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<sst xmlns="http://schemas.openxmlformats.org/spreadsheetml/2006/main" count="394" uniqueCount="185">
  <si>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</si>
  <si>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</si>
  <si>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</si>
  <si>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</si>
  <si>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</si>
  <si>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</si>
  <si>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</si>
  <si>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</si>
  <si>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</si>
  <si>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</si>
  <si>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</si>
  <si>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</si>
  <si>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</si>
  <si>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</si>
  <si>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</si>
  <si>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</si>
  <si>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</si>
  <si>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</si>
  <si>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</si>
  <si>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</si>
  <si>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</si>
  <si>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</si>
  <si>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</si>
  <si>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</si>
  <si>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</si>
  <si>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</si>
  <si>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</si>
  <si>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</si>
  <si>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</si>
  <si>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</si>
  <si>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</si>
  <si>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</si>
  <si>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</si>
  <si>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</si>
  <si>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</si>
  <si>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</si>
  <si>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</si>
  <si>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</si>
  <si>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</si>
  <si>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</si>
  <si>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</si>
  <si>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</si>
  <si>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</si>
  <si>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</si>
  <si>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</si>
  <si>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</si>
  <si>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</si>
  <si>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</si>
  <si>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</si>
  <si>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</si>
  <si>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</si>
  <si>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</si>
  <si>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</si>
  <si>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</si>
  <si>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</si>
  <si>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</si>
  <si>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</si>
  <si>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</si>
  <si>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</si>
  <si>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КАБИЧКИН Игорь Олегович</t>
  </si>
  <si>
    <t>19.03.1996, кмс</t>
  </si>
  <si>
    <t>ЮФО, Ростовская, Гуково, МО</t>
  </si>
  <si>
    <t>Цикуниб Ю, Овчаренко А</t>
  </si>
  <si>
    <t>ЛИЦОВ Иван Александрович</t>
  </si>
  <si>
    <t>29.09.1995 1р</t>
  </si>
  <si>
    <t>ПФО, Нижегородская, Кстово ПР</t>
  </si>
  <si>
    <t>Шкапов ПЮ</t>
  </si>
  <si>
    <t>АЛЕКСЕЕВ Владимир Алексеевич</t>
  </si>
  <si>
    <t>11.01.1995 КМС</t>
  </si>
  <si>
    <t>ПФО, Чувашская, Чебоксары</t>
  </si>
  <si>
    <t>Осипов ДН</t>
  </si>
  <si>
    <t>КЛЕМЕНТЬЕВ Иван Сергеевич</t>
  </si>
  <si>
    <t>30.01.1995 КМС</t>
  </si>
  <si>
    <t>Пегасов СВ</t>
  </si>
  <si>
    <t>ЕГОРОВ Савелий Сергеевич</t>
  </si>
  <si>
    <t>17.07.1995, кмс</t>
  </si>
  <si>
    <t>СЗФО, Вологодская, Череповец Пр</t>
  </si>
  <si>
    <t>Гасаналиев КВ</t>
  </si>
  <si>
    <t>СЕРГЕЕВ Михаил Александрович</t>
  </si>
  <si>
    <t>11.01.1995, КМС</t>
  </si>
  <si>
    <t>СФО, Новосибирская, Болотное, СС</t>
  </si>
  <si>
    <t>Александров Ю.П.</t>
  </si>
  <si>
    <t>МАРУТЯН Арман Мкртычович</t>
  </si>
  <si>
    <t>24.10.1995 кмс</t>
  </si>
  <si>
    <t>ЦФО, Рязанская Рязань ПР</t>
  </si>
  <si>
    <t xml:space="preserve"> Яковенко ДВ, Бригин ИЕ</t>
  </si>
  <si>
    <t>ГУРБАНОВ Сабухи Нажваддин оглы</t>
  </si>
  <si>
    <t>01.04.1996, 1р</t>
  </si>
  <si>
    <t>ПФО, Нижегородская, Н.Новгород ПР</t>
  </si>
  <si>
    <t>Симанов МВ, Гаврилов АЕ</t>
  </si>
  <si>
    <t>АБИЛОВ Орхан Низами-оглы</t>
  </si>
  <si>
    <t>02.04.1995, кмс</t>
  </si>
  <si>
    <t>УФО, ХМАО, Нижневартовск МО</t>
  </si>
  <si>
    <t>Соколов ТВ, Горшков ИВ</t>
  </si>
  <si>
    <t xml:space="preserve">СЕМЕНОВ Владислав Михайлович </t>
  </si>
  <si>
    <t>18.07.1995, кмс</t>
  </si>
  <si>
    <t>Моисеев ИВ, Горшков ИВ</t>
  </si>
  <si>
    <t>АКОБЯН Мкртич Гагикович</t>
  </si>
  <si>
    <t>24.10.1995, 1р</t>
  </si>
  <si>
    <t xml:space="preserve">Яковенко ДВ, Брагин ИЕ </t>
  </si>
  <si>
    <t>ГАЛИЕВ Артур Айдарович</t>
  </si>
  <si>
    <t>10.10.1995 КМС</t>
  </si>
  <si>
    <t>ПФО, Башкортостан</t>
  </si>
  <si>
    <t>Залеев РГ, Шаймухаметов РА</t>
  </si>
  <si>
    <t>КУУЛАР Канн-Демир Эдуардович</t>
  </si>
  <si>
    <t>10.01.1996, 1р</t>
  </si>
  <si>
    <t>СФО, р.Тыва, Кызыл, МО</t>
  </si>
  <si>
    <t>Ооржак А.К.</t>
  </si>
  <si>
    <t>БУГАКОВ Сергей Викторович</t>
  </si>
  <si>
    <t>06.05.1996 кмс</t>
  </si>
  <si>
    <t>УФО, Свердловская, В.Пышма, Пр</t>
  </si>
  <si>
    <t>Пивоваров АЛ</t>
  </si>
  <si>
    <t>КЛЕВАКИН Иван Андреевич</t>
  </si>
  <si>
    <t>10.02.1995 кмс</t>
  </si>
  <si>
    <t>Санкт-Петербург МО</t>
  </si>
  <si>
    <t>Астапов ПЛ</t>
  </si>
  <si>
    <t>СИДОРЕНКО Кирилл Владимирович</t>
  </si>
  <si>
    <t>07.12.1995 1р</t>
  </si>
  <si>
    <t>Санкт-Петербург ПР</t>
  </si>
  <si>
    <t>Борок ГМ</t>
  </si>
  <si>
    <t>АЛЕКСАНДРОВ Андрей Сергеевич</t>
  </si>
  <si>
    <t>03.04.1995 1р</t>
  </si>
  <si>
    <t>Архипов АП</t>
  </si>
  <si>
    <t>МАСЛЕННИКОВ Андрей Александрович</t>
  </si>
  <si>
    <t>11.07.1997 1р</t>
  </si>
  <si>
    <t>СФО, Алтайский, Барнаул, МО</t>
  </si>
  <si>
    <t>Акулов В.Н.</t>
  </si>
  <si>
    <t>ВАРАНКИН Андрей Александрович</t>
  </si>
  <si>
    <t>УФО, Курганская</t>
  </si>
  <si>
    <t>Амбарцумян БЭ, Сулейманов ЭФ</t>
  </si>
  <si>
    <t>ДЕГТЯРНИКОВ Павел Игоревич</t>
  </si>
  <si>
    <t>03.06.1995 кмс</t>
  </si>
  <si>
    <t>Распопов АН, Родионов АП</t>
  </si>
  <si>
    <t>МАНУЧАРЯН Эдуард Арменович</t>
  </si>
  <si>
    <t>20.11.1995 1р</t>
  </si>
  <si>
    <t>ЮФО, Краснодарский, Армавир Д</t>
  </si>
  <si>
    <t>Погосян ВГ</t>
  </si>
  <si>
    <t>ПЕТРОСЯН Самвел Вачаганович</t>
  </si>
  <si>
    <t>01.08.1995 кмс</t>
  </si>
  <si>
    <t>ЖУКОВ Петр Станиславович</t>
  </si>
  <si>
    <t>12.08.1996 кмс</t>
  </si>
  <si>
    <t>Москва</t>
  </si>
  <si>
    <t>Мизонов АВ</t>
  </si>
  <si>
    <t>РОМАНОВ Алексей Викторович</t>
  </si>
  <si>
    <t>25.10.1996 1р</t>
  </si>
  <si>
    <t>Москва С-70</t>
  </si>
  <si>
    <t>Алямкин ВГ, Павлов ДА</t>
  </si>
  <si>
    <t>ДЖАМБУЛАТОВ Микаил Магометович</t>
  </si>
  <si>
    <t>21.03.1995 кмс</t>
  </si>
  <si>
    <t>СКФО, Ингушетия, Назрань Д</t>
  </si>
  <si>
    <t>Торшхоев ДА, Джамбулатов МБ</t>
  </si>
  <si>
    <t>ЗАИРБЕКОВ Гамзат Ибрагимович</t>
  </si>
  <si>
    <t>31.10.1995, кмс</t>
  </si>
  <si>
    <t>CКФО, Дагестан, Махачкала ПР</t>
  </si>
  <si>
    <t>Магомедов АС</t>
  </si>
  <si>
    <t>ТЕСАЕВ Владислав Русланович</t>
  </si>
  <si>
    <t>07.12.1995, 1р</t>
  </si>
  <si>
    <t>ЦФО, Калужская, Обнинск МО</t>
  </si>
  <si>
    <t>Журавлев МВ</t>
  </si>
  <si>
    <t>В.к.  56    кг.</t>
  </si>
  <si>
    <t>подгруппа Б</t>
  </si>
  <si>
    <t>подгруппа А</t>
  </si>
  <si>
    <t>св</t>
  </si>
  <si>
    <t>3,00</t>
  </si>
  <si>
    <t>1,23</t>
  </si>
  <si>
    <t>0,48</t>
  </si>
  <si>
    <t>2,5</t>
  </si>
  <si>
    <t>0,33</t>
  </si>
  <si>
    <t>2,02</t>
  </si>
  <si>
    <t>3,10</t>
  </si>
  <si>
    <t>1,18</t>
  </si>
  <si>
    <t>2,28</t>
  </si>
  <si>
    <t>х</t>
  </si>
  <si>
    <t>1,00</t>
  </si>
  <si>
    <t>1,04</t>
  </si>
  <si>
    <t>6,5</t>
  </si>
  <si>
    <t>1,10</t>
  </si>
  <si>
    <t>8,5</t>
  </si>
  <si>
    <t>2,18</t>
  </si>
  <si>
    <t>Б2</t>
  </si>
  <si>
    <t>Б1</t>
  </si>
  <si>
    <t>А2</t>
  </si>
  <si>
    <t>0,39</t>
  </si>
  <si>
    <t>А1</t>
  </si>
  <si>
    <t>3,55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</si>
</sst>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 vertical="center"/>
    </xf>
    <xf numFmtId="0" fontId="0" fillId="0" borderId="16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37" xfId="42" applyFont="1" applyFill="1" applyBorder="1" applyAlignment="1" applyProtection="1">
      <alignment horizontal="center" vertical="center"/>
      <protection/>
    </xf>
    <xf numFmtId="0" fontId="7" fillId="10" borderId="38" xfId="0" applyFont="1" applyFill="1" applyBorder="1" applyAlignment="1">
      <alignment horizontal="center" vertical="center"/>
    </xf>
    <xf numFmtId="0" fontId="7" fillId="10" borderId="39" xfId="0" applyFont="1" applyFill="1" applyBorder="1" applyAlignment="1">
      <alignment horizontal="center" vertical="center"/>
    </xf>
    <xf numFmtId="0" fontId="4" fillId="0" borderId="40" xfId="42" applyFont="1" applyBorder="1" applyAlignment="1" applyProtection="1">
      <alignment horizontal="center" vertical="center" wrapText="1"/>
      <protection/>
    </xf>
    <xf numFmtId="0" fontId="4" fillId="0" borderId="41" xfId="42" applyFont="1" applyBorder="1" applyAlignment="1" applyProtection="1">
      <alignment horizontal="center" vertical="center" wrapText="1"/>
      <protection/>
    </xf>
    <xf numFmtId="0" fontId="5" fillId="2" borderId="37" xfId="42" applyNumberFormat="1" applyFont="1" applyFill="1" applyBorder="1" applyAlignment="1" applyProtection="1">
      <alignment horizontal="center" vertical="center" wrapText="1"/>
      <protection/>
    </xf>
    <xf numFmtId="0" fontId="20" fillId="2" borderId="38" xfId="42" applyNumberFormat="1" applyFont="1" applyFill="1" applyBorder="1" applyAlignment="1" applyProtection="1">
      <alignment horizontal="center" vertical="center" wrapText="1"/>
      <protection/>
    </xf>
    <xf numFmtId="0" fontId="20" fillId="2" borderId="39" xfId="42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42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13" fillId="24" borderId="43" xfId="0" applyFont="1" applyFill="1" applyBorder="1" applyAlignment="1">
      <alignment horizontal="center" vertical="center" wrapText="1"/>
    </xf>
    <xf numFmtId="0" fontId="13" fillId="24" borderId="44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3" fillId="24" borderId="46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13" fillId="24" borderId="47" xfId="0" applyFont="1" applyFill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3" fillId="17" borderId="21" xfId="0" applyFont="1" applyFill="1" applyBorder="1" applyAlignment="1">
      <alignment horizontal="center" vertical="center" textRotation="90" wrapText="1"/>
    </xf>
    <xf numFmtId="0" fontId="23" fillId="17" borderId="42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49" fontId="0" fillId="0" borderId="58" xfId="0" applyNumberForma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9" fillId="0" borderId="58" xfId="0" applyFont="1" applyBorder="1" applyAlignment="1">
      <alignment horizontal="center" vertical="center" wrapText="1"/>
    </xf>
    <xf numFmtId="14" fontId="2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0" fillId="25" borderId="58" xfId="0" applyFont="1" applyFill="1" applyBorder="1" applyAlignment="1">
      <alignment horizontal="left" vertical="center" wrapText="1"/>
    </xf>
    <xf numFmtId="0" fontId="0" fillId="25" borderId="60" xfId="0" applyFont="1" applyFill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left" vertical="center" wrapText="1"/>
    </xf>
    <xf numFmtId="0" fontId="0" fillId="25" borderId="62" xfId="0" applyFont="1" applyFill="1" applyBorder="1" applyAlignment="1">
      <alignment horizontal="left" vertical="center" wrapText="1"/>
    </xf>
    <xf numFmtId="14" fontId="0" fillId="25" borderId="58" xfId="0" applyNumberFormat="1" applyFont="1" applyFill="1" applyBorder="1" applyAlignment="1">
      <alignment horizontal="center" vertical="center" wrapText="1"/>
    </xf>
    <xf numFmtId="14" fontId="0" fillId="25" borderId="60" xfId="0" applyNumberFormat="1" applyFont="1" applyFill="1" applyBorder="1" applyAlignment="1">
      <alignment horizontal="center" vertical="center" wrapText="1"/>
    </xf>
    <xf numFmtId="49" fontId="0" fillId="25" borderId="58" xfId="0" applyNumberFormat="1" applyFont="1" applyFill="1" applyBorder="1" applyAlignment="1">
      <alignment horizontal="center" vertical="center" wrapText="1"/>
    </xf>
    <xf numFmtId="49" fontId="0" fillId="25" borderId="60" xfId="0" applyNumberFormat="1" applyFont="1" applyFill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14" fontId="0" fillId="0" borderId="58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0" fillId="0" borderId="60" xfId="0" applyNumberFormat="1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0" fontId="0" fillId="0" borderId="58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left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left" vertical="center" wrapText="1"/>
    </xf>
    <xf numFmtId="49" fontId="29" fillId="0" borderId="60" xfId="0" applyNumberFormat="1" applyFont="1" applyBorder="1" applyAlignment="1">
      <alignment horizontal="center" vertical="center" wrapText="1"/>
    </xf>
    <xf numFmtId="49" fontId="0" fillId="0" borderId="58" xfId="0" applyNumberFormat="1" applyFont="1" applyBorder="1" applyAlignment="1">
      <alignment vertical="center" wrapText="1"/>
    </xf>
    <xf numFmtId="49" fontId="0" fillId="0" borderId="60" xfId="0" applyNumberFormat="1" applyFont="1" applyBorder="1" applyAlignment="1">
      <alignment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49" fontId="47" fillId="0" borderId="58" xfId="0" applyNumberFormat="1" applyFont="1" applyFill="1" applyBorder="1" applyAlignment="1">
      <alignment horizontal="center" vertical="center" wrapText="1"/>
    </xf>
    <xf numFmtId="49" fontId="47" fillId="0" borderId="60" xfId="0" applyNumberFormat="1" applyFont="1" applyFill="1" applyBorder="1" applyAlignment="1">
      <alignment horizontal="center" vertical="center" wrapText="1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8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25" borderId="64" xfId="0" applyFont="1" applyFill="1" applyBorder="1" applyAlignment="1">
      <alignment horizontal="left" vertical="center" wrapText="1"/>
    </xf>
    <xf numFmtId="0" fontId="29" fillId="25" borderId="64" xfId="0" applyFont="1" applyFill="1" applyBorder="1" applyAlignment="1">
      <alignment horizontal="left" vertical="center" wrapText="1"/>
    </xf>
    <xf numFmtId="14" fontId="29" fillId="25" borderId="58" xfId="0" applyNumberFormat="1" applyFont="1" applyFill="1" applyBorder="1" applyAlignment="1">
      <alignment horizontal="center" vertical="center" wrapText="1"/>
    </xf>
    <xf numFmtId="0" fontId="29" fillId="25" borderId="58" xfId="0" applyFont="1" applyFill="1" applyBorder="1" applyAlignment="1">
      <alignment horizontal="left" vertical="center" wrapText="1"/>
    </xf>
    <xf numFmtId="49" fontId="47" fillId="25" borderId="58" xfId="0" applyNumberFormat="1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left" vertical="center" wrapText="1"/>
    </xf>
    <xf numFmtId="14" fontId="0" fillId="0" borderId="63" xfId="0" applyNumberFormat="1" applyFont="1" applyBorder="1" applyAlignment="1">
      <alignment horizontal="center" vertical="center" wrapText="1"/>
    </xf>
    <xf numFmtId="0" fontId="0" fillId="0" borderId="63" xfId="0" applyFont="1" applyBorder="1" applyAlignment="1">
      <alignment horizontal="left" vertical="center" wrapText="1"/>
    </xf>
    <xf numFmtId="49" fontId="0" fillId="0" borderId="63" xfId="0" applyNumberFormat="1" applyFont="1" applyBorder="1" applyAlignment="1">
      <alignment horizontal="center" vertical="center" wrapText="1"/>
    </xf>
    <xf numFmtId="49" fontId="47" fillId="25" borderId="6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 wrapText="1"/>
    </xf>
    <xf numFmtId="0" fontId="48" fillId="2" borderId="48" xfId="0" applyFont="1" applyFill="1" applyBorder="1" applyAlignment="1">
      <alignment horizontal="center" vertical="center" wrapText="1"/>
    </xf>
    <xf numFmtId="0" fontId="48" fillId="2" borderId="68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66" xfId="0" applyFont="1" applyFill="1" applyBorder="1" applyAlignment="1">
      <alignment horizontal="left" vertical="center" wrapText="1"/>
    </xf>
    <xf numFmtId="49" fontId="6" fillId="3" borderId="70" xfId="0" applyNumberFormat="1" applyFont="1" applyFill="1" applyBorder="1" applyAlignment="1">
      <alignment horizontal="center" vertical="center" wrapText="1"/>
    </xf>
    <xf numFmtId="49" fontId="6" fillId="3" borderId="61" xfId="0" applyNumberFormat="1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2" borderId="68" xfId="0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2" borderId="38" xfId="42" applyNumberFormat="1" applyFont="1" applyFill="1" applyBorder="1" applyAlignment="1" applyProtection="1">
      <alignment horizontal="center" vertical="center" wrapText="1"/>
      <protection/>
    </xf>
    <xf numFmtId="0" fontId="5" fillId="2" borderId="39" xfId="42" applyNumberFormat="1" applyFont="1" applyFill="1" applyBorder="1" applyAlignment="1" applyProtection="1">
      <alignment horizontal="center" vertical="center" wrapText="1"/>
      <protection/>
    </xf>
    <xf numFmtId="0" fontId="2" fillId="0" borderId="7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49" fontId="6" fillId="26" borderId="61" xfId="0" applyNumberFormat="1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8" borderId="6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7;&#1077;&#1088;&#1075;&#1077;&#1081;\&#1056;&#1072;&#1073;&#1086;&#1095;&#1080;&#1081;%20&#1089;&#1090;&#1086;&#1083;\&#1056;&#1103;&#1079;&#1072;&#1085;&#1100;%202013&#1075;\&#1056;&#1103;&#1079;&#1072;&#1085;&#1100;%202012%206&#1096;&#1090;&#1088;.%20&#1102;&#1085;&#1086;&#1096;&#1080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юношей 1995-1996гг.р.</v>
          </cell>
        </row>
        <row r="3">
          <cell r="A3" t="str">
            <v>04-08 февраля 2013г., г.Рязань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/Омск/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M19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U54" sqref="U5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ht="24.75" customHeight="1" thickBot="1">
      <c r="A2" s="10"/>
      <c r="B2" s="99" t="s">
        <v>52</v>
      </c>
      <c r="C2" s="100"/>
      <c r="D2" s="100"/>
      <c r="E2" s="100"/>
      <c r="F2" s="100"/>
      <c r="G2" s="100"/>
      <c r="H2" s="100"/>
      <c r="I2" s="100"/>
      <c r="J2" s="101"/>
      <c r="K2" s="86" t="str">
        <f>HYPERLINK('[1]реквизиты'!$A$2)</f>
        <v>Первенство России по самбо, среди юношей 1995-1996гг.р.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1:30" ht="16.5" thickBot="1">
      <c r="A3" s="11"/>
      <c r="B3" s="84" t="str">
        <f>HYPERLINK('[1]реквизиты'!$A$3)</f>
        <v>04-08 февраля 2013г., г.Рязань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1" t="str">
        <f>HYPERLINK('пр.взв'!D4)</f>
        <v>В.к.  56    кг.</v>
      </c>
      <c r="Y3" s="82"/>
      <c r="Z3" s="82"/>
      <c r="AA3" s="82"/>
      <c r="AB3" s="83"/>
      <c r="AC3" s="8"/>
      <c r="AD3" s="8"/>
    </row>
    <row r="4" spans="1:34" ht="12.75" customHeight="1" thickBot="1">
      <c r="A4" s="126"/>
      <c r="B4" s="113" t="s">
        <v>4</v>
      </c>
      <c r="C4" s="115" t="s">
        <v>1</v>
      </c>
      <c r="D4" s="102" t="s">
        <v>2</v>
      </c>
      <c r="E4" s="104" t="s">
        <v>53</v>
      </c>
      <c r="F4" s="107" t="s">
        <v>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9"/>
      <c r="Y4" s="110"/>
      <c r="Z4" s="89" t="s">
        <v>6</v>
      </c>
      <c r="AA4" s="91" t="s">
        <v>56</v>
      </c>
      <c r="AB4" s="122" t="s">
        <v>21</v>
      </c>
      <c r="AC4" s="8"/>
      <c r="AD4" s="8"/>
      <c r="AH4" s="12"/>
    </row>
    <row r="5" spans="1:33" ht="12.75" customHeight="1" thickBot="1">
      <c r="A5" s="126"/>
      <c r="B5" s="114"/>
      <c r="C5" s="116"/>
      <c r="D5" s="103"/>
      <c r="E5" s="105"/>
      <c r="F5" s="97">
        <v>1</v>
      </c>
      <c r="G5" s="106"/>
      <c r="H5" s="97">
        <v>2</v>
      </c>
      <c r="I5" s="98"/>
      <c r="J5" s="111">
        <v>3</v>
      </c>
      <c r="K5" s="106"/>
      <c r="L5" s="97">
        <v>4</v>
      </c>
      <c r="M5" s="98"/>
      <c r="N5" s="111">
        <v>5</v>
      </c>
      <c r="O5" s="106"/>
      <c r="P5" s="97">
        <v>6</v>
      </c>
      <c r="Q5" s="98"/>
      <c r="R5" s="111">
        <v>7</v>
      </c>
      <c r="S5" s="106"/>
      <c r="T5" s="97">
        <v>8</v>
      </c>
      <c r="U5" s="98"/>
      <c r="V5" s="97" t="s">
        <v>57</v>
      </c>
      <c r="W5" s="98"/>
      <c r="X5" s="97" t="s">
        <v>58</v>
      </c>
      <c r="Y5" s="98"/>
      <c r="Z5" s="90"/>
      <c r="AA5" s="92"/>
      <c r="AB5" s="123"/>
      <c r="AC5" s="23"/>
      <c r="AD5" s="23"/>
      <c r="AE5" s="14"/>
      <c r="AF5" s="14"/>
      <c r="AG5" s="2"/>
    </row>
    <row r="6" spans="1:33" ht="20.25" customHeight="1" thickBot="1">
      <c r="A6" s="9"/>
      <c r="B6" s="131" t="s">
        <v>161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3"/>
      <c r="AC6" s="23"/>
      <c r="AD6" s="23"/>
      <c r="AE6" s="14"/>
      <c r="AF6" s="14"/>
      <c r="AG6" s="2"/>
    </row>
    <row r="7" spans="1:34" ht="12" customHeight="1" thickTop="1">
      <c r="A7" s="124"/>
      <c r="B7" s="119">
        <v>1</v>
      </c>
      <c r="C7" s="120" t="str">
        <f>VLOOKUP(B7,'пр.взв'!B7:E30,2,FALSE)</f>
        <v>ГУРБАНОВ Сабухи Нажваддин оглы</v>
      </c>
      <c r="D7" s="117" t="str">
        <f>VLOOKUP(B7,'пр.взв'!B7:F86,3,FALSE)</f>
        <v>01.04.1996, 1р</v>
      </c>
      <c r="E7" s="117" t="str">
        <f>VLOOKUP(B7,'пр.взв'!B7:G86,4,FALSE)</f>
        <v>ПФО, Нижегородская, Н.Новгород ПР</v>
      </c>
      <c r="F7" s="58">
        <v>2</v>
      </c>
      <c r="G7" s="47">
        <v>0</v>
      </c>
      <c r="H7" s="58">
        <v>3</v>
      </c>
      <c r="I7" s="47">
        <v>0</v>
      </c>
      <c r="J7" s="58">
        <v>5</v>
      </c>
      <c r="K7" s="47">
        <v>0</v>
      </c>
      <c r="L7" s="58">
        <v>10</v>
      </c>
      <c r="M7" s="47">
        <v>2</v>
      </c>
      <c r="N7" s="58">
        <v>14</v>
      </c>
      <c r="O7" s="47">
        <v>3</v>
      </c>
      <c r="P7" s="58"/>
      <c r="Q7" s="47"/>
      <c r="R7" s="58"/>
      <c r="S7" s="47"/>
      <c r="T7" s="58"/>
      <c r="U7" s="47"/>
      <c r="V7" s="58">
        <v>22</v>
      </c>
      <c r="W7" s="47">
        <v>3</v>
      </c>
      <c r="X7" s="58"/>
      <c r="Y7" s="47"/>
      <c r="Z7" s="67" t="s">
        <v>181</v>
      </c>
      <c r="AA7" s="93"/>
      <c r="AB7" s="94">
        <v>3</v>
      </c>
      <c r="AC7" s="21"/>
      <c r="AD7" s="21"/>
      <c r="AE7" s="21"/>
      <c r="AF7" s="21"/>
      <c r="AG7" s="21"/>
      <c r="AH7" s="21"/>
    </row>
    <row r="8" spans="1:34" ht="12" customHeight="1" thickBot="1">
      <c r="A8" s="125"/>
      <c r="B8" s="69"/>
      <c r="C8" s="121"/>
      <c r="D8" s="118"/>
      <c r="E8" s="118"/>
      <c r="F8" s="65"/>
      <c r="G8" s="46" t="s">
        <v>163</v>
      </c>
      <c r="H8" s="65"/>
      <c r="I8" s="46" t="s">
        <v>168</v>
      </c>
      <c r="J8" s="65"/>
      <c r="K8" s="46" t="s">
        <v>169</v>
      </c>
      <c r="L8" s="65"/>
      <c r="M8" s="46"/>
      <c r="N8" s="65"/>
      <c r="O8" s="46"/>
      <c r="P8" s="65"/>
      <c r="Q8" s="46"/>
      <c r="R8" s="65"/>
      <c r="S8" s="46"/>
      <c r="T8" s="65"/>
      <c r="U8" s="46"/>
      <c r="V8" s="65"/>
      <c r="W8" s="46"/>
      <c r="X8" s="65"/>
      <c r="Y8" s="46"/>
      <c r="Z8" s="61"/>
      <c r="AA8" s="74"/>
      <c r="AB8" s="95"/>
      <c r="AC8" s="21"/>
      <c r="AD8" s="21"/>
      <c r="AE8" s="21"/>
      <c r="AF8" s="21"/>
      <c r="AG8" s="21"/>
      <c r="AH8" s="21"/>
    </row>
    <row r="9" spans="1:34" ht="12" customHeight="1" thickTop="1">
      <c r="A9" s="124"/>
      <c r="B9" s="68">
        <v>2</v>
      </c>
      <c r="C9" s="70" t="str">
        <f>VLOOKUP(B9,'пр.взв'!B9:E32,2,FALSE)</f>
        <v>АЛЕКСАНДРОВ Андрей Сергеевич</v>
      </c>
      <c r="D9" s="78" t="str">
        <f>VLOOKUP(B9,'пр.взв'!B9:F88,3,FALSE)</f>
        <v>03.04.1995 1р</v>
      </c>
      <c r="E9" s="78" t="str">
        <f>VLOOKUP(B9,'пр.взв'!B9:G88,4,FALSE)</f>
        <v>Санкт-Петербург МО</v>
      </c>
      <c r="F9" s="64">
        <v>1</v>
      </c>
      <c r="G9" s="48">
        <v>4</v>
      </c>
      <c r="H9" s="64">
        <v>4</v>
      </c>
      <c r="I9" s="48">
        <v>1</v>
      </c>
      <c r="J9" s="64">
        <v>3</v>
      </c>
      <c r="K9" s="48">
        <v>4</v>
      </c>
      <c r="L9" s="64" t="s">
        <v>172</v>
      </c>
      <c r="M9" s="48"/>
      <c r="N9" s="64" t="s">
        <v>172</v>
      </c>
      <c r="O9" s="48"/>
      <c r="P9" s="64" t="s">
        <v>172</v>
      </c>
      <c r="Q9" s="48"/>
      <c r="R9" s="64" t="s">
        <v>172</v>
      </c>
      <c r="S9" s="48"/>
      <c r="T9" s="64" t="s">
        <v>172</v>
      </c>
      <c r="U9" s="48"/>
      <c r="V9" s="64" t="s">
        <v>172</v>
      </c>
      <c r="W9" s="48"/>
      <c r="X9" s="64" t="s">
        <v>172</v>
      </c>
      <c r="Y9" s="48"/>
      <c r="Z9" s="66">
        <v>3</v>
      </c>
      <c r="AA9" s="73">
        <f>SUM(G9+I9+K9+M9+O9+Q9+S9+U9+W9+Y9)</f>
        <v>9</v>
      </c>
      <c r="AB9" s="96">
        <v>21</v>
      </c>
      <c r="AC9" s="21"/>
      <c r="AD9" s="21"/>
      <c r="AE9" s="21"/>
      <c r="AF9" s="21"/>
      <c r="AG9" s="21"/>
      <c r="AH9" s="21"/>
    </row>
    <row r="10" spans="1:34" ht="12" customHeight="1" thickBot="1">
      <c r="A10" s="127"/>
      <c r="B10" s="75"/>
      <c r="C10" s="76"/>
      <c r="D10" s="79"/>
      <c r="E10" s="79"/>
      <c r="F10" s="65"/>
      <c r="G10" s="46"/>
      <c r="H10" s="65"/>
      <c r="I10" s="46"/>
      <c r="J10" s="65"/>
      <c r="K10" s="46"/>
      <c r="L10" s="65"/>
      <c r="M10" s="46"/>
      <c r="N10" s="65"/>
      <c r="O10" s="46"/>
      <c r="P10" s="65"/>
      <c r="Q10" s="46"/>
      <c r="R10" s="65"/>
      <c r="S10" s="46"/>
      <c r="T10" s="65"/>
      <c r="U10" s="46"/>
      <c r="V10" s="65"/>
      <c r="W10" s="46"/>
      <c r="X10" s="65"/>
      <c r="Y10" s="46"/>
      <c r="Z10" s="61"/>
      <c r="AA10" s="74"/>
      <c r="AB10" s="95"/>
      <c r="AC10" s="21"/>
      <c r="AD10" s="21"/>
      <c r="AE10" s="21"/>
      <c r="AF10" s="21"/>
      <c r="AG10" s="21"/>
      <c r="AH10" s="21"/>
    </row>
    <row r="11" spans="1:34" ht="12" customHeight="1" thickTop="1">
      <c r="A11" s="9"/>
      <c r="B11" s="119">
        <v>3</v>
      </c>
      <c r="C11" s="70" t="str">
        <f>VLOOKUP(B11,'пр.взв'!B11:E34,2,FALSE)</f>
        <v>ДЕГТЯРНИКОВ Павел Игоревич</v>
      </c>
      <c r="D11" s="72" t="str">
        <f>VLOOKUP(B11,'пр.взв'!B11:F90,3,FALSE)</f>
        <v>03.06.1995 кмс</v>
      </c>
      <c r="E11" s="72" t="str">
        <f>VLOOKUP(B11,'пр.взв'!B11:G90,4,FALSE)</f>
        <v>УФО, Курганская</v>
      </c>
      <c r="F11" s="64">
        <v>4</v>
      </c>
      <c r="G11" s="48">
        <v>0</v>
      </c>
      <c r="H11" s="64">
        <v>1</v>
      </c>
      <c r="I11" s="48">
        <v>4</v>
      </c>
      <c r="J11" s="64">
        <v>2</v>
      </c>
      <c r="K11" s="48">
        <v>0</v>
      </c>
      <c r="L11" s="64">
        <v>13</v>
      </c>
      <c r="M11" s="48">
        <v>3</v>
      </c>
      <c r="N11" s="64" t="s">
        <v>172</v>
      </c>
      <c r="O11" s="48"/>
      <c r="P11" s="64" t="s">
        <v>172</v>
      </c>
      <c r="Q11" s="48"/>
      <c r="R11" s="64" t="s">
        <v>172</v>
      </c>
      <c r="S11" s="48"/>
      <c r="T11" s="64" t="s">
        <v>172</v>
      </c>
      <c r="U11" s="48"/>
      <c r="V11" s="64" t="s">
        <v>172</v>
      </c>
      <c r="W11" s="48"/>
      <c r="X11" s="64" t="s">
        <v>172</v>
      </c>
      <c r="Y11" s="48"/>
      <c r="Z11" s="66">
        <v>4</v>
      </c>
      <c r="AA11" s="73">
        <f>SUM(G11+I11+K11+M11+O11+Q11+S11+U11+W11+Y11)</f>
        <v>7</v>
      </c>
      <c r="AB11" s="96">
        <v>7</v>
      </c>
      <c r="AC11" s="21"/>
      <c r="AD11" s="21"/>
      <c r="AE11" s="21"/>
      <c r="AF11" s="21"/>
      <c r="AG11" s="21"/>
      <c r="AH11" s="21"/>
    </row>
    <row r="12" spans="1:34" ht="12" customHeight="1" thickBot="1">
      <c r="A12" s="9"/>
      <c r="B12" s="69"/>
      <c r="C12" s="76"/>
      <c r="D12" s="77"/>
      <c r="E12" s="77"/>
      <c r="F12" s="65"/>
      <c r="G12" s="46" t="s">
        <v>164</v>
      </c>
      <c r="H12" s="65"/>
      <c r="I12" s="46"/>
      <c r="J12" s="65"/>
      <c r="K12" s="46" t="s">
        <v>170</v>
      </c>
      <c r="L12" s="65"/>
      <c r="M12" s="46"/>
      <c r="N12" s="65"/>
      <c r="O12" s="46"/>
      <c r="P12" s="65"/>
      <c r="Q12" s="46"/>
      <c r="R12" s="65"/>
      <c r="S12" s="46"/>
      <c r="T12" s="65"/>
      <c r="U12" s="46"/>
      <c r="V12" s="65"/>
      <c r="W12" s="46"/>
      <c r="X12" s="65"/>
      <c r="Y12" s="46"/>
      <c r="Z12" s="61"/>
      <c r="AA12" s="74"/>
      <c r="AB12" s="95"/>
      <c r="AC12" s="21"/>
      <c r="AD12" s="21"/>
      <c r="AE12" s="21"/>
      <c r="AF12" s="21"/>
      <c r="AG12" s="21"/>
      <c r="AH12" s="21"/>
    </row>
    <row r="13" spans="1:34" ht="12" customHeight="1" thickTop="1">
      <c r="A13" s="9"/>
      <c r="B13" s="68">
        <v>4</v>
      </c>
      <c r="C13" s="70" t="str">
        <f>VLOOKUP(B13,'пр.взв'!B13:E36,2,FALSE)</f>
        <v>ЕГОРОВ Савелий Сергеевич</v>
      </c>
      <c r="D13" s="72" t="str">
        <f>VLOOKUP(B13,'пр.взв'!B13:F92,3,FALSE)</f>
        <v>17.07.1995, кмс</v>
      </c>
      <c r="E13" s="78" t="str">
        <f>VLOOKUP(B13,'пр.взв'!B13:G92,4,FALSE)</f>
        <v>СЗФО, Вологодская, Череповец Пр</v>
      </c>
      <c r="F13" s="64">
        <v>3</v>
      </c>
      <c r="G13" s="48">
        <v>4</v>
      </c>
      <c r="H13" s="64">
        <v>2</v>
      </c>
      <c r="I13" s="48">
        <v>3</v>
      </c>
      <c r="J13" s="64" t="s">
        <v>172</v>
      </c>
      <c r="K13" s="48"/>
      <c r="L13" s="64" t="s">
        <v>172</v>
      </c>
      <c r="M13" s="48"/>
      <c r="N13" s="64" t="s">
        <v>172</v>
      </c>
      <c r="O13" s="48"/>
      <c r="P13" s="64" t="s">
        <v>172</v>
      </c>
      <c r="Q13" s="48"/>
      <c r="R13" s="64" t="s">
        <v>172</v>
      </c>
      <c r="S13" s="48"/>
      <c r="T13" s="64" t="s">
        <v>172</v>
      </c>
      <c r="U13" s="48"/>
      <c r="V13" s="64" t="s">
        <v>172</v>
      </c>
      <c r="W13" s="48"/>
      <c r="X13" s="64" t="s">
        <v>172</v>
      </c>
      <c r="Y13" s="48"/>
      <c r="Z13" s="66">
        <v>2</v>
      </c>
      <c r="AA13" s="73">
        <f>SUM(G13+I13+K13+M13+O13+Q13+S13+U13+W13+Y13)</f>
        <v>7</v>
      </c>
      <c r="AB13" s="96">
        <v>25</v>
      </c>
      <c r="AC13" s="21"/>
      <c r="AD13" s="21"/>
      <c r="AE13" s="21"/>
      <c r="AF13" s="21"/>
      <c r="AG13" s="21"/>
      <c r="AH13" s="21"/>
    </row>
    <row r="14" spans="1:34" ht="12" customHeight="1" thickBot="1">
      <c r="A14" s="9"/>
      <c r="B14" s="75"/>
      <c r="C14" s="76"/>
      <c r="D14" s="77"/>
      <c r="E14" s="79"/>
      <c r="F14" s="65"/>
      <c r="G14" s="46"/>
      <c r="H14" s="65"/>
      <c r="I14" s="46"/>
      <c r="J14" s="65"/>
      <c r="K14" s="46"/>
      <c r="L14" s="65"/>
      <c r="M14" s="46"/>
      <c r="N14" s="65"/>
      <c r="O14" s="46"/>
      <c r="P14" s="65"/>
      <c r="Q14" s="46"/>
      <c r="R14" s="65"/>
      <c r="S14" s="46"/>
      <c r="T14" s="65"/>
      <c r="U14" s="46"/>
      <c r="V14" s="65"/>
      <c r="W14" s="46"/>
      <c r="X14" s="65"/>
      <c r="Y14" s="46"/>
      <c r="Z14" s="61"/>
      <c r="AA14" s="74"/>
      <c r="AB14" s="95"/>
      <c r="AC14" s="21"/>
      <c r="AD14" s="21"/>
      <c r="AE14" s="21"/>
      <c r="AF14" s="21"/>
      <c r="AG14" s="21"/>
      <c r="AH14" s="21"/>
    </row>
    <row r="15" spans="1:34" ht="12" customHeight="1" thickTop="1">
      <c r="A15" s="9"/>
      <c r="B15" s="119">
        <v>5</v>
      </c>
      <c r="C15" s="70" t="str">
        <f>VLOOKUP(B15,'пр.взв'!B15:E38,2,FALSE)</f>
        <v>АКОБЯН Мкртич Гагикович</v>
      </c>
      <c r="D15" s="72" t="str">
        <f>VLOOKUP(B15,'пр.взв'!B15:F94,3,FALSE)</f>
        <v>24.10.1995, 1р</v>
      </c>
      <c r="E15" s="72" t="str">
        <f>VLOOKUP(B15,'пр.взв'!B15:G94,4,FALSE)</f>
        <v>ЦФО, Рязанская Рязань ПР</v>
      </c>
      <c r="F15" s="64">
        <v>6</v>
      </c>
      <c r="G15" s="48">
        <v>2</v>
      </c>
      <c r="H15" s="64">
        <v>7</v>
      </c>
      <c r="I15" s="48">
        <v>3</v>
      </c>
      <c r="J15" s="64">
        <v>1</v>
      </c>
      <c r="K15" s="48">
        <v>4</v>
      </c>
      <c r="L15" s="64" t="s">
        <v>172</v>
      </c>
      <c r="M15" s="48"/>
      <c r="N15" s="64" t="s">
        <v>172</v>
      </c>
      <c r="O15" s="48"/>
      <c r="P15" s="64" t="s">
        <v>172</v>
      </c>
      <c r="Q15" s="48"/>
      <c r="R15" s="64" t="s">
        <v>172</v>
      </c>
      <c r="S15" s="48"/>
      <c r="T15" s="64" t="s">
        <v>172</v>
      </c>
      <c r="U15" s="48"/>
      <c r="V15" s="64" t="s">
        <v>172</v>
      </c>
      <c r="W15" s="48"/>
      <c r="X15" s="64" t="s">
        <v>172</v>
      </c>
      <c r="Y15" s="48"/>
      <c r="Z15" s="66">
        <v>3</v>
      </c>
      <c r="AA15" s="73">
        <f>SUM(G15+I15+K15+M15+O15+Q15+S15+U15+W15+Y15)</f>
        <v>9</v>
      </c>
      <c r="AB15" s="96">
        <v>20</v>
      </c>
      <c r="AC15" s="21"/>
      <c r="AD15" s="21"/>
      <c r="AE15" s="21"/>
      <c r="AF15" s="21"/>
      <c r="AG15" s="21"/>
      <c r="AH15" s="21"/>
    </row>
    <row r="16" spans="1:34" ht="12" customHeight="1" thickBot="1">
      <c r="A16" s="9"/>
      <c r="B16" s="69"/>
      <c r="C16" s="76"/>
      <c r="D16" s="77"/>
      <c r="E16" s="77"/>
      <c r="F16" s="65"/>
      <c r="G16" s="46"/>
      <c r="H16" s="65"/>
      <c r="I16" s="46"/>
      <c r="J16" s="65"/>
      <c r="K16" s="46"/>
      <c r="L16" s="65"/>
      <c r="M16" s="46"/>
      <c r="N16" s="65"/>
      <c r="O16" s="46"/>
      <c r="P16" s="65"/>
      <c r="Q16" s="46"/>
      <c r="R16" s="65"/>
      <c r="S16" s="46"/>
      <c r="T16" s="65"/>
      <c r="U16" s="46"/>
      <c r="V16" s="65"/>
      <c r="W16" s="46"/>
      <c r="X16" s="65"/>
      <c r="Y16" s="46"/>
      <c r="Z16" s="61"/>
      <c r="AA16" s="74"/>
      <c r="AB16" s="95"/>
      <c r="AC16" s="21"/>
      <c r="AD16" s="21"/>
      <c r="AE16" s="21"/>
      <c r="AF16" s="21"/>
      <c r="AG16" s="21"/>
      <c r="AH16" s="21"/>
    </row>
    <row r="17" spans="1:34" ht="12" customHeight="1" thickTop="1">
      <c r="A17" s="9"/>
      <c r="B17" s="68">
        <v>6</v>
      </c>
      <c r="C17" s="70" t="str">
        <f>VLOOKUP(B17,'пр.взв'!B17:E40,2,FALSE)</f>
        <v>ДЖАМБУЛАТОВ Микаил Магометович</v>
      </c>
      <c r="D17" s="72" t="str">
        <f>VLOOKUP(B17,'пр.взв'!B17:F96,3,FALSE)</f>
        <v>21.03.1995 кмс</v>
      </c>
      <c r="E17" s="78" t="str">
        <f>VLOOKUP(B17,'пр.взв'!B17:G96,4,FALSE)</f>
        <v>СКФО, Ингушетия, Назрань Д</v>
      </c>
      <c r="F17" s="64">
        <v>5</v>
      </c>
      <c r="G17" s="48">
        <v>3</v>
      </c>
      <c r="H17" s="64">
        <v>8</v>
      </c>
      <c r="I17" s="48">
        <v>3</v>
      </c>
      <c r="J17" s="64" t="s">
        <v>172</v>
      </c>
      <c r="K17" s="48"/>
      <c r="L17" s="64" t="s">
        <v>172</v>
      </c>
      <c r="M17" s="48"/>
      <c r="N17" s="64" t="s">
        <v>172</v>
      </c>
      <c r="O17" s="48"/>
      <c r="P17" s="64" t="s">
        <v>172</v>
      </c>
      <c r="Q17" s="48"/>
      <c r="R17" s="64" t="s">
        <v>172</v>
      </c>
      <c r="S17" s="48"/>
      <c r="T17" s="64" t="s">
        <v>172</v>
      </c>
      <c r="U17" s="48"/>
      <c r="V17" s="64" t="s">
        <v>172</v>
      </c>
      <c r="W17" s="48"/>
      <c r="X17" s="64" t="s">
        <v>172</v>
      </c>
      <c r="Y17" s="48"/>
      <c r="Z17" s="66">
        <v>2</v>
      </c>
      <c r="AA17" s="73">
        <f>SUM(G17+I17+K17+M17+O17+Q17+S17+U17+W17+Y17)</f>
        <v>6</v>
      </c>
      <c r="AB17" s="96">
        <v>22</v>
      </c>
      <c r="AC17" s="21"/>
      <c r="AD17" s="21"/>
      <c r="AE17" s="21"/>
      <c r="AF17" s="21"/>
      <c r="AG17" s="21"/>
      <c r="AH17" s="21"/>
    </row>
    <row r="18" spans="1:34" ht="12" customHeight="1" thickBot="1">
      <c r="A18" s="9"/>
      <c r="B18" s="75"/>
      <c r="C18" s="76"/>
      <c r="D18" s="77"/>
      <c r="E18" s="79"/>
      <c r="F18" s="65"/>
      <c r="G18" s="46"/>
      <c r="H18" s="65"/>
      <c r="I18" s="46"/>
      <c r="J18" s="65"/>
      <c r="K18" s="46"/>
      <c r="L18" s="65"/>
      <c r="M18" s="46"/>
      <c r="N18" s="65"/>
      <c r="O18" s="46"/>
      <c r="P18" s="65"/>
      <c r="Q18" s="46"/>
      <c r="R18" s="65"/>
      <c r="S18" s="46"/>
      <c r="T18" s="65"/>
      <c r="U18" s="46"/>
      <c r="V18" s="65"/>
      <c r="W18" s="46"/>
      <c r="X18" s="65"/>
      <c r="Y18" s="46"/>
      <c r="Z18" s="61"/>
      <c r="AA18" s="74"/>
      <c r="AB18" s="95"/>
      <c r="AC18" s="21"/>
      <c r="AD18" s="21"/>
      <c r="AE18" s="21"/>
      <c r="AF18" s="21"/>
      <c r="AG18" s="21"/>
      <c r="AH18" s="21"/>
    </row>
    <row r="19" spans="1:34" ht="12" customHeight="1" thickTop="1">
      <c r="A19" s="9"/>
      <c r="B19" s="68">
        <v>7</v>
      </c>
      <c r="C19" s="70" t="str">
        <f>VLOOKUP(B19,'пр.взв'!B19:E42,2,FALSE)</f>
        <v>ЖУКОВ Петр Станиславович</v>
      </c>
      <c r="D19" s="72" t="str">
        <f>VLOOKUP(B19,'пр.взв'!B19:F98,3,FALSE)</f>
        <v>12.08.1996 кмс</v>
      </c>
      <c r="E19" s="72" t="str">
        <f>VLOOKUP(B19,'пр.взв'!B19:G98,4,FALSE)</f>
        <v>Москва</v>
      </c>
      <c r="F19" s="64">
        <v>8</v>
      </c>
      <c r="G19" s="48">
        <v>2</v>
      </c>
      <c r="H19" s="64">
        <v>5</v>
      </c>
      <c r="I19" s="48">
        <v>2</v>
      </c>
      <c r="J19" s="64">
        <v>10</v>
      </c>
      <c r="K19" s="48">
        <v>3</v>
      </c>
      <c r="L19" s="64" t="s">
        <v>172</v>
      </c>
      <c r="M19" s="48"/>
      <c r="N19" s="64" t="s">
        <v>172</v>
      </c>
      <c r="O19" s="48"/>
      <c r="P19" s="64" t="s">
        <v>172</v>
      </c>
      <c r="Q19" s="48"/>
      <c r="R19" s="64" t="s">
        <v>172</v>
      </c>
      <c r="S19" s="48"/>
      <c r="T19" s="64" t="s">
        <v>172</v>
      </c>
      <c r="U19" s="48"/>
      <c r="V19" s="64" t="s">
        <v>172</v>
      </c>
      <c r="W19" s="48"/>
      <c r="X19" s="64" t="s">
        <v>172</v>
      </c>
      <c r="Y19" s="48"/>
      <c r="Z19" s="66">
        <v>3</v>
      </c>
      <c r="AA19" s="73">
        <f>SUM(G19+I19+K19+M19+O19+Q19+S19+U19+W19+Y19)</f>
        <v>7</v>
      </c>
      <c r="AB19" s="96">
        <v>17</v>
      </c>
      <c r="AC19" s="21"/>
      <c r="AD19" s="21"/>
      <c r="AE19" s="21"/>
      <c r="AF19" s="21"/>
      <c r="AG19" s="21"/>
      <c r="AH19" s="21"/>
    </row>
    <row r="20" spans="1:34" ht="12" customHeight="1" thickBot="1">
      <c r="A20" s="9"/>
      <c r="B20" s="75"/>
      <c r="C20" s="76"/>
      <c r="D20" s="77"/>
      <c r="E20" s="77"/>
      <c r="F20" s="65"/>
      <c r="G20" s="46"/>
      <c r="H20" s="65"/>
      <c r="I20" s="46"/>
      <c r="J20" s="65"/>
      <c r="K20" s="46"/>
      <c r="L20" s="65"/>
      <c r="M20" s="46"/>
      <c r="N20" s="65"/>
      <c r="O20" s="46"/>
      <c r="P20" s="65"/>
      <c r="Q20" s="46"/>
      <c r="R20" s="65"/>
      <c r="S20" s="46"/>
      <c r="T20" s="65"/>
      <c r="U20" s="46"/>
      <c r="V20" s="65"/>
      <c r="W20" s="46"/>
      <c r="X20" s="65"/>
      <c r="Y20" s="46"/>
      <c r="Z20" s="61"/>
      <c r="AA20" s="74"/>
      <c r="AB20" s="95"/>
      <c r="AC20" s="21"/>
      <c r="AD20" s="21"/>
      <c r="AE20" s="21"/>
      <c r="AF20" s="21"/>
      <c r="AG20" s="21"/>
      <c r="AH20" s="21"/>
    </row>
    <row r="21" spans="1:34" ht="12" customHeight="1" thickTop="1">
      <c r="A21" s="9"/>
      <c r="B21" s="68">
        <v>8</v>
      </c>
      <c r="C21" s="70" t="str">
        <f>VLOOKUP(B21,'пр.взв'!B21:E44,2,FALSE)</f>
        <v>ГАЛИЕВ Артур Айдарович</v>
      </c>
      <c r="D21" s="72" t="str">
        <f>VLOOKUP(B21,'пр.взв'!B21:F100,3,FALSE)</f>
        <v>10.10.1995 КМС</v>
      </c>
      <c r="E21" s="78" t="str">
        <f>VLOOKUP(B21,'пр.взв'!B21:G100,4,FALSE)</f>
        <v>ПФО, Башкортостан</v>
      </c>
      <c r="F21" s="64">
        <v>7</v>
      </c>
      <c r="G21" s="48">
        <v>3</v>
      </c>
      <c r="H21" s="64">
        <v>6</v>
      </c>
      <c r="I21" s="48">
        <v>2</v>
      </c>
      <c r="J21" s="64">
        <v>11</v>
      </c>
      <c r="K21" s="48">
        <v>4</v>
      </c>
      <c r="L21" s="64" t="s">
        <v>172</v>
      </c>
      <c r="M21" s="48"/>
      <c r="N21" s="64" t="s">
        <v>172</v>
      </c>
      <c r="O21" s="48"/>
      <c r="P21" s="64" t="s">
        <v>172</v>
      </c>
      <c r="Q21" s="48"/>
      <c r="R21" s="64" t="s">
        <v>172</v>
      </c>
      <c r="S21" s="48"/>
      <c r="T21" s="64" t="s">
        <v>172</v>
      </c>
      <c r="U21" s="48"/>
      <c r="V21" s="64" t="s">
        <v>172</v>
      </c>
      <c r="W21" s="48"/>
      <c r="X21" s="64" t="s">
        <v>172</v>
      </c>
      <c r="Y21" s="48"/>
      <c r="Z21" s="66">
        <v>3</v>
      </c>
      <c r="AA21" s="73">
        <f>SUM(G21+I21+K21+M21+O21+Q21+S21+U21+W21+Y21)</f>
        <v>9</v>
      </c>
      <c r="AB21" s="96">
        <v>18</v>
      </c>
      <c r="AC21" s="21"/>
      <c r="AD21" s="21"/>
      <c r="AE21" s="21"/>
      <c r="AF21" s="21"/>
      <c r="AG21" s="21"/>
      <c r="AH21" s="21"/>
    </row>
    <row r="22" spans="1:34" ht="12" customHeight="1" thickBot="1">
      <c r="A22" s="9"/>
      <c r="B22" s="75"/>
      <c r="C22" s="76"/>
      <c r="D22" s="77"/>
      <c r="E22" s="79"/>
      <c r="F22" s="65"/>
      <c r="G22" s="46"/>
      <c r="H22" s="65"/>
      <c r="I22" s="46"/>
      <c r="J22" s="65"/>
      <c r="K22" s="46"/>
      <c r="L22" s="65"/>
      <c r="M22" s="46"/>
      <c r="N22" s="65"/>
      <c r="O22" s="46"/>
      <c r="P22" s="65"/>
      <c r="Q22" s="46"/>
      <c r="R22" s="65"/>
      <c r="S22" s="46"/>
      <c r="T22" s="65"/>
      <c r="U22" s="46"/>
      <c r="V22" s="65"/>
      <c r="W22" s="46"/>
      <c r="X22" s="65"/>
      <c r="Y22" s="46"/>
      <c r="Z22" s="61"/>
      <c r="AA22" s="74"/>
      <c r="AB22" s="95"/>
      <c r="AC22" s="21"/>
      <c r="AD22" s="21"/>
      <c r="AE22" s="21"/>
      <c r="AF22" s="21"/>
      <c r="AG22" s="21"/>
      <c r="AH22" s="21"/>
    </row>
    <row r="23" spans="1:34" ht="12" customHeight="1" thickTop="1">
      <c r="A23" s="9"/>
      <c r="B23" s="68">
        <v>9</v>
      </c>
      <c r="C23" s="70" t="str">
        <f>VLOOKUP(B23,'пр.взв'!B23:E46,2,FALSE)</f>
        <v>КЛЕВАКИН Иван Андреевич</v>
      </c>
      <c r="D23" s="72" t="str">
        <f>VLOOKUP(B23,'пр.взв'!B23:F102,3,FALSE)</f>
        <v>10.02.1995 кмс</v>
      </c>
      <c r="E23" s="72" t="str">
        <f>VLOOKUP(B23,'пр.взв'!B23:G102,4,FALSE)</f>
        <v>Санкт-Петербург МО</v>
      </c>
      <c r="F23" s="64">
        <v>10</v>
      </c>
      <c r="G23" s="48">
        <v>4</v>
      </c>
      <c r="H23" s="64">
        <v>11</v>
      </c>
      <c r="I23" s="48">
        <v>3</v>
      </c>
      <c r="J23" s="64" t="s">
        <v>172</v>
      </c>
      <c r="K23" s="48"/>
      <c r="L23" s="64" t="s">
        <v>172</v>
      </c>
      <c r="M23" s="48"/>
      <c r="N23" s="64" t="s">
        <v>172</v>
      </c>
      <c r="O23" s="48"/>
      <c r="P23" s="64" t="s">
        <v>172</v>
      </c>
      <c r="Q23" s="48"/>
      <c r="R23" s="64" t="s">
        <v>172</v>
      </c>
      <c r="S23" s="48"/>
      <c r="T23" s="64" t="s">
        <v>172</v>
      </c>
      <c r="U23" s="48"/>
      <c r="V23" s="64" t="s">
        <v>172</v>
      </c>
      <c r="W23" s="48"/>
      <c r="X23" s="64" t="s">
        <v>172</v>
      </c>
      <c r="Y23" s="48"/>
      <c r="Z23" s="66">
        <v>2</v>
      </c>
      <c r="AA23" s="73">
        <f>SUM(G23+I23+K23+M23+O23+Q23+S23+U23+W23+Y23)</f>
        <v>7</v>
      </c>
      <c r="AB23" s="96">
        <v>26</v>
      </c>
      <c r="AC23" s="21"/>
      <c r="AD23" s="21"/>
      <c r="AE23" s="21"/>
      <c r="AF23" s="21"/>
      <c r="AG23" s="21"/>
      <c r="AH23" s="21"/>
    </row>
    <row r="24" spans="1:34" ht="12" customHeight="1" thickBot="1">
      <c r="A24" s="9"/>
      <c r="B24" s="75"/>
      <c r="C24" s="76"/>
      <c r="D24" s="77"/>
      <c r="E24" s="77"/>
      <c r="F24" s="65"/>
      <c r="G24" s="46"/>
      <c r="H24" s="65"/>
      <c r="I24" s="46"/>
      <c r="J24" s="65"/>
      <c r="K24" s="46"/>
      <c r="L24" s="65"/>
      <c r="M24" s="46"/>
      <c r="N24" s="65"/>
      <c r="O24" s="46"/>
      <c r="P24" s="65"/>
      <c r="Q24" s="46"/>
      <c r="R24" s="65"/>
      <c r="S24" s="46"/>
      <c r="T24" s="65"/>
      <c r="U24" s="46"/>
      <c r="V24" s="65"/>
      <c r="W24" s="46"/>
      <c r="X24" s="65"/>
      <c r="Y24" s="46"/>
      <c r="Z24" s="61"/>
      <c r="AA24" s="74"/>
      <c r="AB24" s="95"/>
      <c r="AC24" s="21"/>
      <c r="AD24" s="21"/>
      <c r="AE24" s="21"/>
      <c r="AF24" s="21"/>
      <c r="AG24" s="21"/>
      <c r="AH24" s="21"/>
    </row>
    <row r="25" spans="1:34" ht="12" customHeight="1" thickTop="1">
      <c r="A25" s="9"/>
      <c r="B25" s="68">
        <v>10</v>
      </c>
      <c r="C25" s="70" t="str">
        <f>VLOOKUP(B25,'пр.взв'!B25:E48,2,FALSE)</f>
        <v>АБИЛОВ Орхан Низами-оглы</v>
      </c>
      <c r="D25" s="72" t="str">
        <f>VLOOKUP(B25,'пр.взв'!B25:F104,3,FALSE)</f>
        <v>02.04.1995, кмс</v>
      </c>
      <c r="E25" s="78" t="str">
        <f>VLOOKUP(B25,'пр.взв'!B25:G104,4,FALSE)</f>
        <v>УФО, ХМАО, Нижневартовск МО</v>
      </c>
      <c r="F25" s="64">
        <v>9</v>
      </c>
      <c r="G25" s="48">
        <v>0</v>
      </c>
      <c r="H25" s="64">
        <v>13</v>
      </c>
      <c r="I25" s="48">
        <v>3</v>
      </c>
      <c r="J25" s="64">
        <v>7</v>
      </c>
      <c r="K25" s="48">
        <v>2</v>
      </c>
      <c r="L25" s="64">
        <v>1</v>
      </c>
      <c r="M25" s="48">
        <v>3</v>
      </c>
      <c r="N25" s="64" t="s">
        <v>172</v>
      </c>
      <c r="O25" s="48"/>
      <c r="P25" s="64" t="s">
        <v>172</v>
      </c>
      <c r="Q25" s="48"/>
      <c r="R25" s="64" t="s">
        <v>172</v>
      </c>
      <c r="S25" s="48"/>
      <c r="T25" s="64" t="s">
        <v>172</v>
      </c>
      <c r="U25" s="48"/>
      <c r="V25" s="64" t="s">
        <v>172</v>
      </c>
      <c r="W25" s="48"/>
      <c r="X25" s="64" t="s">
        <v>172</v>
      </c>
      <c r="Y25" s="48"/>
      <c r="Z25" s="66">
        <v>4</v>
      </c>
      <c r="AA25" s="73">
        <f>SUM(G25+I25+K25+M25+O25+Q25+S25+U25+W25+Y25)</f>
        <v>8</v>
      </c>
      <c r="AB25" s="96">
        <v>9</v>
      </c>
      <c r="AC25" s="21"/>
      <c r="AD25" s="21"/>
      <c r="AE25" s="21"/>
      <c r="AF25" s="21"/>
      <c r="AG25" s="21"/>
      <c r="AH25" s="21"/>
    </row>
    <row r="26" spans="1:34" ht="12" customHeight="1" thickBot="1">
      <c r="A26" s="9"/>
      <c r="B26" s="75"/>
      <c r="C26" s="76"/>
      <c r="D26" s="77"/>
      <c r="E26" s="79"/>
      <c r="F26" s="65"/>
      <c r="G26" s="46" t="s">
        <v>165</v>
      </c>
      <c r="H26" s="65"/>
      <c r="I26" s="46"/>
      <c r="J26" s="65"/>
      <c r="K26" s="46"/>
      <c r="L26" s="65"/>
      <c r="M26" s="46"/>
      <c r="N26" s="65"/>
      <c r="O26" s="46"/>
      <c r="P26" s="65"/>
      <c r="Q26" s="46"/>
      <c r="R26" s="65"/>
      <c r="S26" s="46"/>
      <c r="T26" s="65"/>
      <c r="U26" s="46"/>
      <c r="V26" s="65"/>
      <c r="W26" s="46"/>
      <c r="X26" s="65"/>
      <c r="Y26" s="46"/>
      <c r="Z26" s="61"/>
      <c r="AA26" s="74"/>
      <c r="AB26" s="95"/>
      <c r="AC26" s="21"/>
      <c r="AD26" s="21"/>
      <c r="AE26" s="21"/>
      <c r="AF26" s="21"/>
      <c r="AG26" s="21"/>
      <c r="AH26" s="21"/>
    </row>
    <row r="27" spans="1:34" ht="12" customHeight="1" thickTop="1">
      <c r="A27" s="9"/>
      <c r="B27" s="68">
        <v>11</v>
      </c>
      <c r="C27" s="70" t="str">
        <f>VLOOKUP(B27,'пр.взв'!B27:E50,2,FALSE)</f>
        <v>ТЕСАЕВ Владислав Русланович</v>
      </c>
      <c r="D27" s="72" t="str">
        <f>VLOOKUP(B27,'пр.взв'!B27:F106,3,FALSE)</f>
        <v>07.12.1995, 1р</v>
      </c>
      <c r="E27" s="72" t="str">
        <f>VLOOKUP(B27,'пр.взв'!B27:G106,4,FALSE)</f>
        <v>ЦФО, Калужская, Обнинск МО</v>
      </c>
      <c r="F27" s="64">
        <v>12</v>
      </c>
      <c r="G27" s="48">
        <v>3</v>
      </c>
      <c r="H27" s="64">
        <v>9</v>
      </c>
      <c r="I27" s="48">
        <v>2</v>
      </c>
      <c r="J27" s="64">
        <v>8</v>
      </c>
      <c r="K27" s="48">
        <v>0</v>
      </c>
      <c r="L27" s="64">
        <v>14</v>
      </c>
      <c r="M27" s="48">
        <v>4</v>
      </c>
      <c r="N27" s="64" t="s">
        <v>172</v>
      </c>
      <c r="O27" s="48"/>
      <c r="P27" s="64" t="s">
        <v>172</v>
      </c>
      <c r="Q27" s="48"/>
      <c r="R27" s="64" t="s">
        <v>172</v>
      </c>
      <c r="S27" s="48"/>
      <c r="T27" s="64" t="s">
        <v>172</v>
      </c>
      <c r="U27" s="48"/>
      <c r="V27" s="64" t="s">
        <v>172</v>
      </c>
      <c r="W27" s="48"/>
      <c r="X27" s="64" t="s">
        <v>172</v>
      </c>
      <c r="Y27" s="48"/>
      <c r="Z27" s="66">
        <v>4</v>
      </c>
      <c r="AA27" s="73">
        <f>SUM(G27+I27+K27+M27+O27+Q27+S27+U27+W27+Y27)</f>
        <v>9</v>
      </c>
      <c r="AB27" s="96">
        <v>11</v>
      </c>
      <c r="AC27" s="21"/>
      <c r="AD27" s="21"/>
      <c r="AE27" s="21"/>
      <c r="AF27" s="21"/>
      <c r="AG27" s="21"/>
      <c r="AH27" s="21"/>
    </row>
    <row r="28" spans="1:34" ht="12" customHeight="1" thickBot="1">
      <c r="A28" s="9"/>
      <c r="B28" s="75"/>
      <c r="C28" s="76"/>
      <c r="D28" s="77"/>
      <c r="E28" s="77"/>
      <c r="F28" s="65"/>
      <c r="G28" s="46"/>
      <c r="H28" s="65"/>
      <c r="I28" s="46"/>
      <c r="J28" s="65"/>
      <c r="K28" s="46" t="s">
        <v>171</v>
      </c>
      <c r="L28" s="65"/>
      <c r="M28" s="46"/>
      <c r="N28" s="65"/>
      <c r="O28" s="46"/>
      <c r="P28" s="65"/>
      <c r="Q28" s="46"/>
      <c r="R28" s="65"/>
      <c r="S28" s="46"/>
      <c r="T28" s="65"/>
      <c r="U28" s="46"/>
      <c r="V28" s="65"/>
      <c r="W28" s="46"/>
      <c r="X28" s="65"/>
      <c r="Y28" s="46"/>
      <c r="Z28" s="61"/>
      <c r="AA28" s="74"/>
      <c r="AB28" s="95"/>
      <c r="AC28" s="21"/>
      <c r="AD28" s="21"/>
      <c r="AE28" s="21"/>
      <c r="AF28" s="21"/>
      <c r="AG28" s="21"/>
      <c r="AH28" s="21"/>
    </row>
    <row r="29" spans="1:34" ht="12" customHeight="1" thickTop="1">
      <c r="A29" s="9"/>
      <c r="B29" s="68">
        <v>12</v>
      </c>
      <c r="C29" s="70" t="str">
        <f>VLOOKUP(B29,'пр.взв'!B29:E52,2,FALSE)</f>
        <v>КЛЕМЕНТЬЕВ Иван Сергеевич</v>
      </c>
      <c r="D29" s="72" t="str">
        <f>VLOOKUP(B29,'пр.взв'!B29:F108,3,FALSE)</f>
        <v>30.01.1995 КМС</v>
      </c>
      <c r="E29" s="78" t="str">
        <f>VLOOKUP(B29,'пр.взв'!B29:G108,4,FALSE)</f>
        <v>ПФО, Чувашская, Чебоксары</v>
      </c>
      <c r="F29" s="64">
        <v>11</v>
      </c>
      <c r="G29" s="48">
        <v>1</v>
      </c>
      <c r="H29" s="64">
        <v>14</v>
      </c>
      <c r="I29" s="48">
        <v>3</v>
      </c>
      <c r="J29" s="64">
        <v>13</v>
      </c>
      <c r="K29" s="48">
        <v>3</v>
      </c>
      <c r="L29" s="64" t="s">
        <v>172</v>
      </c>
      <c r="M29" s="48"/>
      <c r="N29" s="64" t="s">
        <v>172</v>
      </c>
      <c r="O29" s="48"/>
      <c r="P29" s="64" t="s">
        <v>172</v>
      </c>
      <c r="Q29" s="48"/>
      <c r="R29" s="64" t="s">
        <v>172</v>
      </c>
      <c r="S29" s="48"/>
      <c r="T29" s="64" t="s">
        <v>172</v>
      </c>
      <c r="U29" s="48"/>
      <c r="V29" s="64" t="s">
        <v>172</v>
      </c>
      <c r="W29" s="48"/>
      <c r="X29" s="64" t="s">
        <v>172</v>
      </c>
      <c r="Y29" s="48"/>
      <c r="Z29" s="66">
        <v>3</v>
      </c>
      <c r="AA29" s="73">
        <f>SUM(G29+I29+K29+M29+O29+Q29+S29+U29+W29+Y29)</f>
        <v>7</v>
      </c>
      <c r="AB29" s="96">
        <v>16</v>
      </c>
      <c r="AC29" s="21"/>
      <c r="AD29" s="21"/>
      <c r="AE29" s="21"/>
      <c r="AF29" s="21"/>
      <c r="AG29" s="21"/>
      <c r="AH29" s="21"/>
    </row>
    <row r="30" spans="1:34" ht="12" customHeight="1" thickBot="1">
      <c r="A30" s="9"/>
      <c r="B30" s="75"/>
      <c r="C30" s="76"/>
      <c r="D30" s="77"/>
      <c r="E30" s="79"/>
      <c r="F30" s="65"/>
      <c r="G30" s="46"/>
      <c r="H30" s="65"/>
      <c r="I30" s="46"/>
      <c r="J30" s="65"/>
      <c r="K30" s="46"/>
      <c r="L30" s="65"/>
      <c r="M30" s="46"/>
      <c r="N30" s="65"/>
      <c r="O30" s="46"/>
      <c r="P30" s="65"/>
      <c r="Q30" s="46"/>
      <c r="R30" s="65"/>
      <c r="S30" s="46"/>
      <c r="T30" s="65"/>
      <c r="U30" s="46"/>
      <c r="V30" s="65"/>
      <c r="W30" s="46"/>
      <c r="X30" s="65"/>
      <c r="Y30" s="46"/>
      <c r="Z30" s="61"/>
      <c r="AA30" s="74"/>
      <c r="AB30" s="95"/>
      <c r="AC30" s="21"/>
      <c r="AD30" s="21"/>
      <c r="AE30" s="21"/>
      <c r="AF30" s="21"/>
      <c r="AG30" s="21"/>
      <c r="AH30" s="21"/>
    </row>
    <row r="31" spans="1:34" ht="12" customHeight="1" thickTop="1">
      <c r="A31" s="1"/>
      <c r="B31" s="68">
        <v>13</v>
      </c>
      <c r="C31" s="70" t="str">
        <f>VLOOKUP(B31,'пр.взв'!B31:E54,2,FALSE)</f>
        <v>СЕРГЕЕВ Михаил Александрович</v>
      </c>
      <c r="D31" s="72" t="str">
        <f>VLOOKUP(B31,'пр.взв'!B31:F110,3,FALSE)</f>
        <v>11.01.1995, КМС</v>
      </c>
      <c r="E31" s="72" t="str">
        <f>VLOOKUP(B31,'пр.взв'!B31:G110,4,FALSE)</f>
        <v>СФО, Новосибирская, Болотное, СС</v>
      </c>
      <c r="F31" s="64">
        <v>14</v>
      </c>
      <c r="G31" s="48">
        <v>1</v>
      </c>
      <c r="H31" s="64">
        <v>10</v>
      </c>
      <c r="I31" s="48">
        <v>2</v>
      </c>
      <c r="J31" s="64">
        <v>12</v>
      </c>
      <c r="K31" s="48">
        <v>1</v>
      </c>
      <c r="L31" s="64">
        <v>3</v>
      </c>
      <c r="M31" s="62" t="s">
        <v>166</v>
      </c>
      <c r="N31" s="64" t="s">
        <v>172</v>
      </c>
      <c r="O31" s="48"/>
      <c r="P31" s="64" t="s">
        <v>172</v>
      </c>
      <c r="Q31" s="48"/>
      <c r="R31" s="64" t="s">
        <v>172</v>
      </c>
      <c r="S31" s="48"/>
      <c r="T31" s="64" t="s">
        <v>172</v>
      </c>
      <c r="U31" s="48"/>
      <c r="V31" s="64" t="s">
        <v>172</v>
      </c>
      <c r="W31" s="48"/>
      <c r="X31" s="64" t="s">
        <v>172</v>
      </c>
      <c r="Y31" s="48"/>
      <c r="Z31" s="66">
        <v>4</v>
      </c>
      <c r="AA31" s="59" t="s">
        <v>175</v>
      </c>
      <c r="AB31" s="96">
        <v>6</v>
      </c>
      <c r="AC31" s="21"/>
      <c r="AD31" s="21"/>
      <c r="AE31" s="21"/>
      <c r="AF31" s="21"/>
      <c r="AG31" s="21"/>
      <c r="AH31" s="21"/>
    </row>
    <row r="32" spans="1:36" ht="12" customHeight="1" thickBot="1">
      <c r="A32" s="1"/>
      <c r="B32" s="75"/>
      <c r="C32" s="76"/>
      <c r="D32" s="77"/>
      <c r="E32" s="77"/>
      <c r="F32" s="65"/>
      <c r="G32" s="46"/>
      <c r="H32" s="65"/>
      <c r="I32" s="46"/>
      <c r="J32" s="65"/>
      <c r="K32" s="46"/>
      <c r="L32" s="65"/>
      <c r="M32" s="46"/>
      <c r="N32" s="65"/>
      <c r="O32" s="46"/>
      <c r="P32" s="65"/>
      <c r="Q32" s="46"/>
      <c r="R32" s="65"/>
      <c r="S32" s="46"/>
      <c r="T32" s="65"/>
      <c r="U32" s="46"/>
      <c r="V32" s="65"/>
      <c r="W32" s="46"/>
      <c r="X32" s="65"/>
      <c r="Y32" s="46"/>
      <c r="Z32" s="61"/>
      <c r="AA32" s="112"/>
      <c r="AB32" s="95"/>
      <c r="AC32" s="21"/>
      <c r="AD32" s="21"/>
      <c r="AE32" s="21"/>
      <c r="AF32" s="21"/>
      <c r="AG32" s="21"/>
      <c r="AH32" s="21"/>
      <c r="AJ32" s="54"/>
    </row>
    <row r="33" spans="2:34" ht="12" customHeight="1" thickTop="1">
      <c r="B33" s="68">
        <v>14</v>
      </c>
      <c r="C33" s="70" t="str">
        <f>VLOOKUP(B33,'пр.взв'!B33:E56,2,FALSE)</f>
        <v>МАНУЧАРЯН Эдуард Арменович</v>
      </c>
      <c r="D33" s="72" t="str">
        <f>VLOOKUP(B33,'пр.взв'!B33:F112,3,FALSE)</f>
        <v>20.11.1995 1р</v>
      </c>
      <c r="E33" s="78" t="str">
        <f>VLOOKUP(B33,'пр.взв'!B33:G112,4,FALSE)</f>
        <v>ЮФО, Краснодарский, Армавир Д</v>
      </c>
      <c r="F33" s="64">
        <v>13</v>
      </c>
      <c r="G33" s="48">
        <v>3</v>
      </c>
      <c r="H33" s="64">
        <v>12</v>
      </c>
      <c r="I33" s="48">
        <v>2</v>
      </c>
      <c r="J33" s="64" t="s">
        <v>162</v>
      </c>
      <c r="K33" s="48"/>
      <c r="L33" s="64">
        <v>11</v>
      </c>
      <c r="M33" s="48">
        <v>0</v>
      </c>
      <c r="N33" s="64">
        <v>1</v>
      </c>
      <c r="O33" s="48">
        <v>1</v>
      </c>
      <c r="P33" s="64"/>
      <c r="Q33" s="48"/>
      <c r="R33" s="64"/>
      <c r="S33" s="48"/>
      <c r="T33" s="64"/>
      <c r="U33" s="48"/>
      <c r="V33" s="64">
        <v>20</v>
      </c>
      <c r="W33" s="48">
        <v>0</v>
      </c>
      <c r="X33" s="64">
        <v>22</v>
      </c>
      <c r="Y33" s="48">
        <v>4</v>
      </c>
      <c r="Z33" s="66" t="s">
        <v>183</v>
      </c>
      <c r="AA33" s="73"/>
      <c r="AB33" s="96">
        <v>2</v>
      </c>
      <c r="AC33" s="21"/>
      <c r="AD33" s="21"/>
      <c r="AE33" s="21"/>
      <c r="AF33" s="21"/>
      <c r="AG33" s="21"/>
      <c r="AH33" s="21"/>
    </row>
    <row r="34" spans="2:34" ht="12" customHeight="1" thickBot="1">
      <c r="B34" s="75"/>
      <c r="C34" s="76"/>
      <c r="D34" s="77"/>
      <c r="E34" s="79"/>
      <c r="F34" s="65"/>
      <c r="G34" s="49"/>
      <c r="H34" s="65"/>
      <c r="I34" s="49"/>
      <c r="J34" s="65"/>
      <c r="K34" s="49"/>
      <c r="L34" s="65"/>
      <c r="M34" s="49" t="s">
        <v>176</v>
      </c>
      <c r="N34" s="65"/>
      <c r="O34" s="49"/>
      <c r="P34" s="65"/>
      <c r="Q34" s="49"/>
      <c r="R34" s="65"/>
      <c r="S34" s="49"/>
      <c r="T34" s="65"/>
      <c r="U34" s="49"/>
      <c r="V34" s="65"/>
      <c r="W34" s="49" t="s">
        <v>182</v>
      </c>
      <c r="X34" s="65"/>
      <c r="Y34" s="49"/>
      <c r="Z34" s="61"/>
      <c r="AA34" s="74"/>
      <c r="AB34" s="95"/>
      <c r="AC34" s="21"/>
      <c r="AD34" s="21"/>
      <c r="AE34" s="21"/>
      <c r="AF34" s="21"/>
      <c r="AG34" s="21"/>
      <c r="AH34" s="21"/>
    </row>
    <row r="35" spans="2:36" ht="19.5" customHeight="1" thickBot="1" thickTop="1">
      <c r="B35" s="128" t="s">
        <v>160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30"/>
      <c r="AC35" s="21"/>
      <c r="AD35" s="21"/>
      <c r="AE35" s="21"/>
      <c r="AF35" s="21"/>
      <c r="AG35" s="21"/>
      <c r="AH35" s="21"/>
      <c r="AJ35" s="56"/>
    </row>
    <row r="36" spans="2:34" ht="12" customHeight="1" thickTop="1">
      <c r="B36" s="68">
        <v>15</v>
      </c>
      <c r="C36" s="70" t="str">
        <f>VLOOKUP(B36,'пр.взв'!B35:E58,2,FALSE)</f>
        <v>КАБИЧКИН Игорь Олегович</v>
      </c>
      <c r="D36" s="72" t="str">
        <f>VLOOKUP(B36,'пр.взв'!B35:F114,3,FALSE)</f>
        <v>19.03.1996, кмс</v>
      </c>
      <c r="E36" s="72" t="str">
        <f>VLOOKUP(B36,'пр.взв'!B35:G114,4,FALSE)</f>
        <v>ЮФО, Ростовская, Гуково, МО</v>
      </c>
      <c r="F36" s="64">
        <v>16</v>
      </c>
      <c r="G36" s="62" t="s">
        <v>166</v>
      </c>
      <c r="H36" s="64">
        <v>17</v>
      </c>
      <c r="I36" s="48">
        <v>1</v>
      </c>
      <c r="J36" s="64">
        <v>18</v>
      </c>
      <c r="K36" s="48">
        <v>1</v>
      </c>
      <c r="L36" s="64">
        <v>20</v>
      </c>
      <c r="M36" s="48">
        <v>4</v>
      </c>
      <c r="N36" s="64" t="s">
        <v>172</v>
      </c>
      <c r="O36" s="48"/>
      <c r="P36" s="64" t="s">
        <v>172</v>
      </c>
      <c r="Q36" s="48"/>
      <c r="R36" s="64" t="s">
        <v>172</v>
      </c>
      <c r="S36" s="48"/>
      <c r="T36" s="64" t="s">
        <v>172</v>
      </c>
      <c r="U36" s="48"/>
      <c r="V36" s="64" t="s">
        <v>172</v>
      </c>
      <c r="W36" s="48"/>
      <c r="X36" s="64" t="s">
        <v>172</v>
      </c>
      <c r="Y36" s="48"/>
      <c r="Z36" s="66">
        <v>4</v>
      </c>
      <c r="AA36" s="59" t="s">
        <v>177</v>
      </c>
      <c r="AB36" s="96">
        <v>10</v>
      </c>
      <c r="AC36" s="21"/>
      <c r="AD36" s="21"/>
      <c r="AE36" s="21"/>
      <c r="AF36" s="21"/>
      <c r="AG36" s="21"/>
      <c r="AH36" s="21"/>
    </row>
    <row r="37" spans="2:34" ht="12" customHeight="1" thickBot="1">
      <c r="B37" s="69"/>
      <c r="C37" s="71"/>
      <c r="D37" s="57"/>
      <c r="E37" s="57"/>
      <c r="F37" s="58"/>
      <c r="G37" s="46"/>
      <c r="H37" s="58"/>
      <c r="I37" s="46"/>
      <c r="J37" s="58"/>
      <c r="K37" s="46"/>
      <c r="L37" s="58"/>
      <c r="M37" s="46"/>
      <c r="N37" s="65"/>
      <c r="O37" s="46"/>
      <c r="P37" s="65"/>
      <c r="Q37" s="46"/>
      <c r="R37" s="65"/>
      <c r="S37" s="46"/>
      <c r="T37" s="65"/>
      <c r="U37" s="46"/>
      <c r="V37" s="65"/>
      <c r="W37" s="46"/>
      <c r="X37" s="65"/>
      <c r="Y37" s="46"/>
      <c r="Z37" s="67"/>
      <c r="AA37" s="60"/>
      <c r="AB37" s="94"/>
      <c r="AC37" s="21"/>
      <c r="AD37" s="21"/>
      <c r="AE37" s="21"/>
      <c r="AF37" s="21"/>
      <c r="AG37" s="21"/>
      <c r="AH37" s="21"/>
    </row>
    <row r="38" spans="2:34" ht="12" customHeight="1" thickTop="1">
      <c r="B38" s="68">
        <v>16</v>
      </c>
      <c r="C38" s="70" t="str">
        <f>VLOOKUP(B38,'пр.взв'!B37:E60,2,FALSE)</f>
        <v>СЕМЕНОВ Владислав Михайлович </v>
      </c>
      <c r="D38" s="72" t="str">
        <f>VLOOKUP(B38,'пр.взв'!B37:F116,3,FALSE)</f>
        <v>18.07.1995, кмс</v>
      </c>
      <c r="E38" s="78" t="str">
        <f>VLOOKUP(B38,'пр.взв'!B37:G116,4,FALSE)</f>
        <v>УФО, ХМАО, Нижневартовск МО</v>
      </c>
      <c r="F38" s="64">
        <v>15</v>
      </c>
      <c r="G38" s="48">
        <v>3</v>
      </c>
      <c r="H38" s="64">
        <v>18</v>
      </c>
      <c r="I38" s="62" t="s">
        <v>166</v>
      </c>
      <c r="J38" s="64">
        <v>20</v>
      </c>
      <c r="K38" s="48">
        <v>3</v>
      </c>
      <c r="L38" s="64" t="s">
        <v>172</v>
      </c>
      <c r="M38" s="48"/>
      <c r="N38" s="64" t="s">
        <v>172</v>
      </c>
      <c r="O38" s="48"/>
      <c r="P38" s="64" t="s">
        <v>172</v>
      </c>
      <c r="Q38" s="48"/>
      <c r="R38" s="64" t="s">
        <v>172</v>
      </c>
      <c r="S38" s="48"/>
      <c r="T38" s="64" t="s">
        <v>172</v>
      </c>
      <c r="U38" s="48"/>
      <c r="V38" s="64" t="s">
        <v>172</v>
      </c>
      <c r="W38" s="48"/>
      <c r="X38" s="64" t="s">
        <v>172</v>
      </c>
      <c r="Y38" s="48"/>
      <c r="Z38" s="66">
        <v>3</v>
      </c>
      <c r="AA38" s="73">
        <f>SUM(G38+I38+K38+M38+O38+Q38+S38+U38+W38+Y38)</f>
        <v>8.5</v>
      </c>
      <c r="AB38" s="96">
        <v>19</v>
      </c>
      <c r="AC38" s="21"/>
      <c r="AD38" s="21"/>
      <c r="AE38" s="21"/>
      <c r="AF38" s="21"/>
      <c r="AG38" s="21"/>
      <c r="AH38" s="21"/>
    </row>
    <row r="39" spans="2:34" ht="12" customHeight="1" thickBot="1">
      <c r="B39" s="75"/>
      <c r="C39" s="76"/>
      <c r="D39" s="77"/>
      <c r="E39" s="79"/>
      <c r="F39" s="65"/>
      <c r="G39" s="46"/>
      <c r="H39" s="65"/>
      <c r="I39" s="46"/>
      <c r="J39" s="65"/>
      <c r="K39" s="46"/>
      <c r="L39" s="65"/>
      <c r="M39" s="46"/>
      <c r="N39" s="65"/>
      <c r="O39" s="46"/>
      <c r="P39" s="65"/>
      <c r="Q39" s="46"/>
      <c r="R39" s="65"/>
      <c r="S39" s="46"/>
      <c r="T39" s="65"/>
      <c r="U39" s="46"/>
      <c r="V39" s="65"/>
      <c r="W39" s="46"/>
      <c r="X39" s="65"/>
      <c r="Y39" s="46"/>
      <c r="Z39" s="61"/>
      <c r="AA39" s="74"/>
      <c r="AB39" s="95"/>
      <c r="AC39" s="21"/>
      <c r="AD39" s="21"/>
      <c r="AE39" s="21"/>
      <c r="AF39" s="21"/>
      <c r="AG39" s="21"/>
      <c r="AH39" s="21"/>
    </row>
    <row r="40" spans="2:34" ht="12" customHeight="1" thickTop="1">
      <c r="B40" s="68">
        <v>17</v>
      </c>
      <c r="C40" s="70" t="str">
        <f>VLOOKUP(B40,'пр.взв'!B39:E62,2,FALSE)</f>
        <v>МАСЛЕННИКОВ Андрей Александрович</v>
      </c>
      <c r="D40" s="72" t="str">
        <f>VLOOKUP(B40,'пр.взв'!B39:F118,3,FALSE)</f>
        <v>11.07.1997 1р</v>
      </c>
      <c r="E40" s="72" t="str">
        <f>VLOOKUP(B40,'пр.взв'!B39:G118,4,FALSE)</f>
        <v>СФО, Алтайский, Барнаул, МО</v>
      </c>
      <c r="F40" s="64">
        <v>18</v>
      </c>
      <c r="G40" s="48">
        <v>3</v>
      </c>
      <c r="H40" s="64">
        <v>15</v>
      </c>
      <c r="I40" s="48">
        <v>3</v>
      </c>
      <c r="J40" s="64" t="s">
        <v>172</v>
      </c>
      <c r="K40" s="48"/>
      <c r="L40" s="64" t="s">
        <v>172</v>
      </c>
      <c r="M40" s="48"/>
      <c r="N40" s="64" t="s">
        <v>172</v>
      </c>
      <c r="O40" s="48"/>
      <c r="P40" s="64" t="s">
        <v>172</v>
      </c>
      <c r="Q40" s="48"/>
      <c r="R40" s="64" t="s">
        <v>172</v>
      </c>
      <c r="S40" s="48"/>
      <c r="T40" s="64" t="s">
        <v>172</v>
      </c>
      <c r="U40" s="48"/>
      <c r="V40" s="64" t="s">
        <v>172</v>
      </c>
      <c r="W40" s="48"/>
      <c r="X40" s="64" t="s">
        <v>172</v>
      </c>
      <c r="Y40" s="48"/>
      <c r="Z40" s="66">
        <v>2</v>
      </c>
      <c r="AA40" s="73">
        <f>SUM(G40+I40+K40+M40+O40+Q40+S40+U40+W40+Y40)</f>
        <v>6</v>
      </c>
      <c r="AB40" s="96">
        <v>23</v>
      </c>
      <c r="AC40" s="21"/>
      <c r="AD40" s="21"/>
      <c r="AE40" s="21"/>
      <c r="AF40" s="21"/>
      <c r="AG40" s="21"/>
      <c r="AH40" s="21"/>
    </row>
    <row r="41" spans="2:34" ht="12" customHeight="1" thickBot="1">
      <c r="B41" s="75"/>
      <c r="C41" s="76"/>
      <c r="D41" s="77"/>
      <c r="E41" s="77"/>
      <c r="F41" s="65"/>
      <c r="G41" s="46"/>
      <c r="H41" s="65"/>
      <c r="I41" s="46"/>
      <c r="J41" s="65"/>
      <c r="K41" s="46"/>
      <c r="L41" s="65"/>
      <c r="M41" s="46"/>
      <c r="N41" s="65"/>
      <c r="O41" s="46"/>
      <c r="P41" s="65"/>
      <c r="Q41" s="46"/>
      <c r="R41" s="65"/>
      <c r="S41" s="46"/>
      <c r="T41" s="65"/>
      <c r="U41" s="46"/>
      <c r="V41" s="65"/>
      <c r="W41" s="46"/>
      <c r="X41" s="65"/>
      <c r="Y41" s="46"/>
      <c r="Z41" s="61"/>
      <c r="AA41" s="74"/>
      <c r="AB41" s="95"/>
      <c r="AC41" s="21"/>
      <c r="AD41" s="21"/>
      <c r="AE41" s="21"/>
      <c r="AF41" s="21"/>
      <c r="AG41" s="21"/>
      <c r="AH41" s="21"/>
    </row>
    <row r="42" spans="2:34" ht="12" customHeight="1" thickTop="1">
      <c r="B42" s="68">
        <v>18</v>
      </c>
      <c r="C42" s="70" t="str">
        <f>VLOOKUP(B42,'пр.взв'!B41:E64,2,FALSE)</f>
        <v>ЗАИРБЕКОВ Гамзат Ибрагимович</v>
      </c>
      <c r="D42" s="72" t="str">
        <f>VLOOKUP(B42,'пр.взв'!B41:F120,3,FALSE)</f>
        <v>31.10.1995, кмс</v>
      </c>
      <c r="E42" s="78" t="str">
        <f>VLOOKUP(B42,'пр.взв'!B41:G120,4,FALSE)</f>
        <v>CКФО, Дагестан, Махачкала ПР</v>
      </c>
      <c r="F42" s="64">
        <v>17</v>
      </c>
      <c r="G42" s="48">
        <v>1</v>
      </c>
      <c r="H42" s="64">
        <v>16</v>
      </c>
      <c r="I42" s="48">
        <v>3</v>
      </c>
      <c r="J42" s="64">
        <v>15</v>
      </c>
      <c r="K42" s="48">
        <v>3</v>
      </c>
      <c r="L42" s="64" t="s">
        <v>172</v>
      </c>
      <c r="M42" s="48"/>
      <c r="N42" s="64" t="s">
        <v>172</v>
      </c>
      <c r="O42" s="48"/>
      <c r="P42" s="64" t="s">
        <v>172</v>
      </c>
      <c r="Q42" s="48"/>
      <c r="R42" s="64" t="s">
        <v>172</v>
      </c>
      <c r="S42" s="48"/>
      <c r="T42" s="64" t="s">
        <v>172</v>
      </c>
      <c r="U42" s="48"/>
      <c r="V42" s="64" t="s">
        <v>172</v>
      </c>
      <c r="W42" s="48"/>
      <c r="X42" s="64" t="s">
        <v>172</v>
      </c>
      <c r="Y42" s="48"/>
      <c r="Z42" s="66">
        <v>3</v>
      </c>
      <c r="AA42" s="73">
        <f>SUM(G42+I42+K42+M42+O42+Q42+S42+U42+W42+Y42)</f>
        <v>7</v>
      </c>
      <c r="AB42" s="96">
        <v>15</v>
      </c>
      <c r="AC42" s="21"/>
      <c r="AD42" s="21"/>
      <c r="AE42" s="21"/>
      <c r="AF42" s="21"/>
      <c r="AG42" s="21"/>
      <c r="AH42" s="21"/>
    </row>
    <row r="43" spans="2:34" ht="12" customHeight="1" thickBot="1">
      <c r="B43" s="75"/>
      <c r="C43" s="76"/>
      <c r="D43" s="77"/>
      <c r="E43" s="79"/>
      <c r="F43" s="65"/>
      <c r="G43" s="46"/>
      <c r="H43" s="65"/>
      <c r="I43" s="46"/>
      <c r="J43" s="65"/>
      <c r="K43" s="46"/>
      <c r="L43" s="65"/>
      <c r="M43" s="46"/>
      <c r="N43" s="65"/>
      <c r="O43" s="46"/>
      <c r="P43" s="65"/>
      <c r="Q43" s="46"/>
      <c r="R43" s="65"/>
      <c r="S43" s="46"/>
      <c r="T43" s="65"/>
      <c r="U43" s="46"/>
      <c r="V43" s="65"/>
      <c r="W43" s="46"/>
      <c r="X43" s="65"/>
      <c r="Y43" s="46"/>
      <c r="Z43" s="61"/>
      <c r="AA43" s="74"/>
      <c r="AB43" s="95"/>
      <c r="AC43" s="21"/>
      <c r="AD43" s="21"/>
      <c r="AE43" s="21"/>
      <c r="AF43" s="21"/>
      <c r="AG43" s="21"/>
      <c r="AH43" s="21"/>
    </row>
    <row r="44" spans="2:34" ht="12" customHeight="1" thickTop="1">
      <c r="B44" s="68">
        <v>19</v>
      </c>
      <c r="C44" s="70" t="str">
        <f>VLOOKUP(B44,'пр.взв'!B43:E66,2,FALSE)</f>
        <v>СИДОРЕНКО Кирилл Владимирович</v>
      </c>
      <c r="D44" s="72" t="str">
        <f>VLOOKUP(B44,'пр.взв'!B43:F122,3,FALSE)</f>
        <v>07.12.1995 1р</v>
      </c>
      <c r="E44" s="72" t="str">
        <f>VLOOKUP(B44,'пр.взв'!B43:G122,4,FALSE)</f>
        <v>Санкт-Петербург ПР</v>
      </c>
      <c r="F44" s="64">
        <v>20</v>
      </c>
      <c r="G44" s="48">
        <v>4</v>
      </c>
      <c r="H44" s="64">
        <v>21</v>
      </c>
      <c r="I44" s="48">
        <v>4</v>
      </c>
      <c r="J44" s="64" t="s">
        <v>172</v>
      </c>
      <c r="K44" s="48"/>
      <c r="L44" s="64" t="s">
        <v>172</v>
      </c>
      <c r="M44" s="48"/>
      <c r="N44" s="64" t="s">
        <v>172</v>
      </c>
      <c r="O44" s="48"/>
      <c r="P44" s="64" t="s">
        <v>172</v>
      </c>
      <c r="Q44" s="48"/>
      <c r="R44" s="64" t="s">
        <v>172</v>
      </c>
      <c r="S44" s="48"/>
      <c r="T44" s="64" t="s">
        <v>172</v>
      </c>
      <c r="U44" s="48"/>
      <c r="V44" s="64" t="s">
        <v>172</v>
      </c>
      <c r="W44" s="48"/>
      <c r="X44" s="64" t="s">
        <v>172</v>
      </c>
      <c r="Y44" s="48"/>
      <c r="Z44" s="66">
        <v>2</v>
      </c>
      <c r="AA44" s="73">
        <f>SUM(G44+I44+K44+M44+O44+Q44+S44+U44+W44+Y44)</f>
        <v>8</v>
      </c>
      <c r="AB44" s="96">
        <v>27</v>
      </c>
      <c r="AC44" s="21"/>
      <c r="AD44" s="21"/>
      <c r="AE44" s="21"/>
      <c r="AF44" s="21"/>
      <c r="AG44" s="21"/>
      <c r="AH44" s="21"/>
    </row>
    <row r="45" spans="2:34" ht="12" customHeight="1" thickBot="1">
      <c r="B45" s="69"/>
      <c r="C45" s="76"/>
      <c r="D45" s="77"/>
      <c r="E45" s="77"/>
      <c r="F45" s="65"/>
      <c r="G45" s="46"/>
      <c r="H45" s="65"/>
      <c r="I45" s="46"/>
      <c r="J45" s="65"/>
      <c r="K45" s="46"/>
      <c r="L45" s="65"/>
      <c r="M45" s="46"/>
      <c r="N45" s="65"/>
      <c r="O45" s="46"/>
      <c r="P45" s="65"/>
      <c r="Q45" s="46"/>
      <c r="R45" s="65"/>
      <c r="S45" s="46"/>
      <c r="T45" s="65"/>
      <c r="U45" s="46"/>
      <c r="V45" s="65"/>
      <c r="W45" s="46"/>
      <c r="X45" s="65"/>
      <c r="Y45" s="46"/>
      <c r="Z45" s="61"/>
      <c r="AA45" s="74"/>
      <c r="AB45" s="95"/>
      <c r="AC45" s="21"/>
      <c r="AD45" s="21"/>
      <c r="AE45" s="21"/>
      <c r="AF45" s="21"/>
      <c r="AG45" s="21"/>
      <c r="AH45" s="21"/>
    </row>
    <row r="46" spans="2:34" ht="12" customHeight="1" thickTop="1">
      <c r="B46" s="68">
        <v>20</v>
      </c>
      <c r="C46" s="70" t="str">
        <f>VLOOKUP(B46,'пр.взв'!B45:E68,2,FALSE)</f>
        <v>ВАРАНКИН Андрей Александрович</v>
      </c>
      <c r="D46" s="72" t="str">
        <f>VLOOKUP(B46,'пр.взв'!B45:F124,3,FALSE)</f>
        <v>06.05.1996 кмс</v>
      </c>
      <c r="E46" s="78" t="str">
        <f>VLOOKUP(B46,'пр.взв'!B45:G124,4,FALSE)</f>
        <v>УФО, Курганская</v>
      </c>
      <c r="F46" s="64">
        <v>19</v>
      </c>
      <c r="G46" s="48">
        <v>0</v>
      </c>
      <c r="H46" s="64">
        <v>22</v>
      </c>
      <c r="I46" s="48">
        <v>4</v>
      </c>
      <c r="J46" s="64">
        <v>16</v>
      </c>
      <c r="K46" s="48">
        <v>2</v>
      </c>
      <c r="L46" s="64">
        <v>15</v>
      </c>
      <c r="M46" s="48">
        <v>0</v>
      </c>
      <c r="N46" s="64">
        <v>23</v>
      </c>
      <c r="O46" s="48">
        <v>2</v>
      </c>
      <c r="P46" s="64"/>
      <c r="Q46" s="48"/>
      <c r="R46" s="64"/>
      <c r="S46" s="48"/>
      <c r="T46" s="64"/>
      <c r="U46" s="48"/>
      <c r="V46" s="64">
        <v>14</v>
      </c>
      <c r="W46" s="48">
        <v>4</v>
      </c>
      <c r="X46" s="64"/>
      <c r="Y46" s="48"/>
      <c r="Z46" s="66" t="s">
        <v>179</v>
      </c>
      <c r="AA46" s="73"/>
      <c r="AB46" s="96">
        <v>3</v>
      </c>
      <c r="AC46" s="21"/>
      <c r="AD46" s="21"/>
      <c r="AE46" s="21"/>
      <c r="AF46" s="21"/>
      <c r="AG46" s="21"/>
      <c r="AH46" s="21"/>
    </row>
    <row r="47" spans="2:34" ht="12" customHeight="1" thickBot="1">
      <c r="B47" s="75"/>
      <c r="C47" s="76"/>
      <c r="D47" s="77"/>
      <c r="E47" s="79"/>
      <c r="F47" s="65"/>
      <c r="G47" s="46" t="s">
        <v>167</v>
      </c>
      <c r="H47" s="65"/>
      <c r="I47" s="46"/>
      <c r="J47" s="65"/>
      <c r="K47" s="46"/>
      <c r="L47" s="65"/>
      <c r="M47" s="46" t="s">
        <v>178</v>
      </c>
      <c r="N47" s="65"/>
      <c r="O47" s="46"/>
      <c r="P47" s="65"/>
      <c r="Q47" s="46"/>
      <c r="R47" s="65"/>
      <c r="S47" s="46"/>
      <c r="T47" s="65"/>
      <c r="U47" s="46"/>
      <c r="V47" s="65"/>
      <c r="W47" s="46"/>
      <c r="X47" s="65"/>
      <c r="Y47" s="46"/>
      <c r="Z47" s="61"/>
      <c r="AA47" s="74"/>
      <c r="AB47" s="95"/>
      <c r="AC47" s="21"/>
      <c r="AD47" s="21"/>
      <c r="AE47" s="21"/>
      <c r="AF47" s="21"/>
      <c r="AG47" s="21"/>
      <c r="AH47" s="21"/>
    </row>
    <row r="48" spans="2:34" ht="12" customHeight="1" thickTop="1">
      <c r="B48" s="68">
        <v>21</v>
      </c>
      <c r="C48" s="70" t="str">
        <f>VLOOKUP(B48,'пр.взв'!B47:E70,2,FALSE)</f>
        <v>РОМАНОВ Алексей Викторович</v>
      </c>
      <c r="D48" s="72" t="str">
        <f>VLOOKUP(B48,'пр.взв'!B47:F126,3,FALSE)</f>
        <v>25.10.1996 1р</v>
      </c>
      <c r="E48" s="72" t="str">
        <f>VLOOKUP(B48,'пр.взв'!B47:G126,4,FALSE)</f>
        <v>Москва С-70</v>
      </c>
      <c r="F48" s="64">
        <v>22</v>
      </c>
      <c r="G48" s="48">
        <v>3</v>
      </c>
      <c r="H48" s="64">
        <v>19</v>
      </c>
      <c r="I48" s="48">
        <v>0</v>
      </c>
      <c r="J48" s="64">
        <v>23</v>
      </c>
      <c r="K48" s="48">
        <v>3</v>
      </c>
      <c r="L48" s="64" t="s">
        <v>172</v>
      </c>
      <c r="M48" s="48"/>
      <c r="N48" s="64" t="s">
        <v>172</v>
      </c>
      <c r="O48" s="48"/>
      <c r="P48" s="64" t="s">
        <v>172</v>
      </c>
      <c r="Q48" s="48"/>
      <c r="R48" s="64" t="s">
        <v>172</v>
      </c>
      <c r="S48" s="48"/>
      <c r="T48" s="64" t="s">
        <v>172</v>
      </c>
      <c r="U48" s="48"/>
      <c r="V48" s="64" t="s">
        <v>172</v>
      </c>
      <c r="W48" s="48"/>
      <c r="X48" s="64" t="s">
        <v>172</v>
      </c>
      <c r="Y48" s="48"/>
      <c r="Z48" s="66">
        <v>3</v>
      </c>
      <c r="AA48" s="73">
        <f>SUM(G48+I48+K48+M48+O48+Q48+S48+U48+W48+Y48)</f>
        <v>6</v>
      </c>
      <c r="AB48" s="96">
        <v>13</v>
      </c>
      <c r="AC48" s="21"/>
      <c r="AD48" s="21"/>
      <c r="AE48" s="21"/>
      <c r="AF48" s="21"/>
      <c r="AG48" s="21"/>
      <c r="AH48" s="21"/>
    </row>
    <row r="49" spans="2:34" ht="12" customHeight="1" thickBot="1">
      <c r="B49" s="75"/>
      <c r="C49" s="76"/>
      <c r="D49" s="77"/>
      <c r="E49" s="77"/>
      <c r="F49" s="65"/>
      <c r="G49" s="46"/>
      <c r="H49" s="65"/>
      <c r="I49" s="46" t="s">
        <v>173</v>
      </c>
      <c r="J49" s="65"/>
      <c r="K49" s="46"/>
      <c r="L49" s="65"/>
      <c r="M49" s="46"/>
      <c r="N49" s="65"/>
      <c r="O49" s="46"/>
      <c r="P49" s="65"/>
      <c r="Q49" s="46"/>
      <c r="R49" s="65"/>
      <c r="S49" s="46"/>
      <c r="T49" s="65"/>
      <c r="U49" s="46"/>
      <c r="V49" s="65"/>
      <c r="W49" s="46"/>
      <c r="X49" s="65"/>
      <c r="Y49" s="46"/>
      <c r="Z49" s="61"/>
      <c r="AA49" s="74"/>
      <c r="AB49" s="95"/>
      <c r="AC49" s="21"/>
      <c r="AD49" s="21"/>
      <c r="AE49" s="21"/>
      <c r="AF49" s="21"/>
      <c r="AG49" s="21"/>
      <c r="AH49" s="21"/>
    </row>
    <row r="50" spans="2:34" ht="12" customHeight="1" thickTop="1">
      <c r="B50" s="68">
        <v>22</v>
      </c>
      <c r="C50" s="70" t="str">
        <f>VLOOKUP(B50,'пр.взв'!B49:E72,2,FALSE)</f>
        <v>АЛЕКСЕЕВ Владимир Алексеевич</v>
      </c>
      <c r="D50" s="72" t="str">
        <f>VLOOKUP(B50,'пр.взв'!B49:F128,3,FALSE)</f>
        <v>11.01.1995 КМС</v>
      </c>
      <c r="E50" s="78" t="str">
        <f>VLOOKUP(B50,'пр.взв'!B49:G128,4,FALSE)</f>
        <v>ПФО, Чувашская, Чебоксары</v>
      </c>
      <c r="F50" s="64">
        <v>21</v>
      </c>
      <c r="G50" s="48">
        <v>2</v>
      </c>
      <c r="H50" s="64">
        <v>20</v>
      </c>
      <c r="I50" s="48">
        <v>0</v>
      </c>
      <c r="J50" s="64">
        <v>25</v>
      </c>
      <c r="K50" s="48">
        <v>2</v>
      </c>
      <c r="L50" s="64">
        <v>27</v>
      </c>
      <c r="M50" s="48">
        <v>2</v>
      </c>
      <c r="N50" s="64" t="s">
        <v>162</v>
      </c>
      <c r="O50" s="48"/>
      <c r="P50" s="64"/>
      <c r="Q50" s="48"/>
      <c r="R50" s="64"/>
      <c r="S50" s="48"/>
      <c r="T50" s="64"/>
      <c r="U50" s="48"/>
      <c r="V50" s="64">
        <v>1</v>
      </c>
      <c r="W50" s="48">
        <v>1</v>
      </c>
      <c r="X50" s="64">
        <v>14</v>
      </c>
      <c r="Y50" s="48">
        <v>0</v>
      </c>
      <c r="Z50" s="66" t="s">
        <v>180</v>
      </c>
      <c r="AA50" s="73"/>
      <c r="AB50" s="96">
        <v>1</v>
      </c>
      <c r="AC50" s="21"/>
      <c r="AD50" s="21"/>
      <c r="AE50" s="21"/>
      <c r="AF50" s="21"/>
      <c r="AG50" s="21"/>
      <c r="AH50" s="21"/>
    </row>
    <row r="51" spans="2:34" ht="12" customHeight="1" thickBot="1">
      <c r="B51" s="75"/>
      <c r="C51" s="76"/>
      <c r="D51" s="77"/>
      <c r="E51" s="79"/>
      <c r="F51" s="65"/>
      <c r="G51" s="46"/>
      <c r="H51" s="65"/>
      <c r="I51" s="46" t="s">
        <v>174</v>
      </c>
      <c r="J51" s="65"/>
      <c r="K51" s="46"/>
      <c r="L51" s="65"/>
      <c r="M51" s="46"/>
      <c r="N51" s="65"/>
      <c r="O51" s="46"/>
      <c r="P51" s="65"/>
      <c r="Q51" s="46"/>
      <c r="R51" s="65"/>
      <c r="S51" s="46"/>
      <c r="T51" s="65"/>
      <c r="U51" s="46"/>
      <c r="V51" s="65"/>
      <c r="W51" s="46"/>
      <c r="X51" s="65"/>
      <c r="Y51" s="46" t="s">
        <v>184</v>
      </c>
      <c r="Z51" s="61"/>
      <c r="AA51" s="74"/>
      <c r="AB51" s="95"/>
      <c r="AC51" s="21"/>
      <c r="AD51" s="21"/>
      <c r="AE51" s="21"/>
      <c r="AF51" s="21"/>
      <c r="AG51" s="21"/>
      <c r="AH51" s="21"/>
    </row>
    <row r="52" spans="2:34" ht="12" customHeight="1" thickTop="1">
      <c r="B52" s="68">
        <v>23</v>
      </c>
      <c r="C52" s="70" t="str">
        <f>VLOOKUP(B52,'пр.взв'!B51:E74,2,FALSE)</f>
        <v>МАРУТЯН Арман Мкртычович</v>
      </c>
      <c r="D52" s="72" t="str">
        <f>VLOOKUP(B52,'пр.взв'!B51:F130,3,FALSE)</f>
        <v>24.10.1995 кмс</v>
      </c>
      <c r="E52" s="72" t="str">
        <f>VLOOKUP(B52,'пр.взв'!B51:G130,4,FALSE)</f>
        <v>ЦФО, Рязанская Рязань ПР</v>
      </c>
      <c r="F52" s="64">
        <v>24</v>
      </c>
      <c r="G52" s="48">
        <v>2</v>
      </c>
      <c r="H52" s="64">
        <v>25</v>
      </c>
      <c r="I52" s="48">
        <v>1</v>
      </c>
      <c r="J52" s="64">
        <v>21</v>
      </c>
      <c r="K52" s="48">
        <v>2</v>
      </c>
      <c r="L52" s="64" t="s">
        <v>162</v>
      </c>
      <c r="M52" s="48"/>
      <c r="N52" s="64">
        <v>20</v>
      </c>
      <c r="O52" s="48">
        <v>3</v>
      </c>
      <c r="P52" s="64" t="s">
        <v>172</v>
      </c>
      <c r="Q52" s="48"/>
      <c r="R52" s="64" t="s">
        <v>172</v>
      </c>
      <c r="S52" s="48"/>
      <c r="T52" s="64" t="s">
        <v>172</v>
      </c>
      <c r="U52" s="48"/>
      <c r="V52" s="64" t="s">
        <v>172</v>
      </c>
      <c r="W52" s="48"/>
      <c r="X52" s="64" t="s">
        <v>172</v>
      </c>
      <c r="Y52" s="48"/>
      <c r="Z52" s="66">
        <v>5</v>
      </c>
      <c r="AA52" s="73">
        <f>SUM(G52+I52+K52+M52+O52+Q52+S52+U52+W52+Y52)</f>
        <v>8</v>
      </c>
      <c r="AB52" s="96">
        <v>5</v>
      </c>
      <c r="AC52" s="21"/>
      <c r="AD52" s="21"/>
      <c r="AE52" s="21"/>
      <c r="AF52" s="21"/>
      <c r="AG52" s="21"/>
      <c r="AH52" s="21"/>
    </row>
    <row r="53" spans="2:34" ht="12" customHeight="1" thickBot="1">
      <c r="B53" s="69"/>
      <c r="C53" s="76"/>
      <c r="D53" s="77"/>
      <c r="E53" s="77"/>
      <c r="F53" s="65"/>
      <c r="G53" s="46"/>
      <c r="H53" s="65"/>
      <c r="I53" s="46"/>
      <c r="J53" s="65"/>
      <c r="K53" s="46"/>
      <c r="L53" s="65"/>
      <c r="M53" s="46"/>
      <c r="N53" s="65"/>
      <c r="O53" s="46"/>
      <c r="P53" s="65"/>
      <c r="Q53" s="46"/>
      <c r="R53" s="65"/>
      <c r="S53" s="46"/>
      <c r="T53" s="65"/>
      <c r="U53" s="46"/>
      <c r="V53" s="65"/>
      <c r="W53" s="46"/>
      <c r="X53" s="65"/>
      <c r="Y53" s="46"/>
      <c r="Z53" s="61"/>
      <c r="AA53" s="74"/>
      <c r="AB53" s="95"/>
      <c r="AC53" s="21"/>
      <c r="AD53" s="21"/>
      <c r="AE53" s="21"/>
      <c r="AF53" s="21"/>
      <c r="AG53" s="21"/>
      <c r="AH53" s="21"/>
    </row>
    <row r="54" spans="2:34" ht="12" customHeight="1" thickTop="1">
      <c r="B54" s="68">
        <v>24</v>
      </c>
      <c r="C54" s="70" t="str">
        <f>VLOOKUP(B54,'пр.взв'!B53:E76,2,FALSE)</f>
        <v>КУУЛАР Канн-Демир Эдуардович</v>
      </c>
      <c r="D54" s="72" t="str">
        <f>VLOOKUP(B54,'пр.взв'!B53:F132,3,FALSE)</f>
        <v>10.01.1996, 1р</v>
      </c>
      <c r="E54" s="78" t="str">
        <f>VLOOKUP(B54,'пр.взв'!B53:G132,4,FALSE)</f>
        <v>СФО, р.Тыва, Кызыл, МО</v>
      </c>
      <c r="F54" s="64">
        <v>23</v>
      </c>
      <c r="G54" s="48">
        <v>3</v>
      </c>
      <c r="H54" s="64">
        <v>27</v>
      </c>
      <c r="I54" s="48">
        <v>3</v>
      </c>
      <c r="J54" s="64" t="s">
        <v>172</v>
      </c>
      <c r="K54" s="48"/>
      <c r="L54" s="64" t="s">
        <v>172</v>
      </c>
      <c r="M54" s="48"/>
      <c r="N54" s="64" t="s">
        <v>172</v>
      </c>
      <c r="O54" s="48"/>
      <c r="P54" s="64" t="s">
        <v>172</v>
      </c>
      <c r="Q54" s="48"/>
      <c r="R54" s="64" t="s">
        <v>172</v>
      </c>
      <c r="S54" s="48"/>
      <c r="T54" s="64" t="s">
        <v>172</v>
      </c>
      <c r="U54" s="48"/>
      <c r="V54" s="64" t="s">
        <v>172</v>
      </c>
      <c r="W54" s="48"/>
      <c r="X54" s="64" t="s">
        <v>172</v>
      </c>
      <c r="Y54" s="48"/>
      <c r="Z54" s="66">
        <v>2</v>
      </c>
      <c r="AA54" s="73">
        <f>SUM(G54+I54+K54+M54+O54+Q54+S54+U54+W54+Y54)</f>
        <v>6</v>
      </c>
      <c r="AB54" s="96">
        <v>24</v>
      </c>
      <c r="AC54" s="21"/>
      <c r="AD54" s="21"/>
      <c r="AE54" s="21"/>
      <c r="AF54" s="21"/>
      <c r="AG54" s="21"/>
      <c r="AH54" s="21"/>
    </row>
    <row r="55" spans="2:34" ht="12" customHeight="1" thickBot="1">
      <c r="B55" s="75"/>
      <c r="C55" s="76"/>
      <c r="D55" s="77"/>
      <c r="E55" s="79"/>
      <c r="F55" s="65"/>
      <c r="G55" s="46"/>
      <c r="H55" s="65"/>
      <c r="I55" s="46"/>
      <c r="J55" s="65"/>
      <c r="K55" s="46"/>
      <c r="L55" s="65"/>
      <c r="M55" s="46"/>
      <c r="N55" s="65"/>
      <c r="O55" s="46"/>
      <c r="P55" s="65"/>
      <c r="Q55" s="46"/>
      <c r="R55" s="65"/>
      <c r="S55" s="46"/>
      <c r="T55" s="65"/>
      <c r="U55" s="46"/>
      <c r="V55" s="65"/>
      <c r="W55" s="46"/>
      <c r="X55" s="65"/>
      <c r="Y55" s="46"/>
      <c r="Z55" s="61"/>
      <c r="AA55" s="74"/>
      <c r="AB55" s="95"/>
      <c r="AC55" s="21"/>
      <c r="AD55" s="21"/>
      <c r="AE55" s="21"/>
      <c r="AF55" s="21"/>
      <c r="AG55" s="21"/>
      <c r="AH55" s="21"/>
    </row>
    <row r="56" spans="2:34" ht="12" customHeight="1" thickTop="1">
      <c r="B56" s="68">
        <v>25</v>
      </c>
      <c r="C56" s="70" t="str">
        <f>VLOOKUP(B56,'пр.взв'!B55:E78,2,FALSE)</f>
        <v>ПЕТРОСЯН Самвел Вачаганович</v>
      </c>
      <c r="D56" s="72" t="str">
        <f>VLOOKUP(B56,'пр.взв'!B55:F134,3,FALSE)</f>
        <v>01.08.1995 кмс</v>
      </c>
      <c r="E56" s="72" t="str">
        <f>VLOOKUP(B56,'пр.взв'!B55:G134,4,FALSE)</f>
        <v>ЮФО, Краснодарский, Армавир Д</v>
      </c>
      <c r="F56" s="64">
        <v>26</v>
      </c>
      <c r="G56" s="48">
        <v>1</v>
      </c>
      <c r="H56" s="64">
        <v>23</v>
      </c>
      <c r="I56" s="48">
        <v>3</v>
      </c>
      <c r="J56" s="64">
        <v>22</v>
      </c>
      <c r="K56" s="48">
        <v>3</v>
      </c>
      <c r="L56" s="64" t="s">
        <v>172</v>
      </c>
      <c r="M56" s="48"/>
      <c r="N56" s="64" t="s">
        <v>172</v>
      </c>
      <c r="O56" s="48"/>
      <c r="P56" s="64" t="s">
        <v>172</v>
      </c>
      <c r="Q56" s="48"/>
      <c r="R56" s="64" t="s">
        <v>172</v>
      </c>
      <c r="S56" s="48"/>
      <c r="T56" s="64" t="s">
        <v>172</v>
      </c>
      <c r="U56" s="48"/>
      <c r="V56" s="64" t="s">
        <v>172</v>
      </c>
      <c r="W56" s="48"/>
      <c r="X56" s="64" t="s">
        <v>172</v>
      </c>
      <c r="Y56" s="48"/>
      <c r="Z56" s="66">
        <v>3</v>
      </c>
      <c r="AA56" s="73">
        <f>SUM(G56+I56+K56+M56+O56+Q56+S56+U56+W56+Y56)</f>
        <v>7</v>
      </c>
      <c r="AB56" s="96">
        <v>14</v>
      </c>
      <c r="AC56" s="21"/>
      <c r="AD56" s="21"/>
      <c r="AE56" s="21"/>
      <c r="AF56" s="21"/>
      <c r="AG56" s="21"/>
      <c r="AH56" s="21"/>
    </row>
    <row r="57" spans="2:34" ht="12" customHeight="1" thickBot="1">
      <c r="B57" s="75"/>
      <c r="C57" s="76"/>
      <c r="D57" s="77"/>
      <c r="E57" s="77"/>
      <c r="F57" s="65"/>
      <c r="G57" s="46"/>
      <c r="H57" s="65"/>
      <c r="I57" s="46"/>
      <c r="J57" s="65"/>
      <c r="K57" s="46"/>
      <c r="L57" s="65"/>
      <c r="M57" s="46"/>
      <c r="N57" s="65"/>
      <c r="O57" s="46"/>
      <c r="P57" s="65"/>
      <c r="Q57" s="46"/>
      <c r="R57" s="65"/>
      <c r="S57" s="46"/>
      <c r="T57" s="65"/>
      <c r="U57" s="46"/>
      <c r="V57" s="65"/>
      <c r="W57" s="46"/>
      <c r="X57" s="65"/>
      <c r="Y57" s="46"/>
      <c r="Z57" s="61"/>
      <c r="AA57" s="74"/>
      <c r="AB57" s="95"/>
      <c r="AC57" s="21"/>
      <c r="AD57" s="21"/>
      <c r="AE57" s="21"/>
      <c r="AF57" s="21"/>
      <c r="AG57" s="21"/>
      <c r="AH57" s="21"/>
    </row>
    <row r="58" spans="2:34" ht="12" customHeight="1" thickTop="1">
      <c r="B58" s="68">
        <v>26</v>
      </c>
      <c r="C58" s="70" t="str">
        <f>VLOOKUP(B58,'пр.взв'!B57:E80,2,FALSE)</f>
        <v>БУГАКОВ Сергей Викторович</v>
      </c>
      <c r="D58" s="72" t="str">
        <f>VLOOKUP(B58,'пр.взв'!B57:F136,3,FALSE)</f>
        <v>06.05.1996 кмс</v>
      </c>
      <c r="E58" s="78" t="str">
        <f>VLOOKUP(B58,'пр.взв'!B57:G136,4,FALSE)</f>
        <v>УФО, Свердловская, В.Пышма, Пр</v>
      </c>
      <c r="F58" s="64">
        <v>25</v>
      </c>
      <c r="G58" s="48">
        <v>3</v>
      </c>
      <c r="H58" s="64" t="s">
        <v>162</v>
      </c>
      <c r="I58" s="48"/>
      <c r="J58" s="64">
        <v>27</v>
      </c>
      <c r="K58" s="48">
        <v>3</v>
      </c>
      <c r="L58" s="64" t="s">
        <v>172</v>
      </c>
      <c r="M58" s="48"/>
      <c r="N58" s="64" t="s">
        <v>172</v>
      </c>
      <c r="O58" s="48"/>
      <c r="P58" s="64" t="s">
        <v>172</v>
      </c>
      <c r="Q58" s="48"/>
      <c r="R58" s="64" t="s">
        <v>172</v>
      </c>
      <c r="S58" s="48"/>
      <c r="T58" s="64" t="s">
        <v>172</v>
      </c>
      <c r="U58" s="48"/>
      <c r="V58" s="64" t="s">
        <v>172</v>
      </c>
      <c r="W58" s="48"/>
      <c r="X58" s="64" t="s">
        <v>172</v>
      </c>
      <c r="Y58" s="48"/>
      <c r="Z58" s="66">
        <v>3</v>
      </c>
      <c r="AA58" s="73">
        <f>SUM(G58+I58+K58+M58+O58+Q58+S58+U58+W58+Y58)</f>
        <v>6</v>
      </c>
      <c r="AB58" s="96">
        <v>12</v>
      </c>
      <c r="AC58" s="21"/>
      <c r="AD58" s="21"/>
      <c r="AE58" s="21"/>
      <c r="AF58" s="21"/>
      <c r="AG58" s="21"/>
      <c r="AH58" s="21"/>
    </row>
    <row r="59" spans="2:39" ht="12" customHeight="1" thickBot="1">
      <c r="B59" s="75"/>
      <c r="C59" s="76"/>
      <c r="D59" s="77"/>
      <c r="E59" s="79"/>
      <c r="F59" s="65"/>
      <c r="G59" s="46"/>
      <c r="H59" s="65"/>
      <c r="I59" s="46"/>
      <c r="J59" s="65"/>
      <c r="K59" s="46"/>
      <c r="L59" s="65"/>
      <c r="M59" s="46"/>
      <c r="N59" s="65"/>
      <c r="O59" s="46"/>
      <c r="P59" s="65"/>
      <c r="Q59" s="46"/>
      <c r="R59" s="65"/>
      <c r="S59" s="46"/>
      <c r="T59" s="65"/>
      <c r="U59" s="46"/>
      <c r="V59" s="65"/>
      <c r="W59" s="46"/>
      <c r="X59" s="65"/>
      <c r="Y59" s="46"/>
      <c r="Z59" s="61"/>
      <c r="AA59" s="74"/>
      <c r="AB59" s="95"/>
      <c r="AC59" s="21"/>
      <c r="AD59" s="21"/>
      <c r="AE59" s="21"/>
      <c r="AF59" s="21"/>
      <c r="AG59" s="21"/>
      <c r="AH59" s="21"/>
      <c r="AM59" s="54"/>
    </row>
    <row r="60" spans="2:38" ht="12" customHeight="1" thickBot="1" thickTop="1">
      <c r="B60" s="68">
        <v>27</v>
      </c>
      <c r="C60" s="70" t="str">
        <f>VLOOKUP(B60,'пр.взв'!B59:E82,2,FALSE)</f>
        <v>ЛИЦОВ Иван Александрович</v>
      </c>
      <c r="D60" s="72" t="str">
        <f>VLOOKUP(B60,'пр.взв'!B59:F138,3,FALSE)</f>
        <v>29.09.1995 1р</v>
      </c>
      <c r="E60" s="72" t="str">
        <f>VLOOKUP(B60,'пр.взв'!B59:G138,4,FALSE)</f>
        <v>ПФО, Нижегородская, Кстово ПР</v>
      </c>
      <c r="F60" s="64" t="s">
        <v>162</v>
      </c>
      <c r="G60" s="48"/>
      <c r="H60" s="64">
        <v>24</v>
      </c>
      <c r="I60" s="48">
        <v>2</v>
      </c>
      <c r="J60" s="64">
        <v>26</v>
      </c>
      <c r="K60" s="48">
        <v>2</v>
      </c>
      <c r="L60" s="64">
        <v>22</v>
      </c>
      <c r="M60" s="48">
        <v>3</v>
      </c>
      <c r="N60" s="64" t="s">
        <v>172</v>
      </c>
      <c r="O60" s="48"/>
      <c r="P60" s="64" t="s">
        <v>172</v>
      </c>
      <c r="Q60" s="48"/>
      <c r="R60" s="64" t="s">
        <v>172</v>
      </c>
      <c r="S60" s="48"/>
      <c r="T60" s="64" t="s">
        <v>172</v>
      </c>
      <c r="U60" s="48"/>
      <c r="V60" s="64" t="s">
        <v>172</v>
      </c>
      <c r="W60" s="48"/>
      <c r="X60" s="64" t="s">
        <v>172</v>
      </c>
      <c r="Y60" s="48"/>
      <c r="Z60" s="66">
        <v>4</v>
      </c>
      <c r="AA60" s="73">
        <f>SUM(G60+I60+K60+M60+O60+Q60+S60+U60+W60+Y60)</f>
        <v>7</v>
      </c>
      <c r="AB60" s="96">
        <v>8</v>
      </c>
      <c r="AC60" s="21"/>
      <c r="AD60" s="21"/>
      <c r="AE60" s="21"/>
      <c r="AF60" s="21"/>
      <c r="AG60" s="21"/>
      <c r="AH60" s="21"/>
      <c r="AL60" s="53"/>
    </row>
    <row r="61" spans="2:34" ht="12" customHeight="1" thickBot="1" thickTop="1">
      <c r="B61" s="69"/>
      <c r="C61" s="76"/>
      <c r="D61" s="77"/>
      <c r="E61" s="77"/>
      <c r="F61" s="65"/>
      <c r="G61" s="46"/>
      <c r="H61" s="65"/>
      <c r="I61" s="46"/>
      <c r="J61" s="65"/>
      <c r="K61" s="46"/>
      <c r="L61" s="65"/>
      <c r="M61" s="49"/>
      <c r="N61" s="65"/>
      <c r="O61" s="49"/>
      <c r="P61" s="65"/>
      <c r="Q61" s="49"/>
      <c r="R61" s="65"/>
      <c r="S61" s="49"/>
      <c r="T61" s="65"/>
      <c r="U61" s="49"/>
      <c r="V61" s="65"/>
      <c r="W61" s="49"/>
      <c r="X61" s="65"/>
      <c r="Y61" s="49"/>
      <c r="Z61" s="61"/>
      <c r="AA61" s="74"/>
      <c r="AB61" s="95"/>
      <c r="AC61" s="21"/>
      <c r="AD61" s="21"/>
      <c r="AE61" s="21"/>
      <c r="AF61" s="55"/>
      <c r="AG61" s="21"/>
      <c r="AH61" s="21"/>
    </row>
    <row r="62" spans="2:34" ht="3" customHeight="1" thickTop="1">
      <c r="B62" s="63"/>
      <c r="C62" s="18"/>
      <c r="D62" s="18"/>
      <c r="E62" s="18"/>
      <c r="F62" s="20"/>
      <c r="G62" s="52"/>
      <c r="H62" s="51"/>
      <c r="I62" s="52"/>
      <c r="J62" s="51"/>
      <c r="K62" s="52"/>
      <c r="L62" s="20"/>
      <c r="M62" s="17"/>
      <c r="N62" s="20"/>
      <c r="O62" s="17"/>
      <c r="P62" s="20"/>
      <c r="Q62" s="17"/>
      <c r="R62" s="20"/>
      <c r="S62" s="17"/>
      <c r="T62" s="20"/>
      <c r="U62" s="17"/>
      <c r="V62" s="20"/>
      <c r="W62" s="17"/>
      <c r="X62" s="20"/>
      <c r="Y62" s="17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2:34" ht="14.25" customHeight="1">
      <c r="B63" s="27" t="str">
        <f>HYPERLINK('[1]реквизиты'!$A$6)</f>
        <v>Гл. судья, судья МК</v>
      </c>
      <c r="C63" s="31"/>
      <c r="D63" s="31"/>
      <c r="E63" s="32"/>
      <c r="F63" s="33"/>
      <c r="N63" s="34" t="str">
        <f>HYPERLINK('[1]реквизиты'!$G$6)</f>
        <v>А.В. Горбунов</v>
      </c>
      <c r="O63" s="32"/>
      <c r="P63" s="32"/>
      <c r="Q63" s="32"/>
      <c r="R63" s="37"/>
      <c r="S63" s="35"/>
      <c r="T63" s="37"/>
      <c r="U63" s="35"/>
      <c r="V63" s="37"/>
      <c r="W63" s="36" t="str">
        <f>HYPERLINK('[1]реквизиты'!$G$7)</f>
        <v>/Омск/</v>
      </c>
      <c r="X63" s="37"/>
      <c r="Y63" s="35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2:34" ht="19.5" customHeight="1">
      <c r="B64" s="38" t="str">
        <f>HYPERLINK('[1]реквизиты'!$A$8)</f>
        <v>Гл. секретарь, судья РК</v>
      </c>
      <c r="C64" s="31"/>
      <c r="D64" s="45"/>
      <c r="E64" s="39"/>
      <c r="F64" s="40"/>
      <c r="G64" s="7"/>
      <c r="H64" s="7"/>
      <c r="I64" s="7"/>
      <c r="J64" s="7"/>
      <c r="K64" s="7"/>
      <c r="L64" s="7"/>
      <c r="M64" s="7"/>
      <c r="N64" s="34" t="str">
        <f>HYPERLINK('[1]реквизиты'!$G$8)</f>
        <v>С.Г. Пчелов</v>
      </c>
      <c r="O64" s="32"/>
      <c r="P64" s="32"/>
      <c r="Q64" s="32"/>
      <c r="R64" s="37"/>
      <c r="S64" s="35"/>
      <c r="T64" s="37"/>
      <c r="U64" s="35"/>
      <c r="V64" s="37"/>
      <c r="W64" s="36" t="str">
        <f>HYPERLINK('[1]реквизиты'!$G$9)</f>
        <v>/Чебоксары/</v>
      </c>
      <c r="X64" s="37"/>
      <c r="Y64" s="35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2:34" ht="10.5" customHeight="1">
      <c r="B65" s="6"/>
      <c r="C65" s="6"/>
      <c r="D65" s="28"/>
      <c r="E65" s="3"/>
      <c r="F65" s="29"/>
      <c r="G65" s="10"/>
      <c r="K65" s="13"/>
      <c r="L65" s="20"/>
      <c r="M65" s="13"/>
      <c r="N65" s="20"/>
      <c r="O65" s="13"/>
      <c r="P65" s="20"/>
      <c r="Q65" s="13"/>
      <c r="R65" s="20"/>
      <c r="S65" s="13"/>
      <c r="T65" s="20"/>
      <c r="U65" s="13"/>
      <c r="V65" s="20"/>
      <c r="W65" s="13"/>
      <c r="X65" s="20"/>
      <c r="Y65" s="13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4:34" ht="10.5" customHeight="1">
      <c r="N66" s="20"/>
      <c r="O66" s="17"/>
      <c r="P66" s="20"/>
      <c r="Q66" s="17"/>
      <c r="R66" s="20"/>
      <c r="S66" s="17"/>
      <c r="T66" s="20"/>
      <c r="U66" s="17"/>
      <c r="V66" s="20"/>
      <c r="W66" s="17"/>
      <c r="X66" s="20"/>
      <c r="Y66" s="17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2:34" ht="10.5" customHeight="1">
      <c r="B67" s="30"/>
      <c r="C67" s="30"/>
      <c r="D67" s="30"/>
      <c r="E67" s="10"/>
      <c r="F67" s="10"/>
      <c r="H67" s="10"/>
      <c r="K67" s="13"/>
      <c r="L67" s="20"/>
      <c r="M67" s="13"/>
      <c r="N67" s="20"/>
      <c r="O67" s="13"/>
      <c r="P67" s="20"/>
      <c r="Q67" s="13"/>
      <c r="R67" s="20"/>
      <c r="S67" s="13"/>
      <c r="T67" s="20"/>
      <c r="U67" s="13"/>
      <c r="V67" s="20"/>
      <c r="W67" s="13"/>
      <c r="X67" s="20"/>
      <c r="Y67" s="13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2:34" ht="10.5" customHeight="1">
      <c r="B68" s="19"/>
      <c r="C68" s="18"/>
      <c r="D68" s="18"/>
      <c r="E68" s="18"/>
      <c r="F68" s="20"/>
      <c r="G68" s="17"/>
      <c r="H68" s="20"/>
      <c r="I68" s="17"/>
      <c r="J68" s="20"/>
      <c r="K68" s="17"/>
      <c r="L68" s="20"/>
      <c r="M68" s="17"/>
      <c r="N68" s="20"/>
      <c r="O68" s="17"/>
      <c r="P68" s="20"/>
      <c r="Q68" s="17"/>
      <c r="R68" s="20"/>
      <c r="S68" s="17"/>
      <c r="T68" s="20"/>
      <c r="U68" s="17"/>
      <c r="V68" s="20"/>
      <c r="W68" s="17"/>
      <c r="X68" s="20"/>
      <c r="Y68" s="17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2:34" ht="10.5" customHeight="1">
      <c r="B69" s="22"/>
      <c r="C69" s="18"/>
      <c r="D69" s="18"/>
      <c r="E69" s="18"/>
      <c r="F69" s="20"/>
      <c r="G69" s="13"/>
      <c r="H69" s="20"/>
      <c r="I69" s="13"/>
      <c r="J69" s="20"/>
      <c r="K69" s="13"/>
      <c r="L69" s="20"/>
      <c r="M69" s="13"/>
      <c r="N69" s="20"/>
      <c r="O69" s="13"/>
      <c r="P69" s="20"/>
      <c r="Q69" s="13"/>
      <c r="R69" s="20"/>
      <c r="S69" s="13"/>
      <c r="T69" s="20"/>
      <c r="U69" s="13"/>
      <c r="V69" s="20"/>
      <c r="W69" s="13"/>
      <c r="X69" s="20"/>
      <c r="Y69" s="13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2:34" ht="10.5" customHeight="1">
      <c r="B70" s="19"/>
      <c r="C70" s="18"/>
      <c r="D70" s="18"/>
      <c r="E70" s="18"/>
      <c r="F70" s="20"/>
      <c r="G70" s="17"/>
      <c r="H70" s="20"/>
      <c r="I70" s="17"/>
      <c r="J70" s="20"/>
      <c r="K70" s="17"/>
      <c r="L70" s="20"/>
      <c r="M70" s="17"/>
      <c r="N70" s="20"/>
      <c r="O70" s="17"/>
      <c r="P70" s="20"/>
      <c r="Q70" s="17"/>
      <c r="R70" s="20"/>
      <c r="S70" s="17"/>
      <c r="T70" s="20"/>
      <c r="U70" s="17"/>
      <c r="V70" s="20"/>
      <c r="W70" s="17"/>
      <c r="X70" s="20"/>
      <c r="Y70" s="17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2:34" ht="10.5" customHeight="1">
      <c r="B71" s="22"/>
      <c r="C71" s="18"/>
      <c r="D71" s="18"/>
      <c r="E71" s="18"/>
      <c r="F71" s="20"/>
      <c r="G71" s="13"/>
      <c r="H71" s="20"/>
      <c r="I71" s="13"/>
      <c r="J71" s="20"/>
      <c r="K71" s="13"/>
      <c r="L71" s="20"/>
      <c r="M71" s="13"/>
      <c r="N71" s="20"/>
      <c r="O71" s="13"/>
      <c r="P71" s="20"/>
      <c r="Q71" s="13"/>
      <c r="R71" s="20"/>
      <c r="S71" s="13"/>
      <c r="T71" s="20"/>
      <c r="U71" s="13"/>
      <c r="V71" s="20"/>
      <c r="W71" s="13"/>
      <c r="X71" s="20"/>
      <c r="Y71" s="13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2:34" ht="10.5" customHeight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10.5" customHeight="1">
      <c r="B73" s="22"/>
      <c r="C73" s="18"/>
      <c r="D73" s="18"/>
      <c r="E73" s="18"/>
      <c r="F73" s="20"/>
      <c r="G73" s="13"/>
      <c r="H73" s="20"/>
      <c r="I73" s="13"/>
      <c r="J73" s="20"/>
      <c r="K73" s="13"/>
      <c r="L73" s="20"/>
      <c r="M73" s="13"/>
      <c r="N73" s="20"/>
      <c r="O73" s="13"/>
      <c r="P73" s="20"/>
      <c r="Q73" s="13"/>
      <c r="R73" s="20"/>
      <c r="S73" s="13"/>
      <c r="T73" s="20"/>
      <c r="U73" s="13"/>
      <c r="V73" s="20"/>
      <c r="W73" s="13"/>
      <c r="X73" s="20"/>
      <c r="Y73" s="13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10.5" customHeight="1">
      <c r="B74" s="19"/>
      <c r="C74" s="18"/>
      <c r="D74" s="18"/>
      <c r="E74" s="18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17"/>
      <c r="R74" s="20"/>
      <c r="S74" s="17"/>
      <c r="T74" s="20"/>
      <c r="U74" s="17"/>
      <c r="V74" s="20"/>
      <c r="W74" s="17"/>
      <c r="X74" s="20"/>
      <c r="Y74" s="17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22"/>
      <c r="C75" s="18"/>
      <c r="D75" s="18"/>
      <c r="E75" s="18"/>
      <c r="F75" s="20"/>
      <c r="G75" s="13"/>
      <c r="H75" s="20"/>
      <c r="I75" s="13"/>
      <c r="J75" s="2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0.5" customHeight="1">
      <c r="B76" s="19"/>
      <c r="C76" s="18"/>
      <c r="D76" s="18"/>
      <c r="E76" s="18"/>
      <c r="F76" s="20"/>
      <c r="G76" s="17"/>
      <c r="H76" s="20"/>
      <c r="I76" s="17"/>
      <c r="J76" s="20"/>
      <c r="K76" s="17"/>
      <c r="L76" s="20"/>
      <c r="M76" s="17"/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22"/>
      <c r="C77" s="18"/>
      <c r="D77" s="18"/>
      <c r="E77" s="18"/>
      <c r="F77" s="20"/>
      <c r="G77" s="13"/>
      <c r="H77" s="20"/>
      <c r="I77" s="13"/>
      <c r="J77" s="2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28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</row>
    <row r="90" spans="2:28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</row>
    <row r="91" spans="2:28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</row>
    <row r="92" spans="2:28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</row>
    <row r="93" spans="2:28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</row>
    <row r="94" spans="2:28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</row>
    <row r="95" spans="2:28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</row>
    <row r="96" spans="2:28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</row>
    <row r="97" spans="2:28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</row>
    <row r="98" spans="2:28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31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  <c r="AC150" s="3"/>
      <c r="AD150" s="3"/>
      <c r="AE150" s="3"/>
    </row>
    <row r="151" spans="2:31" ht="15.75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  <c r="AC151" s="3"/>
      <c r="AD151" s="3"/>
      <c r="AE151" s="3"/>
    </row>
    <row r="152" spans="2:31" ht="15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  <c r="AC152" s="3"/>
      <c r="AD152" s="3"/>
      <c r="AE152" s="3"/>
    </row>
    <row r="153" spans="2:31" ht="15.75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  <c r="AC153" s="3"/>
      <c r="AD153" s="3"/>
      <c r="AE153" s="3"/>
    </row>
    <row r="154" spans="2:31" ht="15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  <c r="AC154" s="3"/>
      <c r="AD154" s="3"/>
      <c r="AE154" s="3"/>
    </row>
    <row r="155" spans="2:31" ht="15.75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  <c r="AC155" s="3"/>
      <c r="AD155" s="3"/>
      <c r="AE155" s="3"/>
    </row>
    <row r="156" spans="2:31" ht="15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  <c r="AC156" s="3"/>
      <c r="AD156" s="3"/>
      <c r="AE156" s="3"/>
    </row>
    <row r="157" spans="2:31" ht="15.75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  <c r="AC157" s="3"/>
      <c r="AD157" s="3"/>
      <c r="AE157" s="3"/>
    </row>
    <row r="158" spans="2:31" ht="15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  <c r="AC158" s="3"/>
      <c r="AD158" s="3"/>
      <c r="AE158" s="3"/>
    </row>
    <row r="159" spans="2:31" ht="15.75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  <c r="AC159" s="3"/>
      <c r="AD159" s="3"/>
      <c r="AE159" s="3"/>
    </row>
    <row r="160" spans="2:31" ht="15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2:28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2:28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2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2:28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2:28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</sheetData>
  <sheetProtection/>
  <mergeCells count="487">
    <mergeCell ref="AB11:AB12"/>
    <mergeCell ref="AB13:AB14"/>
    <mergeCell ref="AB15:AB16"/>
    <mergeCell ref="AB17:AB18"/>
    <mergeCell ref="AB23:AB24"/>
    <mergeCell ref="AB25:AB26"/>
    <mergeCell ref="AB46:AB47"/>
    <mergeCell ref="AB48:AB49"/>
    <mergeCell ref="AB36:AB37"/>
    <mergeCell ref="B35:AB35"/>
    <mergeCell ref="AB44:AB45"/>
    <mergeCell ref="AB38:AB39"/>
    <mergeCell ref="AB50:AB51"/>
    <mergeCell ref="AB40:AB41"/>
    <mergeCell ref="AB42:AB43"/>
    <mergeCell ref="AB60:AB61"/>
    <mergeCell ref="AB52:AB53"/>
    <mergeCell ref="AB54:AB55"/>
    <mergeCell ref="AB56:AB57"/>
    <mergeCell ref="AB58:AB59"/>
    <mergeCell ref="AB27:AB28"/>
    <mergeCell ref="AB29:AB30"/>
    <mergeCell ref="AB31:AB32"/>
    <mergeCell ref="AB33:AB34"/>
    <mergeCell ref="L36:L37"/>
    <mergeCell ref="N36:N37"/>
    <mergeCell ref="AA56:AA57"/>
    <mergeCell ref="Z54:Z55"/>
    <mergeCell ref="L38:L39"/>
    <mergeCell ref="N38:N39"/>
    <mergeCell ref="X56:X57"/>
    <mergeCell ref="V56:V57"/>
    <mergeCell ref="T56:T57"/>
    <mergeCell ref="B60:B61"/>
    <mergeCell ref="B56:B57"/>
    <mergeCell ref="B52:B53"/>
    <mergeCell ref="B48:B49"/>
    <mergeCell ref="B58:B59"/>
    <mergeCell ref="H36:H37"/>
    <mergeCell ref="F38:F39"/>
    <mergeCell ref="H38:H39"/>
    <mergeCell ref="J36:J37"/>
    <mergeCell ref="J38:J39"/>
    <mergeCell ref="D58:D59"/>
    <mergeCell ref="C60:C61"/>
    <mergeCell ref="D60:D61"/>
    <mergeCell ref="E60:E61"/>
    <mergeCell ref="E58:E59"/>
    <mergeCell ref="C58:C59"/>
    <mergeCell ref="E48:E49"/>
    <mergeCell ref="C48:C49"/>
    <mergeCell ref="D48:D49"/>
    <mergeCell ref="B54:B55"/>
    <mergeCell ref="C52:C53"/>
    <mergeCell ref="D52:D53"/>
    <mergeCell ref="E52:E53"/>
    <mergeCell ref="E56:E57"/>
    <mergeCell ref="B50:B51"/>
    <mergeCell ref="C50:C51"/>
    <mergeCell ref="D50:D51"/>
    <mergeCell ref="E50:E51"/>
    <mergeCell ref="C56:C57"/>
    <mergeCell ref="D56:D57"/>
    <mergeCell ref="E46:E47"/>
    <mergeCell ref="B42:B43"/>
    <mergeCell ref="C42:C43"/>
    <mergeCell ref="D42:D43"/>
    <mergeCell ref="B44:B45"/>
    <mergeCell ref="C44:C45"/>
    <mergeCell ref="D44:D45"/>
    <mergeCell ref="B29:B30"/>
    <mergeCell ref="B46:B47"/>
    <mergeCell ref="C46:C47"/>
    <mergeCell ref="D46:D47"/>
    <mergeCell ref="E42:E43"/>
    <mergeCell ref="E23:E24"/>
    <mergeCell ref="D38:D39"/>
    <mergeCell ref="E38:E39"/>
    <mergeCell ref="E36:E37"/>
    <mergeCell ref="B40:B41"/>
    <mergeCell ref="C40:C41"/>
    <mergeCell ref="D40:D41"/>
    <mergeCell ref="E40:E41"/>
    <mergeCell ref="B23:B24"/>
    <mergeCell ref="C23:C24"/>
    <mergeCell ref="D23:D24"/>
    <mergeCell ref="B25:B26"/>
    <mergeCell ref="C25:C26"/>
    <mergeCell ref="D31:D32"/>
    <mergeCell ref="C29:C30"/>
    <mergeCell ref="D29:D30"/>
    <mergeCell ref="AA15:AA16"/>
    <mergeCell ref="AA17:AA18"/>
    <mergeCell ref="Z17:Z18"/>
    <mergeCell ref="B21:B22"/>
    <mergeCell ref="B38:B39"/>
    <mergeCell ref="E29:E30"/>
    <mergeCell ref="C38:C39"/>
    <mergeCell ref="B27:B28"/>
    <mergeCell ref="C27:C28"/>
    <mergeCell ref="D27:D28"/>
    <mergeCell ref="E27:E28"/>
    <mergeCell ref="B31:B32"/>
    <mergeCell ref="C31:C32"/>
    <mergeCell ref="D25:D26"/>
    <mergeCell ref="E25:E26"/>
    <mergeCell ref="C21:C22"/>
    <mergeCell ref="D21:D22"/>
    <mergeCell ref="E21:E22"/>
    <mergeCell ref="B17:B18"/>
    <mergeCell ref="C17:C18"/>
    <mergeCell ref="D17:D18"/>
    <mergeCell ref="B19:B20"/>
    <mergeCell ref="C19:C20"/>
    <mergeCell ref="D19:D20"/>
    <mergeCell ref="D15:D16"/>
    <mergeCell ref="E15:E16"/>
    <mergeCell ref="B13:B14"/>
    <mergeCell ref="C13:C14"/>
    <mergeCell ref="D13:D14"/>
    <mergeCell ref="E13:E14"/>
    <mergeCell ref="A9:A10"/>
    <mergeCell ref="B9:B10"/>
    <mergeCell ref="C9:C10"/>
    <mergeCell ref="B15:B16"/>
    <mergeCell ref="C15:C16"/>
    <mergeCell ref="B11:B12"/>
    <mergeCell ref="C11:C12"/>
    <mergeCell ref="D11:D12"/>
    <mergeCell ref="E11:E12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P54:P55"/>
    <mergeCell ref="D7:D8"/>
    <mergeCell ref="E7:E8"/>
    <mergeCell ref="D9:D10"/>
    <mergeCell ref="E9:E10"/>
    <mergeCell ref="E17:E18"/>
    <mergeCell ref="E19:E20"/>
    <mergeCell ref="E44:E45"/>
    <mergeCell ref="T31:T32"/>
    <mergeCell ref="AA31:AA32"/>
    <mergeCell ref="AA29:AA30"/>
    <mergeCell ref="V31:V32"/>
    <mergeCell ref="X31:X32"/>
    <mergeCell ref="Z31:Z32"/>
    <mergeCell ref="V29:V30"/>
    <mergeCell ref="X29:X30"/>
    <mergeCell ref="T29:T30"/>
    <mergeCell ref="V33:V34"/>
    <mergeCell ref="Z60:Z61"/>
    <mergeCell ref="AA60:AA61"/>
    <mergeCell ref="T58:T59"/>
    <mergeCell ref="Z58:Z59"/>
    <mergeCell ref="AA58:AA59"/>
    <mergeCell ref="X58:X59"/>
    <mergeCell ref="X60:X61"/>
    <mergeCell ref="Z56:Z57"/>
    <mergeCell ref="AA54:AA55"/>
    <mergeCell ref="X54:X5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T5:U5"/>
    <mergeCell ref="T11:T12"/>
    <mergeCell ref="T15:T16"/>
    <mergeCell ref="T23:T24"/>
    <mergeCell ref="B6:AB6"/>
    <mergeCell ref="AB19:AB20"/>
    <mergeCell ref="AB21:AB22"/>
    <mergeCell ref="F25:F26"/>
    <mergeCell ref="H25:H26"/>
    <mergeCell ref="H23:H24"/>
    <mergeCell ref="T7:T8"/>
    <mergeCell ref="R23:R24"/>
    <mergeCell ref="R25:R26"/>
    <mergeCell ref="J23:J24"/>
    <mergeCell ref="F17:F18"/>
    <mergeCell ref="F19:F20"/>
    <mergeCell ref="F21:F22"/>
    <mergeCell ref="F23:F24"/>
    <mergeCell ref="F9:F10"/>
    <mergeCell ref="F11:F12"/>
    <mergeCell ref="F13:F14"/>
    <mergeCell ref="F15:F16"/>
    <mergeCell ref="F27:F28"/>
    <mergeCell ref="H27:H28"/>
    <mergeCell ref="J27:J28"/>
    <mergeCell ref="H29:H30"/>
    <mergeCell ref="J29:J30"/>
    <mergeCell ref="F29:F30"/>
    <mergeCell ref="J25:J26"/>
    <mergeCell ref="L25:L26"/>
    <mergeCell ref="N25:N26"/>
    <mergeCell ref="P25:P26"/>
    <mergeCell ref="R19:R20"/>
    <mergeCell ref="N29:N30"/>
    <mergeCell ref="L27:L28"/>
    <mergeCell ref="N27:N28"/>
    <mergeCell ref="P27:P28"/>
    <mergeCell ref="R27:R28"/>
    <mergeCell ref="P29:P30"/>
    <mergeCell ref="L29:L30"/>
    <mergeCell ref="R29:R30"/>
    <mergeCell ref="P21:P22"/>
    <mergeCell ref="R21:R22"/>
    <mergeCell ref="L23:L24"/>
    <mergeCell ref="N23:N24"/>
    <mergeCell ref="P23:P24"/>
    <mergeCell ref="H21:H22"/>
    <mergeCell ref="J21:J22"/>
    <mergeCell ref="L21:L22"/>
    <mergeCell ref="N21:N22"/>
    <mergeCell ref="L19:L20"/>
    <mergeCell ref="P17:P18"/>
    <mergeCell ref="R17:R18"/>
    <mergeCell ref="H15:H16"/>
    <mergeCell ref="J15:J16"/>
    <mergeCell ref="H17:H18"/>
    <mergeCell ref="J17:J18"/>
    <mergeCell ref="L17:L18"/>
    <mergeCell ref="P19:P20"/>
    <mergeCell ref="N19:N20"/>
    <mergeCell ref="P11:P12"/>
    <mergeCell ref="R11:R12"/>
    <mergeCell ref="P13:P14"/>
    <mergeCell ref="R13:R14"/>
    <mergeCell ref="H11:H12"/>
    <mergeCell ref="J11:J12"/>
    <mergeCell ref="L11:L12"/>
    <mergeCell ref="N11:N12"/>
    <mergeCell ref="H9:H10"/>
    <mergeCell ref="J9:J10"/>
    <mergeCell ref="L9:L10"/>
    <mergeCell ref="N9:N10"/>
    <mergeCell ref="F7:F8"/>
    <mergeCell ref="H7:H8"/>
    <mergeCell ref="J7:J8"/>
    <mergeCell ref="L7:L8"/>
    <mergeCell ref="R5:S5"/>
    <mergeCell ref="N5:O5"/>
    <mergeCell ref="P9:P10"/>
    <mergeCell ref="R9:R10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V7:V8"/>
    <mergeCell ref="X7:X8"/>
    <mergeCell ref="V5:W5"/>
    <mergeCell ref="X5:Y5"/>
    <mergeCell ref="X13:X14"/>
    <mergeCell ref="V15:V16"/>
    <mergeCell ref="R31:R32"/>
    <mergeCell ref="J33:J34"/>
    <mergeCell ref="L33:L34"/>
    <mergeCell ref="J13:J14"/>
    <mergeCell ref="L13:L14"/>
    <mergeCell ref="N13:N14"/>
    <mergeCell ref="N17:N18"/>
    <mergeCell ref="L15:L16"/>
    <mergeCell ref="H40:H41"/>
    <mergeCell ref="F42:F43"/>
    <mergeCell ref="J40:J41"/>
    <mergeCell ref="V13:V14"/>
    <mergeCell ref="H13:H14"/>
    <mergeCell ref="N15:N16"/>
    <mergeCell ref="P15:P16"/>
    <mergeCell ref="R15:R16"/>
    <mergeCell ref="H19:H20"/>
    <mergeCell ref="J19:J20"/>
    <mergeCell ref="X17:X18"/>
    <mergeCell ref="F54:F55"/>
    <mergeCell ref="H54:H55"/>
    <mergeCell ref="J54:J55"/>
    <mergeCell ref="L54:L55"/>
    <mergeCell ref="F52:F53"/>
    <mergeCell ref="H52:H53"/>
    <mergeCell ref="J52:J53"/>
    <mergeCell ref="L52:L53"/>
    <mergeCell ref="F40:F41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K2:AB2"/>
    <mergeCell ref="Z4:Z5"/>
    <mergeCell ref="AA4:AA5"/>
    <mergeCell ref="Z23:Z24"/>
    <mergeCell ref="AA7:AA8"/>
    <mergeCell ref="Z9:Z10"/>
    <mergeCell ref="AB7:AB8"/>
    <mergeCell ref="AB9:AB10"/>
    <mergeCell ref="Z7:Z8"/>
    <mergeCell ref="Z13:Z14"/>
    <mergeCell ref="N31:N32"/>
    <mergeCell ref="P31:P32"/>
    <mergeCell ref="Z15:Z16"/>
    <mergeCell ref="Z19:Z20"/>
    <mergeCell ref="Z29:Z30"/>
    <mergeCell ref="Z25:Z26"/>
    <mergeCell ref="X25:X26"/>
    <mergeCell ref="V27:V28"/>
    <mergeCell ref="X27:X28"/>
    <mergeCell ref="Z21:Z22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B33:B34"/>
    <mergeCell ref="C33:C34"/>
    <mergeCell ref="D33:D34"/>
    <mergeCell ref="E33:E34"/>
    <mergeCell ref="N33:N34"/>
    <mergeCell ref="AA36:AA37"/>
    <mergeCell ref="P33:P34"/>
    <mergeCell ref="R33:R34"/>
    <mergeCell ref="T33:T34"/>
    <mergeCell ref="X33:X34"/>
    <mergeCell ref="Z33:Z34"/>
    <mergeCell ref="AA33:AA34"/>
    <mergeCell ref="P36:P37"/>
    <mergeCell ref="R36:R37"/>
    <mergeCell ref="B36:B37"/>
    <mergeCell ref="C36:C37"/>
    <mergeCell ref="D36:D37"/>
    <mergeCell ref="F36:F37"/>
    <mergeCell ref="L40:L41"/>
    <mergeCell ref="N40:N41"/>
    <mergeCell ref="P40:P41"/>
    <mergeCell ref="R40:R41"/>
    <mergeCell ref="P42:P43"/>
    <mergeCell ref="R42:R43"/>
    <mergeCell ref="X36:X37"/>
    <mergeCell ref="Z36:Z37"/>
    <mergeCell ref="P38:P39"/>
    <mergeCell ref="R38:R39"/>
    <mergeCell ref="V38:V39"/>
    <mergeCell ref="T36:T37"/>
    <mergeCell ref="V36:V37"/>
    <mergeCell ref="H42:H43"/>
    <mergeCell ref="J42:J43"/>
    <mergeCell ref="L42:L43"/>
    <mergeCell ref="N42:N43"/>
    <mergeCell ref="J44:J45"/>
    <mergeCell ref="L44:L45"/>
    <mergeCell ref="N44:N45"/>
    <mergeCell ref="P44:P45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N50:N51"/>
    <mergeCell ref="P50:P51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N52:N53"/>
    <mergeCell ref="P52:P53"/>
    <mergeCell ref="N54:N55"/>
    <mergeCell ref="R52:R53"/>
    <mergeCell ref="J56:J57"/>
    <mergeCell ref="L56:L57"/>
    <mergeCell ref="N56:N57"/>
    <mergeCell ref="P56:P57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0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4" t="s">
        <v>54</v>
      </c>
      <c r="B1" s="134"/>
      <c r="C1" s="134"/>
      <c r="D1" s="134"/>
      <c r="E1" s="134"/>
      <c r="F1" s="134"/>
      <c r="G1" s="134"/>
    </row>
    <row r="2" spans="1:10" ht="24" customHeight="1">
      <c r="A2" s="194" t="str">
        <f>HYPERLINK('[1]реквизиты'!$A$2)</f>
        <v>Первенство России по самбо, среди юношей 1995-1996гг.р.</v>
      </c>
      <c r="B2" s="195"/>
      <c r="C2" s="195"/>
      <c r="D2" s="195"/>
      <c r="E2" s="195"/>
      <c r="F2" s="195"/>
      <c r="G2" s="195"/>
      <c r="H2" s="4"/>
      <c r="I2" s="4"/>
      <c r="J2" s="4"/>
    </row>
    <row r="3" spans="1:7" ht="15" customHeight="1">
      <c r="A3" s="196" t="str">
        <f>HYPERLINK('[1]реквизиты'!$A$3)</f>
        <v>04-08 февраля 2013г., г.Рязань</v>
      </c>
      <c r="B3" s="196"/>
      <c r="C3" s="196"/>
      <c r="D3" s="196"/>
      <c r="E3" s="196"/>
      <c r="F3" s="196"/>
      <c r="G3" s="196"/>
    </row>
    <row r="4" ht="12.75">
      <c r="D4" s="30" t="s">
        <v>159</v>
      </c>
    </row>
    <row r="5" spans="1:7" ht="12.75">
      <c r="A5" s="145" t="s">
        <v>0</v>
      </c>
      <c r="B5" s="197" t="s">
        <v>4</v>
      </c>
      <c r="C5" s="145" t="s">
        <v>1</v>
      </c>
      <c r="D5" s="145" t="s">
        <v>2</v>
      </c>
      <c r="E5" s="145" t="s">
        <v>22</v>
      </c>
      <c r="F5" s="145" t="s">
        <v>7</v>
      </c>
      <c r="G5" s="145" t="s">
        <v>8</v>
      </c>
    </row>
    <row r="6" spans="1:7" ht="12.75">
      <c r="A6" s="145"/>
      <c r="B6" s="145"/>
      <c r="C6" s="145"/>
      <c r="D6" s="145"/>
      <c r="E6" s="145"/>
      <c r="F6" s="145"/>
      <c r="G6" s="145"/>
    </row>
    <row r="7" spans="1:7" ht="12.75" customHeight="1">
      <c r="A7" s="142" t="s">
        <v>9</v>
      </c>
      <c r="B7" s="175">
        <v>1</v>
      </c>
      <c r="C7" s="200" t="s">
        <v>86</v>
      </c>
      <c r="D7" s="169" t="s">
        <v>87</v>
      </c>
      <c r="E7" s="171" t="s">
        <v>88</v>
      </c>
      <c r="F7" s="173"/>
      <c r="G7" s="171" t="s">
        <v>89</v>
      </c>
    </row>
    <row r="8" spans="1:7" ht="12.75">
      <c r="A8" s="142"/>
      <c r="B8" s="199"/>
      <c r="C8" s="200"/>
      <c r="D8" s="175"/>
      <c r="E8" s="171"/>
      <c r="F8" s="173"/>
      <c r="G8" s="171"/>
    </row>
    <row r="9" spans="1:7" ht="12.75" customHeight="1">
      <c r="A9" s="142" t="s">
        <v>10</v>
      </c>
      <c r="B9" s="149">
        <v>2</v>
      </c>
      <c r="C9" s="200" t="s">
        <v>120</v>
      </c>
      <c r="D9" s="169" t="s">
        <v>121</v>
      </c>
      <c r="E9" s="171" t="s">
        <v>114</v>
      </c>
      <c r="F9" s="173"/>
      <c r="G9" s="171" t="s">
        <v>122</v>
      </c>
    </row>
    <row r="10" spans="1:7" ht="12.75" customHeight="1">
      <c r="A10" s="142"/>
      <c r="B10" s="198"/>
      <c r="C10" s="200"/>
      <c r="D10" s="175"/>
      <c r="E10" s="171"/>
      <c r="F10" s="173"/>
      <c r="G10" s="171"/>
    </row>
    <row r="11" spans="1:7" ht="12.75" customHeight="1">
      <c r="A11" s="142" t="s">
        <v>11</v>
      </c>
      <c r="B11" s="149">
        <v>3</v>
      </c>
      <c r="C11" s="200" t="s">
        <v>130</v>
      </c>
      <c r="D11" s="169" t="s">
        <v>131</v>
      </c>
      <c r="E11" s="171" t="s">
        <v>128</v>
      </c>
      <c r="F11" s="173"/>
      <c r="G11" s="171" t="s">
        <v>132</v>
      </c>
    </row>
    <row r="12" spans="1:7" ht="12.75" customHeight="1">
      <c r="A12" s="142"/>
      <c r="B12" s="166"/>
      <c r="C12" s="200"/>
      <c r="D12" s="175"/>
      <c r="E12" s="171"/>
      <c r="F12" s="173"/>
      <c r="G12" s="171"/>
    </row>
    <row r="13" spans="1:7" ht="12.75" customHeight="1">
      <c r="A13" s="142" t="s">
        <v>12</v>
      </c>
      <c r="B13" s="158">
        <v>4</v>
      </c>
      <c r="C13" s="200" t="s">
        <v>74</v>
      </c>
      <c r="D13" s="169" t="s">
        <v>75</v>
      </c>
      <c r="E13" s="171" t="s">
        <v>76</v>
      </c>
      <c r="F13" s="173"/>
      <c r="G13" s="171" t="s">
        <v>77</v>
      </c>
    </row>
    <row r="14" spans="1:7" ht="12.75" customHeight="1">
      <c r="A14" s="142"/>
      <c r="B14" s="158"/>
      <c r="C14" s="200"/>
      <c r="D14" s="175"/>
      <c r="E14" s="171"/>
      <c r="F14" s="173"/>
      <c r="G14" s="171"/>
    </row>
    <row r="15" spans="1:7" ht="12.75" customHeight="1">
      <c r="A15" s="142" t="s">
        <v>13</v>
      </c>
      <c r="B15" s="149">
        <v>5</v>
      </c>
      <c r="C15" s="200" t="s">
        <v>97</v>
      </c>
      <c r="D15" s="169" t="s">
        <v>98</v>
      </c>
      <c r="E15" s="171" t="s">
        <v>84</v>
      </c>
      <c r="F15" s="173"/>
      <c r="G15" s="171" t="s">
        <v>99</v>
      </c>
    </row>
    <row r="16" spans="1:7" ht="12.75" customHeight="1">
      <c r="A16" s="142"/>
      <c r="B16" s="149"/>
      <c r="C16" s="200"/>
      <c r="D16" s="175"/>
      <c r="E16" s="171"/>
      <c r="F16" s="173"/>
      <c r="G16" s="171"/>
    </row>
    <row r="17" spans="1:7" ht="12.75" customHeight="1">
      <c r="A17" s="142" t="s">
        <v>14</v>
      </c>
      <c r="B17" s="149">
        <v>6</v>
      </c>
      <c r="C17" s="200" t="s">
        <v>147</v>
      </c>
      <c r="D17" s="169" t="s">
        <v>148</v>
      </c>
      <c r="E17" s="141" t="s">
        <v>149</v>
      </c>
      <c r="F17" s="176"/>
      <c r="G17" s="141" t="s">
        <v>150</v>
      </c>
    </row>
    <row r="18" spans="1:7" ht="12.75" customHeight="1">
      <c r="A18" s="142"/>
      <c r="B18" s="149"/>
      <c r="C18" s="200"/>
      <c r="D18" s="175"/>
      <c r="E18" s="141"/>
      <c r="F18" s="176"/>
      <c r="G18" s="141"/>
    </row>
    <row r="19" spans="1:7" ht="12.75" customHeight="1">
      <c r="A19" s="142" t="s">
        <v>15</v>
      </c>
      <c r="B19" s="175">
        <v>7</v>
      </c>
      <c r="C19" s="200" t="s">
        <v>139</v>
      </c>
      <c r="D19" s="169" t="s">
        <v>140</v>
      </c>
      <c r="E19" s="141" t="s">
        <v>141</v>
      </c>
      <c r="F19" s="176"/>
      <c r="G19" s="141" t="s">
        <v>142</v>
      </c>
    </row>
    <row r="20" spans="1:7" ht="12.75" customHeight="1">
      <c r="A20" s="142"/>
      <c r="B20" s="175"/>
      <c r="C20" s="200"/>
      <c r="D20" s="175"/>
      <c r="E20" s="141"/>
      <c r="F20" s="176"/>
      <c r="G20" s="141"/>
    </row>
    <row r="21" spans="1:7" ht="12.75" customHeight="1">
      <c r="A21" s="142" t="s">
        <v>16</v>
      </c>
      <c r="B21" s="158">
        <v>8</v>
      </c>
      <c r="C21" s="202" t="s">
        <v>100</v>
      </c>
      <c r="D21" s="162" t="s">
        <v>101</v>
      </c>
      <c r="E21" s="156" t="s">
        <v>102</v>
      </c>
      <c r="F21" s="164"/>
      <c r="G21" s="156" t="s">
        <v>103</v>
      </c>
    </row>
    <row r="22" spans="1:7" ht="12.75" customHeight="1">
      <c r="A22" s="142"/>
      <c r="B22" s="201"/>
      <c r="C22" s="203"/>
      <c r="D22" s="204"/>
      <c r="E22" s="205"/>
      <c r="F22" s="206"/>
      <c r="G22" s="205"/>
    </row>
    <row r="23" spans="1:7" ht="12.75" customHeight="1">
      <c r="A23" s="142" t="s">
        <v>17</v>
      </c>
      <c r="B23" s="149">
        <v>9</v>
      </c>
      <c r="C23" s="200" t="s">
        <v>112</v>
      </c>
      <c r="D23" s="169" t="s">
        <v>113</v>
      </c>
      <c r="E23" s="171" t="s">
        <v>114</v>
      </c>
      <c r="F23" s="173"/>
      <c r="G23" s="171" t="s">
        <v>115</v>
      </c>
    </row>
    <row r="24" spans="1:7" ht="12.75" customHeight="1">
      <c r="A24" s="142"/>
      <c r="B24" s="149"/>
      <c r="C24" s="200"/>
      <c r="D24" s="175"/>
      <c r="E24" s="171"/>
      <c r="F24" s="173"/>
      <c r="G24" s="171"/>
    </row>
    <row r="25" spans="1:7" ht="12.75" customHeight="1">
      <c r="A25" s="142" t="s">
        <v>18</v>
      </c>
      <c r="B25" s="143">
        <v>10</v>
      </c>
      <c r="C25" s="171" t="s">
        <v>90</v>
      </c>
      <c r="D25" s="169" t="s">
        <v>91</v>
      </c>
      <c r="E25" s="171" t="s">
        <v>92</v>
      </c>
      <c r="F25" s="173"/>
      <c r="G25" s="171" t="s">
        <v>93</v>
      </c>
    </row>
    <row r="26" spans="1:7" ht="12.75" customHeight="1">
      <c r="A26" s="142"/>
      <c r="B26" s="149"/>
      <c r="C26" s="171"/>
      <c r="D26" s="175"/>
      <c r="E26" s="171"/>
      <c r="F26" s="173"/>
      <c r="G26" s="171"/>
    </row>
    <row r="27" spans="1:7" ht="12.75" customHeight="1">
      <c r="A27" s="142" t="s">
        <v>19</v>
      </c>
      <c r="B27" s="149">
        <v>11</v>
      </c>
      <c r="C27" s="207" t="s">
        <v>155</v>
      </c>
      <c r="D27" s="208" t="s">
        <v>156</v>
      </c>
      <c r="E27" s="209" t="s">
        <v>157</v>
      </c>
      <c r="F27" s="210"/>
      <c r="G27" s="209" t="s">
        <v>158</v>
      </c>
    </row>
    <row r="28" spans="1:7" ht="12.75" customHeight="1">
      <c r="A28" s="142"/>
      <c r="B28" s="149"/>
      <c r="C28" s="168"/>
      <c r="D28" s="170"/>
      <c r="E28" s="172"/>
      <c r="F28" s="174"/>
      <c r="G28" s="172"/>
    </row>
    <row r="29" spans="1:7" ht="12.75" customHeight="1">
      <c r="A29" s="142" t="s">
        <v>20</v>
      </c>
      <c r="B29" s="158">
        <v>12</v>
      </c>
      <c r="C29" s="160" t="s">
        <v>71</v>
      </c>
      <c r="D29" s="162" t="s">
        <v>72</v>
      </c>
      <c r="E29" s="156" t="s">
        <v>69</v>
      </c>
      <c r="F29" s="206">
        <v>0</v>
      </c>
      <c r="G29" s="156" t="s">
        <v>73</v>
      </c>
    </row>
    <row r="30" spans="1:7" ht="12.75">
      <c r="A30" s="142"/>
      <c r="B30" s="159"/>
      <c r="C30" s="161"/>
      <c r="D30" s="163"/>
      <c r="E30" s="157"/>
      <c r="F30" s="211"/>
      <c r="G30" s="157"/>
    </row>
    <row r="31" spans="1:7" ht="12.75" customHeight="1">
      <c r="A31" s="142" t="s">
        <v>23</v>
      </c>
      <c r="B31" s="158">
        <v>13</v>
      </c>
      <c r="C31" s="167" t="s">
        <v>78</v>
      </c>
      <c r="D31" s="175" t="s">
        <v>79</v>
      </c>
      <c r="E31" s="171" t="s">
        <v>80</v>
      </c>
      <c r="F31" s="173"/>
      <c r="G31" s="171" t="s">
        <v>81</v>
      </c>
    </row>
    <row r="32" spans="1:7" ht="12.75">
      <c r="A32" s="142"/>
      <c r="B32" s="159"/>
      <c r="C32" s="168"/>
      <c r="D32" s="170"/>
      <c r="E32" s="172"/>
      <c r="F32" s="174"/>
      <c r="G32" s="172"/>
    </row>
    <row r="33" spans="1:7" ht="12.75">
      <c r="A33" s="142" t="s">
        <v>24</v>
      </c>
      <c r="B33" s="149">
        <v>14</v>
      </c>
      <c r="C33" s="167" t="s">
        <v>133</v>
      </c>
      <c r="D33" s="169" t="s">
        <v>134</v>
      </c>
      <c r="E33" s="171" t="s">
        <v>135</v>
      </c>
      <c r="F33" s="176"/>
      <c r="G33" s="141" t="s">
        <v>136</v>
      </c>
    </row>
    <row r="34" spans="1:7" ht="12.75">
      <c r="A34" s="142"/>
      <c r="B34" s="166"/>
      <c r="C34" s="168"/>
      <c r="D34" s="170"/>
      <c r="E34" s="172"/>
      <c r="F34" s="155"/>
      <c r="G34" s="148"/>
    </row>
    <row r="35" spans="1:7" ht="12.75" customHeight="1">
      <c r="A35" s="142" t="s">
        <v>25</v>
      </c>
      <c r="B35" s="175">
        <v>15</v>
      </c>
      <c r="C35" s="167" t="s">
        <v>59</v>
      </c>
      <c r="D35" s="169" t="s">
        <v>60</v>
      </c>
      <c r="E35" s="171" t="s">
        <v>61</v>
      </c>
      <c r="F35" s="173"/>
      <c r="G35" s="171" t="s">
        <v>62</v>
      </c>
    </row>
    <row r="36" spans="1:7" ht="12.75">
      <c r="A36" s="142"/>
      <c r="B36" s="170"/>
      <c r="C36" s="168"/>
      <c r="D36" s="170"/>
      <c r="E36" s="172"/>
      <c r="F36" s="174"/>
      <c r="G36" s="172"/>
    </row>
    <row r="37" spans="1:7" ht="12.75" customHeight="1">
      <c r="A37" s="142" t="s">
        <v>26</v>
      </c>
      <c r="B37" s="149">
        <v>16</v>
      </c>
      <c r="C37" s="167" t="s">
        <v>94</v>
      </c>
      <c r="D37" s="169" t="s">
        <v>95</v>
      </c>
      <c r="E37" s="171" t="s">
        <v>92</v>
      </c>
      <c r="F37" s="173"/>
      <c r="G37" s="171" t="s">
        <v>96</v>
      </c>
    </row>
    <row r="38" spans="1:7" ht="12.75">
      <c r="A38" s="142"/>
      <c r="B38" s="166"/>
      <c r="C38" s="168"/>
      <c r="D38" s="170"/>
      <c r="E38" s="172"/>
      <c r="F38" s="174"/>
      <c r="G38" s="172"/>
    </row>
    <row r="39" spans="1:7" ht="12.75" customHeight="1">
      <c r="A39" s="142" t="s">
        <v>27</v>
      </c>
      <c r="B39" s="175">
        <v>17</v>
      </c>
      <c r="C39" s="167" t="s">
        <v>123</v>
      </c>
      <c r="D39" s="169" t="s">
        <v>124</v>
      </c>
      <c r="E39" s="171" t="s">
        <v>125</v>
      </c>
      <c r="F39" s="173"/>
      <c r="G39" s="171" t="s">
        <v>126</v>
      </c>
    </row>
    <row r="40" spans="1:7" ht="12.75">
      <c r="A40" s="142"/>
      <c r="B40" s="170"/>
      <c r="C40" s="168"/>
      <c r="D40" s="170"/>
      <c r="E40" s="172"/>
      <c r="F40" s="174"/>
      <c r="G40" s="172"/>
    </row>
    <row r="41" spans="1:7" ht="12.75">
      <c r="A41" s="142" t="s">
        <v>28</v>
      </c>
      <c r="B41" s="149">
        <v>18</v>
      </c>
      <c r="C41" s="167" t="s">
        <v>151</v>
      </c>
      <c r="D41" s="169" t="s">
        <v>152</v>
      </c>
      <c r="E41" s="171" t="s">
        <v>153</v>
      </c>
      <c r="F41" s="173"/>
      <c r="G41" s="171" t="s">
        <v>154</v>
      </c>
    </row>
    <row r="42" spans="1:7" ht="12.75">
      <c r="A42" s="142"/>
      <c r="B42" s="166"/>
      <c r="C42" s="168"/>
      <c r="D42" s="170"/>
      <c r="E42" s="172"/>
      <c r="F42" s="174"/>
      <c r="G42" s="172"/>
    </row>
    <row r="43" spans="1:7" ht="12.75">
      <c r="A43" s="142" t="s">
        <v>29</v>
      </c>
      <c r="B43" s="143">
        <v>19</v>
      </c>
      <c r="C43" s="167" t="s">
        <v>116</v>
      </c>
      <c r="D43" s="169" t="s">
        <v>117</v>
      </c>
      <c r="E43" s="171" t="s">
        <v>118</v>
      </c>
      <c r="F43" s="173"/>
      <c r="G43" s="171" t="s">
        <v>119</v>
      </c>
    </row>
    <row r="44" spans="1:7" ht="12.75">
      <c r="A44" s="142"/>
      <c r="B44" s="166"/>
      <c r="C44" s="168"/>
      <c r="D44" s="170"/>
      <c r="E44" s="172"/>
      <c r="F44" s="174"/>
      <c r="G44" s="172"/>
    </row>
    <row r="45" spans="1:7" ht="12.75" customHeight="1">
      <c r="A45" s="142" t="s">
        <v>30</v>
      </c>
      <c r="B45" s="149">
        <v>20</v>
      </c>
      <c r="C45" s="167" t="s">
        <v>127</v>
      </c>
      <c r="D45" s="169" t="s">
        <v>109</v>
      </c>
      <c r="E45" s="171" t="s">
        <v>128</v>
      </c>
      <c r="F45" s="173"/>
      <c r="G45" s="171" t="s">
        <v>129</v>
      </c>
    </row>
    <row r="46" spans="1:7" ht="12.75">
      <c r="A46" s="142"/>
      <c r="B46" s="166"/>
      <c r="C46" s="168"/>
      <c r="D46" s="170"/>
      <c r="E46" s="172"/>
      <c r="F46" s="174"/>
      <c r="G46" s="172"/>
    </row>
    <row r="47" spans="1:7" ht="12.75" customHeight="1">
      <c r="A47" s="142" t="s">
        <v>31</v>
      </c>
      <c r="B47" s="149">
        <v>21</v>
      </c>
      <c r="C47" s="167" t="s">
        <v>143</v>
      </c>
      <c r="D47" s="169" t="s">
        <v>144</v>
      </c>
      <c r="E47" s="141" t="s">
        <v>145</v>
      </c>
      <c r="F47" s="176"/>
      <c r="G47" s="141" t="s">
        <v>146</v>
      </c>
    </row>
    <row r="48" spans="1:7" ht="12.75">
      <c r="A48" s="142"/>
      <c r="B48" s="166"/>
      <c r="C48" s="168"/>
      <c r="D48" s="170"/>
      <c r="E48" s="148"/>
      <c r="F48" s="155"/>
      <c r="G48" s="148"/>
    </row>
    <row r="49" spans="1:7" ht="12.75" customHeight="1">
      <c r="A49" s="142" t="s">
        <v>32</v>
      </c>
      <c r="B49" s="158">
        <v>22</v>
      </c>
      <c r="C49" s="186" t="s">
        <v>67</v>
      </c>
      <c r="D49" s="188" t="s">
        <v>68</v>
      </c>
      <c r="E49" s="190" t="s">
        <v>69</v>
      </c>
      <c r="F49" s="192">
        <v>0</v>
      </c>
      <c r="G49" s="190" t="s">
        <v>70</v>
      </c>
    </row>
    <row r="50" spans="1:7" ht="12.75">
      <c r="A50" s="142"/>
      <c r="B50" s="159"/>
      <c r="C50" s="187"/>
      <c r="D50" s="189"/>
      <c r="E50" s="191"/>
      <c r="F50" s="193"/>
      <c r="G50" s="191"/>
    </row>
    <row r="51" spans="1:7" ht="12.75" customHeight="1">
      <c r="A51" s="142" t="s">
        <v>33</v>
      </c>
      <c r="B51" s="158">
        <v>23</v>
      </c>
      <c r="C51" s="167" t="s">
        <v>82</v>
      </c>
      <c r="D51" s="175" t="s">
        <v>83</v>
      </c>
      <c r="E51" s="171" t="s">
        <v>84</v>
      </c>
      <c r="F51" s="184"/>
      <c r="G51" s="177" t="s">
        <v>85</v>
      </c>
    </row>
    <row r="52" spans="1:7" ht="12.75">
      <c r="A52" s="142"/>
      <c r="B52" s="159"/>
      <c r="C52" s="168"/>
      <c r="D52" s="170"/>
      <c r="E52" s="172"/>
      <c r="F52" s="185"/>
      <c r="G52" s="178"/>
    </row>
    <row r="53" spans="1:7" ht="12.75" customHeight="1">
      <c r="A53" s="142" t="s">
        <v>34</v>
      </c>
      <c r="B53" s="158">
        <v>24</v>
      </c>
      <c r="C53" s="167" t="s">
        <v>104</v>
      </c>
      <c r="D53" s="175" t="s">
        <v>105</v>
      </c>
      <c r="E53" s="171" t="s">
        <v>106</v>
      </c>
      <c r="F53" s="173"/>
      <c r="G53" s="171" t="s">
        <v>107</v>
      </c>
    </row>
    <row r="54" spans="1:7" ht="12.75">
      <c r="A54" s="142"/>
      <c r="B54" s="179"/>
      <c r="C54" s="180"/>
      <c r="D54" s="181"/>
      <c r="E54" s="182"/>
      <c r="F54" s="183"/>
      <c r="G54" s="182"/>
    </row>
    <row r="55" spans="1:7" ht="12.75" customHeight="1">
      <c r="A55" s="142" t="s">
        <v>35</v>
      </c>
      <c r="B55" s="175">
        <v>25</v>
      </c>
      <c r="C55" s="167" t="s">
        <v>137</v>
      </c>
      <c r="D55" s="169" t="s">
        <v>138</v>
      </c>
      <c r="E55" s="171" t="s">
        <v>135</v>
      </c>
      <c r="F55" s="176"/>
      <c r="G55" s="141" t="s">
        <v>136</v>
      </c>
    </row>
    <row r="56" spans="1:7" ht="12.75">
      <c r="A56" s="142"/>
      <c r="B56" s="170"/>
      <c r="C56" s="168"/>
      <c r="D56" s="170"/>
      <c r="E56" s="172"/>
      <c r="F56" s="155"/>
      <c r="G56" s="148"/>
    </row>
    <row r="57" spans="1:7" ht="12.75" customHeight="1">
      <c r="A57" s="142" t="s">
        <v>36</v>
      </c>
      <c r="B57" s="149">
        <v>26</v>
      </c>
      <c r="C57" s="167" t="s">
        <v>108</v>
      </c>
      <c r="D57" s="169" t="s">
        <v>109</v>
      </c>
      <c r="E57" s="171" t="s">
        <v>110</v>
      </c>
      <c r="F57" s="173"/>
      <c r="G57" s="171" t="s">
        <v>111</v>
      </c>
    </row>
    <row r="58" spans="1:7" ht="12.75">
      <c r="A58" s="142"/>
      <c r="B58" s="166"/>
      <c r="C58" s="168"/>
      <c r="D58" s="170"/>
      <c r="E58" s="172"/>
      <c r="F58" s="174"/>
      <c r="G58" s="172"/>
    </row>
    <row r="59" spans="1:7" ht="12.75" customHeight="1">
      <c r="A59" s="142" t="s">
        <v>37</v>
      </c>
      <c r="B59" s="158">
        <v>27</v>
      </c>
      <c r="C59" s="160" t="s">
        <v>63</v>
      </c>
      <c r="D59" s="162" t="s">
        <v>64</v>
      </c>
      <c r="E59" s="156" t="s">
        <v>65</v>
      </c>
      <c r="F59" s="164"/>
      <c r="G59" s="156" t="s">
        <v>66</v>
      </c>
    </row>
    <row r="60" spans="1:7" ht="12.75">
      <c r="A60" s="142"/>
      <c r="B60" s="159"/>
      <c r="C60" s="161"/>
      <c r="D60" s="163"/>
      <c r="E60" s="157"/>
      <c r="F60" s="165"/>
      <c r="G60" s="157"/>
    </row>
    <row r="61" spans="1:7" ht="12.75" customHeight="1">
      <c r="A61" s="142" t="s">
        <v>38</v>
      </c>
      <c r="B61" s="149"/>
      <c r="C61" s="147"/>
      <c r="D61" s="150"/>
      <c r="E61" s="152"/>
      <c r="F61" s="154"/>
      <c r="G61" s="147"/>
    </row>
    <row r="62" spans="1:7" ht="12.75">
      <c r="A62" s="142"/>
      <c r="B62" s="149"/>
      <c r="C62" s="148"/>
      <c r="D62" s="151"/>
      <c r="E62" s="153"/>
      <c r="F62" s="155"/>
      <c r="G62" s="148"/>
    </row>
    <row r="63" spans="1:7" ht="12.75" customHeight="1">
      <c r="A63" s="142" t="s">
        <v>39</v>
      </c>
      <c r="B63" s="149"/>
      <c r="C63" s="147"/>
      <c r="D63" s="150"/>
      <c r="E63" s="152"/>
      <c r="F63" s="154"/>
      <c r="G63" s="147"/>
    </row>
    <row r="64" spans="1:7" ht="12.75">
      <c r="A64" s="142"/>
      <c r="B64" s="149"/>
      <c r="C64" s="148"/>
      <c r="D64" s="151"/>
      <c r="E64" s="153"/>
      <c r="F64" s="155"/>
      <c r="G64" s="148"/>
    </row>
    <row r="65" spans="1:7" ht="12.75">
      <c r="A65" s="142" t="s">
        <v>40</v>
      </c>
      <c r="B65" s="143"/>
      <c r="C65" s="141"/>
      <c r="D65" s="145"/>
      <c r="E65" s="145"/>
      <c r="F65" s="146"/>
      <c r="G65" s="141"/>
    </row>
    <row r="66" spans="1:7" ht="12.75">
      <c r="A66" s="142"/>
      <c r="B66" s="144"/>
      <c r="C66" s="141"/>
      <c r="D66" s="145"/>
      <c r="E66" s="145"/>
      <c r="F66" s="146"/>
      <c r="G66" s="141"/>
    </row>
    <row r="67" spans="1:7" ht="12.75">
      <c r="A67" s="142" t="s">
        <v>41</v>
      </c>
      <c r="B67" s="143"/>
      <c r="C67" s="141"/>
      <c r="D67" s="145"/>
      <c r="E67" s="145"/>
      <c r="F67" s="146"/>
      <c r="G67" s="141"/>
    </row>
    <row r="68" spans="1:7" ht="12.75">
      <c r="A68" s="142"/>
      <c r="B68" s="144"/>
      <c r="C68" s="141"/>
      <c r="D68" s="145"/>
      <c r="E68" s="145"/>
      <c r="F68" s="146"/>
      <c r="G68" s="141"/>
    </row>
    <row r="69" spans="1:7" ht="12.75">
      <c r="A69" s="142" t="s">
        <v>42</v>
      </c>
      <c r="B69" s="143"/>
      <c r="C69" s="141"/>
      <c r="D69" s="145"/>
      <c r="E69" s="145"/>
      <c r="F69" s="146"/>
      <c r="G69" s="141"/>
    </row>
    <row r="70" spans="1:7" ht="12.75">
      <c r="A70" s="142"/>
      <c r="B70" s="144"/>
      <c r="C70" s="141"/>
      <c r="D70" s="145"/>
      <c r="E70" s="145"/>
      <c r="F70" s="146"/>
      <c r="G70" s="141"/>
    </row>
    <row r="71" spans="1:7" ht="12.75">
      <c r="A71" s="142" t="s">
        <v>43</v>
      </c>
      <c r="B71" s="143"/>
      <c r="C71" s="141"/>
      <c r="D71" s="145"/>
      <c r="E71" s="145"/>
      <c r="F71" s="146"/>
      <c r="G71" s="141"/>
    </row>
    <row r="72" spans="1:7" ht="12.75">
      <c r="A72" s="142"/>
      <c r="B72" s="144"/>
      <c r="C72" s="141"/>
      <c r="D72" s="145"/>
      <c r="E72" s="145"/>
      <c r="F72" s="146"/>
      <c r="G72" s="141"/>
    </row>
    <row r="73" spans="1:7" ht="12.75">
      <c r="A73" s="142" t="s">
        <v>44</v>
      </c>
      <c r="B73" s="143"/>
      <c r="C73" s="141"/>
      <c r="D73" s="145"/>
      <c r="E73" s="145"/>
      <c r="F73" s="146"/>
      <c r="G73" s="141"/>
    </row>
    <row r="74" spans="1:7" ht="12.75">
      <c r="A74" s="142"/>
      <c r="B74" s="144"/>
      <c r="C74" s="141"/>
      <c r="D74" s="145"/>
      <c r="E74" s="145"/>
      <c r="F74" s="146"/>
      <c r="G74" s="141"/>
    </row>
    <row r="75" spans="1:7" ht="12.75">
      <c r="A75" s="142" t="s">
        <v>45</v>
      </c>
      <c r="B75" s="143"/>
      <c r="C75" s="141"/>
      <c r="D75" s="145"/>
      <c r="E75" s="145"/>
      <c r="F75" s="146"/>
      <c r="G75" s="141"/>
    </row>
    <row r="76" spans="1:7" ht="12.75">
      <c r="A76" s="142"/>
      <c r="B76" s="144"/>
      <c r="C76" s="141"/>
      <c r="D76" s="145"/>
      <c r="E76" s="145"/>
      <c r="F76" s="146"/>
      <c r="G76" s="141"/>
    </row>
    <row r="77" spans="1:7" ht="12.75">
      <c r="A77" s="142" t="s">
        <v>46</v>
      </c>
      <c r="B77" s="143"/>
      <c r="C77" s="141"/>
      <c r="D77" s="145"/>
      <c r="E77" s="145"/>
      <c r="F77" s="146"/>
      <c r="G77" s="141"/>
    </row>
    <row r="78" spans="1:7" ht="12.75">
      <c r="A78" s="142"/>
      <c r="B78" s="144"/>
      <c r="C78" s="141"/>
      <c r="D78" s="145"/>
      <c r="E78" s="145"/>
      <c r="F78" s="146"/>
      <c r="G78" s="141"/>
    </row>
    <row r="79" spans="1:7" ht="12.75">
      <c r="A79" s="142" t="s">
        <v>47</v>
      </c>
      <c r="B79" s="143"/>
      <c r="C79" s="141"/>
      <c r="D79" s="145"/>
      <c r="E79" s="145"/>
      <c r="F79" s="146"/>
      <c r="G79" s="141"/>
    </row>
    <row r="80" spans="1:7" ht="12.75">
      <c r="A80" s="142"/>
      <c r="B80" s="144"/>
      <c r="C80" s="141"/>
      <c r="D80" s="145"/>
      <c r="E80" s="145"/>
      <c r="F80" s="146"/>
      <c r="G80" s="141"/>
    </row>
    <row r="81" spans="1:7" ht="12.75">
      <c r="A81" s="142" t="s">
        <v>48</v>
      </c>
      <c r="B81" s="143"/>
      <c r="C81" s="141"/>
      <c r="D81" s="145"/>
      <c r="E81" s="145"/>
      <c r="F81" s="146"/>
      <c r="G81" s="141"/>
    </row>
    <row r="82" spans="1:7" ht="12.75">
      <c r="A82" s="142"/>
      <c r="B82" s="144"/>
      <c r="C82" s="141"/>
      <c r="D82" s="145"/>
      <c r="E82" s="145"/>
      <c r="F82" s="146"/>
      <c r="G82" s="141"/>
    </row>
    <row r="83" spans="1:7" ht="12.75">
      <c r="A83" s="142" t="s">
        <v>49</v>
      </c>
      <c r="B83" s="143"/>
      <c r="C83" s="141"/>
      <c r="D83" s="145"/>
      <c r="E83" s="145"/>
      <c r="F83" s="146"/>
      <c r="G83" s="141"/>
    </row>
    <row r="84" spans="1:7" ht="12.75">
      <c r="A84" s="142"/>
      <c r="B84" s="144"/>
      <c r="C84" s="141"/>
      <c r="D84" s="145"/>
      <c r="E84" s="145"/>
      <c r="F84" s="146"/>
      <c r="G84" s="141"/>
    </row>
    <row r="85" spans="1:7" ht="12.75">
      <c r="A85" s="142" t="s">
        <v>50</v>
      </c>
      <c r="B85" s="143"/>
      <c r="C85" s="141"/>
      <c r="D85" s="145"/>
      <c r="E85" s="145"/>
      <c r="F85" s="146"/>
      <c r="G85" s="141"/>
    </row>
    <row r="86" spans="1:7" ht="12.75">
      <c r="A86" s="142"/>
      <c r="B86" s="144"/>
      <c r="C86" s="141"/>
      <c r="D86" s="145"/>
      <c r="E86" s="145"/>
      <c r="F86" s="146"/>
      <c r="G86" s="141"/>
    </row>
    <row r="87" spans="1:8" ht="12.75">
      <c r="A87" s="138"/>
      <c r="B87" s="139"/>
      <c r="C87" s="137"/>
      <c r="D87" s="135"/>
      <c r="E87" s="135"/>
      <c r="F87" s="136"/>
      <c r="G87" s="137"/>
      <c r="H87" s="3"/>
    </row>
    <row r="88" spans="1:8" ht="12.75">
      <c r="A88" s="138"/>
      <c r="B88" s="140"/>
      <c r="C88" s="137"/>
      <c r="D88" s="135"/>
      <c r="E88" s="135"/>
      <c r="F88" s="136"/>
      <c r="G88" s="137"/>
      <c r="H88" s="3"/>
    </row>
    <row r="89" spans="1:8" ht="12.75">
      <c r="A89" s="138"/>
      <c r="B89" s="139"/>
      <c r="C89" s="137"/>
      <c r="D89" s="135"/>
      <c r="E89" s="135"/>
      <c r="F89" s="136"/>
      <c r="G89" s="137"/>
      <c r="H89" s="3"/>
    </row>
    <row r="90" spans="1:8" ht="12.75">
      <c r="A90" s="138"/>
      <c r="B90" s="140"/>
      <c r="C90" s="137"/>
      <c r="D90" s="135"/>
      <c r="E90" s="135"/>
      <c r="F90" s="136"/>
      <c r="G90" s="137"/>
      <c r="H90" s="3"/>
    </row>
    <row r="91" spans="1:8" ht="12.75">
      <c r="A91" s="138"/>
      <c r="B91" s="139"/>
      <c r="C91" s="137"/>
      <c r="D91" s="135"/>
      <c r="E91" s="135"/>
      <c r="F91" s="136"/>
      <c r="G91" s="137"/>
      <c r="H91" s="3"/>
    </row>
    <row r="92" spans="1:8" ht="12.75">
      <c r="A92" s="138"/>
      <c r="B92" s="140"/>
      <c r="C92" s="137"/>
      <c r="D92" s="135"/>
      <c r="E92" s="135"/>
      <c r="F92" s="136"/>
      <c r="G92" s="137"/>
      <c r="H92" s="3"/>
    </row>
    <row r="93" spans="1:8" ht="12.75">
      <c r="A93" s="138"/>
      <c r="B93" s="139"/>
      <c r="C93" s="137"/>
      <c r="D93" s="135"/>
      <c r="E93" s="135"/>
      <c r="F93" s="136"/>
      <c r="G93" s="137"/>
      <c r="H93" s="3"/>
    </row>
    <row r="94" spans="1:8" ht="12.75">
      <c r="A94" s="138"/>
      <c r="B94" s="140"/>
      <c r="C94" s="137"/>
      <c r="D94" s="135"/>
      <c r="E94" s="135"/>
      <c r="F94" s="136"/>
      <c r="G94" s="137"/>
      <c r="H94" s="3"/>
    </row>
    <row r="95" spans="1:8" ht="12.75">
      <c r="A95" s="138"/>
      <c r="B95" s="139"/>
      <c r="C95" s="137"/>
      <c r="D95" s="135"/>
      <c r="E95" s="135"/>
      <c r="F95" s="136"/>
      <c r="G95" s="137"/>
      <c r="H95" s="3"/>
    </row>
    <row r="96" spans="1:8" ht="12.75">
      <c r="A96" s="138"/>
      <c r="B96" s="140"/>
      <c r="C96" s="137"/>
      <c r="D96" s="135"/>
      <c r="E96" s="135"/>
      <c r="F96" s="136"/>
      <c r="G96" s="137"/>
      <c r="H96" s="3"/>
    </row>
    <row r="97" spans="1:8" ht="12.75">
      <c r="A97" s="138"/>
      <c r="B97" s="139"/>
      <c r="C97" s="137"/>
      <c r="D97" s="135"/>
      <c r="E97" s="135"/>
      <c r="F97" s="136"/>
      <c r="G97" s="137"/>
      <c r="H97" s="3"/>
    </row>
    <row r="98" spans="1:8" ht="12.75">
      <c r="A98" s="138"/>
      <c r="B98" s="140"/>
      <c r="C98" s="137"/>
      <c r="D98" s="135"/>
      <c r="E98" s="135"/>
      <c r="F98" s="136"/>
      <c r="G98" s="137"/>
      <c r="H98" s="3"/>
    </row>
    <row r="99" spans="1:8" ht="12.75">
      <c r="A99" s="138"/>
      <c r="B99" s="139"/>
      <c r="C99" s="137"/>
      <c r="D99" s="135"/>
      <c r="E99" s="135"/>
      <c r="F99" s="136"/>
      <c r="G99" s="137"/>
      <c r="H99" s="3"/>
    </row>
    <row r="100" spans="1:8" ht="12.75">
      <c r="A100" s="138"/>
      <c r="B100" s="140"/>
      <c r="C100" s="137"/>
      <c r="D100" s="135"/>
      <c r="E100" s="135"/>
      <c r="F100" s="136"/>
      <c r="G100" s="137"/>
      <c r="H100" s="3"/>
    </row>
    <row r="101" spans="1:8" ht="12.75">
      <c r="A101" s="138"/>
      <c r="B101" s="139"/>
      <c r="C101" s="137"/>
      <c r="D101" s="135"/>
      <c r="E101" s="135"/>
      <c r="F101" s="136"/>
      <c r="G101" s="137"/>
      <c r="H101" s="3"/>
    </row>
    <row r="102" spans="1:8" ht="12.75">
      <c r="A102" s="138"/>
      <c r="B102" s="140"/>
      <c r="C102" s="137"/>
      <c r="D102" s="135"/>
      <c r="E102" s="135"/>
      <c r="F102" s="136"/>
      <c r="G102" s="137"/>
      <c r="H102" s="3"/>
    </row>
    <row r="103" spans="1:8" ht="12.75">
      <c r="A103" s="138"/>
      <c r="B103" s="139"/>
      <c r="C103" s="137"/>
      <c r="D103" s="135"/>
      <c r="E103" s="135"/>
      <c r="F103" s="136"/>
      <c r="G103" s="137"/>
      <c r="H103" s="3"/>
    </row>
    <row r="104" spans="1:8" ht="12.75">
      <c r="A104" s="138"/>
      <c r="B104" s="140"/>
      <c r="C104" s="137"/>
      <c r="D104" s="135"/>
      <c r="E104" s="135"/>
      <c r="F104" s="136"/>
      <c r="G104" s="137"/>
      <c r="H104" s="3"/>
    </row>
    <row r="105" spans="1:8" ht="12.75">
      <c r="A105" s="138"/>
      <c r="B105" s="139"/>
      <c r="C105" s="137"/>
      <c r="D105" s="135"/>
      <c r="E105" s="135"/>
      <c r="F105" s="136"/>
      <c r="G105" s="137"/>
      <c r="H105" s="3"/>
    </row>
    <row r="106" spans="1:8" ht="12.75">
      <c r="A106" s="138"/>
      <c r="B106" s="140"/>
      <c r="C106" s="137"/>
      <c r="D106" s="135"/>
      <c r="E106" s="135"/>
      <c r="F106" s="136"/>
      <c r="G106" s="137"/>
      <c r="H106" s="3"/>
    </row>
    <row r="107" spans="1:8" ht="12.75">
      <c r="A107" s="138"/>
      <c r="B107" s="139"/>
      <c r="C107" s="137"/>
      <c r="D107" s="135"/>
      <c r="E107" s="135"/>
      <c r="F107" s="136"/>
      <c r="G107" s="137"/>
      <c r="H107" s="3"/>
    </row>
    <row r="108" spans="1:8" ht="12.75">
      <c r="A108" s="138"/>
      <c r="B108" s="140"/>
      <c r="C108" s="137"/>
      <c r="D108" s="135"/>
      <c r="E108" s="135"/>
      <c r="F108" s="136"/>
      <c r="G108" s="137"/>
      <c r="H108" s="3"/>
    </row>
    <row r="109" spans="1:8" ht="12.75">
      <c r="A109" s="138"/>
      <c r="B109" s="139"/>
      <c r="C109" s="137"/>
      <c r="D109" s="135"/>
      <c r="E109" s="135"/>
      <c r="F109" s="136"/>
      <c r="G109" s="137"/>
      <c r="H109" s="3"/>
    </row>
    <row r="110" spans="1:8" ht="12.75">
      <c r="A110" s="138"/>
      <c r="B110" s="140"/>
      <c r="C110" s="137"/>
      <c r="D110" s="135"/>
      <c r="E110" s="135"/>
      <c r="F110" s="136"/>
      <c r="G110" s="137"/>
      <c r="H110" s="3"/>
    </row>
    <row r="111" spans="1:8" ht="12.75">
      <c r="A111" s="138"/>
      <c r="B111" s="139"/>
      <c r="C111" s="137"/>
      <c r="D111" s="135"/>
      <c r="E111" s="135"/>
      <c r="F111" s="136"/>
      <c r="G111" s="137"/>
      <c r="H111" s="3"/>
    </row>
    <row r="112" spans="1:8" ht="12.75">
      <c r="A112" s="138"/>
      <c r="B112" s="140"/>
      <c r="C112" s="137"/>
      <c r="D112" s="135"/>
      <c r="E112" s="135"/>
      <c r="F112" s="136"/>
      <c r="G112" s="137"/>
      <c r="H112" s="3"/>
    </row>
    <row r="113" spans="1:8" ht="12.75">
      <c r="A113" s="138"/>
      <c r="B113" s="139"/>
      <c r="C113" s="137"/>
      <c r="D113" s="135"/>
      <c r="E113" s="135"/>
      <c r="F113" s="136"/>
      <c r="G113" s="137"/>
      <c r="H113" s="3"/>
    </row>
    <row r="114" spans="1:8" ht="12.75">
      <c r="A114" s="138"/>
      <c r="B114" s="140"/>
      <c r="C114" s="137"/>
      <c r="D114" s="135"/>
      <c r="E114" s="135"/>
      <c r="F114" s="136"/>
      <c r="G114" s="137"/>
      <c r="H114" s="3"/>
    </row>
    <row r="115" spans="1:8" ht="12.75">
      <c r="A115" s="138"/>
      <c r="B115" s="139"/>
      <c r="C115" s="137"/>
      <c r="D115" s="135"/>
      <c r="E115" s="135"/>
      <c r="F115" s="136"/>
      <c r="G115" s="137"/>
      <c r="H115" s="3"/>
    </row>
    <row r="116" spans="1:8" ht="12.75">
      <c r="A116" s="138"/>
      <c r="B116" s="140"/>
      <c r="C116" s="137"/>
      <c r="D116" s="135"/>
      <c r="E116" s="135"/>
      <c r="F116" s="136"/>
      <c r="G116" s="137"/>
      <c r="H116" s="3"/>
    </row>
    <row r="117" spans="1:8" ht="12.75">
      <c r="A117" s="138"/>
      <c r="B117" s="139"/>
      <c r="C117" s="137"/>
      <c r="D117" s="135"/>
      <c r="E117" s="135"/>
      <c r="F117" s="136"/>
      <c r="G117" s="137"/>
      <c r="H117" s="3"/>
    </row>
    <row r="118" spans="1:8" ht="12.75">
      <c r="A118" s="138"/>
      <c r="B118" s="140"/>
      <c r="C118" s="137"/>
      <c r="D118" s="135"/>
      <c r="E118" s="135"/>
      <c r="F118" s="136"/>
      <c r="G118" s="137"/>
      <c r="H118" s="3"/>
    </row>
    <row r="119" spans="1:8" ht="12.75">
      <c r="A119" s="138"/>
      <c r="B119" s="139"/>
      <c r="C119" s="137"/>
      <c r="D119" s="135"/>
      <c r="E119" s="135"/>
      <c r="F119" s="136"/>
      <c r="G119" s="137"/>
      <c r="H119" s="3"/>
    </row>
    <row r="120" spans="1:8" ht="12.75">
      <c r="A120" s="138"/>
      <c r="B120" s="140"/>
      <c r="C120" s="137"/>
      <c r="D120" s="135"/>
      <c r="E120" s="135"/>
      <c r="F120" s="136"/>
      <c r="G120" s="137"/>
      <c r="H120" s="3"/>
    </row>
    <row r="121" spans="1:8" ht="12.75">
      <c r="A121" s="138"/>
      <c r="B121" s="139"/>
      <c r="C121" s="137"/>
      <c r="D121" s="135"/>
      <c r="E121" s="135"/>
      <c r="F121" s="136"/>
      <c r="G121" s="137"/>
      <c r="H121" s="3"/>
    </row>
    <row r="122" spans="1:8" ht="12.75">
      <c r="A122" s="138"/>
      <c r="B122" s="140"/>
      <c r="C122" s="137"/>
      <c r="D122" s="135"/>
      <c r="E122" s="135"/>
      <c r="F122" s="136"/>
      <c r="G122" s="137"/>
      <c r="H122" s="3"/>
    </row>
    <row r="123" spans="1:8" ht="12.75">
      <c r="A123" s="138"/>
      <c r="B123" s="139"/>
      <c r="C123" s="137"/>
      <c r="D123" s="135"/>
      <c r="E123" s="135"/>
      <c r="F123" s="136"/>
      <c r="G123" s="137"/>
      <c r="H123" s="3"/>
    </row>
    <row r="124" spans="1:8" ht="12.75">
      <c r="A124" s="138"/>
      <c r="B124" s="140"/>
      <c r="C124" s="137"/>
      <c r="D124" s="135"/>
      <c r="E124" s="135"/>
      <c r="F124" s="136"/>
      <c r="G124" s="137"/>
      <c r="H124" s="3"/>
    </row>
    <row r="125" spans="1:8" ht="12.75">
      <c r="A125" s="138"/>
      <c r="B125" s="139"/>
      <c r="C125" s="137"/>
      <c r="D125" s="135"/>
      <c r="E125" s="135"/>
      <c r="F125" s="136"/>
      <c r="G125" s="137"/>
      <c r="H125" s="3"/>
    </row>
    <row r="126" spans="1:8" ht="12.75">
      <c r="A126" s="138"/>
      <c r="B126" s="140"/>
      <c r="C126" s="137"/>
      <c r="D126" s="135"/>
      <c r="E126" s="135"/>
      <c r="F126" s="136"/>
      <c r="G126" s="137"/>
      <c r="H126" s="3"/>
    </row>
    <row r="127" spans="1:8" ht="12.75">
      <c r="A127" s="138"/>
      <c r="B127" s="139"/>
      <c r="C127" s="137"/>
      <c r="D127" s="135"/>
      <c r="E127" s="135"/>
      <c r="F127" s="136"/>
      <c r="G127" s="137"/>
      <c r="H127" s="3"/>
    </row>
    <row r="128" spans="1:8" ht="12.75">
      <c r="A128" s="138"/>
      <c r="B128" s="140"/>
      <c r="C128" s="137"/>
      <c r="D128" s="135"/>
      <c r="E128" s="135"/>
      <c r="F128" s="136"/>
      <c r="G128" s="137"/>
      <c r="H128" s="3"/>
    </row>
    <row r="129" spans="1:8" ht="12.75">
      <c r="A129" s="138"/>
      <c r="B129" s="139"/>
      <c r="C129" s="137"/>
      <c r="D129" s="135"/>
      <c r="E129" s="135"/>
      <c r="F129" s="136"/>
      <c r="G129" s="137"/>
      <c r="H129" s="3"/>
    </row>
    <row r="130" spans="1:8" ht="12.75">
      <c r="A130" s="138"/>
      <c r="B130" s="140"/>
      <c r="C130" s="137"/>
      <c r="D130" s="135"/>
      <c r="E130" s="135"/>
      <c r="F130" s="136"/>
      <c r="G130" s="137"/>
      <c r="H130" s="3"/>
    </row>
    <row r="131" spans="1:8" ht="12.75">
      <c r="A131" s="138"/>
      <c r="B131" s="139"/>
      <c r="C131" s="137"/>
      <c r="D131" s="135"/>
      <c r="E131" s="135"/>
      <c r="F131" s="136"/>
      <c r="G131" s="137"/>
      <c r="H131" s="3"/>
    </row>
    <row r="132" spans="1:8" ht="12.75">
      <c r="A132" s="138"/>
      <c r="B132" s="140"/>
      <c r="C132" s="137"/>
      <c r="D132" s="135"/>
      <c r="E132" s="135"/>
      <c r="F132" s="136"/>
      <c r="G132" s="137"/>
      <c r="H132" s="3"/>
    </row>
    <row r="133" spans="1:8" ht="12.75">
      <c r="A133" s="138"/>
      <c r="B133" s="139"/>
      <c r="C133" s="137"/>
      <c r="D133" s="135"/>
      <c r="E133" s="135"/>
      <c r="F133" s="136"/>
      <c r="G133" s="137"/>
      <c r="H133" s="3"/>
    </row>
    <row r="134" spans="1:8" ht="12.75">
      <c r="A134" s="138"/>
      <c r="B134" s="140"/>
      <c r="C134" s="137"/>
      <c r="D134" s="135"/>
      <c r="E134" s="135"/>
      <c r="F134" s="136"/>
      <c r="G134" s="137"/>
      <c r="H134" s="3"/>
    </row>
    <row r="135" spans="1:8" ht="12.75">
      <c r="A135" s="138"/>
      <c r="B135" s="139"/>
      <c r="C135" s="137"/>
      <c r="D135" s="135"/>
      <c r="E135" s="135"/>
      <c r="F135" s="136"/>
      <c r="G135" s="137"/>
      <c r="H135" s="3"/>
    </row>
    <row r="136" spans="1:8" ht="12.75">
      <c r="A136" s="138"/>
      <c r="B136" s="140"/>
      <c r="C136" s="137"/>
      <c r="D136" s="135"/>
      <c r="E136" s="135"/>
      <c r="F136" s="136"/>
      <c r="G136" s="137"/>
      <c r="H136" s="3"/>
    </row>
    <row r="137" spans="1:8" ht="12.75">
      <c r="A137" s="138"/>
      <c r="B137" s="139"/>
      <c r="C137" s="137"/>
      <c r="D137" s="135"/>
      <c r="E137" s="135"/>
      <c r="F137" s="136"/>
      <c r="G137" s="137"/>
      <c r="H137" s="3"/>
    </row>
    <row r="138" spans="1:8" ht="12.75">
      <c r="A138" s="138"/>
      <c r="B138" s="140"/>
      <c r="C138" s="137"/>
      <c r="D138" s="135"/>
      <c r="E138" s="135"/>
      <c r="F138" s="136"/>
      <c r="G138" s="137"/>
      <c r="H138" s="3"/>
    </row>
    <row r="139" spans="1:8" ht="12.75">
      <c r="A139" s="138"/>
      <c r="B139" s="139"/>
      <c r="C139" s="137"/>
      <c r="D139" s="135"/>
      <c r="E139" s="135"/>
      <c r="F139" s="136"/>
      <c r="G139" s="137"/>
      <c r="H139" s="3"/>
    </row>
    <row r="140" spans="1:8" ht="12.75">
      <c r="A140" s="138"/>
      <c r="B140" s="140"/>
      <c r="C140" s="137"/>
      <c r="D140" s="135"/>
      <c r="E140" s="135"/>
      <c r="F140" s="136"/>
      <c r="G140" s="137"/>
      <c r="H140" s="3"/>
    </row>
    <row r="141" spans="1:8" ht="12.75">
      <c r="A141" s="138"/>
      <c r="B141" s="139"/>
      <c r="C141" s="137"/>
      <c r="D141" s="135"/>
      <c r="E141" s="135"/>
      <c r="F141" s="136"/>
      <c r="G141" s="137"/>
      <c r="H141" s="3"/>
    </row>
    <row r="142" spans="1:8" ht="12.75">
      <c r="A142" s="138"/>
      <c r="B142" s="140"/>
      <c r="C142" s="137"/>
      <c r="D142" s="135"/>
      <c r="E142" s="135"/>
      <c r="F142" s="136"/>
      <c r="G142" s="137"/>
      <c r="H142" s="3"/>
    </row>
    <row r="143" spans="1:8" ht="12.75">
      <c r="A143" s="138"/>
      <c r="B143" s="139"/>
      <c r="C143" s="137"/>
      <c r="D143" s="135"/>
      <c r="E143" s="135"/>
      <c r="F143" s="136"/>
      <c r="G143" s="137"/>
      <c r="H143" s="3"/>
    </row>
    <row r="144" spans="1:8" ht="12.75">
      <c r="A144" s="138"/>
      <c r="B144" s="140"/>
      <c r="C144" s="137"/>
      <c r="D144" s="135"/>
      <c r="E144" s="135"/>
      <c r="F144" s="136"/>
      <c r="G144" s="137"/>
      <c r="H144" s="3"/>
    </row>
    <row r="145" spans="1:8" ht="12.75">
      <c r="A145" s="138"/>
      <c r="B145" s="139"/>
      <c r="C145" s="137"/>
      <c r="D145" s="135"/>
      <c r="E145" s="135"/>
      <c r="F145" s="136"/>
      <c r="G145" s="137"/>
      <c r="H145" s="3"/>
    </row>
    <row r="146" spans="1:8" ht="12.75">
      <c r="A146" s="138"/>
      <c r="B146" s="140"/>
      <c r="C146" s="137"/>
      <c r="D146" s="135"/>
      <c r="E146" s="135"/>
      <c r="F146" s="136"/>
      <c r="G146" s="137"/>
      <c r="H146" s="3"/>
    </row>
    <row r="147" spans="1:8" ht="12.75">
      <c r="A147" s="138"/>
      <c r="B147" s="139"/>
      <c r="C147" s="137"/>
      <c r="D147" s="135"/>
      <c r="E147" s="135"/>
      <c r="F147" s="136"/>
      <c r="G147" s="137"/>
      <c r="H147" s="3"/>
    </row>
    <row r="148" spans="1:8" ht="12.75">
      <c r="A148" s="138"/>
      <c r="B148" s="140"/>
      <c r="C148" s="137"/>
      <c r="D148" s="135"/>
      <c r="E148" s="135"/>
      <c r="F148" s="136"/>
      <c r="G148" s="137"/>
      <c r="H148" s="3"/>
    </row>
    <row r="149" spans="1:8" ht="12.75">
      <c r="A149" s="138"/>
      <c r="B149" s="139"/>
      <c r="C149" s="137"/>
      <c r="D149" s="135"/>
      <c r="E149" s="135"/>
      <c r="F149" s="136"/>
      <c r="G149" s="137"/>
      <c r="H149" s="3"/>
    </row>
    <row r="150" spans="1:8" ht="12.75">
      <c r="A150" s="138"/>
      <c r="B150" s="140"/>
      <c r="C150" s="137"/>
      <c r="D150" s="135"/>
      <c r="E150" s="135"/>
      <c r="F150" s="136"/>
      <c r="G150" s="137"/>
      <c r="H150" s="3"/>
    </row>
    <row r="151" spans="1:8" ht="12.75">
      <c r="A151" s="138"/>
      <c r="B151" s="139"/>
      <c r="C151" s="137"/>
      <c r="D151" s="135"/>
      <c r="E151" s="135"/>
      <c r="F151" s="136"/>
      <c r="G151" s="137"/>
      <c r="H151" s="3"/>
    </row>
    <row r="152" spans="1:8" ht="12.75">
      <c r="A152" s="138"/>
      <c r="B152" s="140"/>
      <c r="C152" s="137"/>
      <c r="D152" s="135"/>
      <c r="E152" s="135"/>
      <c r="F152" s="136"/>
      <c r="G152" s="137"/>
      <c r="H152" s="3"/>
    </row>
    <row r="153" spans="1:8" ht="12.75">
      <c r="A153" s="138"/>
      <c r="B153" s="139"/>
      <c r="C153" s="137"/>
      <c r="D153" s="135"/>
      <c r="E153" s="135"/>
      <c r="F153" s="136"/>
      <c r="G153" s="137"/>
      <c r="H153" s="3"/>
    </row>
    <row r="154" spans="1:8" ht="12.75">
      <c r="A154" s="138"/>
      <c r="B154" s="140"/>
      <c r="C154" s="137"/>
      <c r="D154" s="135"/>
      <c r="E154" s="135"/>
      <c r="F154" s="136"/>
      <c r="G154" s="137"/>
      <c r="H154" s="3"/>
    </row>
    <row r="155" spans="1:8" ht="12.75">
      <c r="A155" s="138"/>
      <c r="B155" s="139"/>
      <c r="C155" s="137"/>
      <c r="D155" s="135"/>
      <c r="E155" s="135"/>
      <c r="F155" s="136"/>
      <c r="G155" s="137"/>
      <c r="H155" s="3"/>
    </row>
    <row r="156" spans="1:8" ht="12.75">
      <c r="A156" s="138"/>
      <c r="B156" s="140"/>
      <c r="C156" s="137"/>
      <c r="D156" s="135"/>
      <c r="E156" s="135"/>
      <c r="F156" s="136"/>
      <c r="G156" s="137"/>
      <c r="H156" s="3"/>
    </row>
    <row r="157" spans="1:8" ht="12.75">
      <c r="A157" s="138"/>
      <c r="B157" s="139"/>
      <c r="C157" s="137"/>
      <c r="D157" s="135"/>
      <c r="E157" s="135"/>
      <c r="F157" s="136"/>
      <c r="G157" s="137"/>
      <c r="H157" s="3"/>
    </row>
    <row r="158" spans="1:8" ht="12.75">
      <c r="A158" s="138"/>
      <c r="B158" s="140"/>
      <c r="C158" s="137"/>
      <c r="D158" s="135"/>
      <c r="E158" s="135"/>
      <c r="F158" s="136"/>
      <c r="G158" s="137"/>
      <c r="H158" s="3"/>
    </row>
    <row r="159" spans="1:8" ht="12.75">
      <c r="A159" s="138"/>
      <c r="B159" s="139"/>
      <c r="C159" s="137"/>
      <c r="D159" s="135"/>
      <c r="E159" s="135"/>
      <c r="F159" s="136"/>
      <c r="G159" s="137"/>
      <c r="H159" s="3"/>
    </row>
    <row r="160" spans="1:8" ht="12.75">
      <c r="A160" s="138"/>
      <c r="B160" s="140"/>
      <c r="C160" s="137"/>
      <c r="D160" s="135"/>
      <c r="E160" s="135"/>
      <c r="F160" s="136"/>
      <c r="G160" s="137"/>
      <c r="H160" s="3"/>
    </row>
    <row r="161" spans="1:8" ht="12.75">
      <c r="A161" s="138"/>
      <c r="B161" s="139"/>
      <c r="C161" s="137"/>
      <c r="D161" s="135"/>
      <c r="E161" s="135"/>
      <c r="F161" s="136"/>
      <c r="G161" s="137"/>
      <c r="H161" s="3"/>
    </row>
    <row r="162" spans="1:8" ht="12.75">
      <c r="A162" s="138"/>
      <c r="B162" s="140"/>
      <c r="C162" s="137"/>
      <c r="D162" s="135"/>
      <c r="E162" s="135"/>
      <c r="F162" s="136"/>
      <c r="G162" s="137"/>
      <c r="H162" s="3"/>
    </row>
    <row r="163" spans="1:8" ht="12.75">
      <c r="A163" s="138"/>
      <c r="B163" s="139"/>
      <c r="C163" s="137"/>
      <c r="D163" s="135"/>
      <c r="E163" s="135"/>
      <c r="F163" s="136"/>
      <c r="G163" s="137"/>
      <c r="H163" s="3"/>
    </row>
    <row r="164" spans="1:8" ht="12.75">
      <c r="A164" s="138"/>
      <c r="B164" s="140"/>
      <c r="C164" s="137"/>
      <c r="D164" s="135"/>
      <c r="E164" s="135"/>
      <c r="F164" s="136"/>
      <c r="G164" s="137"/>
      <c r="H164" s="3"/>
    </row>
    <row r="165" spans="1:8" ht="12.75">
      <c r="A165" s="138"/>
      <c r="B165" s="139"/>
      <c r="C165" s="137"/>
      <c r="D165" s="135"/>
      <c r="E165" s="135"/>
      <c r="F165" s="136"/>
      <c r="G165" s="137"/>
      <c r="H165" s="3"/>
    </row>
    <row r="166" spans="1:8" ht="12.75">
      <c r="A166" s="138"/>
      <c r="B166" s="140"/>
      <c r="C166" s="137"/>
      <c r="D166" s="135"/>
      <c r="E166" s="135"/>
      <c r="F166" s="136"/>
      <c r="G166" s="137"/>
      <c r="H166" s="3"/>
    </row>
    <row r="167" spans="1:8" ht="12.75">
      <c r="A167" s="138"/>
      <c r="B167" s="139"/>
      <c r="C167" s="137"/>
      <c r="D167" s="135"/>
      <c r="E167" s="135"/>
      <c r="F167" s="136"/>
      <c r="G167" s="137"/>
      <c r="H167" s="3"/>
    </row>
    <row r="168" spans="1:8" ht="12.75">
      <c r="A168" s="138"/>
      <c r="B168" s="140"/>
      <c r="C168" s="137"/>
      <c r="D168" s="135"/>
      <c r="E168" s="135"/>
      <c r="F168" s="136"/>
      <c r="G168" s="137"/>
      <c r="H168" s="3"/>
    </row>
    <row r="169" spans="1:8" ht="12.75">
      <c r="A169" s="138"/>
      <c r="B169" s="139"/>
      <c r="C169" s="137"/>
      <c r="D169" s="135"/>
      <c r="E169" s="135"/>
      <c r="F169" s="136"/>
      <c r="G169" s="137"/>
      <c r="H169" s="3"/>
    </row>
    <row r="170" spans="1:8" ht="12.75">
      <c r="A170" s="138"/>
      <c r="B170" s="140"/>
      <c r="C170" s="137"/>
      <c r="D170" s="135"/>
      <c r="E170" s="135"/>
      <c r="F170" s="136"/>
      <c r="G170" s="137"/>
      <c r="H170" s="3"/>
    </row>
    <row r="171" spans="1:8" ht="12.75">
      <c r="A171" s="138"/>
      <c r="B171" s="139"/>
      <c r="C171" s="137"/>
      <c r="D171" s="135"/>
      <c r="E171" s="135"/>
      <c r="F171" s="136"/>
      <c r="G171" s="137"/>
      <c r="H171" s="3"/>
    </row>
    <row r="172" spans="1:8" ht="12.75">
      <c r="A172" s="138"/>
      <c r="B172" s="140"/>
      <c r="C172" s="137"/>
      <c r="D172" s="135"/>
      <c r="E172" s="135"/>
      <c r="F172" s="136"/>
      <c r="G172" s="137"/>
      <c r="H172" s="3"/>
    </row>
    <row r="173" spans="1:8" ht="12.75">
      <c r="A173" s="138"/>
      <c r="B173" s="139"/>
      <c r="C173" s="137"/>
      <c r="D173" s="135"/>
      <c r="E173" s="135"/>
      <c r="F173" s="136"/>
      <c r="G173" s="137"/>
      <c r="H173" s="3"/>
    </row>
    <row r="174" spans="1:8" ht="12.75">
      <c r="A174" s="138"/>
      <c r="B174" s="140"/>
      <c r="C174" s="137"/>
      <c r="D174" s="135"/>
      <c r="E174" s="135"/>
      <c r="F174" s="136"/>
      <c r="G174" s="137"/>
      <c r="H174" s="3"/>
    </row>
    <row r="175" spans="1:8" ht="12.75">
      <c r="A175" s="138"/>
      <c r="B175" s="139"/>
      <c r="C175" s="137"/>
      <c r="D175" s="135"/>
      <c r="E175" s="135"/>
      <c r="F175" s="136"/>
      <c r="G175" s="137"/>
      <c r="H175" s="3"/>
    </row>
    <row r="176" spans="1:8" ht="12.75">
      <c r="A176" s="138"/>
      <c r="B176" s="140"/>
      <c r="C176" s="137"/>
      <c r="D176" s="135"/>
      <c r="E176" s="135"/>
      <c r="F176" s="136"/>
      <c r="G176" s="137"/>
      <c r="H176" s="3"/>
    </row>
    <row r="177" spans="1:8" ht="12.75">
      <c r="A177" s="138"/>
      <c r="B177" s="139"/>
      <c r="C177" s="137"/>
      <c r="D177" s="135"/>
      <c r="E177" s="135"/>
      <c r="F177" s="136"/>
      <c r="G177" s="137"/>
      <c r="H177" s="3"/>
    </row>
    <row r="178" spans="1:8" ht="12.75">
      <c r="A178" s="138"/>
      <c r="B178" s="140"/>
      <c r="C178" s="137"/>
      <c r="D178" s="135"/>
      <c r="E178" s="135"/>
      <c r="F178" s="136"/>
      <c r="G178" s="137"/>
      <c r="H178" s="3"/>
    </row>
    <row r="179" spans="1:8" ht="12.75">
      <c r="A179" s="138"/>
      <c r="B179" s="139"/>
      <c r="C179" s="137"/>
      <c r="D179" s="135"/>
      <c r="E179" s="135"/>
      <c r="F179" s="136"/>
      <c r="G179" s="137"/>
      <c r="H179" s="3"/>
    </row>
    <row r="180" spans="1:8" ht="12.75">
      <c r="A180" s="138"/>
      <c r="B180" s="140"/>
      <c r="C180" s="137"/>
      <c r="D180" s="135"/>
      <c r="E180" s="135"/>
      <c r="F180" s="136"/>
      <c r="G180" s="137"/>
      <c r="H180" s="3"/>
    </row>
    <row r="181" spans="1:8" ht="12.75">
      <c r="A181" s="138"/>
      <c r="B181" s="139"/>
      <c r="C181" s="137"/>
      <c r="D181" s="135"/>
      <c r="E181" s="135"/>
      <c r="F181" s="136"/>
      <c r="G181" s="137"/>
      <c r="H181" s="3"/>
    </row>
    <row r="182" spans="1:8" ht="12.75">
      <c r="A182" s="138"/>
      <c r="B182" s="140"/>
      <c r="C182" s="137"/>
      <c r="D182" s="135"/>
      <c r="E182" s="135"/>
      <c r="F182" s="136"/>
      <c r="G182" s="137"/>
      <c r="H182" s="3"/>
    </row>
    <row r="183" spans="1:8" ht="12.75">
      <c r="A183" s="138"/>
      <c r="B183" s="139"/>
      <c r="C183" s="137"/>
      <c r="D183" s="135"/>
      <c r="E183" s="135"/>
      <c r="F183" s="136"/>
      <c r="G183" s="137"/>
      <c r="H183" s="3"/>
    </row>
    <row r="184" spans="1:8" ht="12.75">
      <c r="A184" s="138"/>
      <c r="B184" s="140"/>
      <c r="C184" s="137"/>
      <c r="D184" s="135"/>
      <c r="E184" s="135"/>
      <c r="F184" s="136"/>
      <c r="G184" s="137"/>
      <c r="H184" s="3"/>
    </row>
    <row r="185" spans="1:8" ht="12.75">
      <c r="A185" s="138"/>
      <c r="B185" s="139"/>
      <c r="C185" s="137"/>
      <c r="D185" s="135"/>
      <c r="E185" s="135"/>
      <c r="F185" s="136"/>
      <c r="G185" s="137"/>
      <c r="H185" s="3"/>
    </row>
    <row r="186" spans="1:8" ht="12.75">
      <c r="A186" s="138"/>
      <c r="B186" s="140"/>
      <c r="C186" s="137"/>
      <c r="D186" s="135"/>
      <c r="E186" s="135"/>
      <c r="F186" s="136"/>
      <c r="G186" s="137"/>
      <c r="H186" s="3"/>
    </row>
    <row r="187" spans="1:8" ht="12.75">
      <c r="A187" s="138"/>
      <c r="B187" s="139"/>
      <c r="C187" s="137"/>
      <c r="D187" s="135"/>
      <c r="E187" s="135"/>
      <c r="F187" s="136"/>
      <c r="G187" s="137"/>
      <c r="H187" s="3"/>
    </row>
    <row r="188" spans="1:8" ht="12.75">
      <c r="A188" s="138"/>
      <c r="B188" s="140"/>
      <c r="C188" s="137"/>
      <c r="D188" s="135"/>
      <c r="E188" s="135"/>
      <c r="F188" s="136"/>
      <c r="G188" s="137"/>
      <c r="H188" s="3"/>
    </row>
    <row r="189" spans="1:8" ht="12.75">
      <c r="A189" s="138"/>
      <c r="B189" s="139"/>
      <c r="C189" s="137"/>
      <c r="D189" s="135"/>
      <c r="E189" s="135"/>
      <c r="F189" s="136"/>
      <c r="G189" s="137"/>
      <c r="H189" s="3"/>
    </row>
    <row r="190" spans="1:8" ht="12.75">
      <c r="A190" s="138"/>
      <c r="B190" s="140"/>
      <c r="C190" s="137"/>
      <c r="D190" s="135"/>
      <c r="E190" s="135"/>
      <c r="F190" s="136"/>
      <c r="G190" s="137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3:E14"/>
    <mergeCell ref="F13:F14"/>
    <mergeCell ref="A13:A14"/>
    <mergeCell ref="B13:B14"/>
    <mergeCell ref="F11:F12"/>
    <mergeCell ref="G11:G12"/>
    <mergeCell ref="C9:C10"/>
    <mergeCell ref="D9:D10"/>
    <mergeCell ref="E9:E10"/>
    <mergeCell ref="F9:F10"/>
    <mergeCell ref="G9:G10"/>
    <mergeCell ref="E11:E12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A183:A184"/>
    <mergeCell ref="B183:B184"/>
    <mergeCell ref="C183:C184"/>
    <mergeCell ref="D183:D184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3"/>
  <sheetViews>
    <sheetView tabSelected="1" zoomScalePageLayoutView="0" workbookViewId="0" topLeftCell="A1">
      <selection activeCell="D16" sqref="D16:D1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37" t="s">
        <v>51</v>
      </c>
      <c r="B1" s="237"/>
      <c r="C1" s="237"/>
      <c r="D1" s="237"/>
      <c r="E1" s="237"/>
      <c r="F1" s="237"/>
      <c r="G1" s="23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99" t="s">
        <v>55</v>
      </c>
      <c r="B2" s="99"/>
      <c r="C2" s="238"/>
      <c r="D2" s="86" t="str">
        <f>HYPERLINK('[1]реквизиты'!$A$2)</f>
        <v>Первенство России по самбо, среди юношей 1995-1996гг.р.</v>
      </c>
      <c r="E2" s="239"/>
      <c r="F2" s="239"/>
      <c r="G2" s="24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84" t="str">
        <f>HYPERLINK('[1]реквизиты'!$A$3)</f>
        <v>04-08 февраля 2013г., г.Рязань</v>
      </c>
      <c r="D3" s="84"/>
      <c r="E3" s="84"/>
      <c r="F3" s="85"/>
      <c r="G3" s="50" t="str">
        <f>HYPERLINK('пр.взв'!D4)</f>
        <v>В.к.  56 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41" t="s">
        <v>21</v>
      </c>
      <c r="B4" s="243" t="s">
        <v>4</v>
      </c>
      <c r="C4" s="245" t="s">
        <v>1</v>
      </c>
      <c r="D4" s="245" t="s">
        <v>2</v>
      </c>
      <c r="E4" s="245" t="s">
        <v>3</v>
      </c>
      <c r="F4" s="245" t="s">
        <v>7</v>
      </c>
      <c r="G4" s="246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42"/>
      <c r="B5" s="244"/>
      <c r="C5" s="244"/>
      <c r="D5" s="244"/>
      <c r="E5" s="244"/>
      <c r="F5" s="244"/>
      <c r="G5" s="24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227" t="s">
        <v>9</v>
      </c>
      <c r="B6" s="229">
        <v>22</v>
      </c>
      <c r="C6" s="231" t="str">
        <f>VLOOKUP(B6,'пр.взв'!B7:G86,2,FALSE)</f>
        <v>АЛЕКСЕЕВ Владимир Алексеевич</v>
      </c>
      <c r="D6" s="233" t="str">
        <f>VLOOKUP(B6,'пр.взв'!B7:G86,3,FALSE)</f>
        <v>11.01.1995 КМС</v>
      </c>
      <c r="E6" s="235" t="str">
        <f>VLOOKUP(B6,'пр.взв'!B7:G86,4,FALSE)</f>
        <v>ПФО, Чувашская, Чебоксары</v>
      </c>
      <c r="F6" s="223">
        <f>VLOOKUP(B6,'пр.взв'!B7:G86,5,FALSE)</f>
        <v>0</v>
      </c>
      <c r="G6" s="225" t="str">
        <f>VLOOKUP(B6,'пр.взв'!B7:G86,6,FALSE)</f>
        <v>Осипов ДН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" customHeight="1">
      <c r="A7" s="228"/>
      <c r="B7" s="230"/>
      <c r="C7" s="232"/>
      <c r="D7" s="234"/>
      <c r="E7" s="236"/>
      <c r="F7" s="224"/>
      <c r="G7" s="226"/>
    </row>
    <row r="8" spans="1:7" ht="12" customHeight="1">
      <c r="A8" s="251" t="s">
        <v>10</v>
      </c>
      <c r="B8" s="249">
        <v>14</v>
      </c>
      <c r="C8" s="232" t="str">
        <f>VLOOKUP(B8,'пр.взв'!B7:G86,2,FALSE)</f>
        <v>МАНУЧАРЯН Эдуард Арменович</v>
      </c>
      <c r="D8" s="250" t="str">
        <f>VLOOKUP(B8,'пр.взв'!B7:G86,3,FALSE)</f>
        <v>20.11.1995 1р</v>
      </c>
      <c r="E8" s="236" t="str">
        <f>VLOOKUP(B8,'пр.взв'!B7:G86,4,FALSE)</f>
        <v>ЮФО, Краснодарский, Армавир Д</v>
      </c>
      <c r="F8" s="224">
        <f>VLOOKUP(B8,'пр.взв'!B7:G86,5,FALSE)</f>
        <v>0</v>
      </c>
      <c r="G8" s="226" t="str">
        <f>VLOOKUP(B8,'пр.взв'!B7:G86,6,FALSE)</f>
        <v>Погосян ВГ</v>
      </c>
    </row>
    <row r="9" spans="1:7" ht="12" customHeight="1">
      <c r="A9" s="251"/>
      <c r="B9" s="230"/>
      <c r="C9" s="232"/>
      <c r="D9" s="250"/>
      <c r="E9" s="236"/>
      <c r="F9" s="224"/>
      <c r="G9" s="226"/>
    </row>
    <row r="10" spans="1:7" ht="12" customHeight="1">
      <c r="A10" s="248" t="s">
        <v>11</v>
      </c>
      <c r="B10" s="249">
        <v>1</v>
      </c>
      <c r="C10" s="232" t="str">
        <f>VLOOKUP(B10,'пр.взв'!B7:G86,2,FALSE)</f>
        <v>ГУРБАНОВ Сабухи Нажваддин оглы</v>
      </c>
      <c r="D10" s="250" t="str">
        <f>VLOOKUP(B10,'пр.взв'!B7:G86,3,FALSE)</f>
        <v>01.04.1996, 1р</v>
      </c>
      <c r="E10" s="236" t="str">
        <f>VLOOKUP(B10,'пр.взв'!B7:G86,4,FALSE)</f>
        <v>ПФО, Нижегородская, Н.Новгород ПР</v>
      </c>
      <c r="F10" s="224">
        <f>VLOOKUP(B10,'пр.взв'!B7:G86,5,FALSE)</f>
        <v>0</v>
      </c>
      <c r="G10" s="226" t="str">
        <f>VLOOKUP(B10,'пр.взв'!B7:G86,6,FALSE)</f>
        <v>Симанов МВ, Гаврилов АЕ</v>
      </c>
    </row>
    <row r="11" spans="1:7" ht="12" customHeight="1">
      <c r="A11" s="248"/>
      <c r="B11" s="230"/>
      <c r="C11" s="232"/>
      <c r="D11" s="250"/>
      <c r="E11" s="236"/>
      <c r="F11" s="224"/>
      <c r="G11" s="226"/>
    </row>
    <row r="12" spans="1:7" ht="12" customHeight="1">
      <c r="A12" s="248" t="s">
        <v>11</v>
      </c>
      <c r="B12" s="249">
        <v>20</v>
      </c>
      <c r="C12" s="232" t="str">
        <f>VLOOKUP(B12,'пр.взв'!B7:G86,2,FALSE)</f>
        <v>ВАРАНКИН Андрей Александрович</v>
      </c>
      <c r="D12" s="250" t="str">
        <f>VLOOKUP(B12,'пр.взв'!B7:G86,3,FALSE)</f>
        <v>06.05.1996 кмс</v>
      </c>
      <c r="E12" s="236" t="str">
        <f>VLOOKUP(B12,'пр.взв'!B7:G86,4,FALSE)</f>
        <v>УФО, Курганская</v>
      </c>
      <c r="F12" s="224">
        <f>VLOOKUP(B12,'пр.взв'!B7:G86,5,FALSE)</f>
        <v>0</v>
      </c>
      <c r="G12" s="226" t="str">
        <f>VLOOKUP(B12,'пр.взв'!B7:G86,6,FALSE)</f>
        <v>Амбарцумян БЭ, Сулейманов ЭФ</v>
      </c>
    </row>
    <row r="13" spans="1:7" ht="12" customHeight="1">
      <c r="A13" s="248"/>
      <c r="B13" s="230"/>
      <c r="C13" s="232"/>
      <c r="D13" s="250"/>
      <c r="E13" s="236"/>
      <c r="F13" s="224"/>
      <c r="G13" s="226"/>
    </row>
    <row r="14" spans="1:7" ht="12" customHeight="1">
      <c r="A14" s="216" t="s">
        <v>13</v>
      </c>
      <c r="B14" s="217">
        <v>23</v>
      </c>
      <c r="C14" s="219" t="str">
        <f>VLOOKUP(B14,'пр.взв'!B7:G86,2,FALSE)</f>
        <v>МАРУТЯН Арман Мкртычович</v>
      </c>
      <c r="D14" s="220" t="str">
        <f>VLOOKUP(B14,'пр.взв'!B7:G86,3,FALSE)</f>
        <v>24.10.1995 кмс</v>
      </c>
      <c r="E14" s="221" t="str">
        <f>VLOOKUP(B14,'пр.взв'!B7:G86,4,FALSE)</f>
        <v>ЦФО, Рязанская Рязань ПР</v>
      </c>
      <c r="F14" s="222">
        <f>VLOOKUP(B14,'пр.взв'!B7:G86,5,FALSE)</f>
        <v>0</v>
      </c>
      <c r="G14" s="215" t="str">
        <f>VLOOKUP(B14,'пр.взв'!B7:G86,6,FALSE)</f>
        <v> Яковенко ДВ, Бригин ИЕ</v>
      </c>
    </row>
    <row r="15" spans="1:7" ht="12" customHeight="1">
      <c r="A15" s="216"/>
      <c r="B15" s="218"/>
      <c r="C15" s="219"/>
      <c r="D15" s="220"/>
      <c r="E15" s="221"/>
      <c r="F15" s="222"/>
      <c r="G15" s="215"/>
    </row>
    <row r="16" spans="1:7" ht="12" customHeight="1">
      <c r="A16" s="216" t="s">
        <v>14</v>
      </c>
      <c r="B16" s="217">
        <v>13</v>
      </c>
      <c r="C16" s="219" t="str">
        <f>VLOOKUP(B16,'пр.взв'!B7:G86,2,FALSE)</f>
        <v>СЕРГЕЕВ Михаил Александрович</v>
      </c>
      <c r="D16" s="220" t="str">
        <f>VLOOKUP(B16,'пр.взв'!B7:G86,3,FALSE)</f>
        <v>11.01.1995, КМС</v>
      </c>
      <c r="E16" s="221" t="str">
        <f>VLOOKUP(B16,'пр.взв'!B7:G86,4,FALSE)</f>
        <v>СФО, Новосибирская, Болотное, СС</v>
      </c>
      <c r="F16" s="222">
        <f>VLOOKUP(B16,'пр.взв'!B7:G86,5,FALSE)</f>
        <v>0</v>
      </c>
      <c r="G16" s="215" t="str">
        <f>VLOOKUP(B16,'пр.взв'!B7:G86,6,FALSE)</f>
        <v>Александров Ю.П.</v>
      </c>
    </row>
    <row r="17" spans="1:7" ht="12" customHeight="1">
      <c r="A17" s="216"/>
      <c r="B17" s="218"/>
      <c r="C17" s="219"/>
      <c r="D17" s="220"/>
      <c r="E17" s="221"/>
      <c r="F17" s="222"/>
      <c r="G17" s="215"/>
    </row>
    <row r="18" spans="1:7" ht="12" customHeight="1">
      <c r="A18" s="216" t="s">
        <v>15</v>
      </c>
      <c r="B18" s="217">
        <v>3</v>
      </c>
      <c r="C18" s="219" t="str">
        <f>VLOOKUP(B18,'пр.взв'!B7:G86,2,FALSE)</f>
        <v>ДЕГТЯРНИКОВ Павел Игоревич</v>
      </c>
      <c r="D18" s="220" t="str">
        <f>VLOOKUP(B18,'пр.взв'!B7:G86,3,FALSE)</f>
        <v>03.06.1995 кмс</v>
      </c>
      <c r="E18" s="221" t="str">
        <f>VLOOKUP(B18,'пр.взв'!B7:G86,4,FALSE)</f>
        <v>УФО, Курганская</v>
      </c>
      <c r="F18" s="222">
        <f>VLOOKUP(B18,'пр.взв'!B7:G86,5,FALSE)</f>
        <v>0</v>
      </c>
      <c r="G18" s="215" t="str">
        <f>VLOOKUP(B18,'пр.взв'!B7:G86,6,FALSE)</f>
        <v>Распопов АН, Родионов АП</v>
      </c>
    </row>
    <row r="19" spans="1:7" ht="12" customHeight="1">
      <c r="A19" s="216"/>
      <c r="B19" s="218"/>
      <c r="C19" s="219"/>
      <c r="D19" s="220"/>
      <c r="E19" s="221"/>
      <c r="F19" s="222"/>
      <c r="G19" s="215"/>
    </row>
    <row r="20" spans="1:7" ht="12" customHeight="1">
      <c r="A20" s="216" t="s">
        <v>16</v>
      </c>
      <c r="B20" s="217">
        <v>27</v>
      </c>
      <c r="C20" s="219" t="str">
        <f>VLOOKUP(B20,'пр.взв'!B7:G86,2,FALSE)</f>
        <v>ЛИЦОВ Иван Александрович</v>
      </c>
      <c r="D20" s="220" t="str">
        <f>VLOOKUP(B20,'пр.взв'!B7:G86,3,FALSE)</f>
        <v>29.09.1995 1р</v>
      </c>
      <c r="E20" s="221" t="str">
        <f>VLOOKUP(B20,'пр.взв'!B7:G86,4,FALSE)</f>
        <v>ПФО, Нижегородская, Кстово ПР</v>
      </c>
      <c r="F20" s="222">
        <f>VLOOKUP(B20,'пр.взв'!B7:G86,5,FALSE)</f>
        <v>0</v>
      </c>
      <c r="G20" s="215" t="str">
        <f>VLOOKUP(B20,'пр.взв'!B7:G86,6,FALSE)</f>
        <v>Шкапов ПЮ</v>
      </c>
    </row>
    <row r="21" spans="1:7" ht="12" customHeight="1">
      <c r="A21" s="216"/>
      <c r="B21" s="218"/>
      <c r="C21" s="219"/>
      <c r="D21" s="220"/>
      <c r="E21" s="221"/>
      <c r="F21" s="222"/>
      <c r="G21" s="215"/>
    </row>
    <row r="22" spans="1:7" ht="12" customHeight="1">
      <c r="A22" s="216" t="s">
        <v>17</v>
      </c>
      <c r="B22" s="217">
        <v>10</v>
      </c>
      <c r="C22" s="219" t="str">
        <f>VLOOKUP(B22,'пр.взв'!B7:G86,2,FALSE)</f>
        <v>АБИЛОВ Орхан Низами-оглы</v>
      </c>
      <c r="D22" s="220" t="str">
        <f>VLOOKUP(B22,'пр.взв'!B7:G86,3,FALSE)</f>
        <v>02.04.1995, кмс</v>
      </c>
      <c r="E22" s="221" t="str">
        <f>VLOOKUP(B22,'пр.взв'!B7:G86,4,FALSE)</f>
        <v>УФО, ХМАО, Нижневартовск МО</v>
      </c>
      <c r="F22" s="222">
        <f>VLOOKUP(B22,'пр.взв'!B7:G86,5,FALSE)</f>
        <v>0</v>
      </c>
      <c r="G22" s="215" t="str">
        <f>VLOOKUP(B22,'пр.взв'!B7:G86,6,FALSE)</f>
        <v>Соколов ТВ, Горшков ИВ</v>
      </c>
    </row>
    <row r="23" spans="1:7" ht="12" customHeight="1">
      <c r="A23" s="216"/>
      <c r="B23" s="218"/>
      <c r="C23" s="219"/>
      <c r="D23" s="220"/>
      <c r="E23" s="221"/>
      <c r="F23" s="222"/>
      <c r="G23" s="215"/>
    </row>
    <row r="24" spans="1:7" ht="12" customHeight="1">
      <c r="A24" s="216" t="s">
        <v>18</v>
      </c>
      <c r="B24" s="217">
        <v>15</v>
      </c>
      <c r="C24" s="219" t="str">
        <f>VLOOKUP(B24,'пр.взв'!B7:G86,2,FALSE)</f>
        <v>КАБИЧКИН Игорь Олегович</v>
      </c>
      <c r="D24" s="220" t="str">
        <f>VLOOKUP(B24,'пр.взв'!B7:G86,3,FALSE)</f>
        <v>19.03.1996, кмс</v>
      </c>
      <c r="E24" s="221" t="str">
        <f>VLOOKUP(B24,'пр.взв'!B7:G86,4,FALSE)</f>
        <v>ЮФО, Ростовская, Гуково, МО</v>
      </c>
      <c r="F24" s="222">
        <f>VLOOKUP(B24,'пр.взв'!B7:G86,5,FALSE)</f>
        <v>0</v>
      </c>
      <c r="G24" s="215" t="str">
        <f>VLOOKUP(B24,'пр.взв'!B7:G86,6,FALSE)</f>
        <v>Цикуниб Ю, Овчаренко А</v>
      </c>
    </row>
    <row r="25" spans="1:7" ht="12" customHeight="1">
      <c r="A25" s="216"/>
      <c r="B25" s="218"/>
      <c r="C25" s="219"/>
      <c r="D25" s="220"/>
      <c r="E25" s="221"/>
      <c r="F25" s="222"/>
      <c r="G25" s="215"/>
    </row>
    <row r="26" spans="1:7" ht="12" customHeight="1">
      <c r="A26" s="216" t="s">
        <v>19</v>
      </c>
      <c r="B26" s="217">
        <v>11</v>
      </c>
      <c r="C26" s="219" t="str">
        <f>VLOOKUP(B26,'пр.взв'!B7:G86,2,FALSE)</f>
        <v>ТЕСАЕВ Владислав Русланович</v>
      </c>
      <c r="D26" s="220" t="str">
        <f>VLOOKUP(B26,'пр.взв'!B7:G86,3,FALSE)</f>
        <v>07.12.1995, 1р</v>
      </c>
      <c r="E26" s="221" t="str">
        <f>VLOOKUP(B26,'пр.взв'!B7:G86,4,FALSE)</f>
        <v>ЦФО, Калужская, Обнинск МО</v>
      </c>
      <c r="F26" s="222">
        <f>VLOOKUP(B26,'пр.взв'!B7:G86,5,FALSE)</f>
        <v>0</v>
      </c>
      <c r="G26" s="215" t="str">
        <f>VLOOKUP(B26,'пр.взв'!B7:G86,6,FALSE)</f>
        <v>Журавлев МВ</v>
      </c>
    </row>
    <row r="27" spans="1:7" ht="12" customHeight="1">
      <c r="A27" s="216"/>
      <c r="B27" s="218"/>
      <c r="C27" s="219"/>
      <c r="D27" s="220"/>
      <c r="E27" s="221"/>
      <c r="F27" s="222"/>
      <c r="G27" s="215"/>
    </row>
    <row r="28" spans="1:7" ht="12" customHeight="1">
      <c r="A28" s="216" t="s">
        <v>20</v>
      </c>
      <c r="B28" s="217">
        <v>26</v>
      </c>
      <c r="C28" s="219" t="str">
        <f>VLOOKUP(B28,'пр.взв'!B7:G86,2,FALSE)</f>
        <v>БУГАКОВ Сергей Викторович</v>
      </c>
      <c r="D28" s="220" t="str">
        <f>VLOOKUP(B28,'пр.взв'!B7:G86,3,FALSE)</f>
        <v>06.05.1996 кмс</v>
      </c>
      <c r="E28" s="221" t="str">
        <f>VLOOKUP(B28,'пр.взв'!B7:G86,4,FALSE)</f>
        <v>УФО, Свердловская, В.Пышма, Пр</v>
      </c>
      <c r="F28" s="222">
        <f>VLOOKUP(B28,'пр.взв'!B7:G86,5,FALSE)</f>
        <v>0</v>
      </c>
      <c r="G28" s="215" t="str">
        <f>VLOOKUP(B28,'пр.взв'!B7:G86,6,FALSE)</f>
        <v>Пивоваров АЛ</v>
      </c>
    </row>
    <row r="29" spans="1:7" ht="12" customHeight="1">
      <c r="A29" s="216"/>
      <c r="B29" s="218"/>
      <c r="C29" s="219"/>
      <c r="D29" s="220"/>
      <c r="E29" s="221"/>
      <c r="F29" s="222"/>
      <c r="G29" s="215"/>
    </row>
    <row r="30" spans="1:7" ht="12" customHeight="1">
      <c r="A30" s="216" t="s">
        <v>23</v>
      </c>
      <c r="B30" s="217">
        <v>21</v>
      </c>
      <c r="C30" s="219" t="str">
        <f>VLOOKUP(B30,'пр.взв'!B7:G86,2,FALSE)</f>
        <v>РОМАНОВ Алексей Викторович</v>
      </c>
      <c r="D30" s="220" t="str">
        <f>VLOOKUP(B30,'пр.взв'!B7:G86,3,FALSE)</f>
        <v>25.10.1996 1р</v>
      </c>
      <c r="E30" s="221" t="str">
        <f>VLOOKUP(B30,'пр.взв'!B7:G86,4,FALSE)</f>
        <v>Москва С-70</v>
      </c>
      <c r="F30" s="222">
        <f>VLOOKUP(B30,'пр.взв'!B7:G86,5,FALSE)</f>
        <v>0</v>
      </c>
      <c r="G30" s="215" t="str">
        <f>VLOOKUP(B30,'пр.взв'!B7:G86,6,FALSE)</f>
        <v>Алямкин ВГ, Павлов ДА</v>
      </c>
    </row>
    <row r="31" spans="1:14" ht="12" customHeight="1">
      <c r="A31" s="216"/>
      <c r="B31" s="218"/>
      <c r="C31" s="219"/>
      <c r="D31" s="220"/>
      <c r="E31" s="221"/>
      <c r="F31" s="222"/>
      <c r="G31" s="215"/>
      <c r="H31" s="5"/>
      <c r="I31" s="5"/>
      <c r="J31" s="5"/>
      <c r="L31" s="5"/>
      <c r="M31" s="5"/>
      <c r="N31" s="5"/>
    </row>
    <row r="32" spans="1:14" ht="12" customHeight="1">
      <c r="A32" s="216" t="s">
        <v>24</v>
      </c>
      <c r="B32" s="217">
        <v>25</v>
      </c>
      <c r="C32" s="219" t="str">
        <f>VLOOKUP(B32,'пр.взв'!B7:G86,2,FALSE)</f>
        <v>ПЕТРОСЯН Самвел Вачаганович</v>
      </c>
      <c r="D32" s="220" t="str">
        <f>VLOOKUP(B32,'пр.взв'!B7:G86,3,FALSE)</f>
        <v>01.08.1995 кмс</v>
      </c>
      <c r="E32" s="221" t="str">
        <f>VLOOKUP(B32,'пр.взв'!B7:G86,4,FALSE)</f>
        <v>ЮФО, Краснодарский, Армавир Д</v>
      </c>
      <c r="F32" s="222">
        <f>VLOOKUP(B32,'пр.взв'!B7:G86,5,FALSE)</f>
        <v>0</v>
      </c>
      <c r="G32" s="215" t="str">
        <f>VLOOKUP(B32,'пр.взв'!B7:G86,6,FALSE)</f>
        <v>Погосян ВГ</v>
      </c>
      <c r="H32" s="5"/>
      <c r="I32" s="5"/>
      <c r="J32" s="5"/>
      <c r="L32" s="5"/>
      <c r="M32" s="5"/>
      <c r="N32" s="5"/>
    </row>
    <row r="33" spans="1:14" ht="12" customHeight="1">
      <c r="A33" s="216"/>
      <c r="B33" s="218"/>
      <c r="C33" s="219"/>
      <c r="D33" s="220"/>
      <c r="E33" s="221"/>
      <c r="F33" s="222"/>
      <c r="G33" s="215"/>
      <c r="H33" s="5"/>
      <c r="I33" s="5"/>
      <c r="J33" s="5"/>
      <c r="L33" s="5"/>
      <c r="M33" s="5"/>
      <c r="N33" s="5"/>
    </row>
    <row r="34" spans="1:7" ht="12" customHeight="1">
      <c r="A34" s="216" t="s">
        <v>25</v>
      </c>
      <c r="B34" s="217">
        <v>18</v>
      </c>
      <c r="C34" s="219" t="str">
        <f>VLOOKUP(B34,'пр.взв'!B7:G86,2,FALSE)</f>
        <v>ЗАИРБЕКОВ Гамзат Ибрагимович</v>
      </c>
      <c r="D34" s="220" t="str">
        <f>VLOOKUP(B34,'пр.взв'!B35:G114,3,FALSE)</f>
        <v>31.10.1995, кмс</v>
      </c>
      <c r="E34" s="221" t="str">
        <f>VLOOKUP(B34,'пр.взв'!B7:G86,4,FALSE)</f>
        <v>CКФО, Дагестан, Махачкала ПР</v>
      </c>
      <c r="F34" s="222">
        <f>VLOOKUP(B34,'пр.взв'!B7:G86,5,FALSE)</f>
        <v>0</v>
      </c>
      <c r="G34" s="215" t="str">
        <f>VLOOKUP(B34,'пр.взв'!B7:G86,6,FALSE)</f>
        <v>Магомедов АС</v>
      </c>
    </row>
    <row r="35" spans="1:7" ht="12" customHeight="1">
      <c r="A35" s="216"/>
      <c r="B35" s="218"/>
      <c r="C35" s="219"/>
      <c r="D35" s="220"/>
      <c r="E35" s="221"/>
      <c r="F35" s="222"/>
      <c r="G35" s="215"/>
    </row>
    <row r="36" spans="1:7" ht="12" customHeight="1">
      <c r="A36" s="216" t="s">
        <v>26</v>
      </c>
      <c r="B36" s="217">
        <v>12</v>
      </c>
      <c r="C36" s="219" t="str">
        <f>VLOOKUP(B36,'пр.взв'!B7:G86,2,FALSE)</f>
        <v>КЛЕМЕНТЬЕВ Иван Сергеевич</v>
      </c>
      <c r="D36" s="220" t="str">
        <f>VLOOKUP(B36,'пр.взв'!B7:G86,3,FALSE)</f>
        <v>30.01.1995 КМС</v>
      </c>
      <c r="E36" s="221" t="str">
        <f>VLOOKUP(B36,'пр.взв'!B7:G86,4,FALSE)</f>
        <v>ПФО, Чувашская, Чебоксары</v>
      </c>
      <c r="F36" s="222">
        <f>VLOOKUP(B36,'пр.взв'!B7:G86,5,FALSE)</f>
        <v>0</v>
      </c>
      <c r="G36" s="215" t="str">
        <f>VLOOKUP(B36,'пр.взв'!B7:G86,6,FALSE)</f>
        <v>Пегасов СВ</v>
      </c>
    </row>
    <row r="37" spans="1:7" ht="12" customHeight="1">
      <c r="A37" s="216"/>
      <c r="B37" s="218"/>
      <c r="C37" s="219"/>
      <c r="D37" s="220"/>
      <c r="E37" s="221"/>
      <c r="F37" s="222"/>
      <c r="G37" s="215"/>
    </row>
    <row r="38" spans="1:7" ht="12" customHeight="1">
      <c r="A38" s="216" t="s">
        <v>27</v>
      </c>
      <c r="B38" s="217">
        <v>7</v>
      </c>
      <c r="C38" s="219" t="str">
        <f>VLOOKUP(B38,'пр.взв'!B7:G86,2,FALSE)</f>
        <v>ЖУКОВ Петр Станиславович</v>
      </c>
      <c r="D38" s="220" t="str">
        <f>VLOOKUP(B38,'пр.взв'!B7:G86,3,FALSE)</f>
        <v>12.08.1996 кмс</v>
      </c>
      <c r="E38" s="221" t="str">
        <f>VLOOKUP(B38,'пр.взв'!B7:G86,4,FALSE)</f>
        <v>Москва</v>
      </c>
      <c r="F38" s="222">
        <f>VLOOKUP(B38,'пр.взв'!B7:G86,5,FALSE)</f>
        <v>0</v>
      </c>
      <c r="G38" s="215" t="str">
        <f>VLOOKUP(B38,'пр.взв'!B7:G86,6,FALSE)</f>
        <v>Мизонов АВ</v>
      </c>
    </row>
    <row r="39" spans="1:7" ht="12" customHeight="1">
      <c r="A39" s="216"/>
      <c r="B39" s="218"/>
      <c r="C39" s="219"/>
      <c r="D39" s="220"/>
      <c r="E39" s="221"/>
      <c r="F39" s="222"/>
      <c r="G39" s="215"/>
    </row>
    <row r="40" spans="1:7" ht="12" customHeight="1">
      <c r="A40" s="216" t="s">
        <v>28</v>
      </c>
      <c r="B40" s="217">
        <v>8</v>
      </c>
      <c r="C40" s="219" t="str">
        <f>VLOOKUP(B40,'пр.взв'!B7:G86,2,FALSE)</f>
        <v>ГАЛИЕВ Артур Айдарович</v>
      </c>
      <c r="D40" s="220" t="str">
        <f>VLOOKUP(B40,'пр.взв'!B7:G86,3,FALSE)</f>
        <v>10.10.1995 КМС</v>
      </c>
      <c r="E40" s="221" t="str">
        <f>VLOOKUP(B40,'пр.взв'!B7:G86,4,FALSE)</f>
        <v>ПФО, Башкортостан</v>
      </c>
      <c r="F40" s="222">
        <f>VLOOKUP(B40,'пр.взв'!B7:G86,5,FALSE)</f>
        <v>0</v>
      </c>
      <c r="G40" s="215" t="str">
        <f>VLOOKUP(B40,'пр.взв'!B7:G86,6,FALSE)</f>
        <v>Залеев РГ, Шаймухаметов РА</v>
      </c>
    </row>
    <row r="41" spans="1:7" ht="12" customHeight="1">
      <c r="A41" s="216"/>
      <c r="B41" s="218"/>
      <c r="C41" s="219"/>
      <c r="D41" s="220"/>
      <c r="E41" s="221"/>
      <c r="F41" s="222"/>
      <c r="G41" s="215"/>
    </row>
    <row r="42" spans="1:7" ht="12" customHeight="1">
      <c r="A42" s="216" t="s">
        <v>29</v>
      </c>
      <c r="B42" s="217">
        <v>16</v>
      </c>
      <c r="C42" s="219" t="str">
        <f>VLOOKUP(B42,'пр.взв'!B7:G86,2,FALSE)</f>
        <v>СЕМЕНОВ Владислав Михайлович </v>
      </c>
      <c r="D42" s="220" t="str">
        <f>VLOOKUP(B42,'пр.взв'!B7:G86,3,FALSE)</f>
        <v>18.07.1995, кмс</v>
      </c>
      <c r="E42" s="221" t="str">
        <f>VLOOKUP(B42,'пр.взв'!B7:G86,4,FALSE)</f>
        <v>УФО, ХМАО, Нижневартовск МО</v>
      </c>
      <c r="F42" s="222">
        <f>VLOOKUP(B42,'пр.взв'!B7:G86,5,FALSE)</f>
        <v>0</v>
      </c>
      <c r="G42" s="215" t="str">
        <f>VLOOKUP(B42,'пр.взв'!B7:G86,6,FALSE)</f>
        <v>Моисеев ИВ, Горшков ИВ</v>
      </c>
    </row>
    <row r="43" spans="1:7" ht="12" customHeight="1">
      <c r="A43" s="216"/>
      <c r="B43" s="218"/>
      <c r="C43" s="219"/>
      <c r="D43" s="220"/>
      <c r="E43" s="221"/>
      <c r="F43" s="222"/>
      <c r="G43" s="215"/>
    </row>
    <row r="44" spans="1:7" ht="12" customHeight="1">
      <c r="A44" s="216" t="s">
        <v>30</v>
      </c>
      <c r="B44" s="217">
        <v>5</v>
      </c>
      <c r="C44" s="219" t="str">
        <f>VLOOKUP(B44,'пр.взв'!B7:G86,2,FALSE)</f>
        <v>АКОБЯН Мкртич Гагикович</v>
      </c>
      <c r="D44" s="220" t="str">
        <f>VLOOKUP(B44,'пр.взв'!B7:G86,3,FALSE)</f>
        <v>24.10.1995, 1р</v>
      </c>
      <c r="E44" s="221" t="str">
        <f>VLOOKUP(B44,'пр.взв'!B7:G86,4,FALSE)</f>
        <v>ЦФО, Рязанская Рязань ПР</v>
      </c>
      <c r="F44" s="222">
        <f>VLOOKUP(B44,'пр.взв'!B7:G86,5,FALSE)</f>
        <v>0</v>
      </c>
      <c r="G44" s="215" t="str">
        <f>VLOOKUP(B44,'пр.взв'!B7:G86,6,FALSE)</f>
        <v>Яковенко ДВ, Брагин ИЕ </v>
      </c>
    </row>
    <row r="45" spans="1:7" ht="12" customHeight="1">
      <c r="A45" s="216"/>
      <c r="B45" s="218"/>
      <c r="C45" s="219"/>
      <c r="D45" s="220"/>
      <c r="E45" s="221"/>
      <c r="F45" s="222"/>
      <c r="G45" s="215"/>
    </row>
    <row r="46" spans="1:7" ht="12" customHeight="1">
      <c r="A46" s="216" t="s">
        <v>31</v>
      </c>
      <c r="B46" s="217">
        <v>2</v>
      </c>
      <c r="C46" s="219" t="str">
        <f>VLOOKUP(B46,'пр.взв'!B7:G86,2,FALSE)</f>
        <v>АЛЕКСАНДРОВ Андрей Сергеевич</v>
      </c>
      <c r="D46" s="220" t="str">
        <f>VLOOKUP(B46,'пр.взв'!B7:G86,3,FALSE)</f>
        <v>03.04.1995 1р</v>
      </c>
      <c r="E46" s="221" t="str">
        <f>VLOOKUP(B46,'пр.взв'!B7:G86,4,FALSE)</f>
        <v>Санкт-Петербург МО</v>
      </c>
      <c r="F46" s="222">
        <f>VLOOKUP(B46,'пр.взв'!B7:G86,5,FALSE)</f>
        <v>0</v>
      </c>
      <c r="G46" s="215" t="str">
        <f>VLOOKUP(B46,'пр.взв'!B7:G86,6,FALSE)</f>
        <v>Архипов АП</v>
      </c>
    </row>
    <row r="47" spans="1:7" ht="12" customHeight="1">
      <c r="A47" s="216"/>
      <c r="B47" s="218"/>
      <c r="C47" s="219"/>
      <c r="D47" s="220"/>
      <c r="E47" s="221"/>
      <c r="F47" s="222"/>
      <c r="G47" s="215"/>
    </row>
    <row r="48" spans="1:7" ht="12" customHeight="1">
      <c r="A48" s="216" t="s">
        <v>32</v>
      </c>
      <c r="B48" s="217">
        <v>6</v>
      </c>
      <c r="C48" s="219" t="str">
        <f>VLOOKUP(B48,'пр.взв'!B7:G86,2,FALSE)</f>
        <v>ДЖАМБУЛАТОВ Микаил Магометович</v>
      </c>
      <c r="D48" s="220" t="str">
        <f>VLOOKUP(B48,'пр.взв'!B7:G86,3,FALSE)</f>
        <v>21.03.1995 кмс</v>
      </c>
      <c r="E48" s="221" t="str">
        <f>VLOOKUP(B48,'пр.взв'!B7:G86,4,FALSE)</f>
        <v>СКФО, Ингушетия, Назрань Д</v>
      </c>
      <c r="F48" s="222">
        <f>VLOOKUP(B48,'пр.взв'!B7:G86,5,FALSE)</f>
        <v>0</v>
      </c>
      <c r="G48" s="215" t="str">
        <f>VLOOKUP(B48,'пр.взв'!B7:G86,6,FALSE)</f>
        <v>Торшхоев ДА, Джамбулатов МБ</v>
      </c>
    </row>
    <row r="49" spans="1:7" ht="12" customHeight="1">
      <c r="A49" s="216"/>
      <c r="B49" s="218"/>
      <c r="C49" s="219"/>
      <c r="D49" s="220"/>
      <c r="E49" s="221"/>
      <c r="F49" s="222"/>
      <c r="G49" s="215"/>
    </row>
    <row r="50" spans="1:7" ht="12" customHeight="1">
      <c r="A50" s="216" t="s">
        <v>33</v>
      </c>
      <c r="B50" s="217">
        <v>17</v>
      </c>
      <c r="C50" s="219" t="str">
        <f>VLOOKUP(B50,'пр.взв'!B7:G86,2,FALSE)</f>
        <v>МАСЛЕННИКОВ Андрей Александрович</v>
      </c>
      <c r="D50" s="220" t="str">
        <f>VLOOKUP(B50,'пр.взв'!B7:G86,3,FALSE)</f>
        <v>11.07.1997 1р</v>
      </c>
      <c r="E50" s="221" t="str">
        <f>VLOOKUP(B50,'пр.взв'!B7:G86,4,FALSE)</f>
        <v>СФО, Алтайский, Барнаул, МО</v>
      </c>
      <c r="F50" s="222">
        <f>VLOOKUP(B50,'пр.взв'!B7:G86,5,FALSE)</f>
        <v>0</v>
      </c>
      <c r="G50" s="215" t="str">
        <f>VLOOKUP(B50,'пр.взв'!B7:G86,6,FALSE)</f>
        <v>Акулов В.Н.</v>
      </c>
    </row>
    <row r="51" spans="1:7" ht="12" customHeight="1">
      <c r="A51" s="216"/>
      <c r="B51" s="218"/>
      <c r="C51" s="219"/>
      <c r="D51" s="220"/>
      <c r="E51" s="221"/>
      <c r="F51" s="222"/>
      <c r="G51" s="215"/>
    </row>
    <row r="52" spans="1:7" ht="12" customHeight="1">
      <c r="A52" s="216" t="s">
        <v>34</v>
      </c>
      <c r="B52" s="217">
        <v>24</v>
      </c>
      <c r="C52" s="219" t="str">
        <f>VLOOKUP(B52,'пр.взв'!B7:G86,2,FALSE)</f>
        <v>КУУЛАР Канн-Демир Эдуардович</v>
      </c>
      <c r="D52" s="220" t="str">
        <f>VLOOKUP(B52,'пр.взв'!B7:G86,3,FALSE)</f>
        <v>10.01.1996, 1р</v>
      </c>
      <c r="E52" s="221" t="str">
        <f>VLOOKUP(B52,'пр.взв'!B7:G86,4,FALSE)</f>
        <v>СФО, р.Тыва, Кызыл, МО</v>
      </c>
      <c r="F52" s="222">
        <f>VLOOKUP(B52,'пр.взв'!B7:G86,5,FALSE)</f>
        <v>0</v>
      </c>
      <c r="G52" s="215" t="str">
        <f>VLOOKUP(B52,'пр.взв'!B7:G86,6,FALSE)</f>
        <v>Ооржак А.К.</v>
      </c>
    </row>
    <row r="53" spans="1:7" ht="12" customHeight="1">
      <c r="A53" s="216"/>
      <c r="B53" s="218"/>
      <c r="C53" s="219"/>
      <c r="D53" s="220"/>
      <c r="E53" s="221"/>
      <c r="F53" s="222"/>
      <c r="G53" s="215"/>
    </row>
    <row r="54" spans="1:7" ht="12" customHeight="1">
      <c r="A54" s="216" t="s">
        <v>35</v>
      </c>
      <c r="B54" s="217">
        <v>4</v>
      </c>
      <c r="C54" s="219" t="str">
        <f>VLOOKUP(B54,'пр.взв'!B7:G86,2,FALSE)</f>
        <v>ЕГОРОВ Савелий Сергеевич</v>
      </c>
      <c r="D54" s="220" t="str">
        <f>VLOOKUP(B54,'пр.взв'!B7:G86,3,FALSE)</f>
        <v>17.07.1995, кмс</v>
      </c>
      <c r="E54" s="221" t="str">
        <f>VLOOKUP(B54,'пр.взв'!B7:G86,4,FALSE)</f>
        <v>СЗФО, Вологодская, Череповец Пр</v>
      </c>
      <c r="F54" s="222">
        <f>VLOOKUP(B54,'пр.взв'!B7:G86,5,FALSE)</f>
        <v>0</v>
      </c>
      <c r="G54" s="215" t="str">
        <f>VLOOKUP(B54,'пр.взв'!B7:G86,6,FALSE)</f>
        <v>Гасаналиев КВ</v>
      </c>
    </row>
    <row r="55" spans="1:7" ht="12" customHeight="1">
      <c r="A55" s="216"/>
      <c r="B55" s="218"/>
      <c r="C55" s="219"/>
      <c r="D55" s="220"/>
      <c r="E55" s="221"/>
      <c r="F55" s="222"/>
      <c r="G55" s="215"/>
    </row>
    <row r="56" spans="1:7" ht="12" customHeight="1">
      <c r="A56" s="216" t="s">
        <v>36</v>
      </c>
      <c r="B56" s="217">
        <v>9</v>
      </c>
      <c r="C56" s="219" t="str">
        <f>VLOOKUP(B56,'пр.взв'!B7:G86,2,FALSE)</f>
        <v>КЛЕВАКИН Иван Андреевич</v>
      </c>
      <c r="D56" s="220" t="str">
        <f>VLOOKUP(B56,'пр.взв'!B7:G86,3,FALSE)</f>
        <v>10.02.1995 кмс</v>
      </c>
      <c r="E56" s="221" t="str">
        <f>VLOOKUP(B56,'пр.взв'!B7:G86,4,FALSE)</f>
        <v>Санкт-Петербург МО</v>
      </c>
      <c r="F56" s="222">
        <f>VLOOKUP(B56,'пр.взв'!B7:G86,5,FALSE)</f>
        <v>0</v>
      </c>
      <c r="G56" s="215" t="str">
        <f>VLOOKUP(B56,'пр.взв'!B7:G86,6,FALSE)</f>
        <v>Астапов ПЛ</v>
      </c>
    </row>
    <row r="57" spans="1:7" ht="12" customHeight="1">
      <c r="A57" s="216"/>
      <c r="B57" s="218"/>
      <c r="C57" s="219"/>
      <c r="D57" s="220"/>
      <c r="E57" s="221"/>
      <c r="F57" s="222"/>
      <c r="G57" s="215"/>
    </row>
    <row r="58" spans="1:7" ht="12" customHeight="1">
      <c r="A58" s="216" t="s">
        <v>37</v>
      </c>
      <c r="B58" s="217">
        <v>19</v>
      </c>
      <c r="C58" s="219" t="str">
        <f>VLOOKUP(B58,'пр.взв'!B7:G86,2,FALSE)</f>
        <v>СИДОРЕНКО Кирилл Владимирович</v>
      </c>
      <c r="D58" s="220" t="str">
        <f>VLOOKUP(B58,'пр.взв'!B7:G86,3,FALSE)</f>
        <v>07.12.1995 1р</v>
      </c>
      <c r="E58" s="221" t="str">
        <f>VLOOKUP(B58,'пр.взв'!B7:G86,4,FALSE)</f>
        <v>Санкт-Петербург ПР</v>
      </c>
      <c r="F58" s="222">
        <f>VLOOKUP(B58,'пр.взв'!B7:G86,5,FALSE)</f>
        <v>0</v>
      </c>
      <c r="G58" s="215" t="str">
        <f>VLOOKUP(B58,'пр.взв'!B7:G86,6,FALSE)</f>
        <v>Борок ГМ</v>
      </c>
    </row>
    <row r="59" spans="1:7" ht="12" customHeight="1">
      <c r="A59" s="216"/>
      <c r="B59" s="218"/>
      <c r="C59" s="219"/>
      <c r="D59" s="220"/>
      <c r="E59" s="221"/>
      <c r="F59" s="222"/>
      <c r="G59" s="215"/>
    </row>
    <row r="60" spans="1:26" ht="34.5" customHeight="1">
      <c r="A60" s="27" t="str">
        <f>HYPERLINK('[1]реквизиты'!$A$6)</f>
        <v>Гл. судья, судья МК</v>
      </c>
      <c r="B60" s="31"/>
      <c r="C60" s="31"/>
      <c r="D60" s="32"/>
      <c r="E60" s="34" t="str">
        <f>HYPERLINK('[1]реквизиты'!$G$6)</f>
        <v>А.В. Горбунов</v>
      </c>
      <c r="G60" s="36" t="str">
        <f>HYPERLINK('[1]реквизиты'!$G$7)</f>
        <v>/Омск/</v>
      </c>
      <c r="H60" s="3"/>
      <c r="I60" s="3"/>
      <c r="J60" s="3"/>
      <c r="K60" s="3"/>
      <c r="L60" s="3"/>
      <c r="M60" s="3"/>
      <c r="N60" s="32"/>
      <c r="O60" s="32"/>
      <c r="P60" s="32"/>
      <c r="Q60" s="37"/>
      <c r="R60" s="35"/>
      <c r="S60" s="37"/>
      <c r="T60" s="35"/>
      <c r="U60" s="37"/>
      <c r="W60" s="37"/>
      <c r="X60" s="35"/>
      <c r="Y60" s="21"/>
      <c r="Z60" s="21"/>
    </row>
    <row r="61" spans="1:26" ht="28.5" customHeight="1">
      <c r="A61" s="38" t="str">
        <f>HYPERLINK('[1]реквизиты'!$A$8)</f>
        <v>Гл. секретарь, судья РК</v>
      </c>
      <c r="B61" s="31"/>
      <c r="C61" s="45"/>
      <c r="D61" s="39"/>
      <c r="E61" s="34" t="str">
        <f>HYPERLINK('[1]реквизиты'!$G$8)</f>
        <v>С.Г. Пчелов</v>
      </c>
      <c r="F61" s="3"/>
      <c r="G61" s="36" t="str">
        <f>HYPERLINK('[1]реквизиты'!$G$9)</f>
        <v>/Чебоксары/</v>
      </c>
      <c r="H61" s="3"/>
      <c r="I61" s="3"/>
      <c r="J61" s="3"/>
      <c r="K61" s="3"/>
      <c r="L61" s="3"/>
      <c r="M61" s="3"/>
      <c r="N61" s="32"/>
      <c r="O61" s="32"/>
      <c r="P61" s="32"/>
      <c r="Q61" s="37"/>
      <c r="R61" s="35"/>
      <c r="S61" s="37"/>
      <c r="T61" s="35"/>
      <c r="U61" s="37"/>
      <c r="W61" s="37"/>
      <c r="X61" s="35"/>
      <c r="Y61" s="21"/>
      <c r="Z61" s="21"/>
    </row>
    <row r="62" spans="1:13" ht="12.75">
      <c r="A62" s="212"/>
      <c r="B62" s="139"/>
      <c r="C62" s="137"/>
      <c r="D62" s="135"/>
      <c r="E62" s="213"/>
      <c r="F62" s="214"/>
      <c r="G62" s="137"/>
      <c r="H62" s="3"/>
      <c r="I62" s="3"/>
      <c r="J62" s="3"/>
      <c r="K62" s="3"/>
      <c r="L62" s="3"/>
      <c r="M62" s="3"/>
    </row>
    <row r="63" spans="1:13" ht="12.75">
      <c r="A63" s="212"/>
      <c r="B63" s="140"/>
      <c r="C63" s="137"/>
      <c r="D63" s="135"/>
      <c r="E63" s="213"/>
      <c r="F63" s="214"/>
      <c r="G63" s="137"/>
      <c r="H63" s="3"/>
      <c r="I63" s="3"/>
      <c r="J63" s="3"/>
      <c r="K63" s="3"/>
      <c r="L63" s="3"/>
      <c r="M63" s="3"/>
    </row>
    <row r="64" spans="1:10" ht="12.75">
      <c r="A64" s="212"/>
      <c r="B64" s="139"/>
      <c r="C64" s="137"/>
      <c r="D64" s="135"/>
      <c r="E64" s="213"/>
      <c r="F64" s="214"/>
      <c r="G64" s="137"/>
      <c r="H64" s="3"/>
      <c r="I64" s="3"/>
      <c r="J64" s="3"/>
    </row>
    <row r="65" spans="1:10" ht="12.75">
      <c r="A65" s="212"/>
      <c r="B65" s="140"/>
      <c r="C65" s="137"/>
      <c r="D65" s="135"/>
      <c r="E65" s="213"/>
      <c r="F65" s="214"/>
      <c r="G65" s="137"/>
      <c r="H65" s="3"/>
      <c r="I65" s="3"/>
      <c r="J65" s="3"/>
    </row>
    <row r="66" spans="1:10" ht="12.75">
      <c r="A66" s="212"/>
      <c r="B66" s="139"/>
      <c r="C66" s="137"/>
      <c r="D66" s="135"/>
      <c r="E66" s="213"/>
      <c r="F66" s="214"/>
      <c r="G66" s="137"/>
      <c r="H66" s="3"/>
      <c r="I66" s="3"/>
      <c r="J66" s="3"/>
    </row>
    <row r="67" spans="1:10" ht="12.75">
      <c r="A67" s="212"/>
      <c r="B67" s="140"/>
      <c r="C67" s="137"/>
      <c r="D67" s="135"/>
      <c r="E67" s="213"/>
      <c r="F67" s="214"/>
      <c r="G67" s="137"/>
      <c r="H67" s="3"/>
      <c r="I67" s="3"/>
      <c r="J67" s="3"/>
    </row>
    <row r="68" spans="1:10" ht="12.75">
      <c r="A68" s="212"/>
      <c r="B68" s="139"/>
      <c r="C68" s="137"/>
      <c r="D68" s="135"/>
      <c r="E68" s="213"/>
      <c r="F68" s="214"/>
      <c r="G68" s="137"/>
      <c r="H68" s="3"/>
      <c r="I68" s="3"/>
      <c r="J68" s="3"/>
    </row>
    <row r="69" spans="1:10" ht="12.75">
      <c r="A69" s="212"/>
      <c r="B69" s="140"/>
      <c r="C69" s="137"/>
      <c r="D69" s="135"/>
      <c r="E69" s="213"/>
      <c r="F69" s="214"/>
      <c r="G69" s="137"/>
      <c r="H69" s="3"/>
      <c r="I69" s="3"/>
      <c r="J69" s="3"/>
    </row>
    <row r="70" spans="1:10" ht="12.75">
      <c r="A70" s="212"/>
      <c r="B70" s="139"/>
      <c r="C70" s="137"/>
      <c r="D70" s="135"/>
      <c r="E70" s="213"/>
      <c r="F70" s="214"/>
      <c r="G70" s="137"/>
      <c r="H70" s="3"/>
      <c r="I70" s="3"/>
      <c r="J70" s="3"/>
    </row>
    <row r="71" spans="1:10" ht="12.75">
      <c r="A71" s="212"/>
      <c r="B71" s="140"/>
      <c r="C71" s="137"/>
      <c r="D71" s="135"/>
      <c r="E71" s="213"/>
      <c r="F71" s="214"/>
      <c r="G71" s="137"/>
      <c r="H71" s="3"/>
      <c r="I71" s="3"/>
      <c r="J71" s="3"/>
    </row>
    <row r="72" spans="1:10" ht="12.75">
      <c r="A72" s="212"/>
      <c r="B72" s="139"/>
      <c r="C72" s="137"/>
      <c r="D72" s="135"/>
      <c r="E72" s="213"/>
      <c r="F72" s="214"/>
      <c r="G72" s="137"/>
      <c r="H72" s="3"/>
      <c r="I72" s="3"/>
      <c r="J72" s="3"/>
    </row>
    <row r="73" spans="1:10" ht="12.75">
      <c r="A73" s="212"/>
      <c r="B73" s="140"/>
      <c r="C73" s="137"/>
      <c r="D73" s="135"/>
      <c r="E73" s="213"/>
      <c r="F73" s="214"/>
      <c r="G73" s="137"/>
      <c r="H73" s="3"/>
      <c r="I73" s="3"/>
      <c r="J73" s="3"/>
    </row>
    <row r="74" spans="1:10" ht="12.75">
      <c r="A74" s="212"/>
      <c r="B74" s="139"/>
      <c r="C74" s="137"/>
      <c r="D74" s="135"/>
      <c r="E74" s="213"/>
      <c r="F74" s="214"/>
      <c r="G74" s="137"/>
      <c r="H74" s="3"/>
      <c r="I74" s="3"/>
      <c r="J74" s="3"/>
    </row>
    <row r="75" spans="1:10" ht="12.75">
      <c r="A75" s="212"/>
      <c r="B75" s="140"/>
      <c r="C75" s="137"/>
      <c r="D75" s="135"/>
      <c r="E75" s="213"/>
      <c r="F75" s="214"/>
      <c r="G75" s="137"/>
      <c r="H75" s="3"/>
      <c r="I75" s="3"/>
      <c r="J75" s="3"/>
    </row>
    <row r="76" spans="1:10" ht="12.75">
      <c r="A76" s="212"/>
      <c r="B76" s="139"/>
      <c r="C76" s="137"/>
      <c r="D76" s="135"/>
      <c r="E76" s="213"/>
      <c r="F76" s="214"/>
      <c r="G76" s="137"/>
      <c r="H76" s="3"/>
      <c r="I76" s="3"/>
      <c r="J76" s="3"/>
    </row>
    <row r="77" spans="1:10" ht="12.75">
      <c r="A77" s="212"/>
      <c r="B77" s="140"/>
      <c r="C77" s="137"/>
      <c r="D77" s="135"/>
      <c r="E77" s="213"/>
      <c r="F77" s="214"/>
      <c r="G77" s="137"/>
      <c r="H77" s="3"/>
      <c r="I77" s="3"/>
      <c r="J77" s="3"/>
    </row>
    <row r="78" spans="1:10" ht="12.75">
      <c r="A78" s="212"/>
      <c r="B78" s="139"/>
      <c r="C78" s="137"/>
      <c r="D78" s="135"/>
      <c r="E78" s="213"/>
      <c r="F78" s="214"/>
      <c r="G78" s="137"/>
      <c r="H78" s="3"/>
      <c r="I78" s="3"/>
      <c r="J78" s="3"/>
    </row>
    <row r="79" spans="1:10" ht="12.75">
      <c r="A79" s="212"/>
      <c r="B79" s="140"/>
      <c r="C79" s="137"/>
      <c r="D79" s="135"/>
      <c r="E79" s="213"/>
      <c r="F79" s="214"/>
      <c r="G79" s="137"/>
      <c r="H79" s="3"/>
      <c r="I79" s="3"/>
      <c r="J79" s="3"/>
    </row>
    <row r="80" spans="1:10" ht="12.75">
      <c r="A80" s="212"/>
      <c r="B80" s="139"/>
      <c r="C80" s="137"/>
      <c r="D80" s="135"/>
      <c r="E80" s="213"/>
      <c r="F80" s="214"/>
      <c r="G80" s="137"/>
      <c r="H80" s="3"/>
      <c r="I80" s="3"/>
      <c r="J80" s="3"/>
    </row>
    <row r="81" spans="1:10" ht="12.75">
      <c r="A81" s="212"/>
      <c r="B81" s="140"/>
      <c r="C81" s="137"/>
      <c r="D81" s="135"/>
      <c r="E81" s="213"/>
      <c r="F81" s="214"/>
      <c r="G81" s="137"/>
      <c r="H81" s="3"/>
      <c r="I81" s="3"/>
      <c r="J81" s="3"/>
    </row>
    <row r="82" spans="1:10" ht="12.75">
      <c r="A82" s="212"/>
      <c r="B82" s="139"/>
      <c r="C82" s="137"/>
      <c r="D82" s="135"/>
      <c r="E82" s="213"/>
      <c r="F82" s="214"/>
      <c r="G82" s="137"/>
      <c r="H82" s="3"/>
      <c r="I82" s="3"/>
      <c r="J82" s="3"/>
    </row>
    <row r="83" spans="1:10" ht="12.75">
      <c r="A83" s="212"/>
      <c r="B83" s="140"/>
      <c r="C83" s="137"/>
      <c r="D83" s="135"/>
      <c r="E83" s="213"/>
      <c r="F83" s="214"/>
      <c r="G83" s="137"/>
      <c r="H83" s="3"/>
      <c r="I83" s="3"/>
      <c r="J83" s="3"/>
    </row>
    <row r="84" spans="1:10" ht="12.75">
      <c r="A84" s="212"/>
      <c r="B84" s="139"/>
      <c r="C84" s="137"/>
      <c r="D84" s="135"/>
      <c r="E84" s="213"/>
      <c r="F84" s="214"/>
      <c r="G84" s="137"/>
      <c r="H84" s="3"/>
      <c r="I84" s="3"/>
      <c r="J84" s="3"/>
    </row>
    <row r="85" spans="1:10" ht="12.75">
      <c r="A85" s="212"/>
      <c r="B85" s="140"/>
      <c r="C85" s="137"/>
      <c r="D85" s="135"/>
      <c r="E85" s="213"/>
      <c r="F85" s="214"/>
      <c r="G85" s="137"/>
      <c r="H85" s="3"/>
      <c r="I85" s="3"/>
      <c r="J85" s="3"/>
    </row>
    <row r="86" spans="1:10" ht="12.75">
      <c r="A86" s="212"/>
      <c r="B86" s="139"/>
      <c r="C86" s="137"/>
      <c r="D86" s="135"/>
      <c r="E86" s="213"/>
      <c r="F86" s="214"/>
      <c r="G86" s="137"/>
      <c r="H86" s="3"/>
      <c r="I86" s="3"/>
      <c r="J86" s="3"/>
    </row>
    <row r="87" spans="1:10" ht="12.75">
      <c r="A87" s="212"/>
      <c r="B87" s="140"/>
      <c r="C87" s="137"/>
      <c r="D87" s="135"/>
      <c r="E87" s="213"/>
      <c r="F87" s="214"/>
      <c r="G87" s="137"/>
      <c r="H87" s="3"/>
      <c r="I87" s="3"/>
      <c r="J87" s="3"/>
    </row>
    <row r="88" spans="1:10" ht="12.75">
      <c r="A88" s="212"/>
      <c r="B88" s="139"/>
      <c r="C88" s="137"/>
      <c r="D88" s="135"/>
      <c r="E88" s="213"/>
      <c r="F88" s="214"/>
      <c r="G88" s="137"/>
      <c r="H88" s="3"/>
      <c r="I88" s="3"/>
      <c r="J88" s="3"/>
    </row>
    <row r="89" spans="1:10" ht="12.75">
      <c r="A89" s="212"/>
      <c r="B89" s="140"/>
      <c r="C89" s="137"/>
      <c r="D89" s="135"/>
      <c r="E89" s="213"/>
      <c r="F89" s="214"/>
      <c r="G89" s="137"/>
      <c r="H89" s="3"/>
      <c r="I89" s="3"/>
      <c r="J89" s="3"/>
    </row>
    <row r="90" spans="1:10" ht="12.75">
      <c r="A90" s="212"/>
      <c r="B90" s="139"/>
      <c r="C90" s="137"/>
      <c r="D90" s="135"/>
      <c r="E90" s="213"/>
      <c r="F90" s="214"/>
      <c r="G90" s="137"/>
      <c r="H90" s="3"/>
      <c r="I90" s="3"/>
      <c r="J90" s="3"/>
    </row>
    <row r="91" spans="1:10" ht="12.75">
      <c r="A91" s="212"/>
      <c r="B91" s="140"/>
      <c r="C91" s="137"/>
      <c r="D91" s="135"/>
      <c r="E91" s="213"/>
      <c r="F91" s="214"/>
      <c r="G91" s="137"/>
      <c r="H91" s="3"/>
      <c r="I91" s="3"/>
      <c r="J91" s="3"/>
    </row>
    <row r="92" spans="1:10" ht="12.75">
      <c r="A92" s="212"/>
      <c r="B92" s="139"/>
      <c r="C92" s="137"/>
      <c r="D92" s="135"/>
      <c r="E92" s="213"/>
      <c r="F92" s="214"/>
      <c r="G92" s="137"/>
      <c r="H92" s="3"/>
      <c r="I92" s="3"/>
      <c r="J92" s="3"/>
    </row>
    <row r="93" spans="1:10" ht="12.75">
      <c r="A93" s="212"/>
      <c r="B93" s="140"/>
      <c r="C93" s="137"/>
      <c r="D93" s="135"/>
      <c r="E93" s="213"/>
      <c r="F93" s="214"/>
      <c r="G93" s="137"/>
      <c r="H93" s="3"/>
      <c r="I93" s="3"/>
      <c r="J93" s="3"/>
    </row>
    <row r="94" spans="1:10" ht="12.75">
      <c r="A94" s="212"/>
      <c r="B94" s="139"/>
      <c r="C94" s="137"/>
      <c r="D94" s="135"/>
      <c r="E94" s="213"/>
      <c r="F94" s="214"/>
      <c r="G94" s="137"/>
      <c r="H94" s="3"/>
      <c r="I94" s="3"/>
      <c r="J94" s="3"/>
    </row>
    <row r="95" spans="1:10" ht="12.75">
      <c r="A95" s="212"/>
      <c r="B95" s="140"/>
      <c r="C95" s="137"/>
      <c r="D95" s="135"/>
      <c r="E95" s="213"/>
      <c r="F95" s="214"/>
      <c r="G95" s="137"/>
      <c r="H95" s="3"/>
      <c r="I95" s="3"/>
      <c r="J95" s="3"/>
    </row>
    <row r="96" spans="1:10" ht="12.75">
      <c r="A96" s="212"/>
      <c r="B96" s="139"/>
      <c r="C96" s="137"/>
      <c r="D96" s="135"/>
      <c r="E96" s="213"/>
      <c r="F96" s="214"/>
      <c r="G96" s="137"/>
      <c r="H96" s="3"/>
      <c r="I96" s="3"/>
      <c r="J96" s="3"/>
    </row>
    <row r="97" spans="1:10" ht="12.75">
      <c r="A97" s="212"/>
      <c r="B97" s="140"/>
      <c r="C97" s="137"/>
      <c r="D97" s="135"/>
      <c r="E97" s="213"/>
      <c r="F97" s="214"/>
      <c r="G97" s="137"/>
      <c r="H97" s="3"/>
      <c r="I97" s="3"/>
      <c r="J97" s="3"/>
    </row>
    <row r="98" spans="1:10" ht="12.75">
      <c r="A98" s="212"/>
      <c r="B98" s="139"/>
      <c r="C98" s="137"/>
      <c r="D98" s="135"/>
      <c r="E98" s="213"/>
      <c r="F98" s="214"/>
      <c r="G98" s="137"/>
      <c r="H98" s="3"/>
      <c r="I98" s="3"/>
      <c r="J98" s="3"/>
    </row>
    <row r="99" spans="1:10" ht="12.75">
      <c r="A99" s="212"/>
      <c r="B99" s="140"/>
      <c r="C99" s="137"/>
      <c r="D99" s="135"/>
      <c r="E99" s="213"/>
      <c r="F99" s="214"/>
      <c r="G99" s="137"/>
      <c r="H99" s="3"/>
      <c r="I99" s="3"/>
      <c r="J99" s="3"/>
    </row>
    <row r="100" spans="1:10" ht="12.75">
      <c r="A100" s="43"/>
      <c r="B100" s="25"/>
      <c r="C100" s="15"/>
      <c r="D100" s="16"/>
      <c r="E100" s="18"/>
      <c r="F100" s="44"/>
      <c r="G100" s="15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</sheetData>
  <sheetProtection/>
  <mergeCells count="333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D24:D25"/>
    <mergeCell ref="A26:A27"/>
    <mergeCell ref="B26:B27"/>
    <mergeCell ref="C26:C27"/>
    <mergeCell ref="A24:A25"/>
    <mergeCell ref="A28:A29"/>
    <mergeCell ref="B28:B29"/>
    <mergeCell ref="C28:C29"/>
    <mergeCell ref="D28:D29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G22:G23"/>
    <mergeCell ref="A20:A21"/>
    <mergeCell ref="B20:B21"/>
    <mergeCell ref="C20:C21"/>
    <mergeCell ref="D20:D21"/>
    <mergeCell ref="F20:F21"/>
    <mergeCell ref="G20:G21"/>
    <mergeCell ref="F22:F23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6:G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C30:C31"/>
    <mergeCell ref="D30:D31"/>
    <mergeCell ref="E30:E31"/>
    <mergeCell ref="D6:D7"/>
    <mergeCell ref="E6:E7"/>
    <mergeCell ref="C12:C13"/>
    <mergeCell ref="D12:D13"/>
    <mergeCell ref="E8:E9"/>
    <mergeCell ref="C18:C19"/>
    <mergeCell ref="D18:D19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F32:F33"/>
    <mergeCell ref="G32:G33"/>
    <mergeCell ref="G34:G35"/>
    <mergeCell ref="G36:G37"/>
    <mergeCell ref="E38:E39"/>
    <mergeCell ref="F38:F39"/>
    <mergeCell ref="C36:C37"/>
    <mergeCell ref="D36:D37"/>
    <mergeCell ref="E36:E37"/>
    <mergeCell ref="F36:F37"/>
    <mergeCell ref="A38:A39"/>
    <mergeCell ref="B38:B39"/>
    <mergeCell ref="C38:C39"/>
    <mergeCell ref="D38:D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G44:G45"/>
    <mergeCell ref="F40:F41"/>
    <mergeCell ref="C44:C45"/>
    <mergeCell ref="D44:D45"/>
    <mergeCell ref="E44:E45"/>
    <mergeCell ref="F44:F45"/>
    <mergeCell ref="G40:G41"/>
    <mergeCell ref="E46:E47"/>
    <mergeCell ref="F46:F47"/>
    <mergeCell ref="A42:A43"/>
    <mergeCell ref="B42:B43"/>
    <mergeCell ref="C42:C43"/>
    <mergeCell ref="D42:D43"/>
    <mergeCell ref="E42:E43"/>
    <mergeCell ref="A46:A47"/>
    <mergeCell ref="B46:B47"/>
    <mergeCell ref="C46:C47"/>
    <mergeCell ref="D46:D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F54:F55"/>
    <mergeCell ref="A50:A51"/>
    <mergeCell ref="B50:B51"/>
    <mergeCell ref="C50:C51"/>
    <mergeCell ref="D50:D51"/>
    <mergeCell ref="E50:E51"/>
    <mergeCell ref="B54:B55"/>
    <mergeCell ref="C54:C55"/>
    <mergeCell ref="D54:D55"/>
    <mergeCell ref="E54:E55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62:E63"/>
    <mergeCell ref="F62:F63"/>
    <mergeCell ref="G62:G63"/>
    <mergeCell ref="G56:G57"/>
    <mergeCell ref="G58:G59"/>
    <mergeCell ref="E58:E59"/>
    <mergeCell ref="F58:F59"/>
    <mergeCell ref="A64:A65"/>
    <mergeCell ref="B64:B65"/>
    <mergeCell ref="C64:C65"/>
    <mergeCell ref="D64:D65"/>
    <mergeCell ref="A62:A63"/>
    <mergeCell ref="B62:B63"/>
    <mergeCell ref="C62:C63"/>
    <mergeCell ref="D62:D63"/>
    <mergeCell ref="A66:A67"/>
    <mergeCell ref="B66:B67"/>
    <mergeCell ref="C66:C67"/>
    <mergeCell ref="D66:D67"/>
    <mergeCell ref="F68:F69"/>
    <mergeCell ref="E64:E65"/>
    <mergeCell ref="F64:F65"/>
    <mergeCell ref="G64:G65"/>
    <mergeCell ref="E66:E67"/>
    <mergeCell ref="F66:F67"/>
    <mergeCell ref="G66:G67"/>
    <mergeCell ref="B68:B69"/>
    <mergeCell ref="C68:C69"/>
    <mergeCell ref="D68:D69"/>
    <mergeCell ref="E68:E69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72:B73"/>
    <mergeCell ref="C72:C73"/>
    <mergeCell ref="D72:D73"/>
    <mergeCell ref="E72:E73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6:B77"/>
    <mergeCell ref="C76:C77"/>
    <mergeCell ref="D76:D77"/>
    <mergeCell ref="E76:E77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80:B81"/>
    <mergeCell ref="C80:C81"/>
    <mergeCell ref="D80:D81"/>
    <mergeCell ref="E80:E81"/>
    <mergeCell ref="F84:F85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4:B85"/>
    <mergeCell ref="C84:C85"/>
    <mergeCell ref="D84:D85"/>
    <mergeCell ref="E84:E85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8:B89"/>
    <mergeCell ref="C88:C89"/>
    <mergeCell ref="D88:D89"/>
    <mergeCell ref="E88:E89"/>
    <mergeCell ref="F92:F93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92:B93"/>
    <mergeCell ref="C92:C93"/>
    <mergeCell ref="D92:D93"/>
    <mergeCell ref="E92:E93"/>
    <mergeCell ref="F96:F97"/>
    <mergeCell ref="G92:G93"/>
    <mergeCell ref="G94:G95"/>
    <mergeCell ref="A94:A95"/>
    <mergeCell ref="B94:B95"/>
    <mergeCell ref="C94:C95"/>
    <mergeCell ref="D94:D95"/>
    <mergeCell ref="E94:E95"/>
    <mergeCell ref="F94:F95"/>
    <mergeCell ref="A92:A93"/>
    <mergeCell ref="B96:B97"/>
    <mergeCell ref="C96:C97"/>
    <mergeCell ref="D96:D97"/>
    <mergeCell ref="E96:E97"/>
    <mergeCell ref="C3:F3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2013-02-07T13:02:35Z</cp:lastPrinted>
  <dcterms:created xsi:type="dcterms:W3CDTF">1996-10-08T23:32:33Z</dcterms:created>
  <dcterms:modified xsi:type="dcterms:W3CDTF">2013-02-08T10:56:45Z</dcterms:modified>
  <cp:category/>
  <cp:version/>
  <cp:contentType/>
  <cp:contentStatus/>
</cp:coreProperties>
</file>