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15" windowWidth="9720" windowHeight="7320" activeTab="0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<sst xmlns="http://schemas.openxmlformats.org/spreadsheetml/2006/main" count="193" uniqueCount="78">
  <si>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</si>
  <si>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</si>
  <si>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</si>
  <si>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</si>
  <si>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</si>
  <si>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</si>
  <si>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</si>
  <si>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</si>
  <si>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</si>
  <si>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</si>
  <si>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</si>
  <si>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</si>
  <si>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</si>
  <si>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</si>
  <si>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</si>
  <si>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</si>
  <si>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</si>
  <si>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</si>
  <si>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</si>
  <si>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</si>
  <si>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</si>
  <si>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</si>
  <si>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</si>
  <si>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</si>
  <si>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</si>
  <si>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</si>
  <si>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</si>
  <si>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</si>
  <si>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</si>
  <si>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</si>
  <si>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</si>
  <si>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</si>
  <si>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</si>
  <si>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</si>
  <si>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</si>
  <si>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</si>
  <si>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</si>
  <si>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НИКУЛИНА Ектерина Александровна</t>
  </si>
  <si>
    <t>15.01.92 кмс</t>
  </si>
  <si>
    <t>ЮФО, Волгоградская ,МО</t>
  </si>
  <si>
    <t>Иващенко ГМ</t>
  </si>
  <si>
    <t>БАЛАШОВА Анна Викторвна</t>
  </si>
  <si>
    <t>18.11.83 мсмк</t>
  </si>
  <si>
    <t>ПФО,Пермская,Пермь,Д</t>
  </si>
  <si>
    <t>008202</t>
  </si>
  <si>
    <t>Власов А</t>
  </si>
  <si>
    <t>БАЛИНА Марина Александровна</t>
  </si>
  <si>
    <t>07.04.88 мс</t>
  </si>
  <si>
    <t>ДФО, Хабаровский,МО</t>
  </si>
  <si>
    <t>Загоскин АН</t>
  </si>
  <si>
    <t>ДАВТЯН Джульета Михайловна</t>
  </si>
  <si>
    <t>24.06.88 мс</t>
  </si>
  <si>
    <t>М,Москва,МКС</t>
  </si>
  <si>
    <t>Шмаков ОВ  Востриков ВИ</t>
  </si>
  <si>
    <t>ФЕДОСЕЕНКО Светлана Александровна</t>
  </si>
  <si>
    <t>20.05.88 мсмк</t>
  </si>
  <si>
    <t>СФО,Новосибирская НСО Болотное,СС</t>
  </si>
  <si>
    <t>Александров ЮП</t>
  </si>
  <si>
    <t>ЕРЕМЕЕВА Надежда Валерьевна</t>
  </si>
  <si>
    <t>23.04.83 мс</t>
  </si>
  <si>
    <t>УрФО,Свердловская,Екатеринбург,МО</t>
  </si>
  <si>
    <t>Даутоа АР</t>
  </si>
  <si>
    <t>СИНЕРОВА Инга Яновна</t>
  </si>
  <si>
    <t>09.07.91 мс</t>
  </si>
  <si>
    <t>М, Москва, МКС</t>
  </si>
  <si>
    <t>Шмаков ОВ Блонарь ВР</t>
  </si>
  <si>
    <t>в.к  св 80   кг.</t>
  </si>
  <si>
    <t>3.30.</t>
  </si>
  <si>
    <t>2.10.</t>
  </si>
  <si>
    <t>0.39.</t>
  </si>
  <si>
    <t>1.40.</t>
  </si>
  <si>
    <t>4.00.</t>
  </si>
  <si>
    <t>2.15.</t>
  </si>
  <si>
    <t>1.00.</t>
  </si>
  <si>
    <t>0.00.</t>
  </si>
  <si>
    <t>ВСТРЕЧА 2</t>
  </si>
  <si>
    <t>5-6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</si>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</sst>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0" fontId="12" fillId="0" borderId="0" xfId="42" applyFont="1" applyAlignment="1" applyProtection="1">
      <alignment/>
      <protection/>
    </xf>
    <xf numFmtId="0" fontId="5" fillId="0" borderId="0" xfId="42" applyFont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0" borderId="16" xfId="42" applyNumberFormat="1" applyFont="1" applyBorder="1" applyAlignment="1" applyProtection="1">
      <alignment horizontal="center"/>
      <protection/>
    </xf>
    <xf numFmtId="0" fontId="3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3" fillId="33" borderId="19" xfId="0" applyNumberFormat="1" applyFont="1" applyFill="1" applyBorder="1" applyAlignment="1">
      <alignment horizontal="center"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33" borderId="21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3" fillId="0" borderId="23" xfId="42" applyNumberFormat="1" applyFont="1" applyBorder="1" applyAlignment="1" applyProtection="1">
      <alignment horizontal="center"/>
      <protection/>
    </xf>
    <xf numFmtId="0" fontId="3" fillId="33" borderId="24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33" borderId="25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/>
    </xf>
    <xf numFmtId="0" fontId="7" fillId="0" borderId="16" xfId="42" applyNumberFormat="1" applyFont="1" applyBorder="1" applyAlignment="1" applyProtection="1">
      <alignment horizontal="center"/>
      <protection/>
    </xf>
    <xf numFmtId="0" fontId="7" fillId="0" borderId="27" xfId="42" applyNumberFormat="1" applyFont="1" applyBorder="1" applyAlignment="1" applyProtection="1">
      <alignment horizontal="center"/>
      <protection/>
    </xf>
    <xf numFmtId="0" fontId="7" fillId="0" borderId="18" xfId="42" applyNumberFormat="1" applyFont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>
      <alignment horizontal="center"/>
    </xf>
    <xf numFmtId="0" fontId="7" fillId="0" borderId="28" xfId="42" applyNumberFormat="1" applyFont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>
      <alignment/>
    </xf>
    <xf numFmtId="0" fontId="7" fillId="0" borderId="30" xfId="42" applyNumberFormat="1" applyFont="1" applyBorder="1" applyAlignment="1" applyProtection="1">
      <alignment horizontal="center"/>
      <protection/>
    </xf>
    <xf numFmtId="0" fontId="7" fillId="0" borderId="23" xfId="42" applyNumberFormat="1" applyFont="1" applyBorder="1" applyAlignment="1" applyProtection="1">
      <alignment horizontal="center"/>
      <protection/>
    </xf>
    <xf numFmtId="0" fontId="7" fillId="33" borderId="31" xfId="0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0" xfId="42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3" fillId="0" borderId="0" xfId="42" applyNumberFormat="1" applyFont="1" applyAlignment="1" applyProtection="1">
      <alignment/>
      <protection/>
    </xf>
    <xf numFmtId="0" fontId="7" fillId="0" borderId="3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3" fillId="0" borderId="0" xfId="42" applyNumberFormat="1" applyFont="1" applyBorder="1" applyAlignment="1" applyProtection="1">
      <alignment/>
      <protection/>
    </xf>
    <xf numFmtId="0" fontId="3" fillId="0" borderId="35" xfId="42" applyNumberFormat="1" applyFont="1" applyBorder="1" applyAlignment="1" applyProtection="1">
      <alignment horizontal="center"/>
      <protection/>
    </xf>
    <xf numFmtId="0" fontId="3" fillId="0" borderId="36" xfId="42" applyNumberFormat="1" applyFont="1" applyBorder="1" applyAlignment="1" applyProtection="1">
      <alignment horizontal="center"/>
      <protection/>
    </xf>
    <xf numFmtId="0" fontId="3" fillId="0" borderId="37" xfId="42" applyNumberFormat="1" applyFont="1" applyBorder="1" applyAlignment="1" applyProtection="1">
      <alignment horizontal="center"/>
      <protection/>
    </xf>
    <xf numFmtId="0" fontId="3" fillId="33" borderId="38" xfId="42" applyNumberFormat="1" applyFont="1" applyFill="1" applyBorder="1" applyAlignment="1" applyProtection="1">
      <alignment horizontal="center"/>
      <protection/>
    </xf>
    <xf numFmtId="0" fontId="3" fillId="0" borderId="38" xfId="42" applyNumberFormat="1" applyFont="1" applyBorder="1" applyAlignment="1" applyProtection="1">
      <alignment horizontal="center"/>
      <protection/>
    </xf>
    <xf numFmtId="0" fontId="3" fillId="0" borderId="39" xfId="42" applyNumberFormat="1" applyFont="1" applyBorder="1" applyAlignment="1" applyProtection="1">
      <alignment horizontal="center"/>
      <protection/>
    </xf>
    <xf numFmtId="0" fontId="3" fillId="0" borderId="40" xfId="42" applyNumberFormat="1" applyFont="1" applyBorder="1" applyAlignment="1" applyProtection="1">
      <alignment horizontal="center"/>
      <protection/>
    </xf>
    <xf numFmtId="0" fontId="3" fillId="0" borderId="41" xfId="42" applyNumberFormat="1" applyFont="1" applyBorder="1" applyAlignment="1" applyProtection="1">
      <alignment horizontal="center"/>
      <protection/>
    </xf>
    <xf numFmtId="0" fontId="3" fillId="0" borderId="42" xfId="42" applyNumberFormat="1" applyFont="1" applyBorder="1" applyAlignment="1" applyProtection="1">
      <alignment horizontal="center"/>
      <protection/>
    </xf>
    <xf numFmtId="0" fontId="7" fillId="0" borderId="3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8" fillId="37" borderId="47" xfId="42" applyFont="1" applyFill="1" applyBorder="1" applyAlignment="1" applyProtection="1">
      <alignment horizontal="center" vertical="center" wrapText="1"/>
      <protection/>
    </xf>
    <xf numFmtId="0" fontId="8" fillId="37" borderId="48" xfId="42" applyFont="1" applyFill="1" applyBorder="1" applyAlignment="1" applyProtection="1">
      <alignment horizontal="center" vertical="center" wrapText="1"/>
      <protection/>
    </xf>
    <xf numFmtId="0" fontId="8" fillId="37" borderId="49" xfId="42" applyFont="1" applyFill="1" applyBorder="1" applyAlignment="1" applyProtection="1">
      <alignment horizontal="center" vertical="center" wrapText="1"/>
      <protection/>
    </xf>
    <xf numFmtId="0" fontId="0" fillId="0" borderId="1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9" fillId="35" borderId="47" xfId="42" applyFont="1" applyFill="1" applyBorder="1" applyAlignment="1" applyProtection="1">
      <alignment horizontal="center" vertical="center"/>
      <protection/>
    </xf>
    <xf numFmtId="0" fontId="9" fillId="35" borderId="48" xfId="42" applyFont="1" applyFill="1" applyBorder="1" applyAlignment="1" applyProtection="1">
      <alignment horizontal="center" vertical="center"/>
      <protection/>
    </xf>
    <xf numFmtId="0" fontId="9" fillId="35" borderId="49" xfId="42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3" fillId="0" borderId="50" xfId="42" applyNumberFormat="1" applyFont="1" applyBorder="1" applyAlignment="1" applyProtection="1">
      <alignment horizontal="left" vertical="center" wrapText="1"/>
      <protection/>
    </xf>
    <xf numFmtId="0" fontId="7" fillId="0" borderId="51" xfId="0" applyNumberFormat="1" applyFont="1" applyBorder="1" applyAlignment="1">
      <alignment horizontal="left" vertical="center" wrapText="1"/>
    </xf>
    <xf numFmtId="0" fontId="3" fillId="0" borderId="57" xfId="42" applyNumberFormat="1" applyFont="1" applyBorder="1" applyAlignment="1" applyProtection="1">
      <alignment horizontal="center" vertical="center" wrapText="1"/>
      <protection/>
    </xf>
    <xf numFmtId="0" fontId="7" fillId="0" borderId="58" xfId="0" applyNumberFormat="1" applyFont="1" applyBorder="1" applyAlignment="1">
      <alignment horizontal="center" vertical="center" wrapText="1"/>
    </xf>
    <xf numFmtId="0" fontId="3" fillId="0" borderId="59" xfId="42" applyNumberFormat="1" applyFont="1" applyBorder="1" applyAlignment="1" applyProtection="1">
      <alignment horizontal="center" vertical="center" wrapText="1"/>
      <protection/>
    </xf>
    <xf numFmtId="0" fontId="7" fillId="0" borderId="6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1" xfId="42" applyNumberFormat="1" applyFont="1" applyBorder="1" applyAlignment="1" applyProtection="1">
      <alignment horizontal="left" vertical="center" wrapText="1"/>
      <protection/>
    </xf>
    <xf numFmtId="0" fontId="3" fillId="0" borderId="58" xfId="42" applyNumberFormat="1" applyFont="1" applyBorder="1" applyAlignment="1" applyProtection="1">
      <alignment horizontal="center" vertical="center" wrapText="1"/>
      <protection/>
    </xf>
    <xf numFmtId="0" fontId="3" fillId="0" borderId="60" xfId="42" applyNumberFormat="1" applyFont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7" fillId="0" borderId="6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left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62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left" vertical="center" wrapText="1"/>
    </xf>
    <xf numFmtId="0" fontId="3" fillId="0" borderId="67" xfId="0" applyNumberFormat="1" applyFont="1" applyBorder="1" applyAlignment="1">
      <alignment horizontal="left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64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" fillId="0" borderId="67" xfId="0" applyNumberFormat="1" applyFont="1" applyFill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13" fillId="0" borderId="6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left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1" fillId="0" borderId="67" xfId="0" applyNumberFormat="1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/>
    </xf>
    <xf numFmtId="0" fontId="22" fillId="0" borderId="67" xfId="0" applyNumberFormat="1" applyFont="1" applyFill="1" applyBorder="1" applyAlignment="1">
      <alignment horizontal="left" vertical="center" wrapText="1"/>
    </xf>
    <xf numFmtId="0" fontId="22" fillId="0" borderId="58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38" borderId="47" xfId="42" applyNumberFormat="1" applyFont="1" applyFill="1" applyBorder="1" applyAlignment="1" applyProtection="1">
      <alignment horizontal="center" vertical="center" wrapText="1"/>
      <protection/>
    </xf>
    <xf numFmtId="0" fontId="5" fillId="38" borderId="48" xfId="42" applyNumberFormat="1" applyFont="1" applyFill="1" applyBorder="1" applyAlignment="1" applyProtection="1">
      <alignment horizontal="center" vertical="center" wrapText="1"/>
      <protection/>
    </xf>
    <xf numFmtId="0" fontId="5" fillId="38" borderId="49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9" fillId="39" borderId="47" xfId="42" applyFont="1" applyFill="1" applyBorder="1" applyAlignment="1" applyProtection="1">
      <alignment horizontal="center" vertical="center"/>
      <protection/>
    </xf>
    <xf numFmtId="0" fontId="9" fillId="39" borderId="49" xfId="0" applyFont="1" applyFill="1" applyBorder="1" applyAlignment="1">
      <alignment horizontal="center" vertical="center"/>
    </xf>
    <xf numFmtId="0" fontId="13" fillId="0" borderId="7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/>
    </xf>
    <xf numFmtId="0" fontId="16" fillId="0" borderId="0" xfId="42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left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2" xfId="42" applyFont="1" applyBorder="1" applyAlignment="1" applyProtection="1">
      <alignment horizontal="left" vertical="center" wrapText="1"/>
      <protection/>
    </xf>
    <xf numFmtId="49" fontId="7" fillId="0" borderId="72" xfId="0" applyNumberFormat="1" applyFont="1" applyBorder="1" applyAlignment="1">
      <alignment horizontal="center" vertical="center" wrapText="1"/>
    </xf>
    <xf numFmtId="49" fontId="3" fillId="0" borderId="72" xfId="0" applyNumberFormat="1" applyFont="1" applyBorder="1" applyAlignment="1">
      <alignment horizontal="center" vertical="center" wrapText="1"/>
    </xf>
    <xf numFmtId="0" fontId="1" fillId="0" borderId="72" xfId="42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1" fillId="0" borderId="35" xfId="42" applyBorder="1" applyAlignment="1" applyProtection="1">
      <alignment horizontal="center" vertical="center" wrapText="1"/>
      <protection/>
    </xf>
    <xf numFmtId="0" fontId="3" fillId="35" borderId="69" xfId="0" applyFont="1" applyFill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3" fillId="0" borderId="69" xfId="42" applyFont="1" applyFill="1" applyBorder="1" applyAlignment="1" applyProtection="1">
      <alignment horizontal="left" vertical="center" wrapText="1"/>
      <protection/>
    </xf>
    <xf numFmtId="0" fontId="3" fillId="0" borderId="69" xfId="42" applyFont="1" applyFill="1" applyBorder="1" applyAlignment="1" applyProtection="1">
      <alignment horizontal="center" vertical="center" wrapText="1"/>
      <protection/>
    </xf>
    <xf numFmtId="0" fontId="3" fillId="36" borderId="6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3" fillId="0" borderId="69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1" fillId="0" borderId="6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пр.взвешивания"/>
    </sheetNames>
    <sheetDataSet>
      <sheetData sheetId="4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103" t="str">
        <f>'[1]реквизиты'!$A$2</f>
        <v>Чемпионат России по самбо среди женщин (отбор на чемпионат мира)</v>
      </c>
      <c r="B1" s="104"/>
      <c r="C1" s="104"/>
      <c r="D1" s="104"/>
      <c r="E1" s="104"/>
      <c r="F1" s="104"/>
      <c r="G1" s="104"/>
      <c r="H1" s="105"/>
    </row>
    <row r="2" spans="1:8" ht="12.75">
      <c r="A2" s="106" t="str">
        <f>'[1]реквизиты'!$A$3</f>
        <v>18-23 июня 2013 год  г.Челябинск</v>
      </c>
      <c r="B2" s="106"/>
      <c r="C2" s="106"/>
      <c r="D2" s="106"/>
      <c r="E2" s="106"/>
      <c r="F2" s="106"/>
      <c r="G2" s="106"/>
      <c r="H2" s="106"/>
    </row>
    <row r="3" spans="1:8" ht="18.75" thickBot="1">
      <c r="A3" s="107" t="s">
        <v>31</v>
      </c>
      <c r="B3" s="107"/>
      <c r="C3" s="107"/>
      <c r="D3" s="107"/>
      <c r="E3" s="107"/>
      <c r="F3" s="107"/>
      <c r="G3" s="107"/>
      <c r="H3" s="107"/>
    </row>
    <row r="4" spans="2:8" ht="18.75" thickBot="1">
      <c r="B4" s="60"/>
      <c r="C4" s="61"/>
      <c r="D4" s="108" t="str">
        <f>'пр.взвешивания'!D3</f>
        <v>в.к  св 80   кг.</v>
      </c>
      <c r="E4" s="109"/>
      <c r="F4" s="110"/>
      <c r="G4" s="61"/>
      <c r="H4" s="61"/>
    </row>
    <row r="5" spans="1:8" ht="18.75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100" t="s">
        <v>32</v>
      </c>
      <c r="B6" s="93" t="str">
        <f>VLOOKUP(J6,'пр.взвешивания'!B6:G71,2,FALSE)</f>
        <v>БАЛАШОВА Анна Викторвна</v>
      </c>
      <c r="C6" s="93"/>
      <c r="D6" s="93"/>
      <c r="E6" s="93"/>
      <c r="F6" s="93"/>
      <c r="G6" s="93"/>
      <c r="H6" s="86" t="str">
        <f>VLOOKUP(J6,'пр.взвешивания'!B6:G71,3,FALSE)</f>
        <v>18.11.83 мсмк</v>
      </c>
      <c r="I6" s="61"/>
      <c r="J6" s="62">
        <v>2</v>
      </c>
    </row>
    <row r="7" spans="1:10" ht="18">
      <c r="A7" s="101"/>
      <c r="B7" s="94"/>
      <c r="C7" s="94"/>
      <c r="D7" s="94"/>
      <c r="E7" s="94"/>
      <c r="F7" s="94"/>
      <c r="G7" s="94"/>
      <c r="H7" s="95"/>
      <c r="I7" s="61"/>
      <c r="J7" s="62"/>
    </row>
    <row r="8" spans="1:10" ht="18">
      <c r="A8" s="101"/>
      <c r="B8" s="96" t="str">
        <f>VLOOKUP(J6,'пр.взвешивания'!B6:G71,4,FALSE)</f>
        <v>ПФО,Пермская,Пермь,Д</v>
      </c>
      <c r="C8" s="96"/>
      <c r="D8" s="96"/>
      <c r="E8" s="96"/>
      <c r="F8" s="96"/>
      <c r="G8" s="96"/>
      <c r="H8" s="95"/>
      <c r="I8" s="61"/>
      <c r="J8" s="62"/>
    </row>
    <row r="9" spans="1:10" ht="18.75" thickBot="1">
      <c r="A9" s="102"/>
      <c r="B9" s="88"/>
      <c r="C9" s="88"/>
      <c r="D9" s="88"/>
      <c r="E9" s="88"/>
      <c r="F9" s="88"/>
      <c r="G9" s="88"/>
      <c r="H9" s="89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97" t="s">
        <v>33</v>
      </c>
      <c r="B11" s="93" t="str">
        <f>VLOOKUP(J11,'пр.взвешивания'!B1:G76,2,FALSE)</f>
        <v>ЕРЕМЕЕВА Надежда Валерьевна</v>
      </c>
      <c r="C11" s="93"/>
      <c r="D11" s="93"/>
      <c r="E11" s="93"/>
      <c r="F11" s="93"/>
      <c r="G11" s="93"/>
      <c r="H11" s="86" t="str">
        <f>VLOOKUP(J11,'пр.взвешивания'!B1:G76,3,FALSE)</f>
        <v>23.04.83 мс</v>
      </c>
      <c r="I11" s="61"/>
      <c r="J11" s="62">
        <v>6</v>
      </c>
    </row>
    <row r="12" spans="1:10" ht="18" customHeight="1">
      <c r="A12" s="98"/>
      <c r="B12" s="94"/>
      <c r="C12" s="94"/>
      <c r="D12" s="94"/>
      <c r="E12" s="94"/>
      <c r="F12" s="94"/>
      <c r="G12" s="94"/>
      <c r="H12" s="95"/>
      <c r="I12" s="61"/>
      <c r="J12" s="62"/>
    </row>
    <row r="13" spans="1:10" ht="18">
      <c r="A13" s="98"/>
      <c r="B13" s="96" t="str">
        <f>VLOOKUP(J11,'пр.взвешивания'!B1:G76,4,FALSE)</f>
        <v>УрФО,Свердловская,Екатеринбург,МО</v>
      </c>
      <c r="C13" s="96"/>
      <c r="D13" s="96"/>
      <c r="E13" s="96"/>
      <c r="F13" s="96"/>
      <c r="G13" s="96"/>
      <c r="H13" s="95"/>
      <c r="I13" s="61"/>
      <c r="J13" s="62"/>
    </row>
    <row r="14" spans="1:10" ht="18.75" thickBot="1">
      <c r="A14" s="99"/>
      <c r="B14" s="88"/>
      <c r="C14" s="88"/>
      <c r="D14" s="88"/>
      <c r="E14" s="88"/>
      <c r="F14" s="88"/>
      <c r="G14" s="88"/>
      <c r="H14" s="89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90" t="s">
        <v>34</v>
      </c>
      <c r="B16" s="93" t="str">
        <f>VLOOKUP(J16,'пр.взвешивания'!B6:G81,2,FALSE)</f>
        <v>ФЕДОСЕЕНКО Светлана Александровна</v>
      </c>
      <c r="C16" s="93"/>
      <c r="D16" s="93"/>
      <c r="E16" s="93"/>
      <c r="F16" s="93"/>
      <c r="G16" s="93"/>
      <c r="H16" s="86" t="str">
        <f>VLOOKUP(J16,'пр.взвешивания'!B6:G81,3,FALSE)</f>
        <v>20.05.88 мсмк</v>
      </c>
      <c r="I16" s="61"/>
      <c r="J16" s="62">
        <v>5</v>
      </c>
    </row>
    <row r="17" spans="1:10" ht="18" customHeight="1">
      <c r="A17" s="91"/>
      <c r="B17" s="94"/>
      <c r="C17" s="94"/>
      <c r="D17" s="94"/>
      <c r="E17" s="94"/>
      <c r="F17" s="94"/>
      <c r="G17" s="94"/>
      <c r="H17" s="95"/>
      <c r="I17" s="61"/>
      <c r="J17" s="62"/>
    </row>
    <row r="18" spans="1:10" ht="18">
      <c r="A18" s="91"/>
      <c r="B18" s="96" t="str">
        <f>VLOOKUP(J16,'пр.взвешивания'!B6:G81,4,FALSE)</f>
        <v>СФО,Новосибирская НСО Болотное,СС</v>
      </c>
      <c r="C18" s="96"/>
      <c r="D18" s="96"/>
      <c r="E18" s="96"/>
      <c r="F18" s="96"/>
      <c r="G18" s="96"/>
      <c r="H18" s="95"/>
      <c r="I18" s="61"/>
      <c r="J18" s="62"/>
    </row>
    <row r="19" spans="1:10" ht="18.75" thickBot="1">
      <c r="A19" s="92"/>
      <c r="B19" s="88"/>
      <c r="C19" s="88"/>
      <c r="D19" s="88"/>
      <c r="E19" s="88"/>
      <c r="F19" s="88"/>
      <c r="G19" s="88"/>
      <c r="H19" s="89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90" t="s">
        <v>34</v>
      </c>
      <c r="B21" s="93" t="str">
        <f>VLOOKUP(J21,'пр.взвешивания'!B1:G86,2,FALSE)</f>
        <v>НИКУЛИНА Ектерина Александровна</v>
      </c>
      <c r="C21" s="93"/>
      <c r="D21" s="93"/>
      <c r="E21" s="93"/>
      <c r="F21" s="93"/>
      <c r="G21" s="93"/>
      <c r="H21" s="86" t="str">
        <f>VLOOKUP(J21,'пр.взвешивания'!B1:G86,3,FALSE)</f>
        <v>15.01.92 кмс</v>
      </c>
      <c r="I21" s="61"/>
      <c r="J21" s="62">
        <v>1</v>
      </c>
    </row>
    <row r="22" spans="1:10" ht="18" customHeight="1">
      <c r="A22" s="91"/>
      <c r="B22" s="94"/>
      <c r="C22" s="94"/>
      <c r="D22" s="94"/>
      <c r="E22" s="94"/>
      <c r="F22" s="94"/>
      <c r="G22" s="94"/>
      <c r="H22" s="95"/>
      <c r="I22" s="61"/>
      <c r="J22" s="62"/>
    </row>
    <row r="23" spans="1:9" ht="18">
      <c r="A23" s="91"/>
      <c r="B23" s="96" t="str">
        <f>VLOOKUP(J21,'пр.взвешивания'!B1:G86,4,FALSE)</f>
        <v>ЮФО, Волгоградская ,МО</v>
      </c>
      <c r="C23" s="96"/>
      <c r="D23" s="96"/>
      <c r="E23" s="96"/>
      <c r="F23" s="96"/>
      <c r="G23" s="96"/>
      <c r="H23" s="95"/>
      <c r="I23" s="61"/>
    </row>
    <row r="24" spans="1:9" ht="18.75" thickBot="1">
      <c r="A24" s="92"/>
      <c r="B24" s="88"/>
      <c r="C24" s="88"/>
      <c r="D24" s="88"/>
      <c r="E24" s="88"/>
      <c r="F24" s="88"/>
      <c r="G24" s="88"/>
      <c r="H24" s="89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35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84" t="str">
        <f>VLOOKUP(J28,'пр.взвешивания'!B6:G71,6,FALSE)</f>
        <v>Власов А</v>
      </c>
      <c r="B28" s="85"/>
      <c r="C28" s="85"/>
      <c r="D28" s="85"/>
      <c r="E28" s="85"/>
      <c r="F28" s="85"/>
      <c r="G28" s="85"/>
      <c r="H28" s="86"/>
      <c r="J28">
        <v>2</v>
      </c>
    </row>
    <row r="29" spans="1:8" ht="13.5" thickBot="1">
      <c r="A29" s="87"/>
      <c r="B29" s="88"/>
      <c r="C29" s="88"/>
      <c r="D29" s="88"/>
      <c r="E29" s="88"/>
      <c r="F29" s="88"/>
      <c r="G29" s="88"/>
      <c r="H29" s="89"/>
    </row>
    <row r="32" spans="1:8" ht="18">
      <c r="A32" s="61" t="s">
        <v>36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1"/>
  <sheetViews>
    <sheetView view="pageBreakPreview" zoomScale="60" zoomScalePageLayoutView="0" workbookViewId="0" topLeftCell="A5">
      <selection activeCell="D8" sqref="D8:D9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57421875" style="0" customWidth="1"/>
    <col min="4" max="4" width="16.421875" style="0" customWidth="1"/>
    <col min="5" max="10" width="5.7109375" style="0" customWidth="1"/>
    <col min="11" max="11" width="1.8515625" style="0" customWidth="1"/>
    <col min="12" max="12" width="4.421875" style="0" customWidth="1"/>
    <col min="13" max="13" width="20.57421875" style="0" customWidth="1"/>
    <col min="15" max="15" width="15.8515625" style="0" customWidth="1"/>
    <col min="16" max="16" width="7.140625" style="0" customWidth="1"/>
    <col min="17" max="17" width="13.140625" style="0" customWidth="1"/>
  </cols>
  <sheetData>
    <row r="1" spans="1:17" ht="21.75" customHeight="1">
      <c r="A1" s="203" t="s">
        <v>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8.75" customHeight="1" thickBot="1">
      <c r="A2" s="196" t="s">
        <v>29</v>
      </c>
      <c r="B2" s="197"/>
      <c r="C2" s="197"/>
      <c r="D2" s="197"/>
      <c r="E2" s="197"/>
      <c r="F2" s="197"/>
      <c r="G2" s="197"/>
      <c r="H2" s="197"/>
      <c r="I2" s="197"/>
      <c r="K2" s="198" t="str">
        <f>HYPERLINK('[2]реквизиты'!$L$7)</f>
        <v>ИТОГОВЫЙ ПРОТОКОЛ</v>
      </c>
      <c r="L2" s="198"/>
      <c r="M2" s="198"/>
      <c r="N2" s="198"/>
      <c r="O2" s="198"/>
      <c r="P2" s="198"/>
      <c r="Q2" s="17"/>
    </row>
    <row r="3" spans="1:17" ht="28.5" customHeight="1" thickBot="1">
      <c r="A3" s="7"/>
      <c r="B3" s="16"/>
      <c r="C3" s="200" t="str">
        <f>HYPERLINK('[1]реквизиты'!$A$2)</f>
        <v>Чемпионат России по самбо среди женщин (отбор на чемпионат мира)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16"/>
      <c r="P3" s="16"/>
      <c r="Q3" s="16"/>
    </row>
    <row r="4" spans="1:17" ht="21" customHeight="1" thickBot="1">
      <c r="A4" s="199" t="str">
        <f>HYPERLINK('[1]реквизиты'!$A$3)</f>
        <v>18-23 июня 2013 год  г.Челябинск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25.5" customHeight="1" thickBot="1">
      <c r="A5" s="3" t="s">
        <v>7</v>
      </c>
      <c r="D5" s="3"/>
      <c r="G5" s="192"/>
      <c r="H5" s="192"/>
      <c r="I5" s="192"/>
      <c r="N5" s="3"/>
      <c r="P5" s="204" t="str">
        <f>HYPERLINK('пр.взвешивания'!D3)</f>
        <v>в.к  св 80   кг.</v>
      </c>
      <c r="Q5" s="205"/>
    </row>
    <row r="6" spans="1:17" ht="23.25" customHeight="1" thickBot="1">
      <c r="A6" s="115" t="s">
        <v>1</v>
      </c>
      <c r="B6" s="115" t="s">
        <v>8</v>
      </c>
      <c r="C6" s="115" t="s">
        <v>9</v>
      </c>
      <c r="D6" s="115" t="s">
        <v>10</v>
      </c>
      <c r="E6" s="165" t="s">
        <v>11</v>
      </c>
      <c r="F6" s="166"/>
      <c r="G6" s="167"/>
      <c r="H6" s="168"/>
      <c r="I6" s="116" t="s">
        <v>12</v>
      </c>
      <c r="J6" s="170" t="s">
        <v>13</v>
      </c>
      <c r="L6" s="161" t="s">
        <v>13</v>
      </c>
      <c r="M6" s="163" t="s">
        <v>2</v>
      </c>
      <c r="N6" s="172" t="s">
        <v>3</v>
      </c>
      <c r="O6" s="174" t="s">
        <v>4</v>
      </c>
      <c r="P6" s="174" t="s">
        <v>5</v>
      </c>
      <c r="Q6" s="176" t="s">
        <v>6</v>
      </c>
    </row>
    <row r="7" spans="1:17" ht="16.5" customHeight="1" thickBot="1">
      <c r="A7" s="116"/>
      <c r="B7" s="116"/>
      <c r="C7" s="116"/>
      <c r="D7" s="125"/>
      <c r="E7" s="13">
        <v>1</v>
      </c>
      <c r="F7" s="14">
        <v>2</v>
      </c>
      <c r="G7" s="14">
        <v>3</v>
      </c>
      <c r="H7" s="15">
        <v>4</v>
      </c>
      <c r="I7" s="169"/>
      <c r="J7" s="171"/>
      <c r="L7" s="162"/>
      <c r="M7" s="164"/>
      <c r="N7" s="173"/>
      <c r="O7" s="175"/>
      <c r="P7" s="175"/>
      <c r="Q7" s="177"/>
    </row>
    <row r="8" spans="1:18" ht="15" customHeight="1">
      <c r="A8" s="117">
        <v>1</v>
      </c>
      <c r="B8" s="119" t="str">
        <f>VLOOKUP(A8,'пр.взвешивания'!B6:E19,2,FALSE)</f>
        <v>НИКУЛИНА Ектерина Александровна</v>
      </c>
      <c r="C8" s="121" t="str">
        <f>VLOOKUP(B8,'пр.взвешивания'!C6:F19,2,FALSE)</f>
        <v>15.01.92 кмс</v>
      </c>
      <c r="D8" s="123" t="str">
        <f>VLOOKUP(C8,'пр.взвешивания'!D6:G19,2,FALSE)</f>
        <v>ЮФО, Волгоградская ,МО</v>
      </c>
      <c r="E8" s="20"/>
      <c r="F8" s="68">
        <v>0</v>
      </c>
      <c r="G8" s="68">
        <v>4</v>
      </c>
      <c r="H8" s="69">
        <v>3</v>
      </c>
      <c r="I8" s="111">
        <f>SUM(E8:H8)</f>
        <v>7</v>
      </c>
      <c r="J8" s="113">
        <v>2</v>
      </c>
      <c r="K8" s="211">
        <v>2</v>
      </c>
      <c r="L8" s="181">
        <v>1</v>
      </c>
      <c r="M8" s="182" t="str">
        <f>VLOOKUP(K8,'пр.взвешивания'!B5:G20,2,FALSE)</f>
        <v>БАЛАШОВА Анна Викторвна</v>
      </c>
      <c r="N8" s="181" t="str">
        <f>VLOOKUP(K8,'пр.взвешивания'!B5:G20,3,FALSE)</f>
        <v>18.11.83 мсмк</v>
      </c>
      <c r="O8" s="184" t="str">
        <f>VLOOKUP(K8,'пр.взвешивания'!B5:G20,4,FALSE)</f>
        <v>ПФО,Пермская,Пермь,Д</v>
      </c>
      <c r="P8" s="160" t="str">
        <f>VLOOKUP(K8,'пр.взвешивания'!B5:G20,5,FALSE)</f>
        <v>008202</v>
      </c>
      <c r="Q8" s="186" t="str">
        <f>VLOOKUP(K8,'пр.взвешивания'!B5:G20,6,FALSE)</f>
        <v>Власов А</v>
      </c>
      <c r="R8" s="21"/>
    </row>
    <row r="9" spans="1:18" ht="15" customHeight="1">
      <c r="A9" s="118"/>
      <c r="B9" s="120"/>
      <c r="C9" s="122"/>
      <c r="D9" s="124"/>
      <c r="E9" s="22"/>
      <c r="F9" s="23" t="s">
        <v>67</v>
      </c>
      <c r="G9" s="23" t="s">
        <v>70</v>
      </c>
      <c r="H9" s="24" t="s">
        <v>71</v>
      </c>
      <c r="I9" s="112"/>
      <c r="J9" s="114"/>
      <c r="K9" s="211"/>
      <c r="L9" s="179"/>
      <c r="M9" s="178"/>
      <c r="N9" s="183"/>
      <c r="O9" s="185"/>
      <c r="P9" s="195"/>
      <c r="Q9" s="187"/>
      <c r="R9" s="21"/>
    </row>
    <row r="10" spans="1:18" ht="15" customHeight="1">
      <c r="A10" s="118">
        <v>2</v>
      </c>
      <c r="B10" s="126" t="str">
        <f>VLOOKUP(A10,'пр.взвешивания'!B8:E21,2,FALSE)</f>
        <v>БАЛАШОВА Анна Викторвна</v>
      </c>
      <c r="C10" s="127" t="str">
        <f>VLOOKUP(B10,'пр.взвешивания'!C8:F21,2,FALSE)</f>
        <v>18.11.83 мсмк</v>
      </c>
      <c r="D10" s="128" t="str">
        <f>VLOOKUP(C10,'пр.взвешивания'!D8:G21,2,FALSE)</f>
        <v>ПФО,Пермская,Пермь,Д</v>
      </c>
      <c r="E10" s="70">
        <v>4</v>
      </c>
      <c r="F10" s="71">
        <f>HYPERLINK(круги!G7)</f>
      </c>
      <c r="G10" s="72">
        <v>4</v>
      </c>
      <c r="H10" s="73">
        <v>3</v>
      </c>
      <c r="I10" s="112">
        <f>SUM(E10:H10)</f>
        <v>11</v>
      </c>
      <c r="J10" s="114">
        <v>1</v>
      </c>
      <c r="K10" s="211">
        <v>6</v>
      </c>
      <c r="L10" s="179">
        <v>2</v>
      </c>
      <c r="M10" s="178" t="str">
        <f>VLOOKUP(K10,'пр.взвешивания'!B5:G20,2,FALSE)</f>
        <v>ЕРЕМЕЕВА Надежда Валерьевна</v>
      </c>
      <c r="N10" s="179" t="str">
        <f>VLOOKUP(K10,'пр.взвешивания'!B5:G20,3,FALSE)</f>
        <v>23.04.83 мс</v>
      </c>
      <c r="O10" s="180" t="str">
        <f>VLOOKUP(K10,'пр.взвешивания'!B5:G20,4,FALSE)</f>
        <v>УрФО,Свердловская,Екатеринбург,МО</v>
      </c>
      <c r="P10" s="188">
        <f>VLOOKUP(K10,'пр.взвешивания'!B5:G20,5,FALSE)</f>
        <v>0</v>
      </c>
      <c r="Q10" s="189" t="str">
        <f>VLOOKUP(K10,'пр.взвешивания'!B5:G20,6,FALSE)</f>
        <v>Даутоа АР</v>
      </c>
      <c r="R10" s="21"/>
    </row>
    <row r="11" spans="1:18" ht="15" customHeight="1">
      <c r="A11" s="118"/>
      <c r="B11" s="120"/>
      <c r="C11" s="122"/>
      <c r="D11" s="124"/>
      <c r="E11" s="25" t="s">
        <v>67</v>
      </c>
      <c r="F11" s="26"/>
      <c r="G11" s="27" t="s">
        <v>74</v>
      </c>
      <c r="H11" s="28" t="s">
        <v>71</v>
      </c>
      <c r="I11" s="112"/>
      <c r="J11" s="114"/>
      <c r="K11" s="211"/>
      <c r="L11" s="179"/>
      <c r="M11" s="178"/>
      <c r="N11" s="179"/>
      <c r="O11" s="180"/>
      <c r="P11" s="188"/>
      <c r="Q11" s="189"/>
      <c r="R11" s="21"/>
    </row>
    <row r="12" spans="1:18" ht="15" customHeight="1">
      <c r="A12" s="118">
        <v>3</v>
      </c>
      <c r="B12" s="126" t="str">
        <f>VLOOKUP(A12,'пр.взвешивания'!B10:E23,2,FALSE)</f>
        <v>БАЛИНА Марина Александровна</v>
      </c>
      <c r="C12" s="127" t="str">
        <f>VLOOKUP(B12,'пр.взвешивания'!C10:F23,2,FALSE)</f>
        <v>07.04.88 мс</v>
      </c>
      <c r="D12" s="128" t="str">
        <f>VLOOKUP(C12,'пр.взвешивания'!D10:G23,2,FALSE)</f>
        <v>ДФО, Хабаровский,МО</v>
      </c>
      <c r="E12" s="70">
        <v>0</v>
      </c>
      <c r="F12" s="72">
        <v>0</v>
      </c>
      <c r="G12" s="71">
        <f>HYPERLINK(круги!H9)</f>
      </c>
      <c r="H12" s="73">
        <v>0</v>
      </c>
      <c r="I12" s="112">
        <f>SUM(E12:H12)</f>
        <v>0</v>
      </c>
      <c r="J12" s="129">
        <v>4</v>
      </c>
      <c r="K12" s="211">
        <v>5</v>
      </c>
      <c r="L12" s="179">
        <v>3</v>
      </c>
      <c r="M12" s="191" t="str">
        <f>VLOOKUP(K12,'пр.взвешивания'!B5:G20,2,FALSE)</f>
        <v>ФЕДОСЕЕНКО Светлана Александровна</v>
      </c>
      <c r="N12" s="179" t="str">
        <f>VLOOKUP(K12,'пр.взвешивания'!B5:G20,3,FALSE)</f>
        <v>20.05.88 мсмк</v>
      </c>
      <c r="O12" s="180" t="str">
        <f>VLOOKUP(K12,'пр.взвешивания'!B5:G20,4,FALSE)</f>
        <v>СФО,Новосибирская НСО Болотное,СС</v>
      </c>
      <c r="P12" s="188">
        <f>VLOOKUP(K12,'пр.взвешивания'!B5:G20,5,FALSE)</f>
        <v>0</v>
      </c>
      <c r="Q12" s="189" t="str">
        <f>VLOOKUP(K12,'пр.взвешивания'!B5:G20,6,FALSE)</f>
        <v>Александров ЮП</v>
      </c>
      <c r="R12" s="21"/>
    </row>
    <row r="13" spans="1:18" ht="15" customHeight="1">
      <c r="A13" s="118"/>
      <c r="B13" s="120"/>
      <c r="C13" s="122"/>
      <c r="D13" s="124"/>
      <c r="E13" s="25" t="s">
        <v>70</v>
      </c>
      <c r="F13" s="27" t="s">
        <v>74</v>
      </c>
      <c r="G13" s="29"/>
      <c r="H13" s="28" t="s">
        <v>68</v>
      </c>
      <c r="I13" s="112"/>
      <c r="J13" s="129"/>
      <c r="K13" s="211"/>
      <c r="L13" s="179"/>
      <c r="M13" s="191"/>
      <c r="N13" s="179"/>
      <c r="O13" s="180"/>
      <c r="P13" s="188"/>
      <c r="Q13" s="189"/>
      <c r="R13" s="21"/>
    </row>
    <row r="14" spans="1:18" ht="15" customHeight="1">
      <c r="A14" s="118">
        <v>4</v>
      </c>
      <c r="B14" s="126" t="str">
        <f>VLOOKUP(A14,'пр.взвешивания'!B12:E25,2,FALSE)</f>
        <v>ДАВТЯН Джульета Михайловна</v>
      </c>
      <c r="C14" s="127" t="str">
        <f>VLOOKUP(B14,'пр.взвешивания'!C12:F25,2,FALSE)</f>
        <v>24.06.88 мс</v>
      </c>
      <c r="D14" s="128" t="str">
        <f>VLOOKUP(C14,'пр.взвешивания'!D12:G25,2,FALSE)</f>
        <v>М,Москва,МКС</v>
      </c>
      <c r="E14" s="23">
        <v>1</v>
      </c>
      <c r="F14" s="23">
        <v>0</v>
      </c>
      <c r="G14" s="23">
        <v>4</v>
      </c>
      <c r="H14" s="30"/>
      <c r="I14" s="112">
        <f>SUM(E14:H14)</f>
        <v>5</v>
      </c>
      <c r="J14" s="129">
        <v>3</v>
      </c>
      <c r="K14" s="211">
        <v>1</v>
      </c>
      <c r="L14" s="179">
        <v>3</v>
      </c>
      <c r="M14" s="193" t="str">
        <f>VLOOKUP(K14,'пр.взвешивания'!B5:G20,2,FALSE)</f>
        <v>НИКУЛИНА Ектерина Александровна</v>
      </c>
      <c r="N14" s="179" t="str">
        <f>VLOOKUP(K14,'пр.взвешивания'!B5:G20,3,FALSE)</f>
        <v>15.01.92 кмс</v>
      </c>
      <c r="O14" s="194" t="str">
        <f>VLOOKUP(K14,'пр.взвешивания'!B5:G20,4,FALSE)</f>
        <v>ЮФО, Волгоградская ,МО</v>
      </c>
      <c r="P14" s="188">
        <f>VLOOKUP(K14,'пр.взвешивания'!B5:G20,5,FALSE)</f>
        <v>0</v>
      </c>
      <c r="Q14" s="189" t="str">
        <f>VLOOKUP(K14,'пр.взвешивания'!B5:G20,6,FALSE)</f>
        <v>Иващенко ГМ</v>
      </c>
      <c r="R14" s="21"/>
    </row>
    <row r="15" spans="1:18" ht="15" customHeight="1" thickBot="1">
      <c r="A15" s="136"/>
      <c r="B15" s="137"/>
      <c r="C15" s="138"/>
      <c r="D15" s="130"/>
      <c r="E15" s="31" t="s">
        <v>71</v>
      </c>
      <c r="F15" s="32" t="s">
        <v>71</v>
      </c>
      <c r="G15" s="32" t="s">
        <v>68</v>
      </c>
      <c r="H15" s="33"/>
      <c r="I15" s="131"/>
      <c r="J15" s="132"/>
      <c r="K15" s="211"/>
      <c r="L15" s="179"/>
      <c r="M15" s="193"/>
      <c r="N15" s="179"/>
      <c r="O15" s="194"/>
      <c r="P15" s="188"/>
      <c r="Q15" s="189"/>
      <c r="R15" s="21"/>
    </row>
    <row r="16" spans="1:18" ht="15" customHeight="1" thickBot="1">
      <c r="A16" s="34" t="s">
        <v>14</v>
      </c>
      <c r="B16" s="21"/>
      <c r="C16" s="35"/>
      <c r="D16" s="35"/>
      <c r="E16" s="21"/>
      <c r="F16" s="21"/>
      <c r="G16" s="21"/>
      <c r="H16" s="21"/>
      <c r="I16" s="36"/>
      <c r="J16" s="21"/>
      <c r="K16" s="211">
        <v>4</v>
      </c>
      <c r="L16" s="190" t="s">
        <v>76</v>
      </c>
      <c r="M16" s="191" t="str">
        <f>VLOOKUP(K16,'пр.взвешивания'!B5:G20,2,FALSE)</f>
        <v>ДАВТЯН Джульета Михайловна</v>
      </c>
      <c r="N16" s="179" t="str">
        <f>VLOOKUP(K16,'пр.взвешивания'!B5:G20,3,FALSE)</f>
        <v>24.06.88 мс</v>
      </c>
      <c r="O16" s="180" t="str">
        <f>VLOOKUP(K16,'пр.взвешивания'!B5:G20,4,FALSE)</f>
        <v>М,Москва,МКС</v>
      </c>
      <c r="P16" s="188">
        <f>VLOOKUP(K16,'[3]пр.взвешивания'!B6:G21,5,FALSE)</f>
        <v>0</v>
      </c>
      <c r="Q16" s="189" t="str">
        <f>VLOOKUP(K16,'пр.взвешивания'!B5:G20,6,FALSE)</f>
        <v>Шмаков ОВ  Востриков ВИ</v>
      </c>
      <c r="R16" s="21"/>
    </row>
    <row r="17" spans="1:18" ht="15" customHeight="1" thickBot="1">
      <c r="A17" s="133" t="s">
        <v>1</v>
      </c>
      <c r="B17" s="133" t="s">
        <v>8</v>
      </c>
      <c r="C17" s="133" t="s">
        <v>9</v>
      </c>
      <c r="D17" s="133" t="s">
        <v>10</v>
      </c>
      <c r="E17" s="153" t="s">
        <v>11</v>
      </c>
      <c r="F17" s="154"/>
      <c r="G17" s="155"/>
      <c r="H17" s="21"/>
      <c r="I17" s="133" t="s">
        <v>12</v>
      </c>
      <c r="J17" s="133" t="s">
        <v>13</v>
      </c>
      <c r="K17" s="211"/>
      <c r="L17" s="190"/>
      <c r="M17" s="191"/>
      <c r="N17" s="179"/>
      <c r="O17" s="180"/>
      <c r="P17" s="188"/>
      <c r="Q17" s="189"/>
      <c r="R17" s="21"/>
    </row>
    <row r="18" spans="1:18" ht="15" customHeight="1" thickBot="1">
      <c r="A18" s="134"/>
      <c r="B18" s="134"/>
      <c r="C18" s="134"/>
      <c r="D18" s="135"/>
      <c r="E18" s="37">
        <v>1</v>
      </c>
      <c r="F18" s="38">
        <v>2</v>
      </c>
      <c r="G18" s="39">
        <v>3</v>
      </c>
      <c r="H18" s="21"/>
      <c r="I18" s="134"/>
      <c r="J18" s="134"/>
      <c r="K18" s="211">
        <v>7</v>
      </c>
      <c r="L18" s="190" t="s">
        <v>76</v>
      </c>
      <c r="M18" s="178" t="str">
        <f>VLOOKUP(K18,'пр.взвешивания'!B5:G20,2,FALSE)</f>
        <v>СИНЕРОВА Инга Яновна</v>
      </c>
      <c r="N18" s="179" t="str">
        <f>VLOOKUP(K18,'пр.взвешивания'!B5:G20,3,FALSE)</f>
        <v>09.07.91 мс</v>
      </c>
      <c r="O18" s="180" t="str">
        <f>VLOOKUP(K18,'пр.взвешивания'!B5:G20,4,FALSE)</f>
        <v>М, Москва, МКС</v>
      </c>
      <c r="P18" s="188">
        <f>VLOOKUP(K18,'пр.взвешивания'!B5:G20,5,FALSE)</f>
        <v>0</v>
      </c>
      <c r="Q18" s="189" t="str">
        <f>VLOOKUP(K18,'пр.взвешивания'!B5:G20,6,FALSE)</f>
        <v>Шмаков ОВ Блонарь ВР</v>
      </c>
      <c r="R18" s="21"/>
    </row>
    <row r="19" spans="1:18" ht="15" customHeight="1">
      <c r="A19" s="117">
        <v>5</v>
      </c>
      <c r="B19" s="119" t="str">
        <f>VLOOKUP(A19,'пр.взвешивания'!B6:E19,2,FALSE)</f>
        <v>ФЕДОСЕЕНКО Светлана Александровна</v>
      </c>
      <c r="C19" s="121" t="str">
        <f>VLOOKUP(B19,'пр.взвешивания'!C6:F19,2,FALSE)</f>
        <v>20.05.88 мсмк</v>
      </c>
      <c r="D19" s="123" t="str">
        <f>VLOOKUP(C19,'пр.взвешивания'!D6:G19,2,FALSE)</f>
        <v>СФО,Новосибирская НСО Болотное,СС</v>
      </c>
      <c r="E19" s="40"/>
      <c r="F19" s="68">
        <v>0</v>
      </c>
      <c r="G19" s="74">
        <v>4</v>
      </c>
      <c r="H19" s="21"/>
      <c r="I19" s="111">
        <f>SUM(E19:H19)</f>
        <v>4</v>
      </c>
      <c r="J19" s="139">
        <v>2</v>
      </c>
      <c r="K19" s="211"/>
      <c r="L19" s="190"/>
      <c r="M19" s="178"/>
      <c r="N19" s="179"/>
      <c r="O19" s="180"/>
      <c r="P19" s="188"/>
      <c r="Q19" s="189"/>
      <c r="R19" s="21"/>
    </row>
    <row r="20" spans="1:18" ht="15" customHeight="1">
      <c r="A20" s="118"/>
      <c r="B20" s="120"/>
      <c r="C20" s="122"/>
      <c r="D20" s="124"/>
      <c r="E20" s="41"/>
      <c r="F20" s="42" t="s">
        <v>69</v>
      </c>
      <c r="G20" s="43" t="s">
        <v>72</v>
      </c>
      <c r="H20" s="21"/>
      <c r="I20" s="112"/>
      <c r="J20" s="140"/>
      <c r="K20" s="211">
        <v>3</v>
      </c>
      <c r="L20" s="179">
        <v>7</v>
      </c>
      <c r="M20" s="178" t="str">
        <f>VLOOKUP(K20,'пр.взвешивания'!B5:G20,2,FALSE)</f>
        <v>БАЛИНА Марина Александровна</v>
      </c>
      <c r="N20" s="179" t="str">
        <f>VLOOKUP(K20,'пр.взвешивания'!B5:G20,3,FALSE)</f>
        <v>07.04.88 мс</v>
      </c>
      <c r="O20" s="180" t="str">
        <f>VLOOKUP(K20,'пр.взвешивания'!B5:G20,4,FALSE)</f>
        <v>ДФО, Хабаровский,МО</v>
      </c>
      <c r="P20" s="188">
        <f>VLOOKUP(K20,'пр.взвешивания'!B5:G20,5,FALSE)</f>
        <v>0</v>
      </c>
      <c r="Q20" s="189" t="str">
        <f>VLOOKUP(K20,'пр.взвешивания'!B5:G20,6,FALSE)</f>
        <v>Загоскин АН</v>
      </c>
      <c r="R20" s="21"/>
    </row>
    <row r="21" spans="1:18" ht="15" customHeight="1" thickBot="1">
      <c r="A21" s="118">
        <v>6</v>
      </c>
      <c r="B21" s="126" t="str">
        <f>VLOOKUP(A21,'пр.взвешивания'!B8:E21,2,FALSE)</f>
        <v>ЕРЕМЕЕВА Надежда Валерьевна</v>
      </c>
      <c r="C21" s="127" t="str">
        <f>VLOOKUP(B21,'пр.взвешивания'!C8:F21,2,FALSE)</f>
        <v>23.04.83 мс</v>
      </c>
      <c r="D21" s="128" t="str">
        <f>VLOOKUP(C21,'пр.взвешивания'!D8:G21,2,FALSE)</f>
        <v>УрФО,Свердловская,Екатеринбург,МО</v>
      </c>
      <c r="E21" s="70">
        <v>4</v>
      </c>
      <c r="F21" s="71">
        <f>HYPERLINK(круги!O7)</f>
      </c>
      <c r="G21" s="75">
        <v>4</v>
      </c>
      <c r="H21" s="21"/>
      <c r="I21" s="112">
        <f>SUM(E21:H21)</f>
        <v>8</v>
      </c>
      <c r="J21" s="140">
        <v>1</v>
      </c>
      <c r="K21" s="211"/>
      <c r="L21" s="208"/>
      <c r="M21" s="209"/>
      <c r="N21" s="208"/>
      <c r="O21" s="210"/>
      <c r="P21" s="206"/>
      <c r="Q21" s="207"/>
      <c r="R21" s="21"/>
    </row>
    <row r="22" spans="1:18" ht="15" customHeight="1">
      <c r="A22" s="118"/>
      <c r="B22" s="120"/>
      <c r="C22" s="122"/>
      <c r="D22" s="124"/>
      <c r="E22" s="44" t="s">
        <v>69</v>
      </c>
      <c r="F22" s="45"/>
      <c r="G22" s="46" t="s">
        <v>73</v>
      </c>
      <c r="H22" s="21"/>
      <c r="I22" s="112"/>
      <c r="J22" s="140"/>
      <c r="K22" s="21"/>
      <c r="L22" s="21"/>
      <c r="M22" s="21"/>
      <c r="N22" s="21"/>
      <c r="O22" s="21"/>
      <c r="P22" s="21"/>
      <c r="Q22" s="21"/>
      <c r="R22" s="21"/>
    </row>
    <row r="23" spans="1:18" ht="15" customHeight="1">
      <c r="A23" s="118">
        <v>7</v>
      </c>
      <c r="B23" s="126" t="str">
        <f>VLOOKUP(A23,'пр.взвешивания'!B10:E23,2,FALSE)</f>
        <v>СИНЕРОВА Инга Яновна</v>
      </c>
      <c r="C23" s="127" t="str">
        <f>VLOOKUP(B23,'пр.взвешивания'!C10:F23,2,FALSE)</f>
        <v>09.07.91 мс</v>
      </c>
      <c r="D23" s="128" t="str">
        <f>VLOOKUP(C23,'пр.взвешивания'!D10:G23,2,FALSE)</f>
        <v>М, Москва, МКС</v>
      </c>
      <c r="E23" s="76">
        <v>0</v>
      </c>
      <c r="F23" s="23">
        <v>0</v>
      </c>
      <c r="G23" s="47"/>
      <c r="H23" s="21"/>
      <c r="I23" s="112">
        <f>SUM(E23:H23)</f>
        <v>0</v>
      </c>
      <c r="J23" s="141">
        <v>3</v>
      </c>
      <c r="K23" s="21"/>
      <c r="L23" s="21"/>
      <c r="M23" s="21"/>
      <c r="N23" s="21"/>
      <c r="O23" s="21"/>
      <c r="P23" s="21"/>
      <c r="Q23" s="21"/>
      <c r="R23" s="21"/>
    </row>
    <row r="24" spans="1:18" ht="15" customHeight="1" thickBot="1">
      <c r="A24" s="136"/>
      <c r="B24" s="137"/>
      <c r="C24" s="138"/>
      <c r="D24" s="130"/>
      <c r="E24" s="48" t="s">
        <v>72</v>
      </c>
      <c r="F24" s="49" t="s">
        <v>73</v>
      </c>
      <c r="G24" s="50"/>
      <c r="H24" s="21"/>
      <c r="I24" s="131"/>
      <c r="J24" s="142"/>
      <c r="K24" s="21"/>
      <c r="L24" s="21"/>
      <c r="M24" s="21"/>
      <c r="N24" s="21"/>
      <c r="O24" s="21"/>
      <c r="P24" s="21"/>
      <c r="Q24" s="21"/>
      <c r="R24" s="21"/>
    </row>
    <row r="25" spans="1:18" ht="18" customHeight="1">
      <c r="A25" s="21"/>
      <c r="B25" s="21" t="s">
        <v>15</v>
      </c>
      <c r="C25" s="21"/>
      <c r="D25" s="21"/>
      <c r="E25" s="21"/>
      <c r="F25" s="21" t="s">
        <v>16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3.5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 customHeight="1" thickBot="1">
      <c r="A27" s="117">
        <v>2</v>
      </c>
      <c r="B27" s="143" t="str">
        <f>VLOOKUP(A27,'пр.взвешивания'!B6:E19,2,FALSE)</f>
        <v>БАЛАШОВА Анна Викторвна</v>
      </c>
      <c r="C27" s="160" t="str">
        <f>VLOOKUP(A27,'пр.взвешивания'!B6:G19,3,FALSE)</f>
        <v>18.11.83 мсмк</v>
      </c>
      <c r="D27" s="145" t="str">
        <f>VLOOKUP(A27,'пр.взвешивания'!B6:G19,4,FALSE)</f>
        <v>ПФО,Пермская,Пермь,Д</v>
      </c>
      <c r="E27" s="51"/>
      <c r="F27" s="51"/>
      <c r="G27" s="51"/>
      <c r="H27" s="5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2.75" customHeight="1">
      <c r="A28" s="118"/>
      <c r="B28" s="144"/>
      <c r="C28" s="150"/>
      <c r="D28" s="146"/>
      <c r="E28" s="57">
        <v>2</v>
      </c>
      <c r="F28" s="51"/>
      <c r="G28" s="51"/>
      <c r="H28" s="5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ht="12.75" customHeight="1" thickBot="1">
      <c r="A29" s="147">
        <v>5</v>
      </c>
      <c r="B29" s="144" t="str">
        <f>VLOOKUP(A29,'пр.взвешивания'!B6:E21,2,FALSE)</f>
        <v>ФЕДОСЕЕНКО Светлана Александровна</v>
      </c>
      <c r="C29" s="150" t="str">
        <f>VLOOKUP(A29,'пр.взвешивания'!B6:G21,3,FALSE)</f>
        <v>20.05.88 мсмк</v>
      </c>
      <c r="D29" s="146" t="str">
        <f>VLOOKUP(A29,'пр.взвешивания'!B6:G21,4,FALSE)</f>
        <v>СФО,Новосибирская НСО Болотное,СС</v>
      </c>
      <c r="E29" s="77" t="s">
        <v>77</v>
      </c>
      <c r="F29" s="78"/>
      <c r="G29" s="79"/>
      <c r="H29" s="51"/>
      <c r="I29" s="21"/>
      <c r="J29" s="21"/>
      <c r="K29" s="21"/>
      <c r="L29" s="21"/>
      <c r="M29" s="21"/>
      <c r="N29" s="21"/>
      <c r="O29" s="21"/>
      <c r="P29" s="212" t="str">
        <f>HYPERLINK('[1]реквизиты'!$G$6)</f>
        <v>Шоя Ю.А</v>
      </c>
      <c r="Q29" s="212"/>
      <c r="R29" s="21"/>
      <c r="S29" s="4"/>
    </row>
    <row r="30" spans="1:19" ht="12.75" customHeight="1" thickBot="1">
      <c r="A30" s="148"/>
      <c r="B30" s="149"/>
      <c r="C30" s="151"/>
      <c r="D30" s="152"/>
      <c r="E30" s="51"/>
      <c r="F30" s="80"/>
      <c r="G30" s="80"/>
      <c r="H30" s="53">
        <v>2</v>
      </c>
      <c r="I30" s="21"/>
      <c r="J30" s="54" t="str">
        <f>HYPERLINK('[1]реквизиты'!$A$6)</f>
        <v>Гл. судья, судья МК</v>
      </c>
      <c r="K30" s="55"/>
      <c r="L30" s="55"/>
      <c r="M30" s="21"/>
      <c r="N30" s="66"/>
      <c r="O30" s="66"/>
      <c r="P30" s="212"/>
      <c r="Q30" s="212"/>
      <c r="R30" s="21"/>
      <c r="S30" s="4"/>
    </row>
    <row r="31" spans="1:19" ht="12.75" customHeight="1" thickBot="1">
      <c r="A31" s="156">
        <v>6</v>
      </c>
      <c r="B31" s="157" t="str">
        <f>VLOOKUP(A31,'пр.взвешивания'!B6:E23,2,FALSE)</f>
        <v>ЕРЕМЕЕВА Надежда Валерьевна</v>
      </c>
      <c r="C31" s="158" t="str">
        <f>VLOOKUP(A31,'пр.взвешивания'!B6:G23,3,FALSE)</f>
        <v>23.04.83 мс</v>
      </c>
      <c r="D31" s="159" t="str">
        <f>VLOOKUP(A31,'пр.взвешивания'!B6:G23,4,FALSE)</f>
        <v>УрФО,Свердловская,Екатеринбург,МО</v>
      </c>
      <c r="E31" s="51"/>
      <c r="F31" s="80"/>
      <c r="G31" s="80"/>
      <c r="H31" s="81"/>
      <c r="I31" s="21"/>
      <c r="J31" s="55"/>
      <c r="K31" s="55"/>
      <c r="L31" s="55"/>
      <c r="M31" s="21"/>
      <c r="N31" s="66"/>
      <c r="O31" s="66"/>
      <c r="P31" s="67" t="str">
        <f>HYPERLINK('[1]реквизиты'!$G$7)</f>
        <v>/Астрахань/</v>
      </c>
      <c r="Q31" s="21"/>
      <c r="R31" s="21"/>
      <c r="S31" s="4"/>
    </row>
    <row r="32" spans="1:19" ht="12.75" customHeight="1">
      <c r="A32" s="118"/>
      <c r="B32" s="144"/>
      <c r="C32" s="150"/>
      <c r="D32" s="146"/>
      <c r="E32" s="57">
        <v>6</v>
      </c>
      <c r="F32" s="82"/>
      <c r="G32" s="83"/>
      <c r="H32" s="51"/>
      <c r="I32" s="21"/>
      <c r="J32" s="58"/>
      <c r="K32" s="58"/>
      <c r="L32" s="58"/>
      <c r="M32" s="21"/>
      <c r="N32" s="59"/>
      <c r="O32" s="59"/>
      <c r="P32" s="212" t="str">
        <f>HYPERLINK('[1]реквизиты'!$G$8)</f>
        <v>Тимошин А.С.</v>
      </c>
      <c r="Q32" s="212"/>
      <c r="R32" s="21"/>
      <c r="S32" s="4"/>
    </row>
    <row r="33" spans="1:18" ht="12.75" customHeight="1" thickBot="1">
      <c r="A33" s="147">
        <v>1</v>
      </c>
      <c r="B33" s="144" t="str">
        <f>VLOOKUP(A33,'пр.взвешивания'!B6:E25,2,FALSE)</f>
        <v>НИКУЛИНА Ектерина Александровна</v>
      </c>
      <c r="C33" s="150" t="str">
        <f>VLOOKUP(A33,'пр.взвешивания'!B6:G25,3,FALSE)</f>
        <v>15.01.92 кмс</v>
      </c>
      <c r="D33" s="146" t="str">
        <f>VLOOKUP(A33,'пр.взвешивания'!B6:G25,4,FALSE)</f>
        <v>ЮФО, Волгоградская ,МО</v>
      </c>
      <c r="E33" s="77" t="s">
        <v>77</v>
      </c>
      <c r="F33" s="51"/>
      <c r="G33" s="51"/>
      <c r="H33" s="51"/>
      <c r="I33" s="21"/>
      <c r="J33" s="54" t="str">
        <f>'[1]реквизиты'!$A$8</f>
        <v>Гл. секретарь, судья РК</v>
      </c>
      <c r="K33" s="55"/>
      <c r="L33" s="55"/>
      <c r="M33" s="21"/>
      <c r="N33" s="66"/>
      <c r="O33" s="66"/>
      <c r="P33" s="212"/>
      <c r="Q33" s="212"/>
      <c r="R33" s="21"/>
    </row>
    <row r="34" spans="1:18" ht="12.75" customHeight="1" thickBot="1">
      <c r="A34" s="148"/>
      <c r="B34" s="149"/>
      <c r="C34" s="151"/>
      <c r="D34" s="152"/>
      <c r="E34" s="52"/>
      <c r="F34" s="52"/>
      <c r="G34" s="52"/>
      <c r="H34" s="52"/>
      <c r="I34" s="21"/>
      <c r="J34" s="58"/>
      <c r="K34" s="58"/>
      <c r="L34" s="58"/>
      <c r="M34" s="21"/>
      <c r="N34" s="59"/>
      <c r="O34" s="59"/>
      <c r="P34" s="67" t="str">
        <f>HYPERLINK('[1]реквизиты'!$G$9)</f>
        <v>/Рыбинск/</v>
      </c>
      <c r="Q34" s="21"/>
      <c r="R34" s="21"/>
    </row>
    <row r="35" spans="1:18" ht="12.75">
      <c r="A35" s="21"/>
      <c r="B35" s="21"/>
      <c r="C35" s="21"/>
      <c r="D35" s="21"/>
      <c r="E35" s="21"/>
      <c r="F35" s="21"/>
      <c r="G35" s="21"/>
      <c r="H35" s="21"/>
      <c r="I35" s="21"/>
      <c r="J35" s="58"/>
      <c r="K35" s="58"/>
      <c r="L35" s="58"/>
      <c r="M35" s="21"/>
      <c r="N35" s="21"/>
      <c r="O35" s="21"/>
      <c r="P35" s="56">
        <f>HYPERLINK('[1]реквизиты'!$G$23)</f>
      </c>
      <c r="Q35" s="21"/>
      <c r="R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/>
  <mergeCells count="136">
    <mergeCell ref="O18:O19"/>
    <mergeCell ref="P29:Q30"/>
    <mergeCell ref="P32:Q33"/>
    <mergeCell ref="K14:K15"/>
    <mergeCell ref="K16:K17"/>
    <mergeCell ref="K18:K19"/>
    <mergeCell ref="K20:K21"/>
    <mergeCell ref="M18:M19"/>
    <mergeCell ref="N18:N19"/>
    <mergeCell ref="A1:Q1"/>
    <mergeCell ref="P5:Q5"/>
    <mergeCell ref="P20:P21"/>
    <mergeCell ref="Q20:Q21"/>
    <mergeCell ref="L20:L21"/>
    <mergeCell ref="M20:M21"/>
    <mergeCell ref="N20:N21"/>
    <mergeCell ref="O20:O21"/>
    <mergeCell ref="P16:P17"/>
    <mergeCell ref="Q16:Q17"/>
    <mergeCell ref="O12:O13"/>
    <mergeCell ref="L10:L11"/>
    <mergeCell ref="A2:I2"/>
    <mergeCell ref="K2:P2"/>
    <mergeCell ref="A4:Q4"/>
    <mergeCell ref="C3:N3"/>
    <mergeCell ref="K8:K9"/>
    <mergeCell ref="K10:K11"/>
    <mergeCell ref="K12:K13"/>
    <mergeCell ref="L18:L19"/>
    <mergeCell ref="L14:L15"/>
    <mergeCell ref="G5:I5"/>
    <mergeCell ref="P14:P15"/>
    <mergeCell ref="M14:M15"/>
    <mergeCell ref="N14:N15"/>
    <mergeCell ref="O14:O15"/>
    <mergeCell ref="M12:M13"/>
    <mergeCell ref="N12:N13"/>
    <mergeCell ref="P8:P9"/>
    <mergeCell ref="P12:P13"/>
    <mergeCell ref="Q12:Q13"/>
    <mergeCell ref="Q14:Q15"/>
    <mergeCell ref="L12:L13"/>
    <mergeCell ref="P18:P19"/>
    <mergeCell ref="Q18:Q19"/>
    <mergeCell ref="L16:L17"/>
    <mergeCell ref="M16:M17"/>
    <mergeCell ref="N16:N17"/>
    <mergeCell ref="O16:O17"/>
    <mergeCell ref="L8:L9"/>
    <mergeCell ref="M8:M9"/>
    <mergeCell ref="N8:N9"/>
    <mergeCell ref="O8:O9"/>
    <mergeCell ref="Q8:Q9"/>
    <mergeCell ref="P10:P11"/>
    <mergeCell ref="Q10:Q11"/>
    <mergeCell ref="O6:O7"/>
    <mergeCell ref="P6:P7"/>
    <mergeCell ref="Q6:Q7"/>
    <mergeCell ref="M10:M11"/>
    <mergeCell ref="N10:N11"/>
    <mergeCell ref="O10:O11"/>
    <mergeCell ref="L6:L7"/>
    <mergeCell ref="M6:M7"/>
    <mergeCell ref="E6:H6"/>
    <mergeCell ref="I6:I7"/>
    <mergeCell ref="J6:J7"/>
    <mergeCell ref="N6:N7"/>
    <mergeCell ref="E17:G17"/>
    <mergeCell ref="A33:A34"/>
    <mergeCell ref="B33:B34"/>
    <mergeCell ref="C33:C34"/>
    <mergeCell ref="D33:D34"/>
    <mergeCell ref="A31:A32"/>
    <mergeCell ref="B31:B32"/>
    <mergeCell ref="C31:C32"/>
    <mergeCell ref="D31:D32"/>
    <mergeCell ref="C27:C28"/>
    <mergeCell ref="A27:A28"/>
    <mergeCell ref="B27:B28"/>
    <mergeCell ref="D27:D28"/>
    <mergeCell ref="A29:A30"/>
    <mergeCell ref="B29:B30"/>
    <mergeCell ref="C29:C30"/>
    <mergeCell ref="D29:D30"/>
    <mergeCell ref="I21:I22"/>
    <mergeCell ref="J21:J22"/>
    <mergeCell ref="I23:I24"/>
    <mergeCell ref="J23:J24"/>
    <mergeCell ref="A23:A24"/>
    <mergeCell ref="B23:B24"/>
    <mergeCell ref="A21:A22"/>
    <mergeCell ref="B21:B22"/>
    <mergeCell ref="C21:C22"/>
    <mergeCell ref="D21:D22"/>
    <mergeCell ref="C23:C24"/>
    <mergeCell ref="D23:D24"/>
    <mergeCell ref="J17:J18"/>
    <mergeCell ref="A14:A15"/>
    <mergeCell ref="B14:B15"/>
    <mergeCell ref="C14:C15"/>
    <mergeCell ref="A19:A20"/>
    <mergeCell ref="B19:B20"/>
    <mergeCell ref="C19:C20"/>
    <mergeCell ref="D19:D20"/>
    <mergeCell ref="I19:I20"/>
    <mergeCell ref="J19:J20"/>
    <mergeCell ref="D14:D15"/>
    <mergeCell ref="I10:I11"/>
    <mergeCell ref="D10:D11"/>
    <mergeCell ref="I14:I15"/>
    <mergeCell ref="J14:J15"/>
    <mergeCell ref="A17:A18"/>
    <mergeCell ref="B17:B18"/>
    <mergeCell ref="C17:C18"/>
    <mergeCell ref="D17:D18"/>
    <mergeCell ref="I17:I18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5"/>
  <sheetViews>
    <sheetView zoomScalePageLayoutView="0" workbookViewId="0" topLeftCell="A4">
      <selection activeCell="F13" sqref="F13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13" t="s">
        <v>17</v>
      </c>
      <c r="B1" s="213"/>
      <c r="C1" s="213"/>
      <c r="D1" s="213"/>
      <c r="E1" s="213"/>
      <c r="F1" s="213"/>
      <c r="G1" s="213"/>
      <c r="H1" s="213"/>
      <c r="I1" s="213" t="s">
        <v>17</v>
      </c>
      <c r="J1" s="213"/>
      <c r="K1" s="213"/>
      <c r="L1" s="213"/>
      <c r="M1" s="213"/>
      <c r="N1" s="213"/>
      <c r="O1" s="213"/>
      <c r="P1" s="213"/>
    </row>
    <row r="2" spans="1:16" ht="23.25" customHeight="1">
      <c r="A2" s="19" t="s">
        <v>7</v>
      </c>
      <c r="B2" s="5" t="s">
        <v>18</v>
      </c>
      <c r="C2" s="5"/>
      <c r="D2" s="5"/>
      <c r="E2" s="19" t="str">
        <f>HYPERLINK('пр.взвешивания'!D3)</f>
        <v>в.к  св 80   кг.</v>
      </c>
      <c r="F2" s="5"/>
      <c r="G2" s="5"/>
      <c r="H2" s="5"/>
      <c r="I2" s="19" t="s">
        <v>14</v>
      </c>
      <c r="J2" s="5" t="s">
        <v>18</v>
      </c>
      <c r="K2" s="5"/>
      <c r="L2" s="5"/>
      <c r="M2" s="19" t="str">
        <f>HYPERLINK('пр.взвешивания'!D3)</f>
        <v>в.к  св 80   кг.</v>
      </c>
      <c r="N2" s="5"/>
      <c r="O2" s="5"/>
      <c r="P2" s="5"/>
    </row>
    <row r="3" spans="1:16" ht="12.75">
      <c r="A3" s="214" t="s">
        <v>1</v>
      </c>
      <c r="B3" s="214" t="s">
        <v>8</v>
      </c>
      <c r="C3" s="214" t="s">
        <v>9</v>
      </c>
      <c r="D3" s="214" t="s">
        <v>10</v>
      </c>
      <c r="E3" s="214" t="s">
        <v>19</v>
      </c>
      <c r="F3" s="214" t="s">
        <v>20</v>
      </c>
      <c r="G3" s="214" t="s">
        <v>21</v>
      </c>
      <c r="H3" s="214" t="s">
        <v>22</v>
      </c>
      <c r="I3" s="214" t="s">
        <v>1</v>
      </c>
      <c r="J3" s="214" t="s">
        <v>8</v>
      </c>
      <c r="K3" s="214" t="s">
        <v>9</v>
      </c>
      <c r="L3" s="214" t="s">
        <v>10</v>
      </c>
      <c r="M3" s="214" t="s">
        <v>19</v>
      </c>
      <c r="N3" s="214" t="s">
        <v>20</v>
      </c>
      <c r="O3" s="214" t="s">
        <v>21</v>
      </c>
      <c r="P3" s="214" t="s">
        <v>22</v>
      </c>
    </row>
    <row r="4" spans="1:16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2.75">
      <c r="A5" s="216">
        <v>1</v>
      </c>
      <c r="B5" s="217" t="str">
        <f>HYPERLINK('пр.взвешивания'!C6)</f>
        <v>НИКУЛИНА Ектерина Александровна</v>
      </c>
      <c r="C5" s="217" t="str">
        <f>HYPERLINK('пр.взвешивания'!D6)</f>
        <v>15.01.92 кмс</v>
      </c>
      <c r="D5" s="217" t="str">
        <f>HYPERLINK('пр.взвешивания'!E6)</f>
        <v>ЮФО, Волгоградская ,МО</v>
      </c>
      <c r="E5" s="219"/>
      <c r="F5" s="220"/>
      <c r="G5" s="221"/>
      <c r="H5" s="214"/>
      <c r="I5" s="245">
        <v>5</v>
      </c>
      <c r="J5" s="223" t="str">
        <f>HYPERLINK('пр.взвешивания'!C14)</f>
        <v>ФЕДОСЕЕНКО Светлана Александровна</v>
      </c>
      <c r="K5" s="223" t="str">
        <f>HYPERLINK('пр.взвешивания'!D14)</f>
        <v>20.05.88 мсмк</v>
      </c>
      <c r="L5" s="223" t="str">
        <f>HYPERLINK('пр.взвешивания'!E14)</f>
        <v>СФО,Новосибирская НСО Болотное,СС</v>
      </c>
      <c r="M5" s="219"/>
      <c r="N5" s="220"/>
      <c r="O5" s="221"/>
      <c r="P5" s="214"/>
    </row>
    <row r="6" spans="1:16" ht="12.75">
      <c r="A6" s="216"/>
      <c r="B6" s="218"/>
      <c r="C6" s="218"/>
      <c r="D6" s="218"/>
      <c r="E6" s="219"/>
      <c r="F6" s="219"/>
      <c r="G6" s="221"/>
      <c r="H6" s="214"/>
      <c r="I6" s="245"/>
      <c r="J6" s="218"/>
      <c r="K6" s="218"/>
      <c r="L6" s="218"/>
      <c r="M6" s="219"/>
      <c r="N6" s="219"/>
      <c r="O6" s="221"/>
      <c r="P6" s="214"/>
    </row>
    <row r="7" spans="1:16" ht="12.75" customHeight="1">
      <c r="A7" s="215">
        <v>2</v>
      </c>
      <c r="B7" s="223" t="str">
        <f>HYPERLINK('пр.взвешивания'!C8)</f>
        <v>БАЛАШОВА Анна Викторвна</v>
      </c>
      <c r="C7" s="223" t="str">
        <f>HYPERLINK('пр.взвешивания'!D8)</f>
        <v>18.11.83 мсмк</v>
      </c>
      <c r="D7" s="223" t="str">
        <f>HYPERLINK('пр.взвешивания'!E8)</f>
        <v>ПФО,Пермская,Пермь,Д</v>
      </c>
      <c r="E7" s="225"/>
      <c r="F7" s="225"/>
      <c r="G7" s="215"/>
      <c r="H7" s="215"/>
      <c r="I7" s="215">
        <v>6</v>
      </c>
      <c r="J7" s="223" t="str">
        <f>HYPERLINK('пр.взвешивания'!C16)</f>
        <v>ЕРЕМЕЕВА Надежда Валерьевна</v>
      </c>
      <c r="K7" s="223" t="str">
        <f>HYPERLINK('пр.взвешивания'!D16)</f>
        <v>23.04.83 мс</v>
      </c>
      <c r="L7" s="223" t="str">
        <f>HYPERLINK('пр.взвешивания'!E16)</f>
        <v>УрФО,Свердловская,Екатеринбург,МО</v>
      </c>
      <c r="M7" s="225"/>
      <c r="N7" s="225"/>
      <c r="O7" s="215"/>
      <c r="P7" s="215"/>
    </row>
    <row r="8" spans="1:16" ht="13.5" thickBot="1">
      <c r="A8" s="222"/>
      <c r="B8" s="224"/>
      <c r="C8" s="224"/>
      <c r="D8" s="224"/>
      <c r="E8" s="226"/>
      <c r="F8" s="226"/>
      <c r="G8" s="222"/>
      <c r="H8" s="222"/>
      <c r="I8" s="222"/>
      <c r="J8" s="224"/>
      <c r="K8" s="224"/>
      <c r="L8" s="224"/>
      <c r="M8" s="226"/>
      <c r="N8" s="226"/>
      <c r="O8" s="222"/>
      <c r="P8" s="222"/>
    </row>
    <row r="9" spans="1:16" ht="12.75">
      <c r="A9" s="227">
        <v>4</v>
      </c>
      <c r="B9" s="228" t="str">
        <f>HYPERLINK('пр.взвешивания'!C12)</f>
        <v>ДАВТЯН Джульета Михайловна</v>
      </c>
      <c r="C9" s="228" t="str">
        <f>HYPERLINK('пр.взвешивания'!D12)</f>
        <v>24.06.88 мс</v>
      </c>
      <c r="D9" s="228" t="str">
        <f>HYPERLINK('пр.взвешивания'!E12)</f>
        <v>М,Москва,МКС</v>
      </c>
      <c r="E9" s="219"/>
      <c r="F9" s="220"/>
      <c r="G9" s="221"/>
      <c r="H9" s="229"/>
      <c r="I9" s="246">
        <v>7</v>
      </c>
      <c r="J9" s="247" t="str">
        <f>HYPERLINK('пр.взвешивания'!C18)</f>
        <v>СИНЕРОВА Инга Яновна</v>
      </c>
      <c r="K9" s="247" t="str">
        <f>HYPERLINK('пр.взвешивания'!D18)</f>
        <v>09.07.91 мс</v>
      </c>
      <c r="L9" s="247" t="str">
        <f>HYPERLINK('пр.взвешивания'!E18)</f>
        <v>М, Москва, МКС</v>
      </c>
      <c r="M9" s="246" t="s">
        <v>25</v>
      </c>
      <c r="N9" s="248"/>
      <c r="O9" s="249"/>
      <c r="P9" s="250"/>
    </row>
    <row r="10" spans="1:16" ht="12.75">
      <c r="A10" s="214"/>
      <c r="B10" s="218"/>
      <c r="C10" s="218"/>
      <c r="D10" s="218"/>
      <c r="E10" s="219"/>
      <c r="F10" s="219"/>
      <c r="G10" s="221"/>
      <c r="H10" s="214"/>
      <c r="I10" s="214"/>
      <c r="J10" s="218"/>
      <c r="K10" s="218"/>
      <c r="L10" s="218"/>
      <c r="M10" s="214"/>
      <c r="N10" s="219"/>
      <c r="O10" s="221"/>
      <c r="P10" s="214"/>
    </row>
    <row r="11" spans="1:13" ht="12.75">
      <c r="A11" s="215">
        <v>3</v>
      </c>
      <c r="B11" s="223" t="str">
        <f>HYPERLINK('пр.взвешивания'!C10)</f>
        <v>БАЛИНА Марина Александровна</v>
      </c>
      <c r="C11" s="223" t="str">
        <f>HYPERLINK('пр.взвешивания'!D10)</f>
        <v>07.04.88 мс</v>
      </c>
      <c r="D11" s="223" t="str">
        <f>HYPERLINK('пр.взвешивания'!E10)</f>
        <v>ДФО, Хабаровский,МО</v>
      </c>
      <c r="E11" s="225"/>
      <c r="F11" s="225"/>
      <c r="G11" s="215"/>
      <c r="H11" s="215"/>
      <c r="I11" s="6"/>
      <c r="J11" s="6"/>
      <c r="K11" s="6"/>
      <c r="L11" s="6"/>
      <c r="M11" s="6"/>
    </row>
    <row r="12" spans="1:13" ht="12.75">
      <c r="A12" s="227"/>
      <c r="B12" s="218"/>
      <c r="C12" s="218"/>
      <c r="D12" s="218"/>
      <c r="E12" s="230"/>
      <c r="F12" s="230"/>
      <c r="G12" s="227"/>
      <c r="H12" s="227"/>
      <c r="I12" s="6"/>
      <c r="J12" s="6"/>
      <c r="K12" s="6"/>
      <c r="L12" s="6"/>
      <c r="M12" s="6"/>
    </row>
    <row r="13" spans="1:16" ht="24" customHeight="1">
      <c r="A13" s="19" t="s">
        <v>7</v>
      </c>
      <c r="B13" s="5" t="s">
        <v>23</v>
      </c>
      <c r="C13" s="5"/>
      <c r="D13" s="5"/>
      <c r="E13" s="19" t="str">
        <f>HYPERLINK('пр.взвешивания'!D3)</f>
        <v>в.к  св 80   кг.</v>
      </c>
      <c r="F13" s="5"/>
      <c r="G13" s="5"/>
      <c r="H13" s="5"/>
      <c r="I13" s="19" t="s">
        <v>14</v>
      </c>
      <c r="J13" s="5" t="s">
        <v>23</v>
      </c>
      <c r="K13" s="5"/>
      <c r="L13" s="5"/>
      <c r="M13" s="19" t="str">
        <f>HYPERLINK('пр.взвешивания'!D3)</f>
        <v>в.к  св 80   кг.</v>
      </c>
      <c r="N13" s="5"/>
      <c r="O13" s="5"/>
      <c r="P13" s="5"/>
    </row>
    <row r="14" spans="1:16" ht="12.75">
      <c r="A14" s="215" t="s">
        <v>1</v>
      </c>
      <c r="B14" s="215" t="s">
        <v>8</v>
      </c>
      <c r="C14" s="215" t="s">
        <v>9</v>
      </c>
      <c r="D14" s="215" t="s">
        <v>10</v>
      </c>
      <c r="E14" s="215" t="s">
        <v>19</v>
      </c>
      <c r="F14" s="215" t="s">
        <v>20</v>
      </c>
      <c r="G14" s="215" t="s">
        <v>21</v>
      </c>
      <c r="H14" s="215" t="s">
        <v>22</v>
      </c>
      <c r="I14" s="215" t="s">
        <v>1</v>
      </c>
      <c r="J14" s="215" t="s">
        <v>8</v>
      </c>
      <c r="K14" s="215" t="s">
        <v>9</v>
      </c>
      <c r="L14" s="215" t="s">
        <v>10</v>
      </c>
      <c r="M14" s="215" t="s">
        <v>19</v>
      </c>
      <c r="N14" s="215" t="s">
        <v>20</v>
      </c>
      <c r="O14" s="215" t="s">
        <v>21</v>
      </c>
      <c r="P14" s="215" t="s">
        <v>22</v>
      </c>
    </row>
    <row r="15" spans="1:16" ht="12.75">
      <c r="A15" s="231"/>
      <c r="B15" s="232"/>
      <c r="C15" s="232"/>
      <c r="D15" s="232"/>
      <c r="E15" s="232"/>
      <c r="F15" s="232"/>
      <c r="G15" s="232"/>
      <c r="H15" s="232"/>
      <c r="I15" s="232"/>
      <c r="J15" s="251"/>
      <c r="K15" s="232"/>
      <c r="L15" s="232"/>
      <c r="M15" s="232"/>
      <c r="N15" s="231"/>
      <c r="O15" s="231"/>
      <c r="P15" s="231"/>
    </row>
    <row r="16" spans="1:16" ht="12.75" customHeight="1">
      <c r="A16" s="233">
        <v>1</v>
      </c>
      <c r="B16" s="223" t="str">
        <f>HYPERLINK('пр.взвешивания'!C6)</f>
        <v>НИКУЛИНА Ектерина Александровна</v>
      </c>
      <c r="C16" s="223" t="str">
        <f>HYPERLINK('пр.взвешивания'!D6)</f>
        <v>15.01.92 кмс</v>
      </c>
      <c r="D16" s="223" t="str">
        <f>HYPERLINK('пр.взвешивания'!E6)</f>
        <v>ЮФО, Волгоградская ,МО</v>
      </c>
      <c r="E16" s="225"/>
      <c r="F16" s="235"/>
      <c r="G16" s="236"/>
      <c r="H16" s="215"/>
      <c r="I16" s="252">
        <v>5</v>
      </c>
      <c r="J16" s="254" t="str">
        <f>HYPERLINK('пр.взвешивания'!C14)</f>
        <v>ФЕДОСЕЕНКО Светлана Александровна</v>
      </c>
      <c r="K16" s="223" t="str">
        <f>HYPERLINK('пр.взвешивания'!D14)</f>
        <v>20.05.88 мсмк</v>
      </c>
      <c r="L16" s="223" t="str">
        <f>HYPERLINK('пр.взвешивания'!E14)</f>
        <v>СФО,Новосибирская НСО Болотное,СС</v>
      </c>
      <c r="M16" s="215"/>
      <c r="N16" s="235"/>
      <c r="O16" s="236"/>
      <c r="P16" s="215"/>
    </row>
    <row r="17" spans="1:16" ht="12.75">
      <c r="A17" s="234"/>
      <c r="B17" s="218"/>
      <c r="C17" s="218"/>
      <c r="D17" s="218"/>
      <c r="E17" s="230"/>
      <c r="F17" s="232"/>
      <c r="G17" s="237"/>
      <c r="H17" s="227"/>
      <c r="I17" s="253"/>
      <c r="J17" s="255"/>
      <c r="K17" s="218"/>
      <c r="L17" s="218"/>
      <c r="M17" s="227"/>
      <c r="N17" s="231"/>
      <c r="O17" s="237"/>
      <c r="P17" s="227"/>
    </row>
    <row r="18" spans="1:16" ht="12.75">
      <c r="A18" s="215">
        <v>3</v>
      </c>
      <c r="B18" s="223" t="str">
        <f>HYPERLINK('пр.взвешивания'!C10)</f>
        <v>БАЛИНА Марина Александровна</v>
      </c>
      <c r="C18" s="223" t="str">
        <f>HYPERLINK('пр.взвешивания'!D10)</f>
        <v>07.04.88 мс</v>
      </c>
      <c r="D18" s="223" t="str">
        <f>HYPERLINK('пр.взвешивания'!E10)</f>
        <v>ДФО, Хабаровский,МО</v>
      </c>
      <c r="E18" s="225"/>
      <c r="F18" s="225"/>
      <c r="G18" s="215"/>
      <c r="H18" s="215"/>
      <c r="I18" s="215">
        <v>7</v>
      </c>
      <c r="J18" s="223" t="str">
        <f>HYPERLINK('пр.взвешивания'!C18)</f>
        <v>СИНЕРОВА Инга Яновна</v>
      </c>
      <c r="K18" s="223" t="str">
        <f>HYPERLINK('пр.взвешивания'!D18)</f>
        <v>09.07.91 мс</v>
      </c>
      <c r="L18" s="223" t="str">
        <f>HYPERLINK('пр.взвешивания'!E18)</f>
        <v>М, Москва, МКС</v>
      </c>
      <c r="M18" s="215"/>
      <c r="N18" s="225"/>
      <c r="O18" s="215"/>
      <c r="P18" s="215"/>
    </row>
    <row r="19" spans="1:16" ht="13.5" thickBot="1">
      <c r="A19" s="238"/>
      <c r="B19" s="224"/>
      <c r="C19" s="224"/>
      <c r="D19" s="224"/>
      <c r="E19" s="239"/>
      <c r="F19" s="239"/>
      <c r="G19" s="239"/>
      <c r="H19" s="239"/>
      <c r="I19" s="239"/>
      <c r="J19" s="224"/>
      <c r="K19" s="224"/>
      <c r="L19" s="224"/>
      <c r="M19" s="239"/>
      <c r="N19" s="238"/>
      <c r="O19" s="238"/>
      <c r="P19" s="238"/>
    </row>
    <row r="20" spans="1:16" ht="12.75">
      <c r="A20" s="240">
        <v>2</v>
      </c>
      <c r="B20" s="228" t="str">
        <f>HYPERLINK('пр.взвешивания'!C8)</f>
        <v>БАЛАШОВА Анна Викторвна</v>
      </c>
      <c r="C20" s="228" t="str">
        <f>HYPERLINK('пр.взвешивания'!D8)</f>
        <v>18.11.83 мсмк</v>
      </c>
      <c r="D20" s="228" t="str">
        <f>HYPERLINK('пр.взвешивания'!E8)</f>
        <v>ПФО,Пермская,Пермь,Д</v>
      </c>
      <c r="E20" s="241"/>
      <c r="F20" s="242"/>
      <c r="G20" s="243"/>
      <c r="H20" s="244"/>
      <c r="I20" s="240">
        <v>6</v>
      </c>
      <c r="J20" s="228" t="str">
        <f>HYPERLINK('пр.взвешивания'!C16)</f>
        <v>ЕРЕМЕЕВА Надежда Валерьевна</v>
      </c>
      <c r="K20" s="228" t="str">
        <f>HYPERLINK('пр.взвешивания'!D16)</f>
        <v>23.04.83 мс</v>
      </c>
      <c r="L20" s="228" t="str">
        <f>HYPERLINK('пр.взвешивания'!E16)</f>
        <v>УрФО,Свердловская,Екатеринбург,МО</v>
      </c>
      <c r="M20" s="240" t="s">
        <v>25</v>
      </c>
      <c r="N20" s="242"/>
      <c r="O20" s="243"/>
      <c r="P20" s="256"/>
    </row>
    <row r="21" spans="1:16" ht="12.75">
      <c r="A21" s="231"/>
      <c r="B21" s="218"/>
      <c r="C21" s="218"/>
      <c r="D21" s="218"/>
      <c r="E21" s="230"/>
      <c r="F21" s="232"/>
      <c r="G21" s="237"/>
      <c r="H21" s="232"/>
      <c r="I21" s="232"/>
      <c r="J21" s="218"/>
      <c r="K21" s="218"/>
      <c r="L21" s="218"/>
      <c r="M21" s="227"/>
      <c r="N21" s="231"/>
      <c r="O21" s="237"/>
      <c r="P21" s="231"/>
    </row>
    <row r="22" spans="1:13" ht="12.75">
      <c r="A22" s="215">
        <v>4</v>
      </c>
      <c r="B22" s="223" t="str">
        <f>HYPERLINK('пр.взвешивания'!C12)</f>
        <v>ДАВТЯН Джульета Михайловна</v>
      </c>
      <c r="C22" s="223" t="str">
        <f>HYPERLINK('пр.взвешивания'!D12)</f>
        <v>24.06.88 мс</v>
      </c>
      <c r="D22" s="223" t="str">
        <f>HYPERLINK('пр.взвешивания'!E12)</f>
        <v>М,Москва,МКС</v>
      </c>
      <c r="E22" s="225"/>
      <c r="F22" s="225"/>
      <c r="G22" s="215"/>
      <c r="H22" s="215"/>
      <c r="I22" s="6"/>
      <c r="J22" s="6"/>
      <c r="K22" s="6"/>
      <c r="L22" s="6"/>
      <c r="M22" s="6"/>
    </row>
    <row r="23" spans="1:13" ht="12.75">
      <c r="A23" s="231"/>
      <c r="B23" s="218"/>
      <c r="C23" s="218"/>
      <c r="D23" s="218"/>
      <c r="E23" s="232"/>
      <c r="F23" s="232"/>
      <c r="G23" s="232"/>
      <c r="H23" s="232"/>
      <c r="I23" s="6"/>
      <c r="J23" s="6"/>
      <c r="K23" s="6"/>
      <c r="L23" s="6"/>
      <c r="M23" s="6"/>
    </row>
    <row r="24" spans="1:16" ht="26.25" customHeight="1">
      <c r="A24" s="19" t="s">
        <v>7</v>
      </c>
      <c r="B24" s="5" t="s">
        <v>24</v>
      </c>
      <c r="C24" s="5"/>
      <c r="D24" s="5"/>
      <c r="E24" s="19" t="str">
        <f>HYPERLINK('пр.взвешивания'!D3)</f>
        <v>в.к  св 80   кг.</v>
      </c>
      <c r="F24" s="5"/>
      <c r="G24" s="5"/>
      <c r="H24" s="5"/>
      <c r="I24" s="19" t="s">
        <v>14</v>
      </c>
      <c r="J24" s="5" t="s">
        <v>24</v>
      </c>
      <c r="K24" s="5"/>
      <c r="L24" s="5"/>
      <c r="M24" s="19" t="str">
        <f>HYPERLINK('пр.взвешивания'!D3)</f>
        <v>в.к  св 80   кг.</v>
      </c>
      <c r="N24" s="5"/>
      <c r="O24" s="5"/>
      <c r="P24" s="5"/>
    </row>
    <row r="25" spans="1:16" ht="12.75">
      <c r="A25" s="215" t="s">
        <v>1</v>
      </c>
      <c r="B25" s="215" t="s">
        <v>8</v>
      </c>
      <c r="C25" s="215" t="s">
        <v>9</v>
      </c>
      <c r="D25" s="215" t="s">
        <v>10</v>
      </c>
      <c r="E25" s="215" t="s">
        <v>19</v>
      </c>
      <c r="F25" s="215" t="s">
        <v>20</v>
      </c>
      <c r="G25" s="215" t="s">
        <v>21</v>
      </c>
      <c r="H25" s="215" t="s">
        <v>22</v>
      </c>
      <c r="I25" s="215" t="s">
        <v>1</v>
      </c>
      <c r="J25" s="215" t="s">
        <v>8</v>
      </c>
      <c r="K25" s="215" t="s">
        <v>9</v>
      </c>
      <c r="L25" s="215" t="s">
        <v>10</v>
      </c>
      <c r="M25" s="215" t="s">
        <v>19</v>
      </c>
      <c r="N25" s="215" t="s">
        <v>20</v>
      </c>
      <c r="O25" s="215" t="s">
        <v>21</v>
      </c>
      <c r="P25" s="215" t="s">
        <v>22</v>
      </c>
    </row>
    <row r="26" spans="1:16" ht="12.75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1"/>
      <c r="O26" s="231"/>
      <c r="P26" s="231"/>
    </row>
    <row r="27" spans="1:16" ht="12.75" customHeight="1">
      <c r="A27" s="233">
        <v>1</v>
      </c>
      <c r="B27" s="223" t="str">
        <f>HYPERLINK('пр.взвешивания'!C6)</f>
        <v>НИКУЛИНА Ектерина Александровна</v>
      </c>
      <c r="C27" s="223" t="str">
        <f>HYPERLINK('пр.взвешивания'!D6)</f>
        <v>15.01.92 кмс</v>
      </c>
      <c r="D27" s="223" t="str">
        <f>HYPERLINK('пр.взвешивания'!E6)</f>
        <v>ЮФО, Волгоградская ,МО</v>
      </c>
      <c r="E27" s="225"/>
      <c r="F27" s="235"/>
      <c r="G27" s="236"/>
      <c r="H27" s="215"/>
      <c r="I27" s="252">
        <v>7</v>
      </c>
      <c r="J27" s="217" t="str">
        <f>HYPERLINK('пр.взвешивания'!C18)</f>
        <v>СИНЕРОВА Инга Яновна</v>
      </c>
      <c r="K27" s="217" t="str">
        <f>HYPERLINK('пр.взвешивания'!D18)</f>
        <v>09.07.91 мс</v>
      </c>
      <c r="L27" s="217" t="str">
        <f>HYPERLINK('пр.взвешивания'!E18)</f>
        <v>М, Москва, МКС</v>
      </c>
      <c r="M27" s="215"/>
      <c r="N27" s="235"/>
      <c r="O27" s="236"/>
      <c r="P27" s="215"/>
    </row>
    <row r="28" spans="1:16" ht="12.75">
      <c r="A28" s="234"/>
      <c r="B28" s="218"/>
      <c r="C28" s="218"/>
      <c r="D28" s="218"/>
      <c r="E28" s="230"/>
      <c r="F28" s="232"/>
      <c r="G28" s="237"/>
      <c r="H28" s="227"/>
      <c r="I28" s="253"/>
      <c r="J28" s="218"/>
      <c r="K28" s="218"/>
      <c r="L28" s="218"/>
      <c r="M28" s="227"/>
      <c r="N28" s="231"/>
      <c r="O28" s="237"/>
      <c r="P28" s="227"/>
    </row>
    <row r="29" spans="1:16" ht="12.75" customHeight="1">
      <c r="A29" s="215">
        <v>4</v>
      </c>
      <c r="B29" s="223" t="str">
        <f>HYPERLINK('пр.взвешивания'!C12)</f>
        <v>ДАВТЯН Джульета Михайловна</v>
      </c>
      <c r="C29" s="223" t="str">
        <f>HYPERLINK('пр.взвешивания'!D12)</f>
        <v>24.06.88 мс</v>
      </c>
      <c r="D29" s="223" t="str">
        <f>HYPERLINK('пр.взвешивания'!E12)</f>
        <v>М,Москва,МКС</v>
      </c>
      <c r="E29" s="225"/>
      <c r="F29" s="225"/>
      <c r="G29" s="215"/>
      <c r="H29" s="215"/>
      <c r="I29" s="215">
        <v>6</v>
      </c>
      <c r="J29" s="223" t="str">
        <f>HYPERLINK('пр.взвешивания'!C16)</f>
        <v>ЕРЕМЕЕВА Надежда Валерьевна</v>
      </c>
      <c r="K29" s="223" t="str">
        <f>HYPERLINK('пр.взвешивания'!D16)</f>
        <v>23.04.83 мс</v>
      </c>
      <c r="L29" s="223" t="str">
        <f>HYPERLINK('пр.взвешивания'!E16)</f>
        <v>УрФО,Свердловская,Екатеринбург,МО</v>
      </c>
      <c r="M29" s="215"/>
      <c r="N29" s="225"/>
      <c r="O29" s="215"/>
      <c r="P29" s="215"/>
    </row>
    <row r="30" spans="1:16" ht="13.5" thickBot="1">
      <c r="A30" s="238"/>
      <c r="B30" s="224"/>
      <c r="C30" s="224"/>
      <c r="D30" s="224"/>
      <c r="E30" s="239"/>
      <c r="F30" s="239"/>
      <c r="G30" s="239"/>
      <c r="H30" s="239"/>
      <c r="I30" s="239"/>
      <c r="J30" s="224"/>
      <c r="K30" s="224"/>
      <c r="L30" s="224"/>
      <c r="M30" s="239"/>
      <c r="N30" s="238"/>
      <c r="O30" s="238"/>
      <c r="P30" s="238"/>
    </row>
    <row r="31" spans="1:16" ht="12.75" customHeight="1">
      <c r="A31" s="240">
        <v>3</v>
      </c>
      <c r="B31" s="228" t="str">
        <f>HYPERLINK('пр.взвешивания'!C10)</f>
        <v>БАЛИНА Марина Александровна</v>
      </c>
      <c r="C31" s="228" t="str">
        <f>HYPERLINK('пр.взвешивания'!D10)</f>
        <v>07.04.88 мс</v>
      </c>
      <c r="D31" s="228" t="str">
        <f>HYPERLINK('пр.взвешивания'!E10)</f>
        <v>ДФО, Хабаровский,МО</v>
      </c>
      <c r="E31" s="241"/>
      <c r="F31" s="242"/>
      <c r="G31" s="243"/>
      <c r="H31" s="244"/>
      <c r="I31" s="240">
        <v>5</v>
      </c>
      <c r="J31" s="228" t="str">
        <f>HYPERLINK('пр.взвешивания'!C14)</f>
        <v>ФЕДОСЕЕНКО Светлана Александровна</v>
      </c>
      <c r="K31" s="228" t="str">
        <f>HYPERLINK('пр.взвешивания'!D14)</f>
        <v>20.05.88 мсмк</v>
      </c>
      <c r="L31" s="228" t="str">
        <f>HYPERLINK('пр.взвешивания'!E14)</f>
        <v>СФО,Новосибирская НСО Болотное,СС</v>
      </c>
      <c r="M31" s="240" t="s">
        <v>25</v>
      </c>
      <c r="N31" s="242"/>
      <c r="O31" s="243"/>
      <c r="P31" s="256"/>
    </row>
    <row r="32" spans="1:16" ht="12.75">
      <c r="A32" s="231"/>
      <c r="B32" s="218"/>
      <c r="C32" s="218"/>
      <c r="D32" s="218"/>
      <c r="E32" s="230"/>
      <c r="F32" s="232"/>
      <c r="G32" s="237"/>
      <c r="H32" s="232"/>
      <c r="I32" s="232"/>
      <c r="J32" s="218"/>
      <c r="K32" s="218"/>
      <c r="L32" s="218"/>
      <c r="M32" s="227"/>
      <c r="N32" s="231"/>
      <c r="O32" s="237"/>
      <c r="P32" s="231"/>
    </row>
    <row r="33" spans="1:13" ht="12.75">
      <c r="A33" s="215">
        <v>2</v>
      </c>
      <c r="B33" s="223" t="str">
        <f>HYPERLINK('пр.взвешивания'!C8)</f>
        <v>БАЛАШОВА Анна Викторвна</v>
      </c>
      <c r="C33" s="223" t="str">
        <f>HYPERLINK('пр.взвешивания'!D8)</f>
        <v>18.11.83 мсмк</v>
      </c>
      <c r="D33" s="223" t="str">
        <f>HYPERLINK('пр.взвешивания'!E8)</f>
        <v>ПФО,Пермская,Пермь,Д</v>
      </c>
      <c r="E33" s="225"/>
      <c r="F33" s="225"/>
      <c r="G33" s="215"/>
      <c r="H33" s="215"/>
      <c r="I33" s="6"/>
      <c r="J33" s="6"/>
      <c r="K33" s="6"/>
      <c r="L33" s="6"/>
      <c r="M33" s="6"/>
    </row>
    <row r="34" spans="1:13" ht="12.75">
      <c r="A34" s="231"/>
      <c r="B34" s="218"/>
      <c r="C34" s="218"/>
      <c r="D34" s="218"/>
      <c r="E34" s="232"/>
      <c r="F34" s="232"/>
      <c r="G34" s="232"/>
      <c r="H34" s="232"/>
      <c r="I34" s="6"/>
      <c r="J34" s="6"/>
      <c r="K34" s="6"/>
      <c r="L34" s="6"/>
      <c r="M34" s="6"/>
    </row>
    <row r="35" spans="2:13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218">
    <mergeCell ref="G33:G34"/>
    <mergeCell ref="H33:H34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1:G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29:G30"/>
    <mergeCell ref="H29:H30"/>
    <mergeCell ref="I29:I30"/>
    <mergeCell ref="J29:J30"/>
    <mergeCell ref="K29:K30"/>
    <mergeCell ref="L29:L30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7:G28"/>
    <mergeCell ref="H27:H28"/>
    <mergeCell ref="I27:I28"/>
    <mergeCell ref="J27:J28"/>
    <mergeCell ref="K27:K28"/>
    <mergeCell ref="L27:L28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18:I19"/>
    <mergeCell ref="J18:J19"/>
    <mergeCell ref="K18:K19"/>
    <mergeCell ref="L18:L19"/>
    <mergeCell ref="M18:M19"/>
    <mergeCell ref="N18:N19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zoomScalePageLayoutView="0" workbookViewId="0" topLeftCell="A18">
      <selection activeCell="A26" sqref="A26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18" t="str">
        <f>HYPERLINK('пр.взвешивания'!D3)</f>
        <v>в.к  св 80   кг.</v>
      </c>
    </row>
    <row r="2" ht="29.25" customHeight="1">
      <c r="C2" s="9" t="s">
        <v>26</v>
      </c>
    </row>
    <row r="3" ht="12.75">
      <c r="C3" s="8" t="s">
        <v>27</v>
      </c>
    </row>
    <row r="4" spans="1:8" ht="12.75" customHeight="1">
      <c r="A4" s="214" t="s">
        <v>28</v>
      </c>
      <c r="B4" s="214" t="s">
        <v>1</v>
      </c>
      <c r="C4" s="227" t="s">
        <v>8</v>
      </c>
      <c r="D4" s="214" t="s">
        <v>9</v>
      </c>
      <c r="E4" s="214" t="s">
        <v>10</v>
      </c>
      <c r="F4" s="214" t="s">
        <v>19</v>
      </c>
      <c r="G4" s="214" t="s">
        <v>21</v>
      </c>
      <c r="H4" s="214" t="s">
        <v>22</v>
      </c>
    </row>
    <row r="5" spans="1:8" ht="12.75">
      <c r="A5" s="215"/>
      <c r="B5" s="215"/>
      <c r="C5" s="215"/>
      <c r="D5" s="215"/>
      <c r="E5" s="215"/>
      <c r="F5" s="215"/>
      <c r="G5" s="215"/>
      <c r="H5" s="215"/>
    </row>
    <row r="6" spans="1:8" ht="12.75">
      <c r="A6" s="261"/>
      <c r="B6" s="258">
        <v>2</v>
      </c>
      <c r="C6" s="259" t="str">
        <f>'пр.взвешивания'!C8</f>
        <v>БАЛАШОВА Анна Викторвна</v>
      </c>
      <c r="D6" s="260" t="str">
        <f>'пр.взвешивания'!D8</f>
        <v>18.11.83 мсмк</v>
      </c>
      <c r="E6" s="260" t="str">
        <f>'пр.взвешивания'!E8</f>
        <v>ПФО,Пермская,Пермь,Д</v>
      </c>
      <c r="F6" s="219"/>
      <c r="G6" s="221"/>
      <c r="H6" s="214"/>
    </row>
    <row r="7" spans="1:8" ht="12.75">
      <c r="A7" s="261"/>
      <c r="B7" s="214"/>
      <c r="C7" s="259"/>
      <c r="D7" s="260"/>
      <c r="E7" s="260"/>
      <c r="F7" s="219"/>
      <c r="G7" s="221"/>
      <c r="H7" s="214"/>
    </row>
    <row r="8" spans="1:8" ht="12.75">
      <c r="A8" s="257"/>
      <c r="B8" s="258">
        <v>5</v>
      </c>
      <c r="C8" s="259" t="str">
        <f>'пр.взвешивания'!C14</f>
        <v>ФЕДОСЕЕНКО Светлана Александровна</v>
      </c>
      <c r="D8" s="260" t="str">
        <f>'пр.взвешивания'!D14</f>
        <v>20.05.88 мсмк</v>
      </c>
      <c r="E8" s="260" t="str">
        <f>'пр.взвешивания'!E14</f>
        <v>СФО,Новосибирская НСО Болотное,СС</v>
      </c>
      <c r="F8" s="219"/>
      <c r="G8" s="214"/>
      <c r="H8" s="214"/>
    </row>
    <row r="9" spans="1:8" ht="12.75">
      <c r="A9" s="257"/>
      <c r="B9" s="214"/>
      <c r="C9" s="259"/>
      <c r="D9" s="260"/>
      <c r="E9" s="260"/>
      <c r="F9" s="219"/>
      <c r="G9" s="214"/>
      <c r="H9" s="214"/>
    </row>
    <row r="10" ht="24.75" customHeight="1">
      <c r="E10" s="10"/>
    </row>
    <row r="11" spans="1:4" ht="24.75" customHeight="1">
      <c r="A11" s="10" t="s">
        <v>7</v>
      </c>
      <c r="B11" s="11"/>
      <c r="C11" s="11"/>
      <c r="D11" s="11"/>
    </row>
    <row r="12" spans="1:4" ht="24.75" customHeight="1">
      <c r="A12" s="10" t="s">
        <v>14</v>
      </c>
      <c r="B12" s="11"/>
      <c r="C12" s="11"/>
      <c r="D12" s="11"/>
    </row>
    <row r="13" ht="24.75" customHeight="1"/>
    <row r="14" ht="7.5" customHeight="1"/>
    <row r="15" spans="3:6" ht="24.75" customHeight="1">
      <c r="C15" s="8" t="s">
        <v>75</v>
      </c>
      <c r="F15" s="18" t="str">
        <f>HYPERLINK('пр.взвешивания'!D3)</f>
        <v>в.к  св 80   кг.</v>
      </c>
    </row>
    <row r="16" spans="1:8" ht="12.75" customHeight="1">
      <c r="A16" s="214" t="s">
        <v>28</v>
      </c>
      <c r="B16" s="214" t="s">
        <v>1</v>
      </c>
      <c r="C16" s="227" t="s">
        <v>8</v>
      </c>
      <c r="D16" s="214" t="s">
        <v>9</v>
      </c>
      <c r="E16" s="214" t="s">
        <v>10</v>
      </c>
      <c r="F16" s="214" t="s">
        <v>19</v>
      </c>
      <c r="G16" s="214" t="s">
        <v>21</v>
      </c>
      <c r="H16" s="214" t="s">
        <v>22</v>
      </c>
    </row>
    <row r="17" spans="1:8" ht="12.75">
      <c r="A17" s="215"/>
      <c r="B17" s="215"/>
      <c r="C17" s="215"/>
      <c r="D17" s="215"/>
      <c r="E17" s="215"/>
      <c r="F17" s="215"/>
      <c r="G17" s="215"/>
      <c r="H17" s="215"/>
    </row>
    <row r="18" spans="1:8" ht="12.75">
      <c r="A18" s="261"/>
      <c r="B18" s="258">
        <v>6</v>
      </c>
      <c r="C18" s="259" t="str">
        <f>'пр.взвешивания'!C16</f>
        <v>ЕРЕМЕЕВА Надежда Валерьевна</v>
      </c>
      <c r="D18" s="260" t="str">
        <f>'пр.взвешивания'!D16</f>
        <v>23.04.83 мс</v>
      </c>
      <c r="E18" s="260" t="str">
        <f>'пр.взвешивания'!E16</f>
        <v>УрФО,Свердловская,Екатеринбург,МО</v>
      </c>
      <c r="F18" s="219"/>
      <c r="G18" s="221"/>
      <c r="H18" s="214"/>
    </row>
    <row r="19" spans="1:8" ht="12.75">
      <c r="A19" s="261"/>
      <c r="B19" s="214"/>
      <c r="C19" s="259"/>
      <c r="D19" s="260"/>
      <c r="E19" s="260"/>
      <c r="F19" s="219"/>
      <c r="G19" s="221"/>
      <c r="H19" s="214"/>
    </row>
    <row r="20" spans="1:8" ht="12.75">
      <c r="A20" s="257"/>
      <c r="B20" s="258">
        <v>1</v>
      </c>
      <c r="C20" s="259" t="str">
        <f>'пр.взвешивания'!C6</f>
        <v>НИКУЛИНА Ектерина Александровна</v>
      </c>
      <c r="D20" s="260" t="str">
        <f>'пр.взвешивания'!D6</f>
        <v>15.01.92 кмс</v>
      </c>
      <c r="E20" s="260" t="str">
        <f>'пр.взвешивания'!E6</f>
        <v>ЮФО, Волгоградская ,МО</v>
      </c>
      <c r="F20" s="219"/>
      <c r="G20" s="214"/>
      <c r="H20" s="214"/>
    </row>
    <row r="21" spans="1:8" ht="12.75">
      <c r="A21" s="257"/>
      <c r="B21" s="214"/>
      <c r="C21" s="259"/>
      <c r="D21" s="260"/>
      <c r="E21" s="260"/>
      <c r="F21" s="219"/>
      <c r="G21" s="214"/>
      <c r="H21" s="214"/>
    </row>
    <row r="22" ht="24.75" customHeight="1">
      <c r="E22" s="10"/>
    </row>
    <row r="23" spans="5:8" ht="24.75" customHeight="1">
      <c r="E23" s="10" t="s">
        <v>7</v>
      </c>
      <c r="F23" s="11"/>
      <c r="G23" s="11"/>
      <c r="H23" s="11"/>
    </row>
    <row r="24" spans="5:8" ht="24.75" customHeight="1">
      <c r="E24" s="10" t="s">
        <v>14</v>
      </c>
      <c r="F24" s="11"/>
      <c r="G24" s="11"/>
      <c r="H24" s="11"/>
    </row>
    <row r="25" spans="5:8" ht="24.75" customHeight="1">
      <c r="E25" s="10" t="s">
        <v>14</v>
      </c>
      <c r="F25" s="11"/>
      <c r="G25" s="11"/>
      <c r="H25" s="11"/>
    </row>
    <row r="26" ht="24.75" customHeight="1"/>
    <row r="27" ht="9" customHeight="1"/>
    <row r="28" spans="3:6" ht="24.75" customHeight="1">
      <c r="C28" s="12" t="s">
        <v>16</v>
      </c>
      <c r="F28" s="18" t="str">
        <f>HYPERLINK('пр.взвешивания'!D3)</f>
        <v>в.к  св 80   кг.</v>
      </c>
    </row>
    <row r="29" spans="1:8" ht="12.75">
      <c r="A29" s="214" t="s">
        <v>28</v>
      </c>
      <c r="B29" s="214" t="s">
        <v>1</v>
      </c>
      <c r="C29" s="227" t="s">
        <v>8</v>
      </c>
      <c r="D29" s="214" t="s">
        <v>9</v>
      </c>
      <c r="E29" s="214" t="s">
        <v>10</v>
      </c>
      <c r="F29" s="214" t="s">
        <v>19</v>
      </c>
      <c r="G29" s="214" t="s">
        <v>21</v>
      </c>
      <c r="H29" s="214" t="s">
        <v>22</v>
      </c>
    </row>
    <row r="30" spans="1:8" ht="12.75">
      <c r="A30" s="215"/>
      <c r="B30" s="215"/>
      <c r="C30" s="215"/>
      <c r="D30" s="215"/>
      <c r="E30" s="215"/>
      <c r="F30" s="215"/>
      <c r="G30" s="215"/>
      <c r="H30" s="215"/>
    </row>
    <row r="31" spans="1:8" ht="12.75">
      <c r="A31" s="261"/>
      <c r="B31" s="258">
        <v>2</v>
      </c>
      <c r="C31" s="259" t="str">
        <f>'пр.взвешивания'!C8</f>
        <v>БАЛАШОВА Анна Викторвна</v>
      </c>
      <c r="D31" s="260" t="str">
        <f>'пр.взвешивания'!D8</f>
        <v>18.11.83 мсмк</v>
      </c>
      <c r="E31" s="260" t="str">
        <f>'пр.взвешивания'!E8</f>
        <v>ПФО,Пермская,Пермь,Д</v>
      </c>
      <c r="F31" s="219"/>
      <c r="G31" s="221"/>
      <c r="H31" s="214"/>
    </row>
    <row r="32" spans="1:8" ht="12.75">
      <c r="A32" s="261"/>
      <c r="B32" s="214"/>
      <c r="C32" s="259"/>
      <c r="D32" s="260"/>
      <c r="E32" s="260"/>
      <c r="F32" s="219"/>
      <c r="G32" s="221"/>
      <c r="H32" s="214"/>
    </row>
    <row r="33" spans="1:8" ht="12.75">
      <c r="A33" s="257"/>
      <c r="B33" s="258">
        <v>6</v>
      </c>
      <c r="C33" s="259" t="str">
        <f>'пр.взвешивания'!C16</f>
        <v>ЕРЕМЕЕВА Надежда Валерьевна</v>
      </c>
      <c r="D33" s="260" t="str">
        <f>'пр.взвешивания'!E16</f>
        <v>УрФО,Свердловская,Екатеринбург,МО</v>
      </c>
      <c r="E33" s="260" t="str">
        <f>'пр.взвешивания'!E16</f>
        <v>УрФО,Свердловская,Екатеринбург,МО</v>
      </c>
      <c r="F33" s="219"/>
      <c r="G33" s="214"/>
      <c r="H33" s="214"/>
    </row>
    <row r="34" spans="1:8" ht="12.75">
      <c r="A34" s="257"/>
      <c r="B34" s="214"/>
      <c r="C34" s="259"/>
      <c r="D34" s="260"/>
      <c r="E34" s="260"/>
      <c r="F34" s="219"/>
      <c r="G34" s="214"/>
      <c r="H34" s="214"/>
    </row>
    <row r="35" ht="24.75" customHeight="1">
      <c r="E35" s="10"/>
    </row>
    <row r="36" spans="5:8" ht="24.75" customHeight="1">
      <c r="E36" s="10" t="s">
        <v>7</v>
      </c>
      <c r="F36" s="11"/>
      <c r="G36" s="11"/>
      <c r="H36" s="11"/>
    </row>
    <row r="37" spans="5:8" ht="24.75" customHeight="1">
      <c r="E37" s="10" t="s">
        <v>14</v>
      </c>
      <c r="F37" s="11"/>
      <c r="G37" s="11"/>
      <c r="H37" s="11"/>
    </row>
    <row r="38" spans="5:8" ht="24.75" customHeight="1">
      <c r="E38" s="10" t="s">
        <v>14</v>
      </c>
      <c r="F38" s="11"/>
      <c r="G38" s="11"/>
      <c r="H38" s="11"/>
    </row>
    <row r="39" ht="24.75" customHeight="1"/>
    <row r="40" ht="24.75" customHeight="1"/>
    <row r="41" ht="24.75" customHeight="1"/>
  </sheetData>
  <sheetProtection/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99" t="str">
        <f>HYPERLINK('[1]реквизиты'!$A$2)</f>
        <v>Чемпионат России по самбо среди женщин (отбор на чемпионат мира)</v>
      </c>
      <c r="B1" s="269"/>
      <c r="C1" s="269"/>
      <c r="D1" s="269"/>
      <c r="E1" s="269"/>
      <c r="F1" s="269"/>
      <c r="G1" s="269"/>
      <c r="H1" s="1"/>
      <c r="I1" s="1"/>
    </row>
    <row r="2" spans="1:9" ht="18" customHeight="1">
      <c r="A2" s="271" t="str">
        <f>HYPERLINK('[1]реквизиты'!$A$3)</f>
        <v>18-23 июня 2013 год  г.Челябинск</v>
      </c>
      <c r="B2" s="271"/>
      <c r="C2" s="271"/>
      <c r="D2" s="271"/>
      <c r="E2" s="271"/>
      <c r="F2" s="271"/>
      <c r="G2" s="271"/>
      <c r="H2" s="268"/>
      <c r="I2" s="268"/>
    </row>
    <row r="3" ht="28.5" customHeight="1">
      <c r="D3" t="s">
        <v>66</v>
      </c>
    </row>
    <row r="4" spans="1:7" ht="12.75">
      <c r="A4" s="214" t="s">
        <v>0</v>
      </c>
      <c r="B4" s="270" t="s">
        <v>1</v>
      </c>
      <c r="C4" s="214" t="s">
        <v>2</v>
      </c>
      <c r="D4" s="214" t="s">
        <v>3</v>
      </c>
      <c r="E4" s="214" t="s">
        <v>4</v>
      </c>
      <c r="F4" s="214" t="s">
        <v>5</v>
      </c>
      <c r="G4" s="214" t="s">
        <v>6</v>
      </c>
    </row>
    <row r="5" spans="1:7" ht="12.75">
      <c r="A5" s="214"/>
      <c r="B5" s="270"/>
      <c r="C5" s="214"/>
      <c r="D5" s="214"/>
      <c r="E5" s="214"/>
      <c r="F5" s="214"/>
      <c r="G5" s="214"/>
    </row>
    <row r="6" spans="1:7" ht="12.75" customHeight="1">
      <c r="A6" s="214">
        <v>1</v>
      </c>
      <c r="B6" s="266">
        <v>1</v>
      </c>
      <c r="C6" s="265" t="s">
        <v>37</v>
      </c>
      <c r="D6" s="214" t="s">
        <v>38</v>
      </c>
      <c r="E6" s="214" t="s">
        <v>39</v>
      </c>
      <c r="F6" s="221"/>
      <c r="G6" s="263" t="s">
        <v>40</v>
      </c>
    </row>
    <row r="7" spans="1:7" ht="12.75">
      <c r="A7" s="214"/>
      <c r="B7" s="264"/>
      <c r="C7" s="265"/>
      <c r="D7" s="214"/>
      <c r="E7" s="214"/>
      <c r="F7" s="221"/>
      <c r="G7" s="263"/>
    </row>
    <row r="8" spans="1:7" ht="12.75" customHeight="1">
      <c r="A8" s="214">
        <v>2</v>
      </c>
      <c r="B8" s="266">
        <v>2</v>
      </c>
      <c r="C8" s="265" t="s">
        <v>41</v>
      </c>
      <c r="D8" s="214" t="s">
        <v>42</v>
      </c>
      <c r="E8" s="214" t="s">
        <v>43</v>
      </c>
      <c r="F8" s="221" t="s">
        <v>44</v>
      </c>
      <c r="G8" s="263" t="s">
        <v>45</v>
      </c>
    </row>
    <row r="9" spans="1:7" ht="12.75">
      <c r="A9" s="214"/>
      <c r="B9" s="264"/>
      <c r="C9" s="265"/>
      <c r="D9" s="214"/>
      <c r="E9" s="214"/>
      <c r="F9" s="221"/>
      <c r="G9" s="263"/>
    </row>
    <row r="10" spans="1:7" ht="12.75" customHeight="1">
      <c r="A10" s="214">
        <v>3</v>
      </c>
      <c r="B10" s="266">
        <v>3</v>
      </c>
      <c r="C10" s="265" t="s">
        <v>46</v>
      </c>
      <c r="D10" s="214" t="s">
        <v>47</v>
      </c>
      <c r="E10" s="267" t="s">
        <v>48</v>
      </c>
      <c r="F10" s="221"/>
      <c r="G10" s="263" t="s">
        <v>49</v>
      </c>
    </row>
    <row r="11" spans="1:7" ht="12.75">
      <c r="A11" s="214"/>
      <c r="B11" s="264"/>
      <c r="C11" s="265"/>
      <c r="D11" s="214"/>
      <c r="E11" s="267"/>
      <c r="F11" s="221"/>
      <c r="G11" s="263"/>
    </row>
    <row r="12" spans="1:7" ht="12.75" customHeight="1">
      <c r="A12" s="214">
        <v>4</v>
      </c>
      <c r="B12" s="264">
        <v>4</v>
      </c>
      <c r="C12" s="265" t="s">
        <v>50</v>
      </c>
      <c r="D12" s="214" t="s">
        <v>51</v>
      </c>
      <c r="E12" s="214" t="s">
        <v>52</v>
      </c>
      <c r="F12" s="221"/>
      <c r="G12" s="263" t="s">
        <v>53</v>
      </c>
    </row>
    <row r="13" spans="1:7" ht="12.75">
      <c r="A13" s="214"/>
      <c r="B13" s="264"/>
      <c r="C13" s="265"/>
      <c r="D13" s="214"/>
      <c r="E13" s="214"/>
      <c r="F13" s="221"/>
      <c r="G13" s="263"/>
    </row>
    <row r="14" spans="1:7" ht="12.75" customHeight="1">
      <c r="A14" s="214">
        <v>5</v>
      </c>
      <c r="B14" s="266">
        <v>5</v>
      </c>
      <c r="C14" s="265" t="s">
        <v>54</v>
      </c>
      <c r="D14" s="214" t="s">
        <v>55</v>
      </c>
      <c r="E14" s="214" t="s">
        <v>56</v>
      </c>
      <c r="F14" s="221"/>
      <c r="G14" s="263" t="s">
        <v>57</v>
      </c>
    </row>
    <row r="15" spans="1:7" ht="12.75">
      <c r="A15" s="214"/>
      <c r="B15" s="264"/>
      <c r="C15" s="265"/>
      <c r="D15" s="214"/>
      <c r="E15" s="214"/>
      <c r="F15" s="221"/>
      <c r="G15" s="263"/>
    </row>
    <row r="16" spans="1:7" ht="12.75" customHeight="1">
      <c r="A16" s="214">
        <v>6</v>
      </c>
      <c r="B16" s="266">
        <v>6</v>
      </c>
      <c r="C16" s="265" t="s">
        <v>58</v>
      </c>
      <c r="D16" s="214" t="s">
        <v>59</v>
      </c>
      <c r="E16" s="214" t="s">
        <v>60</v>
      </c>
      <c r="F16" s="221"/>
      <c r="G16" s="263" t="s">
        <v>61</v>
      </c>
    </row>
    <row r="17" spans="1:7" ht="12.75">
      <c r="A17" s="214"/>
      <c r="B17" s="264"/>
      <c r="C17" s="265"/>
      <c r="D17" s="214"/>
      <c r="E17" s="214"/>
      <c r="F17" s="221"/>
      <c r="G17" s="263"/>
    </row>
    <row r="18" spans="1:7" ht="12.75" customHeight="1">
      <c r="A18" s="214">
        <v>7</v>
      </c>
      <c r="B18" s="264">
        <v>7</v>
      </c>
      <c r="C18" s="265" t="s">
        <v>62</v>
      </c>
      <c r="D18" s="214" t="s">
        <v>63</v>
      </c>
      <c r="E18" s="214" t="s">
        <v>64</v>
      </c>
      <c r="F18" s="221"/>
      <c r="G18" s="263" t="s">
        <v>65</v>
      </c>
    </row>
    <row r="19" spans="1:7" ht="12.75">
      <c r="A19" s="214"/>
      <c r="B19" s="264"/>
      <c r="C19" s="265"/>
      <c r="D19" s="214"/>
      <c r="E19" s="214"/>
      <c r="F19" s="221"/>
      <c r="G19" s="263"/>
    </row>
    <row r="20" spans="1:8" ht="12.75">
      <c r="A20" s="262"/>
      <c r="B20" s="262"/>
      <c r="C20" s="262"/>
      <c r="D20" s="262"/>
      <c r="E20" s="262"/>
      <c r="F20" s="262"/>
      <c r="G20" s="262"/>
      <c r="H20" s="2"/>
    </row>
    <row r="21" spans="1:8" ht="12.75">
      <c r="A21" s="262"/>
      <c r="B21" s="262"/>
      <c r="C21" s="262"/>
      <c r="D21" s="262"/>
      <c r="E21" s="262"/>
      <c r="F21" s="262"/>
      <c r="G21" s="26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sheetProtection/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A16:A17"/>
    <mergeCell ref="B16:B17"/>
    <mergeCell ref="C16:C17"/>
    <mergeCell ref="D16:D17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2013-06-21T14:54:51Z</cp:lastPrinted>
  <dcterms:created xsi:type="dcterms:W3CDTF">1996-10-08T23:32:33Z</dcterms:created>
  <dcterms:modified xsi:type="dcterms:W3CDTF">2013-06-21T22:35:30Z</dcterms:modified>
  <cp:category/>
  <cp:version/>
  <cp:contentType/>
  <cp:contentStatus/>
</cp:coreProperties>
</file>