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<sst xmlns="http://schemas.openxmlformats.org/spreadsheetml/2006/main" count="170" uniqueCount="91">
  <si>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</si>
  <si>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</si>
  <si>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</si>
  <si>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</si>
  <si>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</si>
  <si>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</si>
  <si>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</si>
  <si>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</si>
  <si>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</si>
  <si>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</si>
  <si>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</si>
  <si>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</si>
  <si>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</si>
  <si>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</si>
  <si>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</si>
  <si>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</si>
  <si>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</si>
  <si>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</si>
  <si>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</si>
  <si>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</si>
  <si>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</si>
  <si>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</si>
  <si>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</si>
  <si>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</si>
  <si>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</si>
  <si>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</si>
  <si>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</si>
  <si>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</si>
  <si>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</si>
  <si>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</si>
  <si>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</si>
  <si>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</si>
  <si>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</si>
  <si>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</si>
  <si>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</si>
  <si>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</si>
  <si>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Протокол взвешивания</t>
  </si>
  <si>
    <t>№ п\п</t>
  </si>
  <si>
    <t>5-6</t>
  </si>
  <si>
    <t>7-8</t>
  </si>
  <si>
    <t>РАННЕВА Виктория Сергеевна</t>
  </si>
  <si>
    <t>28.09.94 кмс</t>
  </si>
  <si>
    <t>С.П.</t>
  </si>
  <si>
    <t>С.Петербург МО</t>
  </si>
  <si>
    <t>Ерёмина ЕП</t>
  </si>
  <si>
    <t>ЕМЕЛЬЯНЕНКО Анна Александровна</t>
  </si>
  <si>
    <t>18.12.91 мс</t>
  </si>
  <si>
    <t>ЮФО</t>
  </si>
  <si>
    <t>Астраханская Астрахань</t>
  </si>
  <si>
    <t>Шоя ЮА Гольдберг ЕМ</t>
  </si>
  <si>
    <t>ЧЕРНЕВА Елена Александровна</t>
  </si>
  <si>
    <t>18.02.94 кмс</t>
  </si>
  <si>
    <t>ПФО</t>
  </si>
  <si>
    <t xml:space="preserve"> Самарская Самара ВС</t>
  </si>
  <si>
    <t>Сараева АА</t>
  </si>
  <si>
    <t>ЕСЬКОВА Карина Игоревна</t>
  </si>
  <si>
    <t>12.17.91 кмс</t>
  </si>
  <si>
    <t>ПФО Оренбургская Бузулук</t>
  </si>
  <si>
    <t>003341</t>
  </si>
  <si>
    <t>Парсаев ЕА Новиков ДЛ</t>
  </si>
  <si>
    <t>РЫЖОВА Ольга Юрьевна</t>
  </si>
  <si>
    <t>12.09.84 МС</t>
  </si>
  <si>
    <t>МОС</t>
  </si>
  <si>
    <t xml:space="preserve">Москва С-70 Д </t>
  </si>
  <si>
    <t>ШЕСТЁРА Альбина Александровна</t>
  </si>
  <si>
    <t>30.03.81 мс</t>
  </si>
  <si>
    <t>ДВФО</t>
  </si>
  <si>
    <t>Приморский Владивосток УФК и С</t>
  </si>
  <si>
    <t>000654</t>
  </si>
  <si>
    <t>Леонтьев ЮА Фалеева ОА</t>
  </si>
  <si>
    <t>БАДАНОВА Екатерина Александровна</t>
  </si>
  <si>
    <t>13.01. 91 кмс</t>
  </si>
  <si>
    <t>Москва  МКС</t>
  </si>
  <si>
    <t>000800</t>
  </si>
  <si>
    <t>РИ Айко Чангиевна</t>
  </si>
  <si>
    <t>16.02.94 кмс</t>
  </si>
  <si>
    <t>СФО</t>
  </si>
  <si>
    <t>Новосибирская Новосибирск МО</t>
  </si>
  <si>
    <t>Орлов АА Завалищев ВС</t>
  </si>
  <si>
    <t>КАЛЯЕВА Светлана Викторовна</t>
  </si>
  <si>
    <t>27.06.82 кмс</t>
  </si>
  <si>
    <t xml:space="preserve"> С-70 Д </t>
  </si>
  <si>
    <t>018399    4506631833</t>
  </si>
  <si>
    <t>в.к. 64    кг</t>
  </si>
  <si>
    <t>0,00.</t>
  </si>
  <si>
    <t>4/0.</t>
  </si>
  <si>
    <t>Коровкин ВН  Ходырев АН Некрасова АС</t>
  </si>
  <si>
    <t>Доровских СН Ходырев АН Некрасова АС</t>
  </si>
  <si>
    <t>3/1.</t>
  </si>
  <si>
    <t>3/0.</t>
  </si>
  <si>
    <t>Кораллов АС Леонтьев АА Бобров АА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</si>
</sst>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14" fillId="0" borderId="0" xfId="15" applyFont="1" applyAlignment="1">
      <alignment/>
    </xf>
    <xf numFmtId="0" fontId="0" fillId="0" borderId="0" xfId="0" applyNumberFormat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2" fillId="0" borderId="0" xfId="15" applyNumberFormat="1" applyFont="1" applyBorder="1" applyAlignment="1">
      <alignment vertical="center" wrapText="1"/>
    </xf>
    <xf numFmtId="0" fontId="8" fillId="0" borderId="0" xfId="15" applyNumberFormat="1" applyFont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0" borderId="15" xfId="15" applyNumberFormat="1" applyFont="1" applyBorder="1" applyAlignment="1">
      <alignment horizontal="center"/>
    </xf>
    <xf numFmtId="0" fontId="1" fillId="0" borderId="16" xfId="15" applyNumberFormat="1" applyFont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1" fillId="0" borderId="19" xfId="15" applyNumberFormat="1" applyFont="1" applyBorder="1" applyAlignment="1">
      <alignment horizontal="center"/>
    </xf>
    <xf numFmtId="0" fontId="1" fillId="0" borderId="20" xfId="15" applyNumberFormat="1" applyFont="1" applyBorder="1" applyAlignment="1">
      <alignment horizontal="center"/>
    </xf>
    <xf numFmtId="0" fontId="1" fillId="0" borderId="21" xfId="15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3" xfId="15" applyNumberFormat="1" applyFont="1" applyBorder="1" applyAlignment="1">
      <alignment horizontal="center"/>
    </xf>
    <xf numFmtId="0" fontId="1" fillId="0" borderId="24" xfId="15" applyNumberFormat="1" applyFont="1" applyBorder="1" applyAlignment="1">
      <alignment horizontal="center"/>
    </xf>
    <xf numFmtId="0" fontId="1" fillId="0" borderId="25" xfId="15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15" applyFont="1" applyAlignment="1">
      <alignment vertical="center" wrapText="1"/>
    </xf>
    <xf numFmtId="0" fontId="0" fillId="2" borderId="26" xfId="0" applyNumberFormat="1" applyFont="1" applyFill="1" applyBorder="1" applyAlignment="1">
      <alignment horizontal="center"/>
    </xf>
    <xf numFmtId="0" fontId="0" fillId="0" borderId="27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28" xfId="15" applyNumberFormat="1" applyFont="1" applyBorder="1" applyAlignment="1">
      <alignment horizontal="center"/>
    </xf>
    <xf numFmtId="0" fontId="0" fillId="0" borderId="29" xfId="15" applyNumberFormat="1" applyFont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3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4" xfId="15" applyNumberFormat="1" applyFont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3" fillId="0" borderId="0" xfId="0" applyNumberFormat="1" applyFont="1" applyAlignment="1">
      <alignment/>
    </xf>
    <xf numFmtId="16" fontId="3" fillId="0" borderId="0" xfId="0" applyNumberFormat="1" applyFont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8" fillId="6" borderId="39" xfId="15" applyFont="1" applyFill="1" applyBorder="1" applyAlignment="1" applyProtection="1">
      <alignment horizontal="center" vertical="center" wrapText="1"/>
      <protection/>
    </xf>
    <xf numFmtId="0" fontId="8" fillId="6" borderId="40" xfId="15" applyFont="1" applyFill="1" applyBorder="1" applyAlignment="1" applyProtection="1">
      <alignment horizontal="center" vertical="center" wrapText="1"/>
      <protection/>
    </xf>
    <xf numFmtId="0" fontId="8" fillId="6" borderId="41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4" borderId="39" xfId="15" applyFont="1" applyFill="1" applyBorder="1" applyAlignment="1">
      <alignment horizontal="center" vertical="center"/>
    </xf>
    <xf numFmtId="0" fontId="9" fillId="4" borderId="40" xfId="15" applyFont="1" applyFill="1" applyBorder="1" applyAlignment="1">
      <alignment horizontal="center" vertical="center"/>
    </xf>
    <xf numFmtId="0" fontId="9" fillId="4" borderId="41" xfId="15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3" fillId="0" borderId="42" xfId="15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3" fillId="0" borderId="26" xfId="15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3" fillId="0" borderId="46" xfId="15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3" fillId="0" borderId="47" xfId="15" applyNumberFormat="1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" fillId="7" borderId="48" xfId="0" applyNumberFormat="1" applyFont="1" applyFill="1" applyBorder="1" applyAlignment="1">
      <alignment horizontal="center" vertical="center" wrapText="1"/>
    </xf>
    <xf numFmtId="0" fontId="1" fillId="7" borderId="4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textRotation="90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49" fontId="1" fillId="7" borderId="42" xfId="0" applyNumberFormat="1" applyFont="1" applyFill="1" applyBorder="1" applyAlignment="1">
      <alignment horizontal="center" vertical="center" wrapText="1"/>
    </xf>
    <xf numFmtId="49" fontId="1" fillId="7" borderId="4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15" applyNumberFormat="1" applyFont="1" applyAlignment="1">
      <alignment horizontal="center" vertical="center" wrapText="1"/>
    </xf>
    <xf numFmtId="0" fontId="7" fillId="0" borderId="0" xfId="15" applyNumberFormat="1" applyFont="1" applyAlignment="1">
      <alignment horizontal="center" vertical="center" wrapText="1"/>
    </xf>
    <xf numFmtId="0" fontId="9" fillId="8" borderId="39" xfId="15" applyNumberFormat="1" applyFont="1" applyFill="1" applyBorder="1" applyAlignment="1">
      <alignment horizontal="center" vertical="center"/>
    </xf>
    <xf numFmtId="0" fontId="9" fillId="8" borderId="41" xfId="0" applyNumberFormat="1" applyFont="1" applyFill="1" applyBorder="1" applyAlignment="1">
      <alignment horizontal="center" vertical="center"/>
    </xf>
    <xf numFmtId="0" fontId="8" fillId="9" borderId="39" xfId="15" applyNumberFormat="1" applyFont="1" applyFill="1" applyBorder="1" applyAlignment="1" applyProtection="1">
      <alignment horizontal="center" vertical="center" wrapText="1"/>
      <protection/>
    </xf>
    <xf numFmtId="0" fontId="8" fillId="9" borderId="40" xfId="15" applyNumberFormat="1" applyFont="1" applyFill="1" applyBorder="1" applyAlignment="1" applyProtection="1">
      <alignment horizontal="center" vertical="center" wrapText="1"/>
      <protection/>
    </xf>
    <xf numFmtId="0" fontId="8" fillId="9" borderId="41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left"/>
    </xf>
    <xf numFmtId="0" fontId="21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left" vertical="center" wrapText="1"/>
    </xf>
    <xf numFmtId="0" fontId="0" fillId="0" borderId="35" xfId="15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62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15" applyFont="1" applyBorder="1" applyAlignment="1" applyProtection="1">
      <alignment horizontal="center" vertical="center" wrapText="1"/>
      <protection/>
    </xf>
    <xf numFmtId="0" fontId="8" fillId="0" borderId="39" xfId="15" applyFont="1" applyBorder="1" applyAlignment="1" applyProtection="1">
      <alignment horizontal="center" vertical="center" wrapText="1"/>
      <protection/>
    </xf>
    <xf numFmtId="0" fontId="8" fillId="0" borderId="40" xfId="15" applyFont="1" applyBorder="1" applyAlignment="1" applyProtection="1">
      <alignment horizontal="center" vertical="center" wrapText="1"/>
      <protection/>
    </xf>
    <xf numFmtId="0" fontId="8" fillId="0" borderId="41" xfId="15" applyFont="1" applyBorder="1" applyAlignment="1" applyProtection="1">
      <alignment horizontal="center" vertical="center" wrapText="1"/>
      <protection/>
    </xf>
    <xf numFmtId="0" fontId="20" fillId="0" borderId="3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333375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2</xdr:row>
      <xdr:rowOff>95250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4">
      <selection activeCell="A28" sqref="A28:I37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21</v>
      </c>
    </row>
    <row r="3" spans="3:6" ht="25.5" customHeight="1">
      <c r="C3" s="6" t="s">
        <v>22</v>
      </c>
      <c r="F3" s="22" t="str">
        <f>'пр.взвешивания'!$G$3</f>
        <v>в.к. 64    кг</v>
      </c>
    </row>
    <row r="4" spans="1:9" ht="12.75">
      <c r="A4" s="96" t="s">
        <v>20</v>
      </c>
      <c r="B4" s="96" t="s">
        <v>0</v>
      </c>
      <c r="C4" s="98" t="s">
        <v>1</v>
      </c>
      <c r="D4" s="96" t="s">
        <v>2</v>
      </c>
      <c r="E4" s="96" t="s">
        <v>3</v>
      </c>
      <c r="F4" s="96" t="s">
        <v>9</v>
      </c>
      <c r="G4" s="96" t="s">
        <v>10</v>
      </c>
      <c r="H4" s="96" t="s">
        <v>11</v>
      </c>
      <c r="I4" s="96" t="s">
        <v>12</v>
      </c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12.75">
      <c r="A6" s="100"/>
      <c r="B6" s="101">
        <f>'пр. хода'!A28</f>
        <v>4</v>
      </c>
      <c r="C6" s="103" t="str">
        <f>VLOOKUP(B6,'пр.взвешивания'!$B$6:$H$21,2,FALSE)</f>
        <v>РЫЖОВА Ольга Юрьевна</v>
      </c>
      <c r="D6" s="104" t="str">
        <f>VLOOKUP(B6,'пр.взвешивания'!$B$6:$H$23,3,FALSE)</f>
        <v>12.09.84 МС</v>
      </c>
      <c r="E6" s="104" t="str">
        <f>VLOOKUP(B6,'пр.взвешивания'!$B$6:$H$31,4,FALSE)</f>
        <v>МОС</v>
      </c>
      <c r="F6" s="107"/>
      <c r="G6" s="108"/>
      <c r="H6" s="99"/>
      <c r="I6" s="96"/>
    </row>
    <row r="7" spans="1:9" ht="12.75">
      <c r="A7" s="100"/>
      <c r="B7" s="102"/>
      <c r="C7" s="103"/>
      <c r="D7" s="104"/>
      <c r="E7" s="104"/>
      <c r="F7" s="107"/>
      <c r="G7" s="107"/>
      <c r="H7" s="99"/>
      <c r="I7" s="96"/>
    </row>
    <row r="8" spans="1:9" ht="12.75">
      <c r="A8" s="105"/>
      <c r="B8" s="106">
        <f>'пр. хода'!A30</f>
        <v>8</v>
      </c>
      <c r="C8" s="103" t="str">
        <f>VLOOKUP(B8,'пр.взвешивания'!$B$6:$H$21,2,FALSE)</f>
        <v>КАЛЯЕВА Светлана Викторовна</v>
      </c>
      <c r="D8" s="104" t="str">
        <f>VLOOKUP(B8,'пр.взвешивания'!$B$6:$H$23,3,FALSE)</f>
        <v>27.06.82 кмс</v>
      </c>
      <c r="E8" s="104" t="str">
        <f>VLOOKUP(B8,'пр.взвешивания'!$B$6:$H$31,4,FALSE)</f>
        <v>МОС</v>
      </c>
      <c r="F8" s="107"/>
      <c r="G8" s="107"/>
      <c r="H8" s="96"/>
      <c r="I8" s="96"/>
    </row>
    <row r="9" spans="1:9" ht="12.75">
      <c r="A9" s="105"/>
      <c r="B9" s="102"/>
      <c r="C9" s="103"/>
      <c r="D9" s="104"/>
      <c r="E9" s="104"/>
      <c r="F9" s="107"/>
      <c r="G9" s="107"/>
      <c r="H9" s="96"/>
      <c r="I9" s="96"/>
    </row>
    <row r="10" ht="28.5" customHeight="1">
      <c r="E10" s="8" t="s">
        <v>23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6" t="s">
        <v>22</v>
      </c>
      <c r="F15" s="22" t="str">
        <f>'пр.взвешивания'!$G$3</f>
        <v>в.к. 64    кг</v>
      </c>
    </row>
    <row r="16" spans="1:9" ht="12.75">
      <c r="A16" s="96" t="s">
        <v>20</v>
      </c>
      <c r="B16" s="96" t="s">
        <v>0</v>
      </c>
      <c r="C16" s="98" t="s">
        <v>1</v>
      </c>
      <c r="D16" s="96" t="s">
        <v>2</v>
      </c>
      <c r="E16" s="96" t="s">
        <v>3</v>
      </c>
      <c r="F16" s="96" t="s">
        <v>9</v>
      </c>
      <c r="G16" s="96" t="s">
        <v>10</v>
      </c>
      <c r="H16" s="96" t="s">
        <v>11</v>
      </c>
      <c r="I16" s="96" t="s">
        <v>12</v>
      </c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100"/>
      <c r="B18" s="109">
        <f>'пр. хода'!A32</f>
        <v>6</v>
      </c>
      <c r="C18" s="103" t="str">
        <f>VLOOKUP(B18,'пр.взвешивания'!$B$6:$H$21,2,FALSE)</f>
        <v>БАДАНОВА Екатерина Александровна</v>
      </c>
      <c r="D18" s="104" t="str">
        <f>VLOOKUP(B18,'пр.взвешивания'!$B$6:$H$23,3,FALSE)</f>
        <v>13.01. 91 кмс</v>
      </c>
      <c r="E18" s="104" t="str">
        <f>VLOOKUP(B18,'пр.взвешивания'!$B$6:$H$31,4,FALSE)</f>
        <v>МОС</v>
      </c>
      <c r="F18" s="107"/>
      <c r="G18" s="108"/>
      <c r="H18" s="99"/>
      <c r="I18" s="96"/>
    </row>
    <row r="19" spans="1:9" ht="12.75">
      <c r="A19" s="100"/>
      <c r="B19" s="96"/>
      <c r="C19" s="103"/>
      <c r="D19" s="104"/>
      <c r="E19" s="104"/>
      <c r="F19" s="107"/>
      <c r="G19" s="107"/>
      <c r="H19" s="99"/>
      <c r="I19" s="96"/>
    </row>
    <row r="20" spans="1:9" ht="12.75">
      <c r="A20" s="105"/>
      <c r="B20" s="110">
        <f>'пр. хода'!A34</f>
        <v>3</v>
      </c>
      <c r="C20" s="103" t="str">
        <f>VLOOKUP(B20,'пр.взвешивания'!$B$6:$H$21,2,FALSE)</f>
        <v>ЧЕРНЕВА Елена Александровна</v>
      </c>
      <c r="D20" s="104" t="str">
        <f>VLOOKUP(B20,'пр.взвешивания'!$B$6:$H$23,3,FALSE)</f>
        <v>18.02.94 кмс</v>
      </c>
      <c r="E20" s="104" t="str">
        <f>VLOOKUP(B20,'пр.взвешивания'!$B$6:$H$31,4,FALSE)</f>
        <v>ПФО</v>
      </c>
      <c r="F20" s="107"/>
      <c r="G20" s="107"/>
      <c r="H20" s="96"/>
      <c r="I20" s="96"/>
    </row>
    <row r="21" spans="1:9" ht="12.75">
      <c r="A21" s="105"/>
      <c r="B21" s="96"/>
      <c r="C21" s="103"/>
      <c r="D21" s="104"/>
      <c r="E21" s="104"/>
      <c r="F21" s="107"/>
      <c r="G21" s="107"/>
      <c r="H21" s="96"/>
      <c r="I21" s="96"/>
    </row>
    <row r="22" ht="24.75" customHeight="1">
      <c r="E22" s="8" t="s">
        <v>23</v>
      </c>
    </row>
    <row r="23" spans="5:9" ht="24.75" customHeight="1">
      <c r="E23" s="8" t="s">
        <v>7</v>
      </c>
      <c r="F23" s="9"/>
      <c r="G23" s="9"/>
      <c r="H23" s="9"/>
      <c r="I23" s="9"/>
    </row>
    <row r="24" spans="5:9" ht="24.75" customHeight="1">
      <c r="E24" s="8" t="s">
        <v>8</v>
      </c>
      <c r="F24" s="9"/>
      <c r="G24" s="9"/>
      <c r="H24" s="9"/>
      <c r="I24" s="9"/>
    </row>
    <row r="25" spans="5:9" ht="24.75" customHeight="1">
      <c r="E25" s="12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0" t="s">
        <v>24</v>
      </c>
      <c r="E28" s="11"/>
      <c r="F28" s="22" t="str">
        <f>'пр.взвешивания'!$G$3</f>
        <v>в.к. 64    кг</v>
      </c>
    </row>
    <row r="29" spans="1:9" ht="12.75">
      <c r="A29" s="96" t="s">
        <v>20</v>
      </c>
      <c r="B29" s="96" t="s">
        <v>0</v>
      </c>
      <c r="C29" s="98" t="s">
        <v>1</v>
      </c>
      <c r="D29" s="96" t="s">
        <v>2</v>
      </c>
      <c r="E29" s="96" t="s">
        <v>3</v>
      </c>
      <c r="F29" s="96" t="s">
        <v>9</v>
      </c>
      <c r="G29" s="96" t="s">
        <v>10</v>
      </c>
      <c r="H29" s="96" t="s">
        <v>11</v>
      </c>
      <c r="I29" s="96" t="s">
        <v>12</v>
      </c>
    </row>
    <row r="30" spans="1:9" ht="12.7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2.75" customHeight="1">
      <c r="A31" s="100"/>
      <c r="B31" s="96">
        <f>'пр. хода'!F29</f>
        <v>8</v>
      </c>
      <c r="C31" s="103" t="str">
        <f>VLOOKUP(B31,'пр.взвешивания'!$B$6:$H$21,2,FALSE)</f>
        <v>КАЛЯЕВА Светлана Викторовна</v>
      </c>
      <c r="D31" s="104" t="str">
        <f>VLOOKUP(B31,'пр.взвешивания'!$B$6:$H$23,3,FALSE)</f>
        <v>27.06.82 кмс</v>
      </c>
      <c r="E31" s="104" t="str">
        <f>VLOOKUP(B31,'пр.взвешивания'!$B$6:$H$31,4,FALSE)</f>
        <v>МОС</v>
      </c>
      <c r="F31" s="107"/>
      <c r="G31" s="108"/>
      <c r="H31" s="99"/>
      <c r="I31" s="96"/>
    </row>
    <row r="32" spans="1:9" ht="12.75">
      <c r="A32" s="100"/>
      <c r="B32" s="96"/>
      <c r="C32" s="103"/>
      <c r="D32" s="104"/>
      <c r="E32" s="104"/>
      <c r="F32" s="107"/>
      <c r="G32" s="107"/>
      <c r="H32" s="99"/>
      <c r="I32" s="96"/>
    </row>
    <row r="33" spans="1:9" ht="12.75">
      <c r="A33" s="105"/>
      <c r="B33" s="96">
        <f>'пр. хода'!F33</f>
        <v>6</v>
      </c>
      <c r="C33" s="103" t="str">
        <f>VLOOKUP(B33,'пр.взвешивания'!$B$6:$H$21,2,FALSE)</f>
        <v>БАДАНОВА Екатерина Александровна</v>
      </c>
      <c r="D33" s="104" t="str">
        <f>VLOOKUP(B33,'пр.взвешивания'!$B$6:$H$23,3,FALSE)</f>
        <v>13.01. 91 кмс</v>
      </c>
      <c r="E33" s="104" t="str">
        <f>VLOOKUP(B33,'пр.взвешивания'!$B$6:$H$31,4,FALSE)</f>
        <v>МОС</v>
      </c>
      <c r="F33" s="107"/>
      <c r="G33" s="107"/>
      <c r="H33" s="96"/>
      <c r="I33" s="96"/>
    </row>
    <row r="34" spans="1:9" ht="12.75">
      <c r="A34" s="105"/>
      <c r="B34" s="96"/>
      <c r="C34" s="103"/>
      <c r="D34" s="104"/>
      <c r="E34" s="104"/>
      <c r="F34" s="107"/>
      <c r="G34" s="107"/>
      <c r="H34" s="96"/>
      <c r="I34" s="96"/>
    </row>
    <row r="35" ht="24.75" customHeight="1">
      <c r="E35" s="8" t="s">
        <v>23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 t="s">
        <v>8</v>
      </c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0">
      <selection activeCell="A1" sqref="A1:H38"/>
    </sheetView>
  </sheetViews>
  <sheetFormatPr defaultColWidth="9.140625" defaultRowHeight="12.75"/>
  <sheetData>
    <row r="1" spans="1:8" ht="15.75" thickBot="1">
      <c r="A1" s="130" t="str">
        <f>'[2]реквизиты'!$A$2</f>
        <v>Кубок России по САМБО среди женщин</v>
      </c>
      <c r="B1" s="131"/>
      <c r="C1" s="131"/>
      <c r="D1" s="131"/>
      <c r="E1" s="131"/>
      <c r="F1" s="131"/>
      <c r="G1" s="131"/>
      <c r="H1" s="132"/>
    </row>
    <row r="2" spans="1:8" ht="12.75">
      <c r="A2" s="133" t="str">
        <f>'[2]реквизиты'!$A$3</f>
        <v>26 - 30 ноября 2012 г. г.Кстово</v>
      </c>
      <c r="B2" s="133"/>
      <c r="C2" s="133"/>
      <c r="D2" s="133"/>
      <c r="E2" s="133"/>
      <c r="F2" s="133"/>
      <c r="G2" s="133"/>
      <c r="H2" s="133"/>
    </row>
    <row r="3" spans="1:8" ht="18.75" thickBot="1">
      <c r="A3" s="134" t="s">
        <v>30</v>
      </c>
      <c r="B3" s="134"/>
      <c r="C3" s="134"/>
      <c r="D3" s="134"/>
      <c r="E3" s="134"/>
      <c r="F3" s="134"/>
      <c r="G3" s="134"/>
      <c r="H3" s="134"/>
    </row>
    <row r="4" spans="2:8" ht="18.75" thickBot="1">
      <c r="B4" s="62"/>
      <c r="C4" s="63"/>
      <c r="D4" s="135" t="str">
        <f>'пр.взвешивания'!$G$3</f>
        <v>в.к. 64    кг</v>
      </c>
      <c r="E4" s="136"/>
      <c r="F4" s="137"/>
      <c r="G4" s="63"/>
      <c r="H4" s="6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127" t="s">
        <v>31</v>
      </c>
      <c r="B6" s="120" t="str">
        <f>VLOOKUP(J6,'пр.взвешивания'!B1:G50,2,FALSE)</f>
        <v>БАДАНОВА Екатерина Александровна</v>
      </c>
      <c r="C6" s="120"/>
      <c r="D6" s="120"/>
      <c r="E6" s="120"/>
      <c r="F6" s="120"/>
      <c r="G6" s="120"/>
      <c r="H6" s="113" t="str">
        <f>VLOOKUP(J6,'пр.взвешивания'!B1:G50,3,FALSE)</f>
        <v>13.01. 91 кмс</v>
      </c>
      <c r="I6" s="63"/>
      <c r="J6" s="64">
        <v>6</v>
      </c>
    </row>
    <row r="7" spans="1:10" ht="18">
      <c r="A7" s="128"/>
      <c r="B7" s="121"/>
      <c r="C7" s="121"/>
      <c r="D7" s="121"/>
      <c r="E7" s="121"/>
      <c r="F7" s="121"/>
      <c r="G7" s="121"/>
      <c r="H7" s="122"/>
      <c r="I7" s="63"/>
      <c r="J7" s="64"/>
    </row>
    <row r="8" spans="1:10" ht="18">
      <c r="A8" s="128"/>
      <c r="B8" s="123" t="str">
        <f>VLOOKUP(J6,'пр.взвешивания'!B1:G50,5,FALSE)</f>
        <v>Москва  МКС</v>
      </c>
      <c r="C8" s="123"/>
      <c r="D8" s="123"/>
      <c r="E8" s="123"/>
      <c r="F8" s="123"/>
      <c r="G8" s="123"/>
      <c r="H8" s="122"/>
      <c r="I8" s="63"/>
      <c r="J8" s="64"/>
    </row>
    <row r="9" spans="1:10" ht="18.75" thickBot="1">
      <c r="A9" s="129"/>
      <c r="B9" s="115"/>
      <c r="C9" s="115"/>
      <c r="D9" s="115"/>
      <c r="E9" s="115"/>
      <c r="F9" s="115"/>
      <c r="G9" s="115"/>
      <c r="H9" s="116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4" t="s">
        <v>32</v>
      </c>
      <c r="B11" s="120" t="str">
        <f>VLOOKUP(J11,'пр.взвешивания'!B1:G55,2,FALSE)</f>
        <v>КАЛЯЕВА Светлана Викторовна</v>
      </c>
      <c r="C11" s="120"/>
      <c r="D11" s="120"/>
      <c r="E11" s="120"/>
      <c r="F11" s="120"/>
      <c r="G11" s="120"/>
      <c r="H11" s="113" t="str">
        <f>VLOOKUP(J11,'пр.взвешивания'!B1:G55,3,FALSE)</f>
        <v>27.06.82 кмс</v>
      </c>
      <c r="I11" s="63"/>
      <c r="J11" s="64">
        <v>8</v>
      </c>
    </row>
    <row r="12" spans="1:10" ht="18" customHeight="1">
      <c r="A12" s="125"/>
      <c r="B12" s="121"/>
      <c r="C12" s="121"/>
      <c r="D12" s="121"/>
      <c r="E12" s="121"/>
      <c r="F12" s="121"/>
      <c r="G12" s="121"/>
      <c r="H12" s="122"/>
      <c r="I12" s="63"/>
      <c r="J12" s="64"/>
    </row>
    <row r="13" spans="1:10" ht="18">
      <c r="A13" s="125"/>
      <c r="B13" s="123" t="str">
        <f>VLOOKUP(J11,'пр.взвешивания'!B1:G55,5,FALSE)</f>
        <v> С-70 Д </v>
      </c>
      <c r="C13" s="123"/>
      <c r="D13" s="123"/>
      <c r="E13" s="123"/>
      <c r="F13" s="123"/>
      <c r="G13" s="123"/>
      <c r="H13" s="122"/>
      <c r="I13" s="63"/>
      <c r="J13" s="64"/>
    </row>
    <row r="14" spans="1:10" ht="18.75" thickBot="1">
      <c r="A14" s="126"/>
      <c r="B14" s="115"/>
      <c r="C14" s="115"/>
      <c r="D14" s="115"/>
      <c r="E14" s="115"/>
      <c r="F14" s="115"/>
      <c r="G14" s="115"/>
      <c r="H14" s="116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17" t="s">
        <v>33</v>
      </c>
      <c r="B16" s="120" t="str">
        <f>VLOOKUP(J16,'пр.взвешивания'!B1:G60,2,FALSE)</f>
        <v>РЫЖОВА Ольга Юрьевна</v>
      </c>
      <c r="C16" s="120"/>
      <c r="D16" s="120"/>
      <c r="E16" s="120"/>
      <c r="F16" s="120"/>
      <c r="G16" s="120"/>
      <c r="H16" s="113" t="str">
        <f>VLOOKUP(J16,'пр.взвешивания'!B1:G60,3,FALSE)</f>
        <v>12.09.84 МС</v>
      </c>
      <c r="I16" s="63"/>
      <c r="J16" s="64">
        <v>4</v>
      </c>
    </row>
    <row r="17" spans="1:10" ht="18" customHeight="1">
      <c r="A17" s="118"/>
      <c r="B17" s="121"/>
      <c r="C17" s="121"/>
      <c r="D17" s="121"/>
      <c r="E17" s="121"/>
      <c r="F17" s="121"/>
      <c r="G17" s="121"/>
      <c r="H17" s="122"/>
      <c r="I17" s="63"/>
      <c r="J17" s="64"/>
    </row>
    <row r="18" spans="1:10" ht="18">
      <c r="A18" s="118"/>
      <c r="B18" s="123" t="str">
        <f>VLOOKUP(J16,'пр.взвешивания'!B1:G60,5,FALSE)</f>
        <v>Москва С-70 Д </v>
      </c>
      <c r="C18" s="123"/>
      <c r="D18" s="123"/>
      <c r="E18" s="123"/>
      <c r="F18" s="123"/>
      <c r="G18" s="123"/>
      <c r="H18" s="122"/>
      <c r="I18" s="63"/>
      <c r="J18" s="64"/>
    </row>
    <row r="19" spans="1:10" ht="18.75" thickBot="1">
      <c r="A19" s="119"/>
      <c r="B19" s="115"/>
      <c r="C19" s="115"/>
      <c r="D19" s="115"/>
      <c r="E19" s="115"/>
      <c r="F19" s="115"/>
      <c r="G19" s="115"/>
      <c r="H19" s="116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>
      <c r="A21" s="117" t="s">
        <v>33</v>
      </c>
      <c r="B21" s="120" t="str">
        <f>VLOOKUP(J21,'пр.взвешивания'!B1:G65,2,FALSE)</f>
        <v>ЧЕРНЕВА Елена Александровна</v>
      </c>
      <c r="C21" s="120"/>
      <c r="D21" s="120"/>
      <c r="E21" s="120"/>
      <c r="F21" s="120"/>
      <c r="G21" s="120"/>
      <c r="H21" s="113" t="str">
        <f>VLOOKUP(J21,'пр.взвешивания'!B1:G65,3,FALSE)</f>
        <v>18.02.94 кмс</v>
      </c>
      <c r="I21" s="63"/>
      <c r="J21" s="64">
        <v>3</v>
      </c>
    </row>
    <row r="22" spans="1:10" ht="18" customHeight="1">
      <c r="A22" s="118"/>
      <c r="B22" s="121"/>
      <c r="C22" s="121"/>
      <c r="D22" s="121"/>
      <c r="E22" s="121"/>
      <c r="F22" s="121"/>
      <c r="G22" s="121"/>
      <c r="H22" s="122"/>
      <c r="I22" s="63"/>
      <c r="J22" s="64"/>
    </row>
    <row r="23" spans="1:9" ht="18">
      <c r="A23" s="118"/>
      <c r="B23" s="123" t="str">
        <f>VLOOKUP(J21,'пр.взвешивания'!B1:G65,5,FALSE)</f>
        <v> Самарская Самара ВС</v>
      </c>
      <c r="C23" s="123"/>
      <c r="D23" s="123"/>
      <c r="E23" s="123"/>
      <c r="F23" s="123"/>
      <c r="G23" s="123"/>
      <c r="H23" s="122"/>
      <c r="I23" s="63"/>
    </row>
    <row r="24" spans="1:9" ht="18.75" thickBot="1">
      <c r="A24" s="119"/>
      <c r="B24" s="115"/>
      <c r="C24" s="115"/>
      <c r="D24" s="115"/>
      <c r="E24" s="115"/>
      <c r="F24" s="115"/>
      <c r="G24" s="115"/>
      <c r="H24" s="116"/>
      <c r="I24" s="63"/>
    </row>
    <row r="25" spans="1:8" ht="18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35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111" t="str">
        <f>VLOOKUP(J28,'пр.взвешивания'!$B$6:$H$27,7,FALSE)</f>
        <v>Кораллов АС Леонтьев АА Бобров АА</v>
      </c>
      <c r="B28" s="112"/>
      <c r="C28" s="112"/>
      <c r="D28" s="112"/>
      <c r="E28" s="112"/>
      <c r="F28" s="112"/>
      <c r="G28" s="112"/>
      <c r="H28" s="113"/>
      <c r="J28">
        <v>6</v>
      </c>
    </row>
    <row r="29" spans="1:8" ht="13.5" thickBot="1">
      <c r="A29" s="114"/>
      <c r="B29" s="115"/>
      <c r="C29" s="115"/>
      <c r="D29" s="115"/>
      <c r="E29" s="115"/>
      <c r="F29" s="115"/>
      <c r="G29" s="115"/>
      <c r="H29" s="116"/>
    </row>
    <row r="32" spans="1:8" ht="18">
      <c r="A32" s="63" t="s">
        <v>34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7.7109375" style="0" customWidth="1"/>
    <col min="5" max="5" width="12.00390625" style="0" customWidth="1"/>
    <col min="6" max="11" width="5.7109375" style="0" customWidth="1"/>
    <col min="12" max="12" width="1.57421875" style="0" customWidth="1"/>
    <col min="13" max="13" width="4.28125" style="0" customWidth="1"/>
    <col min="14" max="14" width="16.00390625" style="0" customWidth="1"/>
    <col min="16" max="16" width="5.140625" style="0" customWidth="1"/>
    <col min="17" max="17" width="11.421875" style="0" customWidth="1"/>
    <col min="18" max="18" width="6.28125" style="0" customWidth="1"/>
    <col min="19" max="19" width="19.140625" style="0" customWidth="1"/>
  </cols>
  <sheetData>
    <row r="1" spans="1:20" ht="24" customHeigh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3"/>
    </row>
    <row r="2" spans="1:20" ht="19.5" customHeight="1" thickBot="1">
      <c r="A2" s="216" t="s">
        <v>28</v>
      </c>
      <c r="B2" s="217"/>
      <c r="C2" s="217"/>
      <c r="D2" s="217"/>
      <c r="E2" s="217"/>
      <c r="F2" s="217"/>
      <c r="G2" s="217"/>
      <c r="H2" s="217"/>
      <c r="I2" s="217"/>
      <c r="J2" s="217"/>
      <c r="K2" s="27"/>
      <c r="L2" s="218" t="str">
        <f>HYPERLINK('[3]реквизиты'!$L$7)</f>
        <v>ИТОГОВЫЙ ПРОТОКОЛ</v>
      </c>
      <c r="M2" s="218"/>
      <c r="N2" s="218"/>
      <c r="O2" s="218"/>
      <c r="P2" s="218"/>
      <c r="Q2" s="218"/>
      <c r="R2" s="218"/>
      <c r="S2" s="28"/>
      <c r="T2" s="23"/>
    </row>
    <row r="3" spans="1:20" ht="26.25" customHeight="1" thickBot="1">
      <c r="A3" s="27"/>
      <c r="B3" s="29"/>
      <c r="C3" s="29"/>
      <c r="D3" s="222" t="str">
        <f>HYPERLINK('[2]реквизиты'!$A$2)</f>
        <v>Кубок России по САМБО среди женщин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9"/>
      <c r="Q3" s="29"/>
      <c r="R3" s="29"/>
      <c r="S3" s="29"/>
      <c r="T3" s="23"/>
    </row>
    <row r="4" spans="1:22" ht="24.75" customHeight="1" thickBot="1">
      <c r="A4" s="219" t="str">
        <f>HYPERLINK('[2]реквизиты'!$A$3)</f>
        <v>26 - 30 ноября 2012 г. г.Кстово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30"/>
      <c r="U4" s="95"/>
      <c r="V4" s="94"/>
    </row>
    <row r="5" spans="1:22" ht="25.5" customHeight="1" thickBot="1">
      <c r="A5" s="31" t="s">
        <v>7</v>
      </c>
      <c r="B5" s="27"/>
      <c r="C5" s="27"/>
      <c r="D5" s="31"/>
      <c r="E5" s="31"/>
      <c r="F5" s="27"/>
      <c r="G5" s="27"/>
      <c r="H5" s="215"/>
      <c r="I5" s="215"/>
      <c r="J5" s="215"/>
      <c r="K5" s="27"/>
      <c r="L5" s="27"/>
      <c r="M5" s="27"/>
      <c r="N5" s="27"/>
      <c r="O5" s="31"/>
      <c r="P5" s="27"/>
      <c r="Q5" s="27"/>
      <c r="R5" s="220" t="str">
        <f>'пр.взвешивания'!$G$3</f>
        <v>в.к. 64    кг</v>
      </c>
      <c r="S5" s="221"/>
      <c r="T5" s="32"/>
      <c r="V5" s="93"/>
    </row>
    <row r="6" spans="1:20" ht="30" customHeight="1" thickBot="1">
      <c r="A6" s="167" t="s">
        <v>0</v>
      </c>
      <c r="B6" s="167" t="s">
        <v>1</v>
      </c>
      <c r="C6" s="167" t="s">
        <v>2</v>
      </c>
      <c r="D6" s="186" t="s">
        <v>17</v>
      </c>
      <c r="E6" s="187"/>
      <c r="F6" s="169" t="s">
        <v>4</v>
      </c>
      <c r="G6" s="170"/>
      <c r="H6" s="170"/>
      <c r="I6" s="171"/>
      <c r="J6" s="167" t="s">
        <v>5</v>
      </c>
      <c r="K6" s="173" t="s">
        <v>6</v>
      </c>
      <c r="L6" s="23"/>
      <c r="M6" s="192" t="s">
        <v>6</v>
      </c>
      <c r="N6" s="194" t="s">
        <v>1</v>
      </c>
      <c r="O6" s="196" t="s">
        <v>16</v>
      </c>
      <c r="P6" s="207" t="s">
        <v>17</v>
      </c>
      <c r="Q6" s="194"/>
      <c r="R6" s="202" t="s">
        <v>18</v>
      </c>
      <c r="S6" s="184" t="s">
        <v>19</v>
      </c>
      <c r="T6" s="33"/>
    </row>
    <row r="7" spans="1:20" ht="19.5" customHeight="1" thickBot="1">
      <c r="A7" s="168"/>
      <c r="B7" s="168"/>
      <c r="C7" s="168"/>
      <c r="D7" s="188"/>
      <c r="E7" s="189"/>
      <c r="F7" s="34">
        <v>1</v>
      </c>
      <c r="G7" s="35">
        <v>2</v>
      </c>
      <c r="H7" s="35">
        <v>3</v>
      </c>
      <c r="I7" s="36">
        <v>4</v>
      </c>
      <c r="J7" s="172"/>
      <c r="K7" s="174"/>
      <c r="L7" s="23"/>
      <c r="M7" s="193"/>
      <c r="N7" s="195"/>
      <c r="O7" s="197"/>
      <c r="P7" s="208"/>
      <c r="Q7" s="209"/>
      <c r="R7" s="203"/>
      <c r="S7" s="185"/>
      <c r="T7" s="23"/>
    </row>
    <row r="8" spans="1:20" ht="13.5" customHeight="1">
      <c r="A8" s="164">
        <v>1</v>
      </c>
      <c r="B8" s="157" t="str">
        <f>VLOOKUP(A8,'пр.взвешивания'!B6:H27,2,FALSE)</f>
        <v>РАННЕВА Виктория Сергеевна</v>
      </c>
      <c r="C8" s="154" t="str">
        <f>VLOOKUP(A8,'пр.взвешивания'!B6:H27,3,FALSE)</f>
        <v>28.09.94 кмс</v>
      </c>
      <c r="D8" s="155" t="str">
        <f>VLOOKUP(A8,'пр.взвешивания'!B6:H27,4,FALSE)</f>
        <v>С.П.</v>
      </c>
      <c r="E8" s="182" t="str">
        <f>VLOOKUP(A8,'пр.взвешивания'!B6:H29,5,FALSE)</f>
        <v>С.Петербург МО</v>
      </c>
      <c r="F8" s="37"/>
      <c r="G8" s="38">
        <v>0</v>
      </c>
      <c r="H8" s="39">
        <v>0</v>
      </c>
      <c r="I8" s="40">
        <v>0</v>
      </c>
      <c r="J8" s="158">
        <f>SUM(F8:I8)</f>
        <v>0</v>
      </c>
      <c r="K8" s="178">
        <v>4</v>
      </c>
      <c r="L8" s="275">
        <v>6</v>
      </c>
      <c r="M8" s="198">
        <v>1</v>
      </c>
      <c r="N8" s="157" t="str">
        <f>VLOOKUP(L8,'пр.взвешивания'!$B$6:$H$33,2,FALSE)</f>
        <v>БАДАНОВА Екатерина Александровна</v>
      </c>
      <c r="O8" s="154" t="str">
        <f>VLOOKUP(L8,'пр.взвешивания'!$B$6:$H$43,3,FALSE)</f>
        <v>13.01. 91 кмс</v>
      </c>
      <c r="P8" s="155" t="str">
        <f>VLOOKUP(L8,'пр.взвешивания'!$B$6:$H$75,4,FALSE)</f>
        <v>МОС</v>
      </c>
      <c r="Q8" s="182" t="str">
        <f>VLOOKUP(L8,'пр.взвешивания'!$B$6:$H$65,5,FALSE)</f>
        <v>Москва  МКС</v>
      </c>
      <c r="R8" s="205" t="str">
        <f>VLOOKUP(L8,'пр.взвешивания'!$B$6:$H$31,6,FALSE)</f>
        <v>000800</v>
      </c>
      <c r="S8" s="190" t="str">
        <f>VLOOKUP(L8,'пр.взвешивания'!$B$6:$H$79,7,FALSE)</f>
        <v>Кораллов АС Леонтьев АА Бобров АА</v>
      </c>
      <c r="T8" s="23"/>
    </row>
    <row r="9" spans="1:20" ht="13.5" customHeight="1">
      <c r="A9" s="150"/>
      <c r="B9" s="147"/>
      <c r="C9" s="149"/>
      <c r="D9" s="156"/>
      <c r="E9" s="183"/>
      <c r="F9" s="69"/>
      <c r="G9" s="70"/>
      <c r="H9" s="71"/>
      <c r="I9" s="72"/>
      <c r="J9" s="159"/>
      <c r="K9" s="177"/>
      <c r="L9" s="275"/>
      <c r="M9" s="199"/>
      <c r="N9" s="200"/>
      <c r="O9" s="201"/>
      <c r="P9" s="156"/>
      <c r="Q9" s="183"/>
      <c r="R9" s="206"/>
      <c r="S9" s="191"/>
      <c r="T9" s="23"/>
    </row>
    <row r="10" spans="1:20" ht="13.5" customHeight="1">
      <c r="A10" s="150">
        <v>2</v>
      </c>
      <c r="B10" s="141" t="str">
        <f>VLOOKUP(A10,'пр.взвешивания'!B8:H29,2,FALSE)</f>
        <v>ЕМЕЛЬЯНЕНКО Анна Александровна</v>
      </c>
      <c r="C10" s="143" t="str">
        <f>VLOOKUP(A10,'пр.взвешивания'!B8:H29,3,FALSE)</f>
        <v>18.12.91 мс</v>
      </c>
      <c r="D10" s="162" t="str">
        <f>VLOOKUP(A10,'пр.взвешивания'!B8:H29,4,FALSE)</f>
        <v>ЮФО</v>
      </c>
      <c r="E10" s="180" t="str">
        <f>VLOOKUP(A10,'пр.взвешивания'!B8:H31,5,FALSE)</f>
        <v>Астраханская Астрахань</v>
      </c>
      <c r="F10" s="41">
        <v>3</v>
      </c>
      <c r="G10" s="42"/>
      <c r="H10" s="43">
        <v>0</v>
      </c>
      <c r="I10" s="44">
        <v>3</v>
      </c>
      <c r="J10" s="159">
        <f>SUM(F10:I10)</f>
        <v>6</v>
      </c>
      <c r="K10" s="177">
        <v>3</v>
      </c>
      <c r="L10" s="275">
        <v>8</v>
      </c>
      <c r="M10" s="199">
        <v>2</v>
      </c>
      <c r="N10" s="141" t="str">
        <f>VLOOKUP(L10,'пр.взвешивания'!$B$6:$H$33,2,FALSE)</f>
        <v>КАЛЯЕВА Светлана Викторовна</v>
      </c>
      <c r="O10" s="143" t="str">
        <f>VLOOKUP(L10,'пр.взвешивания'!$B$6:$H$43,3,FALSE)</f>
        <v>27.06.82 кмс</v>
      </c>
      <c r="P10" s="162" t="str">
        <f>VLOOKUP(L10,'пр.взвешивания'!$B$6:$H$75,4,FALSE)</f>
        <v>МОС</v>
      </c>
      <c r="Q10" s="180" t="str">
        <f>VLOOKUP(L10,'пр.взвешивания'!$B$6:$H$65,5,FALSE)</f>
        <v> С-70 Д </v>
      </c>
      <c r="R10" s="204" t="str">
        <f>VLOOKUP(L10,'пр.взвешивания'!$B$6:$H$31,6,FALSE)</f>
        <v>018399    4506631833</v>
      </c>
      <c r="S10" s="211" t="str">
        <f>VLOOKUP(L10,'пр.взвешивания'!$B$6:$H$79,7,FALSE)</f>
        <v>Коровкин ВН  Ходырев АН Некрасова АС</v>
      </c>
      <c r="T10" s="23"/>
    </row>
    <row r="11" spans="1:20" ht="13.5" customHeight="1">
      <c r="A11" s="150"/>
      <c r="B11" s="147"/>
      <c r="C11" s="149"/>
      <c r="D11" s="163"/>
      <c r="E11" s="210"/>
      <c r="F11" s="73"/>
      <c r="G11" s="74"/>
      <c r="H11" s="70"/>
      <c r="I11" s="72"/>
      <c r="J11" s="159"/>
      <c r="K11" s="177"/>
      <c r="L11" s="275"/>
      <c r="M11" s="199"/>
      <c r="N11" s="147"/>
      <c r="O11" s="149"/>
      <c r="P11" s="163"/>
      <c r="Q11" s="210"/>
      <c r="R11" s="204"/>
      <c r="S11" s="211"/>
      <c r="T11" s="23"/>
    </row>
    <row r="12" spans="1:20" ht="13.5" customHeight="1">
      <c r="A12" s="139">
        <v>3</v>
      </c>
      <c r="B12" s="141" t="str">
        <f>VLOOKUP(A12,'пр.взвешивания'!B10:H31,2,FALSE)</f>
        <v>ЧЕРНЕВА Елена Александровна</v>
      </c>
      <c r="C12" s="143" t="str">
        <f>VLOOKUP(A12,'пр.взвешивания'!B10:H31,3,FALSE)</f>
        <v>18.02.94 кмс</v>
      </c>
      <c r="D12" s="162" t="str">
        <f>VLOOKUP(A12,'пр.взвешивания'!B10:H31,4,FALSE)</f>
        <v>ПФО</v>
      </c>
      <c r="E12" s="180" t="str">
        <f>VLOOKUP(A12,'пр.взвешивания'!B10:H33,5,FALSE)</f>
        <v> Самарская Самара ВС</v>
      </c>
      <c r="F12" s="45">
        <v>3</v>
      </c>
      <c r="G12" s="46">
        <v>3</v>
      </c>
      <c r="H12" s="47"/>
      <c r="I12" s="48">
        <v>0</v>
      </c>
      <c r="J12" s="159">
        <f>SUM(F12:I12)</f>
        <v>6</v>
      </c>
      <c r="K12" s="165">
        <v>2</v>
      </c>
      <c r="L12" s="275">
        <v>4</v>
      </c>
      <c r="M12" s="199">
        <v>3</v>
      </c>
      <c r="N12" s="141" t="str">
        <f>VLOOKUP(L12,'пр.взвешивания'!$B$6:$H$33,2,FALSE)</f>
        <v>РЫЖОВА Ольга Юрьевна</v>
      </c>
      <c r="O12" s="143" t="str">
        <f>VLOOKUP(L12,'пр.взвешивания'!$B$6:$H$43,3,FALSE)</f>
        <v>12.09.84 МС</v>
      </c>
      <c r="P12" s="162" t="str">
        <f>VLOOKUP(L12,'пр.взвешивания'!$B$6:$H$75,4,FALSE)</f>
        <v>МОС</v>
      </c>
      <c r="Q12" s="180" t="str">
        <f>VLOOKUP(L12,'пр.взвешивания'!$B$6:$H$65,5,FALSE)</f>
        <v>Москва С-70 Д </v>
      </c>
      <c r="R12" s="212">
        <f>VLOOKUP(L12,'пр.взвешивания'!$B$6:$H$31,6,FALSE)</f>
        <v>0</v>
      </c>
      <c r="S12" s="211" t="str">
        <f>VLOOKUP(L12,'пр.взвешивания'!$B$6:$H$79,7,FALSE)</f>
        <v>Доровских СН Ходырев АН Некрасова АС</v>
      </c>
      <c r="T12" s="23"/>
    </row>
    <row r="13" spans="1:20" ht="13.5" customHeight="1">
      <c r="A13" s="139"/>
      <c r="B13" s="147"/>
      <c r="C13" s="149"/>
      <c r="D13" s="156"/>
      <c r="E13" s="183"/>
      <c r="F13" s="73"/>
      <c r="G13" s="70"/>
      <c r="H13" s="75"/>
      <c r="I13" s="72"/>
      <c r="J13" s="159"/>
      <c r="K13" s="165"/>
      <c r="L13" s="275"/>
      <c r="M13" s="199"/>
      <c r="N13" s="147"/>
      <c r="O13" s="149"/>
      <c r="P13" s="163"/>
      <c r="Q13" s="210"/>
      <c r="R13" s="212"/>
      <c r="S13" s="211"/>
      <c r="T13" s="23"/>
    </row>
    <row r="14" spans="1:20" ht="13.5" customHeight="1">
      <c r="A14" s="139">
        <v>4</v>
      </c>
      <c r="B14" s="141" t="str">
        <f>VLOOKUP(A14,'пр.взвешивания'!B12:H33,2,FALSE)</f>
        <v>РЫЖОВА Ольга Юрьевна</v>
      </c>
      <c r="C14" s="143" t="str">
        <f>VLOOKUP(A14,'пр.взвешивания'!B12:H33,3,FALSE)</f>
        <v>12.09.84 МС</v>
      </c>
      <c r="D14" s="162" t="str">
        <f>VLOOKUP(A14,'пр.взвешивания'!B12:H33,4,FALSE)</f>
        <v>МОС</v>
      </c>
      <c r="E14" s="180" t="str">
        <f>VLOOKUP(A14,'пр.взвешивания'!B12:H35,5,FALSE)</f>
        <v>Москва С-70 Д </v>
      </c>
      <c r="F14" s="41">
        <v>3</v>
      </c>
      <c r="G14" s="44">
        <v>0</v>
      </c>
      <c r="H14" s="46">
        <v>3</v>
      </c>
      <c r="I14" s="76"/>
      <c r="J14" s="159">
        <f>SUM(F14:I14)</f>
        <v>6</v>
      </c>
      <c r="K14" s="165">
        <v>1</v>
      </c>
      <c r="L14" s="275">
        <v>3</v>
      </c>
      <c r="M14" s="199">
        <v>3</v>
      </c>
      <c r="N14" s="141" t="str">
        <f>VLOOKUP(L14,'пр.взвешивания'!$B$6:$H$33,2,FALSE)</f>
        <v>ЧЕРНЕВА Елена Александровна</v>
      </c>
      <c r="O14" s="143" t="str">
        <f>VLOOKUP(L14,'пр.взвешивания'!$B$6:$H$43,3,FALSE)</f>
        <v>18.02.94 кмс</v>
      </c>
      <c r="P14" s="162" t="str">
        <f>VLOOKUP(L14,'пр.взвешивания'!$B$6:$H$75,4,FALSE)</f>
        <v>ПФО</v>
      </c>
      <c r="Q14" s="180" t="str">
        <f>VLOOKUP(L14,'пр.взвешивания'!$B$6:$H$65,5,FALSE)</f>
        <v> Самарская Самара ВС</v>
      </c>
      <c r="R14" s="212">
        <f>VLOOKUP(L14,'пр.взвешивания'!$B$6:$H$31,6,FALSE)</f>
        <v>0</v>
      </c>
      <c r="S14" s="211" t="str">
        <f>VLOOKUP(L14,'пр.взвешивания'!$B$6:$H$79,7,FALSE)</f>
        <v>Сараева АА</v>
      </c>
      <c r="T14" s="23"/>
    </row>
    <row r="15" spans="1:20" ht="13.5" customHeight="1" thickBot="1">
      <c r="A15" s="140"/>
      <c r="B15" s="142"/>
      <c r="C15" s="144"/>
      <c r="D15" s="175"/>
      <c r="E15" s="181"/>
      <c r="F15" s="77"/>
      <c r="G15" s="78"/>
      <c r="H15" s="79"/>
      <c r="I15" s="80"/>
      <c r="J15" s="176"/>
      <c r="K15" s="166"/>
      <c r="L15" s="275"/>
      <c r="M15" s="199"/>
      <c r="N15" s="147"/>
      <c r="O15" s="149"/>
      <c r="P15" s="163"/>
      <c r="Q15" s="210"/>
      <c r="R15" s="212"/>
      <c r="S15" s="211"/>
      <c r="T15" s="23"/>
    </row>
    <row r="16" spans="1:20" ht="13.5" customHeight="1" thickBot="1">
      <c r="A16" s="31" t="s">
        <v>8</v>
      </c>
      <c r="B16" s="81"/>
      <c r="C16" s="81"/>
      <c r="D16" s="81"/>
      <c r="E16" s="81"/>
      <c r="F16" s="81"/>
      <c r="G16" s="81"/>
      <c r="H16" s="81"/>
      <c r="I16" s="81"/>
      <c r="J16" s="81"/>
      <c r="K16" s="23"/>
      <c r="L16" s="275">
        <v>2</v>
      </c>
      <c r="M16" s="213" t="s">
        <v>38</v>
      </c>
      <c r="N16" s="141" t="str">
        <f>VLOOKUP(L16,'пр.взвешивания'!$B$6:$H$33,2,FALSE)</f>
        <v>ЕМЕЛЬЯНЕНКО Анна Александровна</v>
      </c>
      <c r="O16" s="143" t="str">
        <f>VLOOKUP(L16,'пр.взвешивания'!$B$6:$H$43,3,FALSE)</f>
        <v>18.12.91 мс</v>
      </c>
      <c r="P16" s="162" t="str">
        <f>VLOOKUP(L16,'пр.взвешивания'!$B$6:$H$75,4,FALSE)</f>
        <v>ЮФО</v>
      </c>
      <c r="Q16" s="180" t="str">
        <f>VLOOKUP(L16,'пр.взвешивания'!$B$6:$H$65,5,FALSE)</f>
        <v>Астраханская Астрахань</v>
      </c>
      <c r="R16" s="212">
        <f>VLOOKUP(L16,'пр.взвешивания'!$B$6:$H$31,6,FALSE)</f>
        <v>0</v>
      </c>
      <c r="S16" s="211" t="str">
        <f>VLOOKUP(L16,'пр.взвешивания'!$B$6:$H$79,7,FALSE)</f>
        <v>Шоя ЮА Гольдберг ЕМ</v>
      </c>
      <c r="T16" s="23"/>
    </row>
    <row r="17" spans="1:20" ht="13.5" customHeight="1" thickBot="1">
      <c r="A17" s="167" t="s">
        <v>0</v>
      </c>
      <c r="B17" s="167" t="s">
        <v>1</v>
      </c>
      <c r="C17" s="167" t="s">
        <v>2</v>
      </c>
      <c r="D17" s="229" t="s">
        <v>17</v>
      </c>
      <c r="E17" s="230"/>
      <c r="F17" s="169" t="s">
        <v>4</v>
      </c>
      <c r="G17" s="170"/>
      <c r="H17" s="170"/>
      <c r="I17" s="171"/>
      <c r="J17" s="167" t="s">
        <v>5</v>
      </c>
      <c r="K17" s="173" t="s">
        <v>6</v>
      </c>
      <c r="L17" s="275"/>
      <c r="M17" s="213"/>
      <c r="N17" s="147"/>
      <c r="O17" s="149"/>
      <c r="P17" s="163"/>
      <c r="Q17" s="210"/>
      <c r="R17" s="212"/>
      <c r="S17" s="211"/>
      <c r="T17" s="23"/>
    </row>
    <row r="18" spans="1:20" ht="13.5" customHeight="1" thickBot="1">
      <c r="A18" s="168"/>
      <c r="B18" s="168"/>
      <c r="C18" s="168"/>
      <c r="D18" s="231"/>
      <c r="E18" s="232"/>
      <c r="F18" s="49">
        <v>1</v>
      </c>
      <c r="G18" s="50">
        <v>2</v>
      </c>
      <c r="H18" s="50">
        <v>3</v>
      </c>
      <c r="I18" s="51">
        <v>4</v>
      </c>
      <c r="J18" s="172"/>
      <c r="K18" s="174"/>
      <c r="L18" s="275">
        <v>5</v>
      </c>
      <c r="M18" s="213" t="s">
        <v>38</v>
      </c>
      <c r="N18" s="141" t="str">
        <f>VLOOKUP(L18,'пр.взвешивания'!$B$6:$H$33,2,FALSE)</f>
        <v>ШЕСТЁРА Альбина Александровна</v>
      </c>
      <c r="O18" s="143" t="str">
        <f>VLOOKUP(L18,'пр.взвешивания'!$B$6:$H$43,3,FALSE)</f>
        <v>30.03.81 мс</v>
      </c>
      <c r="P18" s="162" t="str">
        <f>VLOOKUP(L18,'пр.взвешивания'!$B$6:$H$75,4,FALSE)</f>
        <v>ДВФО</v>
      </c>
      <c r="Q18" s="180" t="str">
        <f>VLOOKUP(L18,'пр.взвешивания'!$B$6:$H$65,5,FALSE)</f>
        <v>Приморский Владивосток УФК и С</v>
      </c>
      <c r="R18" s="204" t="str">
        <f>VLOOKUP(L18,'пр.взвешивания'!$B$6:$H$31,6,FALSE)</f>
        <v>000654</v>
      </c>
      <c r="S18" s="211" t="str">
        <f>VLOOKUP(L18,'пр.взвешивания'!$B$6:$H$79,7,FALSE)</f>
        <v>Леонтьев ЮА Фалеева ОА</v>
      </c>
      <c r="T18" s="23"/>
    </row>
    <row r="19" spans="1:20" ht="13.5" customHeight="1">
      <c r="A19" s="164">
        <v>5</v>
      </c>
      <c r="B19" s="157" t="str">
        <f>VLOOKUP(A19,'пр.взвешивания'!B1:H38,2,FALSE)</f>
        <v>ШЕСТЁРА Альбина Александровна</v>
      </c>
      <c r="C19" s="154" t="str">
        <f>VLOOKUP(A19,'пр.взвешивания'!B1:H38,3,FALSE)</f>
        <v>30.03.81 мс</v>
      </c>
      <c r="D19" s="155" t="str">
        <f>VLOOKUP(A19,'пр.взвешивания'!B1:H38,4,FALSE)</f>
        <v>ДВФО</v>
      </c>
      <c r="E19" s="182" t="str">
        <f>VLOOKUP(A19,'пр.взвешивания'!B1:H40,5,FALSE)</f>
        <v>Приморский Владивосток УФК и С</v>
      </c>
      <c r="F19" s="37"/>
      <c r="G19" s="38">
        <v>0</v>
      </c>
      <c r="H19" s="39">
        <v>4</v>
      </c>
      <c r="I19" s="52">
        <v>0</v>
      </c>
      <c r="J19" s="158">
        <f>SUM(F19:I19)</f>
        <v>4</v>
      </c>
      <c r="K19" s="160">
        <v>3</v>
      </c>
      <c r="L19" s="275"/>
      <c r="M19" s="213"/>
      <c r="N19" s="147"/>
      <c r="O19" s="149"/>
      <c r="P19" s="163"/>
      <c r="Q19" s="210"/>
      <c r="R19" s="204"/>
      <c r="S19" s="211"/>
      <c r="T19" s="23"/>
    </row>
    <row r="20" spans="1:20" ht="13.5" customHeight="1">
      <c r="A20" s="150"/>
      <c r="B20" s="147"/>
      <c r="C20" s="149"/>
      <c r="D20" s="156"/>
      <c r="E20" s="183"/>
      <c r="F20" s="69"/>
      <c r="G20" s="70"/>
      <c r="H20" s="71" t="s">
        <v>84</v>
      </c>
      <c r="I20" s="82"/>
      <c r="J20" s="159"/>
      <c r="K20" s="161"/>
      <c r="L20" s="275">
        <v>1</v>
      </c>
      <c r="M20" s="213" t="s">
        <v>39</v>
      </c>
      <c r="N20" s="141" t="str">
        <f>VLOOKUP(L20,'пр.взвешивания'!$B$6:$H$33,2,FALSE)</f>
        <v>РАННЕВА Виктория Сергеевна</v>
      </c>
      <c r="O20" s="143" t="str">
        <f>VLOOKUP(L20,'пр.взвешивания'!$B$6:$H$43,3,FALSE)</f>
        <v>28.09.94 кмс</v>
      </c>
      <c r="P20" s="162" t="str">
        <f>VLOOKUP(L20,'пр.взвешивания'!$B$6:$H$75,4,FALSE)</f>
        <v>С.П.</v>
      </c>
      <c r="Q20" s="180" t="str">
        <f>VLOOKUP(L20,'пр.взвешивания'!$B$6:$H$65,5,FALSE)</f>
        <v>С.Петербург МО</v>
      </c>
      <c r="R20" s="212">
        <f>VLOOKUP(L20,'пр.взвешивания'!$B$6:$H$31,6,FALSE)</f>
        <v>0</v>
      </c>
      <c r="S20" s="211" t="str">
        <f>VLOOKUP(L20,'пр.взвешивания'!$B$6:$H$79,7,FALSE)</f>
        <v>Ерёмина ЕП</v>
      </c>
      <c r="T20" s="23"/>
    </row>
    <row r="21" spans="1:20" ht="13.5" customHeight="1">
      <c r="A21" s="150">
        <v>6</v>
      </c>
      <c r="B21" s="141" t="str">
        <f>VLOOKUP(A21,'пр.взвешивания'!B1:H40,2,FALSE)</f>
        <v>БАДАНОВА Екатерина Александровна</v>
      </c>
      <c r="C21" s="143" t="str">
        <f>VLOOKUP(A21,'пр.взвешивания'!B1:H40,3,FALSE)</f>
        <v>13.01. 91 кмс</v>
      </c>
      <c r="D21" s="162" t="str">
        <f>VLOOKUP(A21,'пр.взвешивания'!B1:H40,4,FALSE)</f>
        <v>МОС</v>
      </c>
      <c r="E21" s="180" t="str">
        <f>VLOOKUP(A21,'пр.взвешивания'!B1:H42,5,FALSE)</f>
        <v>Москва  МКС</v>
      </c>
      <c r="F21" s="41">
        <v>2</v>
      </c>
      <c r="G21" s="42"/>
      <c r="H21" s="43">
        <v>4</v>
      </c>
      <c r="I21" s="53">
        <v>3</v>
      </c>
      <c r="J21" s="159">
        <f>SUM(F21:I21)</f>
        <v>9</v>
      </c>
      <c r="K21" s="161">
        <v>1</v>
      </c>
      <c r="L21" s="275"/>
      <c r="M21" s="213"/>
      <c r="N21" s="147"/>
      <c r="O21" s="149"/>
      <c r="P21" s="163"/>
      <c r="Q21" s="210"/>
      <c r="R21" s="212"/>
      <c r="S21" s="211"/>
      <c r="T21" s="23"/>
    </row>
    <row r="22" spans="1:20" ht="13.5" customHeight="1">
      <c r="A22" s="150"/>
      <c r="B22" s="147"/>
      <c r="C22" s="149"/>
      <c r="D22" s="163"/>
      <c r="E22" s="210"/>
      <c r="F22" s="73"/>
      <c r="G22" s="74"/>
      <c r="H22" s="70" t="s">
        <v>84</v>
      </c>
      <c r="I22" s="82"/>
      <c r="J22" s="159"/>
      <c r="K22" s="161"/>
      <c r="L22" s="275">
        <v>7</v>
      </c>
      <c r="M22" s="213" t="s">
        <v>39</v>
      </c>
      <c r="N22" s="141" t="str">
        <f>VLOOKUP(L22,'пр.взвешивания'!$B$6:$H$33,2,FALSE)</f>
        <v>РИ Айко Чангиевна</v>
      </c>
      <c r="O22" s="143" t="str">
        <f>VLOOKUP(L22,'пр.взвешивания'!$B$6:$H$43,3,FALSE)</f>
        <v>16.02.94 кмс</v>
      </c>
      <c r="P22" s="162" t="str">
        <f>VLOOKUP(L22,'пр.взвешивания'!$B$6:$H$75,4,FALSE)</f>
        <v>СФО</v>
      </c>
      <c r="Q22" s="180" t="str">
        <f>VLOOKUP(L22,'пр.взвешивания'!$B$6:$H$65,5,FALSE)</f>
        <v>Новосибирская Новосибирск МО</v>
      </c>
      <c r="R22" s="212">
        <f>VLOOKUP(L22,'пр.взвешивания'!$B$6:$H$31,6,FALSE)</f>
        <v>0</v>
      </c>
      <c r="S22" s="211" t="str">
        <f>VLOOKUP(L22,'пр.взвешивания'!$B$6:$H$79,7,FALSE)</f>
        <v>Орлов АА Завалищев ВС</v>
      </c>
      <c r="T22" s="23"/>
    </row>
    <row r="23" spans="1:20" ht="13.5" customHeight="1" thickBot="1">
      <c r="A23" s="139">
        <v>7</v>
      </c>
      <c r="B23" s="141" t="str">
        <f>VLOOKUP(A23,'пр.взвешивания'!B2:H42,2,FALSE)</f>
        <v>РИ Айко Чангиевна</v>
      </c>
      <c r="C23" s="143" t="str">
        <f>VLOOKUP(A23,'пр.взвешивания'!B2:H42,3,FALSE)</f>
        <v>16.02.94 кмс</v>
      </c>
      <c r="D23" s="162" t="str">
        <f>VLOOKUP(A23,'пр.взвешивания'!B2:H42,4,FALSE)</f>
        <v>СФО</v>
      </c>
      <c r="E23" s="180" t="str">
        <f>VLOOKUP(A23,'пр.взвешивания'!B2:H44,5,FALSE)</f>
        <v>Новосибирская Новосибирск МО</v>
      </c>
      <c r="F23" s="45">
        <v>0</v>
      </c>
      <c r="G23" s="46">
        <v>0</v>
      </c>
      <c r="H23" s="47"/>
      <c r="I23" s="54">
        <v>0</v>
      </c>
      <c r="J23" s="159">
        <f>SUM(F23:I23)</f>
        <v>0</v>
      </c>
      <c r="K23" s="152">
        <v>4</v>
      </c>
      <c r="L23" s="275"/>
      <c r="M23" s="214"/>
      <c r="N23" s="142"/>
      <c r="O23" s="144"/>
      <c r="P23" s="175"/>
      <c r="Q23" s="181"/>
      <c r="R23" s="226"/>
      <c r="S23" s="227"/>
      <c r="T23" s="23"/>
    </row>
    <row r="24" spans="1:20" ht="13.5" customHeight="1">
      <c r="A24" s="139"/>
      <c r="B24" s="147"/>
      <c r="C24" s="149"/>
      <c r="D24" s="156"/>
      <c r="E24" s="183"/>
      <c r="F24" s="73"/>
      <c r="G24" s="70"/>
      <c r="H24" s="75"/>
      <c r="I24" s="82"/>
      <c r="J24" s="159"/>
      <c r="K24" s="152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3.5" customHeight="1">
      <c r="A25" s="139">
        <v>8</v>
      </c>
      <c r="B25" s="141" t="str">
        <f>VLOOKUP(A25,'пр.взвешивания'!B2:H44,2,FALSE)</f>
        <v>КАЛЯЕВА Светлана Викторовна</v>
      </c>
      <c r="C25" s="143" t="str">
        <f>VLOOKUP(A25,'пр.взвешивания'!B2:H44,3,FALSE)</f>
        <v>27.06.82 кмс</v>
      </c>
      <c r="D25" s="162" t="str">
        <f>VLOOKUP(A25,'пр.взвешивания'!B2:H44,4,FALSE)</f>
        <v>МОС</v>
      </c>
      <c r="E25" s="180" t="str">
        <f>VLOOKUP(A25,'пр.взвешивания'!B2:H46,5,FALSE)</f>
        <v> С-70 Д </v>
      </c>
      <c r="F25" s="41">
        <v>3</v>
      </c>
      <c r="G25" s="44">
        <v>1</v>
      </c>
      <c r="H25" s="46">
        <v>3.5</v>
      </c>
      <c r="I25" s="83"/>
      <c r="J25" s="159">
        <f>SUM(F25:I25)</f>
        <v>7.5</v>
      </c>
      <c r="K25" s="152">
        <v>2</v>
      </c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3.5" customHeight="1" thickBot="1">
      <c r="A26" s="140"/>
      <c r="B26" s="142"/>
      <c r="C26" s="144"/>
      <c r="D26" s="175"/>
      <c r="E26" s="181"/>
      <c r="F26" s="77"/>
      <c r="G26" s="78"/>
      <c r="H26" s="79"/>
      <c r="I26" s="84"/>
      <c r="J26" s="176"/>
      <c r="K26" s="15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3.25" customHeight="1" thickBot="1">
      <c r="A27" s="85"/>
      <c r="B27" s="85" t="s">
        <v>27</v>
      </c>
      <c r="C27" s="85"/>
      <c r="D27" s="85"/>
      <c r="E27" s="85"/>
      <c r="F27" s="85"/>
      <c r="G27" s="85" t="s">
        <v>24</v>
      </c>
      <c r="H27" s="85"/>
      <c r="I27" s="85"/>
      <c r="J27" s="86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 customHeight="1" thickBot="1">
      <c r="A28" s="164">
        <v>4</v>
      </c>
      <c r="B28" s="157" t="str">
        <f>VLOOKUP(A28,'пр.взвешивания'!B1:H47,2,FALSE)</f>
        <v>РЫЖОВА Ольга Юрьевна</v>
      </c>
      <c r="C28" s="154" t="str">
        <f>VLOOKUP(A28,'пр.взвешивания'!B1:H47,3,FALSE)</f>
        <v>12.09.84 МС</v>
      </c>
      <c r="D28" s="155" t="str">
        <f>VLOOKUP(A28,'пр.взвешивания'!B1:H47,4,FALSE)</f>
        <v>МОС</v>
      </c>
      <c r="E28" s="182" t="str">
        <f>VLOOKUP(A28,'пр.взвешивания'!B1:H49,5,FALSE)</f>
        <v>Москва С-70 Д </v>
      </c>
      <c r="F28" s="13"/>
      <c r="G28" s="13"/>
      <c r="H28" s="13"/>
      <c r="I28" s="13"/>
      <c r="J28" s="87"/>
      <c r="K28" s="56"/>
      <c r="L28" s="56"/>
      <c r="M28" s="56"/>
      <c r="N28" s="56"/>
      <c r="O28" s="56"/>
      <c r="P28" s="56"/>
      <c r="Q28" s="56"/>
      <c r="R28" s="56"/>
      <c r="S28" s="56"/>
      <c r="T28" s="23"/>
    </row>
    <row r="29" spans="1:20" ht="12.75" customHeight="1">
      <c r="A29" s="150"/>
      <c r="B29" s="147"/>
      <c r="C29" s="149"/>
      <c r="D29" s="156"/>
      <c r="E29" s="183"/>
      <c r="F29" s="24">
        <v>8</v>
      </c>
      <c r="G29" s="13"/>
      <c r="H29" s="13"/>
      <c r="I29" s="13"/>
      <c r="J29" s="87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 customHeight="1" thickBot="1">
      <c r="A30" s="150">
        <v>8</v>
      </c>
      <c r="B30" s="141" t="str">
        <f>VLOOKUP(A30,'пр.взвешивания'!B1:H49,2,FALSE)</f>
        <v>КАЛЯЕВА Светлана Викторовна</v>
      </c>
      <c r="C30" s="143" t="str">
        <f>VLOOKUP(A30,'пр.взвешивания'!B1:H49,3,FALSE)</f>
        <v>27.06.82 кмс</v>
      </c>
      <c r="D30" s="162" t="str">
        <f>VLOOKUP(A30,'пр.взвешивания'!B1:H49,4,FALSE)</f>
        <v>МОС</v>
      </c>
      <c r="E30" s="180" t="str">
        <f>VLOOKUP(A30,'пр.взвешивания'!B1:H51,5,FALSE)</f>
        <v> С-70 Д </v>
      </c>
      <c r="F30" s="25" t="s">
        <v>85</v>
      </c>
      <c r="G30" s="16"/>
      <c r="H30" s="17"/>
      <c r="I30" s="13"/>
      <c r="J30" s="87"/>
      <c r="K30" s="23"/>
      <c r="L30" s="23"/>
      <c r="M30" s="23"/>
      <c r="N30" s="23"/>
      <c r="O30" s="23"/>
      <c r="P30" s="23"/>
      <c r="Q30" s="23"/>
      <c r="R30" s="225" t="str">
        <f>'[2]реквизиты'!$G$7</f>
        <v>О.Р. Перминов</v>
      </c>
      <c r="S30" s="225"/>
      <c r="T30" s="23"/>
    </row>
    <row r="31" spans="1:20" ht="12.75" customHeight="1" thickBot="1">
      <c r="A31" s="151"/>
      <c r="B31" s="142"/>
      <c r="C31" s="144"/>
      <c r="D31" s="175"/>
      <c r="E31" s="181"/>
      <c r="F31" s="13"/>
      <c r="G31" s="18"/>
      <c r="H31" s="18"/>
      <c r="I31" s="14">
        <v>6</v>
      </c>
      <c r="J31" s="88"/>
      <c r="K31" s="57" t="str">
        <f>HYPERLINK('[2]реквизиты'!$A$6)</f>
        <v>Гл. судья, судья МК</v>
      </c>
      <c r="L31" s="58"/>
      <c r="M31" s="58"/>
      <c r="N31" s="56"/>
      <c r="O31" s="27"/>
      <c r="P31" s="27"/>
      <c r="Q31" s="27"/>
      <c r="R31" s="225"/>
      <c r="S31" s="225"/>
      <c r="T31" s="23"/>
    </row>
    <row r="32" spans="1:20" ht="12.75" customHeight="1" thickBot="1">
      <c r="A32" s="145">
        <v>6</v>
      </c>
      <c r="B32" s="146" t="str">
        <f>VLOOKUP(A32,'пр.взвешивания'!B1:H51,2,FALSE)</f>
        <v>БАДАНОВА Екатерина Александровна</v>
      </c>
      <c r="C32" s="148" t="str">
        <f>VLOOKUP(A32,'пр.взвешивания'!B1:H51,3,FALSE)</f>
        <v>13.01. 91 кмс</v>
      </c>
      <c r="D32" s="179" t="str">
        <f>VLOOKUP(A32,'пр.взвешивания'!B1:H51,4,FALSE)</f>
        <v>МОС</v>
      </c>
      <c r="E32" s="228" t="str">
        <f>VLOOKUP(A32,'пр.взвешивания'!B1:H53,5,FALSE)</f>
        <v>Москва  МКС</v>
      </c>
      <c r="F32" s="13"/>
      <c r="G32" s="18"/>
      <c r="H32" s="18"/>
      <c r="I32" s="15" t="s">
        <v>89</v>
      </c>
      <c r="J32" s="87"/>
      <c r="K32" s="58"/>
      <c r="L32" s="58"/>
      <c r="M32" s="58"/>
      <c r="N32" s="56"/>
      <c r="O32" s="59"/>
      <c r="P32" s="59"/>
      <c r="Q32" s="59"/>
      <c r="R32" s="89" t="str">
        <f>'[2]реквизиты'!$G$8</f>
        <v>/г.Н.Тагил/</v>
      </c>
      <c r="S32" s="90"/>
      <c r="T32" s="23"/>
    </row>
    <row r="33" spans="1:20" ht="12.75" customHeight="1">
      <c r="A33" s="139"/>
      <c r="B33" s="147"/>
      <c r="C33" s="149"/>
      <c r="D33" s="156"/>
      <c r="E33" s="183"/>
      <c r="F33" s="24">
        <v>6</v>
      </c>
      <c r="G33" s="19"/>
      <c r="H33" s="20"/>
      <c r="I33" s="13"/>
      <c r="J33" s="87"/>
      <c r="K33" s="60"/>
      <c r="L33" s="60"/>
      <c r="M33" s="60"/>
      <c r="N33" s="56"/>
      <c r="O33" s="61"/>
      <c r="P33" s="61"/>
      <c r="Q33" s="61"/>
      <c r="R33" s="225" t="str">
        <f>'[2]реквизиты'!$G$9</f>
        <v>Н.Ю.Глушкова</v>
      </c>
      <c r="S33" s="225"/>
      <c r="T33" s="23"/>
    </row>
    <row r="34" spans="1:20" ht="12.75" customHeight="1" thickBot="1">
      <c r="A34" s="139">
        <v>3</v>
      </c>
      <c r="B34" s="141" t="str">
        <f>VLOOKUP(A34,'пр.взвешивания'!B1:H53,2,FALSE)</f>
        <v>ЧЕРНЕВА Елена Александровна</v>
      </c>
      <c r="C34" s="143" t="str">
        <f>VLOOKUP(A34,'пр.взвешивания'!B1:H53,3,FALSE)</f>
        <v>18.02.94 кмс</v>
      </c>
      <c r="D34" s="162" t="str">
        <f>VLOOKUP(A34,'пр.взвешивания'!B1:H53,4,FALSE)</f>
        <v>ПФО</v>
      </c>
      <c r="E34" s="180" t="str">
        <f>VLOOKUP(A34,'пр.взвешивания'!B1:H55,5,FALSE)</f>
        <v> Самарская Самара ВС</v>
      </c>
      <c r="F34" s="92" t="s">
        <v>88</v>
      </c>
      <c r="G34" s="13"/>
      <c r="H34" s="13"/>
      <c r="I34" s="13"/>
      <c r="J34" s="87"/>
      <c r="K34" s="57" t="str">
        <f>HYPERLINK('[4]реквизиты'!$A$22)</f>
        <v>Гл. секретарь, судья МК</v>
      </c>
      <c r="L34" s="58"/>
      <c r="M34" s="58"/>
      <c r="N34" s="56"/>
      <c r="O34" s="59"/>
      <c r="P34" s="59"/>
      <c r="Q34" s="59"/>
      <c r="R34" s="225"/>
      <c r="S34" s="225"/>
      <c r="T34" s="23"/>
    </row>
    <row r="35" spans="1:20" ht="12.75" customHeight="1" thickBot="1">
      <c r="A35" s="140"/>
      <c r="B35" s="142"/>
      <c r="C35" s="144"/>
      <c r="D35" s="175"/>
      <c r="E35" s="181"/>
      <c r="F35" s="91"/>
      <c r="G35" s="13"/>
      <c r="H35" s="13"/>
      <c r="I35" s="13"/>
      <c r="J35" s="87"/>
      <c r="K35" s="60"/>
      <c r="L35" s="60"/>
      <c r="M35" s="60"/>
      <c r="N35" s="56"/>
      <c r="O35" s="61"/>
      <c r="P35" s="61"/>
      <c r="Q35" s="61"/>
      <c r="R35" s="89" t="str">
        <f>'[2]реквизиты'!$G$10</f>
        <v>/г. Рязань/</v>
      </c>
      <c r="S35" s="90"/>
      <c r="T35" s="23"/>
    </row>
    <row r="36" spans="1:20" ht="12.75" customHeight="1">
      <c r="A36" s="81"/>
      <c r="B36" s="81"/>
      <c r="C36" s="81"/>
      <c r="D36" s="81"/>
      <c r="E36" s="81"/>
      <c r="F36" s="87"/>
      <c r="G36" s="87"/>
      <c r="H36" s="87"/>
      <c r="I36" s="87"/>
      <c r="J36" s="87"/>
      <c r="K36" s="55"/>
      <c r="L36" s="23"/>
      <c r="M36" s="23"/>
      <c r="N36" s="23"/>
      <c r="O36" s="33"/>
      <c r="P36" s="33"/>
      <c r="Q36" s="33"/>
      <c r="R36" s="23"/>
      <c r="S36" s="23"/>
      <c r="T36" s="23"/>
    </row>
    <row r="37" spans="1:20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2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69">
    <mergeCell ref="E32:E33"/>
    <mergeCell ref="E34:E35"/>
    <mergeCell ref="Q12:Q13"/>
    <mergeCell ref="Q14:Q15"/>
    <mergeCell ref="D17:E18"/>
    <mergeCell ref="E19:E20"/>
    <mergeCell ref="E21:E22"/>
    <mergeCell ref="E23:E24"/>
    <mergeCell ref="L16:L17"/>
    <mergeCell ref="L18:L19"/>
    <mergeCell ref="R30:S31"/>
    <mergeCell ref="R33:S34"/>
    <mergeCell ref="Q16:Q17"/>
    <mergeCell ref="Q18:Q19"/>
    <mergeCell ref="Q20:Q21"/>
    <mergeCell ref="Q22:Q23"/>
    <mergeCell ref="R22:R23"/>
    <mergeCell ref="S22:S23"/>
    <mergeCell ref="R20:R21"/>
    <mergeCell ref="S20:S21"/>
    <mergeCell ref="E8:E9"/>
    <mergeCell ref="E10:E11"/>
    <mergeCell ref="E12:E13"/>
    <mergeCell ref="E14:E15"/>
    <mergeCell ref="L20:L21"/>
    <mergeCell ref="L22:L23"/>
    <mergeCell ref="L8:L9"/>
    <mergeCell ref="L10:L11"/>
    <mergeCell ref="L12:L13"/>
    <mergeCell ref="L14:L15"/>
    <mergeCell ref="H5:J5"/>
    <mergeCell ref="A2:J2"/>
    <mergeCell ref="L2:R2"/>
    <mergeCell ref="A4:S4"/>
    <mergeCell ref="R5:S5"/>
    <mergeCell ref="D3:O3"/>
    <mergeCell ref="M22:M23"/>
    <mergeCell ref="N22:N23"/>
    <mergeCell ref="O22:O23"/>
    <mergeCell ref="P22:P23"/>
    <mergeCell ref="M18:M19"/>
    <mergeCell ref="N18:N19"/>
    <mergeCell ref="M20:M21"/>
    <mergeCell ref="N20:N21"/>
    <mergeCell ref="O20:O21"/>
    <mergeCell ref="P20:P21"/>
    <mergeCell ref="O18:O19"/>
    <mergeCell ref="P18:P19"/>
    <mergeCell ref="R18:R19"/>
    <mergeCell ref="R14:R15"/>
    <mergeCell ref="S14:S15"/>
    <mergeCell ref="R16:R17"/>
    <mergeCell ref="S16:S17"/>
    <mergeCell ref="S18:S19"/>
    <mergeCell ref="M16:M17"/>
    <mergeCell ref="N16:N17"/>
    <mergeCell ref="O16:O17"/>
    <mergeCell ref="P16:P17"/>
    <mergeCell ref="M14:M15"/>
    <mergeCell ref="N14:N15"/>
    <mergeCell ref="O14:O15"/>
    <mergeCell ref="P14:P15"/>
    <mergeCell ref="S10:S11"/>
    <mergeCell ref="M12:M13"/>
    <mergeCell ref="N12:N13"/>
    <mergeCell ref="O12:O13"/>
    <mergeCell ref="P12:P13"/>
    <mergeCell ref="R12:R13"/>
    <mergeCell ref="S12:S13"/>
    <mergeCell ref="M10:M11"/>
    <mergeCell ref="N10:N11"/>
    <mergeCell ref="O10:O11"/>
    <mergeCell ref="P10:P11"/>
    <mergeCell ref="R6:R7"/>
    <mergeCell ref="R10:R11"/>
    <mergeCell ref="R8:R9"/>
    <mergeCell ref="P6:Q7"/>
    <mergeCell ref="Q8:Q9"/>
    <mergeCell ref="Q10:Q11"/>
    <mergeCell ref="S8:S9"/>
    <mergeCell ref="M6:M7"/>
    <mergeCell ref="N6:N7"/>
    <mergeCell ref="O6:O7"/>
    <mergeCell ref="M8:M9"/>
    <mergeCell ref="N8:N9"/>
    <mergeCell ref="O8:O9"/>
    <mergeCell ref="P8:P9"/>
    <mergeCell ref="C6:C7"/>
    <mergeCell ref="S6:S7"/>
    <mergeCell ref="K6:K7"/>
    <mergeCell ref="D6:E7"/>
    <mergeCell ref="A23:A24"/>
    <mergeCell ref="A28:A29"/>
    <mergeCell ref="A25:A26"/>
    <mergeCell ref="B25:B26"/>
    <mergeCell ref="B10:B11"/>
    <mergeCell ref="C10:C11"/>
    <mergeCell ref="B14:B15"/>
    <mergeCell ref="C14:C15"/>
    <mergeCell ref="D34:D35"/>
    <mergeCell ref="D30:D31"/>
    <mergeCell ref="J23:J24"/>
    <mergeCell ref="J25:J26"/>
    <mergeCell ref="D23:D24"/>
    <mergeCell ref="D32:D33"/>
    <mergeCell ref="D25:D26"/>
    <mergeCell ref="E25:E26"/>
    <mergeCell ref="E28:E29"/>
    <mergeCell ref="E30:E31"/>
    <mergeCell ref="J8:J9"/>
    <mergeCell ref="K8:K9"/>
    <mergeCell ref="A6:A7"/>
    <mergeCell ref="F6:I6"/>
    <mergeCell ref="A8:A9"/>
    <mergeCell ref="B8:B9"/>
    <mergeCell ref="C8:C9"/>
    <mergeCell ref="D8:D9"/>
    <mergeCell ref="J6:J7"/>
    <mergeCell ref="B6:B7"/>
    <mergeCell ref="J10:J11"/>
    <mergeCell ref="K10:K11"/>
    <mergeCell ref="A12:A13"/>
    <mergeCell ref="B12:B13"/>
    <mergeCell ref="C12:C13"/>
    <mergeCell ref="D12:D13"/>
    <mergeCell ref="J12:J13"/>
    <mergeCell ref="K12:K13"/>
    <mergeCell ref="D10:D11"/>
    <mergeCell ref="A10:A11"/>
    <mergeCell ref="K14:K15"/>
    <mergeCell ref="A17:A18"/>
    <mergeCell ref="B17:B18"/>
    <mergeCell ref="C17:C18"/>
    <mergeCell ref="F17:I17"/>
    <mergeCell ref="J17:J18"/>
    <mergeCell ref="K17:K18"/>
    <mergeCell ref="D14:D15"/>
    <mergeCell ref="J14:J15"/>
    <mergeCell ref="A14:A15"/>
    <mergeCell ref="K19:K20"/>
    <mergeCell ref="A21:A22"/>
    <mergeCell ref="B21:B22"/>
    <mergeCell ref="C21:C22"/>
    <mergeCell ref="D21:D22"/>
    <mergeCell ref="J21:J22"/>
    <mergeCell ref="K21:K22"/>
    <mergeCell ref="A19:A20"/>
    <mergeCell ref="B19:B20"/>
    <mergeCell ref="C19:C20"/>
    <mergeCell ref="C28:C29"/>
    <mergeCell ref="D28:D29"/>
    <mergeCell ref="B28:B29"/>
    <mergeCell ref="J19:J20"/>
    <mergeCell ref="D19:D20"/>
    <mergeCell ref="C25:C26"/>
    <mergeCell ref="K23:K24"/>
    <mergeCell ref="K25:K26"/>
    <mergeCell ref="B23:B24"/>
    <mergeCell ref="C23:C24"/>
    <mergeCell ref="A1:S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1">
      <selection activeCell="D60" sqref="D6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44" t="s">
        <v>25</v>
      </c>
      <c r="B1" s="244"/>
      <c r="C1" s="244"/>
      <c r="D1" s="244"/>
      <c r="E1" s="244"/>
      <c r="F1" s="244"/>
      <c r="G1" s="244"/>
      <c r="H1" s="244"/>
      <c r="Q1" s="4"/>
    </row>
    <row r="2" spans="1:17" ht="18" customHeight="1">
      <c r="A2" s="26" t="s">
        <v>26</v>
      </c>
      <c r="B2" s="3" t="s">
        <v>13</v>
      </c>
      <c r="C2" s="3"/>
      <c r="D2" s="3"/>
      <c r="E2" s="26" t="str">
        <f>'пр.взвешивания'!$G$3</f>
        <v>в.к. 64    кг</v>
      </c>
      <c r="F2" s="3"/>
      <c r="G2" s="3"/>
      <c r="H2" s="3"/>
      <c r="Q2" s="4"/>
    </row>
    <row r="3" spans="1:17" ht="12.75" customHeight="1">
      <c r="A3" s="96" t="s">
        <v>0</v>
      </c>
      <c r="B3" s="96" t="s">
        <v>1</v>
      </c>
      <c r="C3" s="96" t="s">
        <v>2</v>
      </c>
      <c r="D3" s="96" t="s">
        <v>3</v>
      </c>
      <c r="E3" s="96" t="s">
        <v>9</v>
      </c>
      <c r="F3" s="96" t="s">
        <v>10</v>
      </c>
      <c r="G3" s="96" t="s">
        <v>11</v>
      </c>
      <c r="H3" s="96" t="s">
        <v>12</v>
      </c>
      <c r="Q3" s="4"/>
    </row>
    <row r="4" spans="1:17" ht="12.75">
      <c r="A4" s="97"/>
      <c r="B4" s="97"/>
      <c r="C4" s="97"/>
      <c r="D4" s="97"/>
      <c r="E4" s="97"/>
      <c r="F4" s="97"/>
      <c r="G4" s="97"/>
      <c r="H4" s="97"/>
      <c r="Q4" s="4"/>
    </row>
    <row r="5" spans="1:18" ht="12.75">
      <c r="A5" s="96">
        <v>1</v>
      </c>
      <c r="B5" s="103" t="str">
        <f>VLOOKUP(A5,'пр.взвешивания'!B3:H24,2,FALSE)</f>
        <v>РАННЕВА Виктория Сергеевна</v>
      </c>
      <c r="C5" s="103" t="str">
        <f>VLOOKUP(A5,'пр.взвешивания'!B3:H24,3,FALSE)</f>
        <v>28.09.94 кмс</v>
      </c>
      <c r="D5" s="103" t="str">
        <f>VLOOKUP(A5,'пр.взвешивания'!B3:H24,4,FALSE)</f>
        <v>С.П.</v>
      </c>
      <c r="E5" s="238"/>
      <c r="F5" s="108"/>
      <c r="G5" s="99"/>
      <c r="H5" s="96"/>
      <c r="Q5" s="4"/>
      <c r="R5" s="5"/>
    </row>
    <row r="6" spans="1:18" ht="12.75">
      <c r="A6" s="96"/>
      <c r="B6" s="103"/>
      <c r="C6" s="103"/>
      <c r="D6" s="103"/>
      <c r="E6" s="242"/>
      <c r="F6" s="107"/>
      <c r="G6" s="99"/>
      <c r="H6" s="96"/>
      <c r="Q6" s="4"/>
      <c r="R6" s="5"/>
    </row>
    <row r="7" spans="1:18" ht="12.75">
      <c r="A7" s="97">
        <v>2</v>
      </c>
      <c r="B7" s="103" t="str">
        <f>VLOOKUP(A7,'пр.взвешивания'!B5:H26,2,FALSE)</f>
        <v>ЕМЕЛЬЯНЕНКО Анна Александровна</v>
      </c>
      <c r="C7" s="103" t="str">
        <f>VLOOKUP(A7,'пр.взвешивания'!B5:H26,3,FALSE)</f>
        <v>18.12.91 мс</v>
      </c>
      <c r="D7" s="103" t="str">
        <f>VLOOKUP(A7,'пр.взвешивания'!B5:H26,4,FALSE)</f>
        <v>ЮФО</v>
      </c>
      <c r="E7" s="238"/>
      <c r="F7" s="238"/>
      <c r="G7" s="97"/>
      <c r="H7" s="97"/>
      <c r="Q7" s="4"/>
      <c r="R7" s="5"/>
    </row>
    <row r="8" spans="1:18" ht="13.5" thickBot="1">
      <c r="A8" s="240"/>
      <c r="B8" s="241"/>
      <c r="C8" s="241"/>
      <c r="D8" s="241"/>
      <c r="E8" s="239"/>
      <c r="F8" s="239"/>
      <c r="G8" s="240"/>
      <c r="H8" s="240"/>
      <c r="Q8" s="4"/>
      <c r="R8" s="5"/>
    </row>
    <row r="9" spans="1:18" ht="12.75" customHeight="1">
      <c r="A9" s="236">
        <v>4</v>
      </c>
      <c r="B9" s="237" t="str">
        <f>VLOOKUP(A9,'пр.взвешивания'!B7:H28,2,FALSE)</f>
        <v>РЫЖОВА Ольга Юрьевна</v>
      </c>
      <c r="C9" s="237" t="str">
        <f>VLOOKUP(A9,'пр.взвешивания'!B7:H28,3,FALSE)</f>
        <v>12.09.84 МС</v>
      </c>
      <c r="D9" s="237" t="str">
        <f>VLOOKUP(A9,'пр.взвешивания'!B7:H28,4,FALSE)</f>
        <v>МОС</v>
      </c>
      <c r="E9" s="243"/>
      <c r="F9" s="234"/>
      <c r="G9" s="235"/>
      <c r="H9" s="236"/>
      <c r="Q9" s="4"/>
      <c r="R9" s="5"/>
    </row>
    <row r="10" spans="1:18" ht="12.75">
      <c r="A10" s="96"/>
      <c r="B10" s="103"/>
      <c r="C10" s="103"/>
      <c r="D10" s="103"/>
      <c r="E10" s="242"/>
      <c r="F10" s="107"/>
      <c r="G10" s="99"/>
      <c r="H10" s="96"/>
      <c r="Q10" s="4"/>
      <c r="R10" s="5"/>
    </row>
    <row r="11" spans="1:8" ht="12.75" customHeight="1">
      <c r="A11" s="97">
        <v>3</v>
      </c>
      <c r="B11" s="103" t="str">
        <f>VLOOKUP(A11,'пр.взвешивания'!B9:H30,2,FALSE)</f>
        <v>ЧЕРНЕВА Елена Александровна</v>
      </c>
      <c r="C11" s="103" t="str">
        <f>VLOOKUP(A11,'пр.взвешивания'!B9:H30,3,FALSE)</f>
        <v>18.02.94 кмс</v>
      </c>
      <c r="D11" s="103" t="str">
        <f>VLOOKUP(A11,'пр.взвешивания'!B9:H30,4,FALSE)</f>
        <v>ПФО</v>
      </c>
      <c r="E11" s="238"/>
      <c r="F11" s="238"/>
      <c r="G11" s="97"/>
      <c r="H11" s="97"/>
    </row>
    <row r="12" spans="1:8" ht="12.75" customHeight="1">
      <c r="A12" s="98"/>
      <c r="B12" s="103"/>
      <c r="C12" s="103"/>
      <c r="D12" s="103"/>
      <c r="E12" s="242"/>
      <c r="F12" s="242"/>
      <c r="G12" s="98"/>
      <c r="H12" s="98"/>
    </row>
    <row r="13" spans="1:5" ht="18.75" customHeight="1">
      <c r="A13" s="26" t="s">
        <v>26</v>
      </c>
      <c r="B13" s="3" t="s">
        <v>14</v>
      </c>
      <c r="E13" s="26" t="str">
        <f>E2</f>
        <v>в.к. 64    кг</v>
      </c>
    </row>
    <row r="14" spans="1:8" ht="12.75">
      <c r="A14" s="96">
        <v>1</v>
      </c>
      <c r="B14" s="103" t="str">
        <f>VLOOKUP(A14,'пр.взвешивания'!B1:H33,2,FALSE)</f>
        <v>РАННЕВА Виктория Сергеевна</v>
      </c>
      <c r="C14" s="103" t="str">
        <f>VLOOKUP(A14,'пр.взвешивания'!B1:H33,3,FALSE)</f>
        <v>28.09.94 кмс</v>
      </c>
      <c r="D14" s="103" t="str">
        <f>VLOOKUP(A14,'пр.взвешивания'!B1:H33,4,FALSE)</f>
        <v>С.П.</v>
      </c>
      <c r="E14" s="107"/>
      <c r="F14" s="108"/>
      <c r="G14" s="99"/>
      <c r="H14" s="96"/>
    </row>
    <row r="15" spans="1:8" ht="12.75">
      <c r="A15" s="96"/>
      <c r="B15" s="103"/>
      <c r="C15" s="103"/>
      <c r="D15" s="103"/>
      <c r="E15" s="107"/>
      <c r="F15" s="107"/>
      <c r="G15" s="99"/>
      <c r="H15" s="96"/>
    </row>
    <row r="16" spans="1:8" ht="12.75">
      <c r="A16" s="97">
        <v>3</v>
      </c>
      <c r="B16" s="103" t="str">
        <f>VLOOKUP(A16,'пр.взвешивания'!B1:H35,2,FALSE)</f>
        <v>ЧЕРНЕВА Елена Александровна</v>
      </c>
      <c r="C16" s="103" t="str">
        <f>VLOOKUP(A16,'пр.взвешивания'!B1:H35,3,FALSE)</f>
        <v>18.02.94 кмс</v>
      </c>
      <c r="D16" s="103" t="str">
        <f>VLOOKUP(A16,'пр.взвешивания'!B1:H35,4,FALSE)</f>
        <v>ПФО</v>
      </c>
      <c r="E16" s="238"/>
      <c r="F16" s="238"/>
      <c r="G16" s="97"/>
      <c r="H16" s="97"/>
    </row>
    <row r="17" spans="1:8" ht="13.5" thickBot="1">
      <c r="A17" s="240"/>
      <c r="B17" s="241"/>
      <c r="C17" s="241"/>
      <c r="D17" s="241"/>
      <c r="E17" s="239"/>
      <c r="F17" s="239"/>
      <c r="G17" s="240"/>
      <c r="H17" s="240"/>
    </row>
    <row r="18" spans="1:8" ht="12.75" customHeight="1">
      <c r="A18" s="236">
        <v>2</v>
      </c>
      <c r="B18" s="237" t="str">
        <f>VLOOKUP(A18,'пр.взвешивания'!B1:H37,2,FALSE)</f>
        <v>ЕМЕЛЬЯНЕНКО Анна Александровна</v>
      </c>
      <c r="C18" s="237" t="str">
        <f>VLOOKUP(A18,'пр.взвешивания'!B1:H37,3,FALSE)</f>
        <v>18.12.91 мс</v>
      </c>
      <c r="D18" s="237" t="str">
        <f>VLOOKUP(A18,'пр.взвешивания'!B1:H37,4,FALSE)</f>
        <v>ЮФО</v>
      </c>
      <c r="E18" s="233"/>
      <c r="F18" s="234"/>
      <c r="G18" s="235"/>
      <c r="H18" s="236"/>
    </row>
    <row r="19" spans="1:8" ht="12.75" customHeight="1">
      <c r="A19" s="96"/>
      <c r="B19" s="103"/>
      <c r="C19" s="103"/>
      <c r="D19" s="103"/>
      <c r="E19" s="107"/>
      <c r="F19" s="107"/>
      <c r="G19" s="99"/>
      <c r="H19" s="96"/>
    </row>
    <row r="20" spans="1:8" ht="12.75">
      <c r="A20" s="97">
        <v>4</v>
      </c>
      <c r="B20" s="103" t="str">
        <f>VLOOKUP(A20,'пр.взвешивания'!B1:H39,2,FALSE)</f>
        <v>РЫЖОВА Ольга Юрьевна</v>
      </c>
      <c r="C20" s="103" t="str">
        <f>VLOOKUP(A20,'пр.взвешивания'!B1:H39,3,FALSE)</f>
        <v>12.09.84 МС</v>
      </c>
      <c r="D20" s="103" t="str">
        <f>VLOOKUP(A20,'пр.взвешивания'!B1:H39,4,FALSE)</f>
        <v>МОС</v>
      </c>
      <c r="E20" s="238"/>
      <c r="F20" s="238"/>
      <c r="G20" s="97"/>
      <c r="H20" s="97"/>
    </row>
    <row r="21" spans="1:8" ht="12.75">
      <c r="A21" s="98"/>
      <c r="B21" s="103"/>
      <c r="C21" s="103"/>
      <c r="D21" s="103"/>
      <c r="E21" s="242"/>
      <c r="F21" s="242"/>
      <c r="G21" s="98"/>
      <c r="H21" s="98"/>
    </row>
    <row r="22" spans="1:5" ht="21" customHeight="1">
      <c r="A22" s="26" t="s">
        <v>26</v>
      </c>
      <c r="B22" s="3" t="s">
        <v>15</v>
      </c>
      <c r="E22" s="26" t="str">
        <f>E13</f>
        <v>в.к. 64    кг</v>
      </c>
    </row>
    <row r="23" spans="1:8" ht="12.75">
      <c r="A23" s="96">
        <v>1</v>
      </c>
      <c r="B23" s="103" t="str">
        <f>VLOOKUP(A23,'пр.взвешивания'!B2:H42,2,FALSE)</f>
        <v>РАННЕВА Виктория Сергеевна</v>
      </c>
      <c r="C23" s="103" t="str">
        <f>VLOOKUP(A23,'пр.взвешивания'!B2:H42,3,FALSE)</f>
        <v>28.09.94 кмс</v>
      </c>
      <c r="D23" s="103" t="str">
        <f>VLOOKUP(A23,'пр.взвешивания'!B2:H42,4,FALSE)</f>
        <v>С.П.</v>
      </c>
      <c r="E23" s="107"/>
      <c r="F23" s="108"/>
      <c r="G23" s="99"/>
      <c r="H23" s="96"/>
    </row>
    <row r="24" spans="1:8" ht="12.75">
      <c r="A24" s="96"/>
      <c r="B24" s="103"/>
      <c r="C24" s="103"/>
      <c r="D24" s="103"/>
      <c r="E24" s="107"/>
      <c r="F24" s="107"/>
      <c r="G24" s="99"/>
      <c r="H24" s="96"/>
    </row>
    <row r="25" spans="1:8" ht="12.75" customHeight="1">
      <c r="A25" s="97">
        <v>4</v>
      </c>
      <c r="B25" s="103" t="str">
        <f>VLOOKUP(A25,'пр.взвешивания'!B2:H44,2,FALSE)</f>
        <v>РЫЖОВА Ольга Юрьевна</v>
      </c>
      <c r="C25" s="103" t="str">
        <f>VLOOKUP(A25,'пр.взвешивания'!B2:H44,3,FALSE)</f>
        <v>12.09.84 МС</v>
      </c>
      <c r="D25" s="103" t="str">
        <f>VLOOKUP(A25,'пр.взвешивания'!B2:H44,4,FALSE)</f>
        <v>МОС</v>
      </c>
      <c r="E25" s="238"/>
      <c r="F25" s="238"/>
      <c r="G25" s="97"/>
      <c r="H25" s="97"/>
    </row>
    <row r="26" spans="1:8" ht="12.75" customHeight="1" thickBot="1">
      <c r="A26" s="240"/>
      <c r="B26" s="241"/>
      <c r="C26" s="241"/>
      <c r="D26" s="241"/>
      <c r="E26" s="239"/>
      <c r="F26" s="239"/>
      <c r="G26" s="240"/>
      <c r="H26" s="240"/>
    </row>
    <row r="27" spans="1:8" ht="12.75">
      <c r="A27" s="236">
        <v>3</v>
      </c>
      <c r="B27" s="237" t="str">
        <f>VLOOKUP(A27,'пр.взвешивания'!B2:H46,2,FALSE)</f>
        <v>ЧЕРНЕВА Елена Александровна</v>
      </c>
      <c r="C27" s="237" t="str">
        <f>VLOOKUP(A27,'пр.взвешивания'!B2:H46,3,FALSE)</f>
        <v>18.02.94 кмс</v>
      </c>
      <c r="D27" s="237" t="str">
        <f>VLOOKUP(A27,'пр.взвешивания'!B2:H46,4,FALSE)</f>
        <v>ПФО</v>
      </c>
      <c r="E27" s="233"/>
      <c r="F27" s="234"/>
      <c r="G27" s="235"/>
      <c r="H27" s="236"/>
    </row>
    <row r="28" spans="1:8" ht="12.75">
      <c r="A28" s="96"/>
      <c r="B28" s="103"/>
      <c r="C28" s="103"/>
      <c r="D28" s="103"/>
      <c r="E28" s="107"/>
      <c r="F28" s="107"/>
      <c r="G28" s="99"/>
      <c r="H28" s="96"/>
    </row>
    <row r="29" spans="1:8" ht="12.75">
      <c r="A29" s="97">
        <v>2</v>
      </c>
      <c r="B29" s="103" t="str">
        <f>VLOOKUP(A29,'пр.взвешивания'!B2:H48,2,FALSE)</f>
        <v>ЕМЕЛЬЯНЕНКО Анна Александровна</v>
      </c>
      <c r="C29" s="103" t="str">
        <f>VLOOKUP(A29,'пр.взвешивания'!B2:H48,3,FALSE)</f>
        <v>18.12.91 мс</v>
      </c>
      <c r="D29" s="103" t="str">
        <f>VLOOKUP(A29,'пр.взвешивания'!B2:H48,4,FALSE)</f>
        <v>ЮФО</v>
      </c>
      <c r="E29" s="238"/>
      <c r="F29" s="238"/>
      <c r="G29" s="97"/>
      <c r="H29" s="97"/>
    </row>
    <row r="30" spans="1:8" ht="12.75">
      <c r="A30" s="98"/>
      <c r="B30" s="103"/>
      <c r="C30" s="103"/>
      <c r="D30" s="103"/>
      <c r="E30" s="242"/>
      <c r="F30" s="242"/>
      <c r="G30" s="98"/>
      <c r="H30" s="98"/>
    </row>
    <row r="31" spans="1:8" ht="21" customHeight="1">
      <c r="A31" s="26" t="s">
        <v>8</v>
      </c>
      <c r="B31" s="3" t="s">
        <v>13</v>
      </c>
      <c r="C31" s="3"/>
      <c r="D31" s="3"/>
      <c r="E31" s="26" t="str">
        <f>E22</f>
        <v>в.к. 64    кг</v>
      </c>
      <c r="F31" s="3"/>
      <c r="G31" s="3"/>
      <c r="H31" s="3"/>
    </row>
    <row r="32" spans="1:8" ht="12.75">
      <c r="A32" s="96" t="s">
        <v>0</v>
      </c>
      <c r="B32" s="96" t="s">
        <v>1</v>
      </c>
      <c r="C32" s="96" t="s">
        <v>2</v>
      </c>
      <c r="D32" s="96" t="s">
        <v>3</v>
      </c>
      <c r="E32" s="96" t="s">
        <v>9</v>
      </c>
      <c r="F32" s="96" t="s">
        <v>10</v>
      </c>
      <c r="G32" s="96" t="s">
        <v>11</v>
      </c>
      <c r="H32" s="96" t="s">
        <v>12</v>
      </c>
    </row>
    <row r="33" spans="1:8" ht="12.75">
      <c r="A33" s="97"/>
      <c r="B33" s="97"/>
      <c r="C33" s="97"/>
      <c r="D33" s="97"/>
      <c r="E33" s="97"/>
      <c r="F33" s="97"/>
      <c r="G33" s="97"/>
      <c r="H33" s="97"/>
    </row>
    <row r="34" spans="1:8" ht="12.75" customHeight="1">
      <c r="A34" s="96">
        <v>5</v>
      </c>
      <c r="B34" s="103" t="str">
        <f>VLOOKUP(A34,'пр.взвешивания'!B13:H53,2,FALSE)</f>
        <v>ШЕСТЁРА Альбина Александровна</v>
      </c>
      <c r="C34" s="103" t="str">
        <f>VLOOKUP(A34,'пр.взвешивания'!B13:H53,3,FALSE)</f>
        <v>30.03.81 мс</v>
      </c>
      <c r="D34" s="103" t="str">
        <f>VLOOKUP(A34,'пр.взвешивания'!B13:H53,4,FALSE)</f>
        <v>ДВФО</v>
      </c>
      <c r="E34" s="107"/>
      <c r="F34" s="108"/>
      <c r="G34" s="99"/>
      <c r="H34" s="96"/>
    </row>
    <row r="35" spans="1:8" ht="12.75" customHeight="1">
      <c r="A35" s="96"/>
      <c r="B35" s="103"/>
      <c r="C35" s="103"/>
      <c r="D35" s="103"/>
      <c r="E35" s="107"/>
      <c r="F35" s="107"/>
      <c r="G35" s="99"/>
      <c r="H35" s="96"/>
    </row>
    <row r="36" spans="1:8" ht="12.75">
      <c r="A36" s="97">
        <v>6</v>
      </c>
      <c r="B36" s="103" t="str">
        <f>VLOOKUP(A36,'пр.взвешивания'!B13:H55,2,FALSE)</f>
        <v>БАДАНОВА Екатерина Александровна</v>
      </c>
      <c r="C36" s="103" t="str">
        <f>VLOOKUP(A36,'пр.взвешивания'!B13:H55,3,FALSE)</f>
        <v>13.01. 91 кмс</v>
      </c>
      <c r="D36" s="103" t="str">
        <f>VLOOKUP(A36,'пр.взвешивания'!B13:H55,4,FALSE)</f>
        <v>МОС</v>
      </c>
      <c r="E36" s="238"/>
      <c r="F36" s="238"/>
      <c r="G36" s="97"/>
      <c r="H36" s="97"/>
    </row>
    <row r="37" spans="1:8" ht="13.5" thickBot="1">
      <c r="A37" s="240"/>
      <c r="B37" s="241"/>
      <c r="C37" s="241"/>
      <c r="D37" s="241"/>
      <c r="E37" s="239"/>
      <c r="F37" s="239"/>
      <c r="G37" s="240"/>
      <c r="H37" s="240"/>
    </row>
    <row r="38" spans="1:8" ht="12.75">
      <c r="A38" s="236">
        <v>8</v>
      </c>
      <c r="B38" s="237" t="str">
        <f>VLOOKUP(A38,'пр.взвешивания'!B13:H57,2,FALSE)</f>
        <v>КАЛЯЕВА Светлана Викторовна</v>
      </c>
      <c r="C38" s="237" t="str">
        <f>VLOOKUP(A38,'пр.взвешивания'!B13:H57,3,FALSE)</f>
        <v>27.06.82 кмс</v>
      </c>
      <c r="D38" s="237" t="str">
        <f>VLOOKUP(A38,'пр.взвешивания'!B13:H57,4,FALSE)</f>
        <v>МОС</v>
      </c>
      <c r="E38" s="233"/>
      <c r="F38" s="234"/>
      <c r="G38" s="235"/>
      <c r="H38" s="236"/>
    </row>
    <row r="39" spans="1:8" ht="12.75">
      <c r="A39" s="96"/>
      <c r="B39" s="103"/>
      <c r="C39" s="103"/>
      <c r="D39" s="103"/>
      <c r="E39" s="107"/>
      <c r="F39" s="107"/>
      <c r="G39" s="99"/>
      <c r="H39" s="96"/>
    </row>
    <row r="40" spans="1:8" ht="12.75" customHeight="1">
      <c r="A40" s="97">
        <v>7</v>
      </c>
      <c r="B40" s="103" t="str">
        <f>VLOOKUP(A40,'пр.взвешивания'!B13:H59,2,FALSE)</f>
        <v>РИ Айко Чангиевна</v>
      </c>
      <c r="C40" s="103" t="str">
        <f>VLOOKUP(A40,'пр.взвешивания'!B13:H59,3,FALSE)</f>
        <v>16.02.94 кмс</v>
      </c>
      <c r="D40" s="103" t="str">
        <f>VLOOKUP(A40,'пр.взвешивания'!B13:H59,4,FALSE)</f>
        <v>СФО</v>
      </c>
      <c r="E40" s="238"/>
      <c r="F40" s="238"/>
      <c r="G40" s="97"/>
      <c r="H40" s="97"/>
    </row>
    <row r="41" spans="1:8" ht="12.75" customHeight="1">
      <c r="A41" s="98"/>
      <c r="B41" s="103"/>
      <c r="C41" s="103"/>
      <c r="D41" s="103"/>
      <c r="E41" s="242"/>
      <c r="F41" s="242"/>
      <c r="G41" s="98"/>
      <c r="H41" s="98"/>
    </row>
    <row r="42" spans="1:5" ht="18" customHeight="1">
      <c r="A42" s="26" t="s">
        <v>8</v>
      </c>
      <c r="B42" s="3" t="s">
        <v>14</v>
      </c>
      <c r="E42" s="26" t="str">
        <f>E31</f>
        <v>в.к. 64    кг</v>
      </c>
    </row>
    <row r="43" spans="1:8" ht="12.75">
      <c r="A43" s="96">
        <v>5</v>
      </c>
      <c r="B43" s="103" t="str">
        <f>VLOOKUP(A43,'пр.взвешивания'!B2:H62,2,FALSE)</f>
        <v>ШЕСТЁРА Альбина Александровна</v>
      </c>
      <c r="C43" s="103" t="str">
        <f>VLOOKUP(A43,'пр.взвешивания'!B2:H62,3,FALSE)</f>
        <v>30.03.81 мс</v>
      </c>
      <c r="D43" s="103" t="str">
        <f>VLOOKUP(A43,'пр.взвешивания'!B2:H62,4,FALSE)</f>
        <v>ДВФО</v>
      </c>
      <c r="E43" s="107"/>
      <c r="F43" s="108"/>
      <c r="G43" s="99"/>
      <c r="H43" s="96"/>
    </row>
    <row r="44" spans="1:8" ht="12.75">
      <c r="A44" s="96"/>
      <c r="B44" s="103"/>
      <c r="C44" s="103"/>
      <c r="D44" s="103"/>
      <c r="E44" s="107"/>
      <c r="F44" s="107"/>
      <c r="G44" s="99"/>
      <c r="H44" s="96"/>
    </row>
    <row r="45" spans="1:8" ht="12.75">
      <c r="A45" s="97">
        <v>7</v>
      </c>
      <c r="B45" s="103" t="str">
        <f>VLOOKUP(A45,'пр.взвешивания'!B2:H64,2,FALSE)</f>
        <v>РИ Айко Чангиевна</v>
      </c>
      <c r="C45" s="103" t="str">
        <f>VLOOKUP(A45,'пр.взвешивания'!B2:H64,3,FALSE)</f>
        <v>16.02.94 кмс</v>
      </c>
      <c r="D45" s="103" t="str">
        <f>VLOOKUP(A45,'пр.взвешивания'!B2:H64,4,FALSE)</f>
        <v>СФО</v>
      </c>
      <c r="E45" s="238"/>
      <c r="F45" s="238"/>
      <c r="G45" s="97"/>
      <c r="H45" s="97"/>
    </row>
    <row r="46" spans="1:8" ht="13.5" thickBot="1">
      <c r="A46" s="240"/>
      <c r="B46" s="241"/>
      <c r="C46" s="241"/>
      <c r="D46" s="241"/>
      <c r="E46" s="239"/>
      <c r="F46" s="239"/>
      <c r="G46" s="240"/>
      <c r="H46" s="240"/>
    </row>
    <row r="47" spans="1:8" ht="12.75">
      <c r="A47" s="236">
        <v>6</v>
      </c>
      <c r="B47" s="237" t="str">
        <f>VLOOKUP(A47,'пр.взвешивания'!B2:H66,2,FALSE)</f>
        <v>БАДАНОВА Екатерина Александровна</v>
      </c>
      <c r="C47" s="237" t="str">
        <f>VLOOKUP(A47,'пр.взвешивания'!B2:H66,3,FALSE)</f>
        <v>13.01. 91 кмс</v>
      </c>
      <c r="D47" s="237" t="str">
        <f>VLOOKUP(A47,'пр.взвешивания'!B2:H66,4,FALSE)</f>
        <v>МОС</v>
      </c>
      <c r="E47" s="233"/>
      <c r="F47" s="234"/>
      <c r="G47" s="235"/>
      <c r="H47" s="236"/>
    </row>
    <row r="48" spans="1:8" ht="12.75">
      <c r="A48" s="96"/>
      <c r="B48" s="103"/>
      <c r="C48" s="103"/>
      <c r="D48" s="103"/>
      <c r="E48" s="107"/>
      <c r="F48" s="107"/>
      <c r="G48" s="99"/>
      <c r="H48" s="96"/>
    </row>
    <row r="49" spans="1:8" ht="12.75">
      <c r="A49" s="97">
        <v>8</v>
      </c>
      <c r="B49" s="103" t="str">
        <f>VLOOKUP(A49,'пр.взвешивания'!B2:H68,2,FALSE)</f>
        <v>КАЛЯЕВА Светлана Викторовна</v>
      </c>
      <c r="C49" s="103" t="str">
        <f>VLOOKUP(A49,'пр.взвешивания'!B2:H68,3,FALSE)</f>
        <v>27.06.82 кмс</v>
      </c>
      <c r="D49" s="103" t="str">
        <f>VLOOKUP(A49,'пр.взвешивания'!B2:H68,4,FALSE)</f>
        <v>МОС</v>
      </c>
      <c r="E49" s="238"/>
      <c r="F49" s="238"/>
      <c r="G49" s="97"/>
      <c r="H49" s="97"/>
    </row>
    <row r="50" spans="1:8" ht="12.75">
      <c r="A50" s="98"/>
      <c r="B50" s="103"/>
      <c r="C50" s="103"/>
      <c r="D50" s="103"/>
      <c r="E50" s="242"/>
      <c r="F50" s="242"/>
      <c r="G50" s="98"/>
      <c r="H50" s="98"/>
    </row>
    <row r="51" spans="1:5" ht="17.25" customHeight="1">
      <c r="A51" s="26" t="s">
        <v>8</v>
      </c>
      <c r="B51" s="3" t="s">
        <v>15</v>
      </c>
      <c r="E51" s="26" t="str">
        <f>E42</f>
        <v>в.к. 64    кг</v>
      </c>
    </row>
    <row r="52" spans="1:8" ht="12.75">
      <c r="A52" s="96">
        <v>5</v>
      </c>
      <c r="B52" s="103" t="str">
        <f>VLOOKUP(A52,'пр.взвешивания'!B3:H71,2,FALSE)</f>
        <v>ШЕСТЁРА Альбина Александровна</v>
      </c>
      <c r="C52" s="103" t="str">
        <f>VLOOKUP(A52,'пр.взвешивания'!B1:H71,3,FALSE)</f>
        <v>30.03.81 мс</v>
      </c>
      <c r="D52" s="103" t="str">
        <f>VLOOKUP(A52,'пр.взвешивания'!B1:H71,4,FALSE)</f>
        <v>ДВФО</v>
      </c>
      <c r="E52" s="107"/>
      <c r="F52" s="108"/>
      <c r="G52" s="99"/>
      <c r="H52" s="96"/>
    </row>
    <row r="53" spans="1:8" ht="12.75">
      <c r="A53" s="96"/>
      <c r="B53" s="103"/>
      <c r="C53" s="103"/>
      <c r="D53" s="103"/>
      <c r="E53" s="107"/>
      <c r="F53" s="107"/>
      <c r="G53" s="99"/>
      <c r="H53" s="96"/>
    </row>
    <row r="54" spans="1:8" ht="12.75">
      <c r="A54" s="97">
        <v>8</v>
      </c>
      <c r="B54" s="103" t="str">
        <f>VLOOKUP(A54,'пр.взвешивания'!B3:H73,2,FALSE)</f>
        <v>КАЛЯЕВА Светлана Викторовна</v>
      </c>
      <c r="C54" s="103" t="str">
        <f>VLOOKUP(A54,'пр.взвешивания'!B1:H73,3,FALSE)</f>
        <v>27.06.82 кмс</v>
      </c>
      <c r="D54" s="103" t="str">
        <f>VLOOKUP(A54,'пр.взвешивания'!B1:H73,4,FALSE)</f>
        <v>МОС</v>
      </c>
      <c r="E54" s="238"/>
      <c r="F54" s="238"/>
      <c r="G54" s="97"/>
      <c r="H54" s="97"/>
    </row>
    <row r="55" spans="1:8" ht="13.5" thickBot="1">
      <c r="A55" s="240"/>
      <c r="B55" s="241"/>
      <c r="C55" s="241"/>
      <c r="D55" s="241"/>
      <c r="E55" s="239"/>
      <c r="F55" s="239"/>
      <c r="G55" s="240"/>
      <c r="H55" s="240"/>
    </row>
    <row r="56" spans="1:8" ht="12.75" customHeight="1">
      <c r="A56" s="236">
        <v>7</v>
      </c>
      <c r="B56" s="237" t="str">
        <f>VLOOKUP(A56,'пр.взвешивания'!B1:H75,2,FALSE)</f>
        <v>РИ Айко Чангиевна</v>
      </c>
      <c r="C56" s="237" t="str">
        <f>VLOOKUP(A56,'пр.взвешивания'!B1:H75,3,FALSE)</f>
        <v>16.02.94 кмс</v>
      </c>
      <c r="D56" s="237" t="str">
        <f>VLOOKUP(A56,'пр.взвешивания'!B1:H75,4,FALSE)</f>
        <v>СФО</v>
      </c>
      <c r="E56" s="233"/>
      <c r="F56" s="234"/>
      <c r="G56" s="235"/>
      <c r="H56" s="236"/>
    </row>
    <row r="57" spans="1:8" ht="12.75" customHeight="1">
      <c r="A57" s="96"/>
      <c r="B57" s="103"/>
      <c r="C57" s="103"/>
      <c r="D57" s="103"/>
      <c r="E57" s="107"/>
      <c r="F57" s="107"/>
      <c r="G57" s="99"/>
      <c r="H57" s="96"/>
    </row>
    <row r="58" spans="1:8" ht="12.75" customHeight="1">
      <c r="A58" s="97">
        <v>6</v>
      </c>
      <c r="B58" s="103" t="str">
        <f>VLOOKUP(A58,'пр.взвешивания'!B1:H77,2,FALSE)</f>
        <v>БАДАНОВА Екатерина Александровна</v>
      </c>
      <c r="C58" s="103" t="str">
        <f>VLOOKUP(A58,'пр.взвешивания'!B1:H77,3,FALSE)</f>
        <v>13.01. 91 кмс</v>
      </c>
      <c r="D58" s="103" t="str">
        <f>VLOOKUP(A58,'пр.взвешивания'!B1:H77,4,FALSE)</f>
        <v>МОС</v>
      </c>
      <c r="E58" s="238"/>
      <c r="F58" s="238"/>
      <c r="G58" s="97"/>
      <c r="H58" s="97"/>
    </row>
    <row r="59" spans="1:8" ht="12.75" customHeight="1">
      <c r="A59" s="98"/>
      <c r="B59" s="103"/>
      <c r="C59" s="103"/>
      <c r="D59" s="103"/>
      <c r="E59" s="242"/>
      <c r="F59" s="242"/>
      <c r="G59" s="98"/>
      <c r="H59" s="98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31"/>
  <sheetViews>
    <sheetView workbookViewId="0" topLeftCell="A1">
      <selection activeCell="H18" sqref="H18:H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  <col min="8" max="8" width="27.00390625" style="0" customWidth="1"/>
  </cols>
  <sheetData>
    <row r="1" spans="1:8" ht="25.5" customHeight="1" thickBot="1">
      <c r="A1" s="246" t="s">
        <v>29</v>
      </c>
      <c r="B1" s="246"/>
      <c r="C1" s="246"/>
      <c r="D1" s="246"/>
      <c r="E1" s="246"/>
      <c r="F1" s="246"/>
      <c r="G1" s="246"/>
      <c r="H1" s="246"/>
    </row>
    <row r="2" spans="2:8" ht="25.5" customHeight="1" thickBot="1">
      <c r="B2" s="247" t="s">
        <v>36</v>
      </c>
      <c r="C2" s="247"/>
      <c r="D2" s="248" t="str">
        <f>'[2]реквизиты'!$A$2</f>
        <v>Кубок России по САМБО среди женщин</v>
      </c>
      <c r="E2" s="249"/>
      <c r="F2" s="249"/>
      <c r="G2" s="249"/>
      <c r="H2" s="250"/>
    </row>
    <row r="3" spans="2:8" ht="12.75">
      <c r="B3" s="68"/>
      <c r="C3" s="270" t="str">
        <f>'[2]реквизиты'!$A$3</f>
        <v>26 - 30 ноября 2012 г. г.Кстово</v>
      </c>
      <c r="D3" s="270"/>
      <c r="E3" s="21"/>
      <c r="G3" s="273" t="s">
        <v>83</v>
      </c>
      <c r="H3" s="273"/>
    </row>
    <row r="4" spans="1:8" ht="12.75">
      <c r="A4" s="97" t="s">
        <v>37</v>
      </c>
      <c r="B4" s="271" t="s">
        <v>0</v>
      </c>
      <c r="C4" s="97" t="s">
        <v>1</v>
      </c>
      <c r="D4" s="97" t="s">
        <v>16</v>
      </c>
      <c r="E4" s="255" t="s">
        <v>17</v>
      </c>
      <c r="F4" s="257"/>
      <c r="G4" s="97" t="s">
        <v>18</v>
      </c>
      <c r="H4" s="97" t="s">
        <v>19</v>
      </c>
    </row>
    <row r="5" spans="1:8" ht="12.75">
      <c r="A5" s="98"/>
      <c r="B5" s="272"/>
      <c r="C5" s="98"/>
      <c r="D5" s="98"/>
      <c r="E5" s="256"/>
      <c r="F5" s="258"/>
      <c r="G5" s="98"/>
      <c r="H5" s="98"/>
    </row>
    <row r="6" spans="1:8" ht="12.75">
      <c r="A6" s="96"/>
      <c r="B6" s="265">
        <v>1</v>
      </c>
      <c r="C6" s="266" t="s">
        <v>40</v>
      </c>
      <c r="D6" s="268" t="s">
        <v>41</v>
      </c>
      <c r="E6" s="255" t="s">
        <v>42</v>
      </c>
      <c r="F6" s="257" t="s">
        <v>43</v>
      </c>
      <c r="G6" s="259"/>
      <c r="H6" s="266" t="s">
        <v>44</v>
      </c>
    </row>
    <row r="7" spans="1:8" ht="12.75">
      <c r="A7" s="96"/>
      <c r="B7" s="265"/>
      <c r="C7" s="267"/>
      <c r="D7" s="269"/>
      <c r="E7" s="256"/>
      <c r="F7" s="258"/>
      <c r="G7" s="260"/>
      <c r="H7" s="269"/>
    </row>
    <row r="8" spans="1:8" ht="12.75">
      <c r="A8" s="96"/>
      <c r="B8" s="265">
        <v>2</v>
      </c>
      <c r="C8" s="252" t="s">
        <v>45</v>
      </c>
      <c r="D8" s="206" t="s">
        <v>46</v>
      </c>
      <c r="E8" s="255" t="s">
        <v>47</v>
      </c>
      <c r="F8" s="257" t="s">
        <v>48</v>
      </c>
      <c r="G8" s="206"/>
      <c r="H8" s="252" t="s">
        <v>49</v>
      </c>
    </row>
    <row r="9" spans="1:8" ht="12.75">
      <c r="A9" s="96"/>
      <c r="B9" s="265"/>
      <c r="C9" s="253"/>
      <c r="D9" s="264"/>
      <c r="E9" s="256"/>
      <c r="F9" s="258"/>
      <c r="G9" s="264"/>
      <c r="H9" s="253"/>
    </row>
    <row r="10" spans="1:8" ht="12.75">
      <c r="A10" s="96"/>
      <c r="B10" s="251">
        <v>3</v>
      </c>
      <c r="C10" s="252" t="s">
        <v>50</v>
      </c>
      <c r="D10" s="206" t="s">
        <v>51</v>
      </c>
      <c r="E10" s="255" t="s">
        <v>52</v>
      </c>
      <c r="F10" s="262" t="s">
        <v>53</v>
      </c>
      <c r="G10" s="206"/>
      <c r="H10" s="252" t="s">
        <v>54</v>
      </c>
    </row>
    <row r="11" spans="1:8" ht="12.75">
      <c r="A11" s="96"/>
      <c r="B11" s="251"/>
      <c r="C11" s="253" t="s">
        <v>55</v>
      </c>
      <c r="D11" s="254" t="s">
        <v>56</v>
      </c>
      <c r="E11" s="261"/>
      <c r="F11" s="263" t="s">
        <v>57</v>
      </c>
      <c r="G11" s="264" t="s">
        <v>58</v>
      </c>
      <c r="H11" s="253" t="s">
        <v>59</v>
      </c>
    </row>
    <row r="12" spans="1:8" ht="12.75">
      <c r="A12" s="96"/>
      <c r="B12" s="251">
        <v>4</v>
      </c>
      <c r="C12" s="266" t="s">
        <v>60</v>
      </c>
      <c r="D12" s="268" t="s">
        <v>61</v>
      </c>
      <c r="E12" s="255" t="s">
        <v>62</v>
      </c>
      <c r="F12" s="262" t="s">
        <v>63</v>
      </c>
      <c r="G12" s="259"/>
      <c r="H12" s="266" t="s">
        <v>87</v>
      </c>
    </row>
    <row r="13" spans="1:8" ht="12.75">
      <c r="A13" s="96"/>
      <c r="B13" s="251"/>
      <c r="C13" s="267"/>
      <c r="D13" s="269"/>
      <c r="E13" s="256"/>
      <c r="F13" s="263"/>
      <c r="G13" s="260"/>
      <c r="H13" s="269"/>
    </row>
    <row r="14" spans="1:8" ht="12.75">
      <c r="A14" s="96"/>
      <c r="B14" s="265">
        <v>5</v>
      </c>
      <c r="C14" s="252" t="s">
        <v>64</v>
      </c>
      <c r="D14" s="206" t="s">
        <v>65</v>
      </c>
      <c r="E14" s="255" t="s">
        <v>66</v>
      </c>
      <c r="F14" s="262" t="s">
        <v>67</v>
      </c>
      <c r="G14" s="206" t="s">
        <v>68</v>
      </c>
      <c r="H14" s="252" t="s">
        <v>69</v>
      </c>
    </row>
    <row r="15" spans="1:8" ht="12.75">
      <c r="A15" s="96"/>
      <c r="B15" s="265"/>
      <c r="C15" s="253"/>
      <c r="D15" s="254"/>
      <c r="E15" s="261"/>
      <c r="F15" s="263"/>
      <c r="G15" s="264"/>
      <c r="H15" s="253"/>
    </row>
    <row r="16" spans="1:8" ht="12.75">
      <c r="A16" s="96"/>
      <c r="B16" s="265">
        <v>6</v>
      </c>
      <c r="C16" s="252" t="s">
        <v>70</v>
      </c>
      <c r="D16" s="206" t="s">
        <v>71</v>
      </c>
      <c r="E16" s="255" t="s">
        <v>62</v>
      </c>
      <c r="F16" s="262" t="s">
        <v>72</v>
      </c>
      <c r="G16" s="206" t="s">
        <v>73</v>
      </c>
      <c r="H16" s="252" t="s">
        <v>90</v>
      </c>
    </row>
    <row r="17" spans="1:8" ht="12.75">
      <c r="A17" s="96"/>
      <c r="B17" s="265"/>
      <c r="C17" s="253"/>
      <c r="D17" s="254"/>
      <c r="E17" s="261"/>
      <c r="F17" s="263"/>
      <c r="G17" s="264"/>
      <c r="H17" s="253"/>
    </row>
    <row r="18" spans="1:8" ht="12.75">
      <c r="A18" s="96"/>
      <c r="B18" s="265">
        <v>7</v>
      </c>
      <c r="C18" s="266" t="s">
        <v>74</v>
      </c>
      <c r="D18" s="268" t="s">
        <v>75</v>
      </c>
      <c r="E18" s="255" t="s">
        <v>76</v>
      </c>
      <c r="F18" s="257" t="s">
        <v>77</v>
      </c>
      <c r="G18" s="259"/>
      <c r="H18" s="266" t="s">
        <v>78</v>
      </c>
    </row>
    <row r="19" spans="1:8" ht="12.75">
      <c r="A19" s="96"/>
      <c r="B19" s="265"/>
      <c r="C19" s="267"/>
      <c r="D19" s="269"/>
      <c r="E19" s="256"/>
      <c r="F19" s="258"/>
      <c r="G19" s="260"/>
      <c r="H19" s="269"/>
    </row>
    <row r="20" spans="1:8" ht="12.75">
      <c r="A20" s="96"/>
      <c r="B20" s="251">
        <v>8</v>
      </c>
      <c r="C20" s="252" t="s">
        <v>79</v>
      </c>
      <c r="D20" s="206" t="s">
        <v>80</v>
      </c>
      <c r="E20" s="255" t="s">
        <v>62</v>
      </c>
      <c r="F20" s="262" t="s">
        <v>81</v>
      </c>
      <c r="G20" s="206" t="s">
        <v>82</v>
      </c>
      <c r="H20" s="252" t="s">
        <v>86</v>
      </c>
    </row>
    <row r="21" spans="1:8" ht="12.75">
      <c r="A21" s="96"/>
      <c r="B21" s="251"/>
      <c r="C21" s="253"/>
      <c r="D21" s="254"/>
      <c r="E21" s="261"/>
      <c r="F21" s="263"/>
      <c r="G21" s="264"/>
      <c r="H21" s="253"/>
    </row>
    <row r="22" spans="1:8" ht="12.75">
      <c r="A22" s="245"/>
      <c r="B22" s="245"/>
      <c r="C22" s="245"/>
      <c r="D22" s="245"/>
      <c r="E22" s="245"/>
      <c r="F22" s="245"/>
      <c r="G22" s="274"/>
      <c r="H22" s="245"/>
    </row>
    <row r="23" spans="1:8" ht="12.75">
      <c r="A23" s="245"/>
      <c r="B23" s="245"/>
      <c r="C23" s="245"/>
      <c r="D23" s="245"/>
      <c r="E23" s="245"/>
      <c r="F23" s="245"/>
      <c r="G23" s="274"/>
      <c r="H23" s="245"/>
    </row>
    <row r="24" spans="1:8" ht="12.75">
      <c r="A24" s="245"/>
      <c r="B24" s="245"/>
      <c r="C24" s="245"/>
      <c r="D24" s="245"/>
      <c r="E24" s="245"/>
      <c r="F24" s="245"/>
      <c r="G24" s="245"/>
      <c r="H24" s="245"/>
    </row>
    <row r="25" spans="1:8" ht="12.75">
      <c r="A25" s="245"/>
      <c r="B25" s="245"/>
      <c r="C25" s="245"/>
      <c r="D25" s="245"/>
      <c r="E25" s="245"/>
      <c r="F25" s="245"/>
      <c r="G25" s="245"/>
      <c r="H25" s="245"/>
    </row>
    <row r="26" spans="1:8" ht="12.75">
      <c r="A26" s="245"/>
      <c r="B26" s="245"/>
      <c r="C26" s="245"/>
      <c r="D26" s="245"/>
      <c r="E26" s="245"/>
      <c r="F26" s="245"/>
      <c r="G26" s="274"/>
      <c r="H26" s="245"/>
    </row>
    <row r="27" spans="1:8" ht="12.75">
      <c r="A27" s="245"/>
      <c r="B27" s="245"/>
      <c r="C27" s="245"/>
      <c r="D27" s="245"/>
      <c r="E27" s="245"/>
      <c r="F27" s="245"/>
      <c r="G27" s="274"/>
      <c r="H27" s="245"/>
    </row>
    <row r="28" spans="1:8" ht="12.75">
      <c r="A28" s="245"/>
      <c r="B28" s="245"/>
      <c r="C28" s="245"/>
      <c r="D28" s="245"/>
      <c r="E28" s="245"/>
      <c r="F28" s="245"/>
      <c r="G28" s="245"/>
      <c r="H28" s="245"/>
    </row>
    <row r="29" spans="1:8" ht="12.75">
      <c r="A29" s="245"/>
      <c r="B29" s="245"/>
      <c r="C29" s="245"/>
      <c r="D29" s="245"/>
      <c r="E29" s="245"/>
      <c r="F29" s="245"/>
      <c r="G29" s="245"/>
      <c r="H29" s="245"/>
    </row>
    <row r="30" spans="1:8" ht="12.75">
      <c r="A30" s="245"/>
      <c r="B30" s="245"/>
      <c r="C30" s="245"/>
      <c r="D30" s="245"/>
      <c r="E30" s="245"/>
      <c r="F30" s="245"/>
      <c r="G30" s="274"/>
      <c r="H30" s="245"/>
    </row>
    <row r="31" spans="1:8" ht="12.75">
      <c r="A31" s="245"/>
      <c r="B31" s="245"/>
      <c r="C31" s="245"/>
      <c r="D31" s="245"/>
      <c r="E31" s="245"/>
      <c r="F31" s="245"/>
      <c r="G31" s="274"/>
      <c r="H31" s="245"/>
    </row>
    <row r="32" spans="1:8" ht="12.75">
      <c r="A32" s="245"/>
      <c r="B32" s="245"/>
      <c r="C32" s="245"/>
      <c r="D32" s="245"/>
      <c r="E32" s="245"/>
      <c r="F32" s="245"/>
      <c r="G32" s="245"/>
      <c r="H32" s="245"/>
    </row>
    <row r="33" spans="1:8" ht="12.75">
      <c r="A33" s="245"/>
      <c r="B33" s="245"/>
      <c r="C33" s="245"/>
      <c r="D33" s="245"/>
      <c r="E33" s="245"/>
      <c r="F33" s="245"/>
      <c r="G33" s="245"/>
      <c r="H33" s="245"/>
    </row>
    <row r="34" spans="1:8" ht="12.75">
      <c r="A34" s="245"/>
      <c r="B34" s="245"/>
      <c r="C34" s="245"/>
      <c r="D34" s="245"/>
      <c r="E34" s="245"/>
      <c r="F34" s="245"/>
      <c r="G34" s="274"/>
      <c r="H34" s="245"/>
    </row>
    <row r="35" spans="1:8" ht="12.75">
      <c r="A35" s="245"/>
      <c r="B35" s="245"/>
      <c r="C35" s="245"/>
      <c r="D35" s="245"/>
      <c r="E35" s="245"/>
      <c r="F35" s="245"/>
      <c r="G35" s="274"/>
      <c r="H35" s="245"/>
    </row>
    <row r="36" spans="1:8" ht="12.75">
      <c r="A36" s="245"/>
      <c r="B36" s="245"/>
      <c r="C36" s="245"/>
      <c r="D36" s="245"/>
      <c r="E36" s="245"/>
      <c r="F36" s="245"/>
      <c r="G36" s="245"/>
      <c r="H36" s="245"/>
    </row>
    <row r="37" spans="1:8" ht="12.75">
      <c r="A37" s="245"/>
      <c r="B37" s="245"/>
      <c r="C37" s="245"/>
      <c r="D37" s="245"/>
      <c r="E37" s="245"/>
      <c r="F37" s="245"/>
      <c r="G37" s="245"/>
      <c r="H37" s="245"/>
    </row>
    <row r="38" spans="1:8" ht="12.75">
      <c r="A38" s="245"/>
      <c r="B38" s="245"/>
      <c r="C38" s="245"/>
      <c r="D38" s="245"/>
      <c r="E38" s="245"/>
      <c r="F38" s="245"/>
      <c r="G38" s="274"/>
      <c r="H38" s="245"/>
    </row>
    <row r="39" spans="1:8" ht="12.75">
      <c r="A39" s="245"/>
      <c r="B39" s="245"/>
      <c r="C39" s="245"/>
      <c r="D39" s="245"/>
      <c r="E39" s="245"/>
      <c r="F39" s="245"/>
      <c r="G39" s="274"/>
      <c r="H39" s="245"/>
    </row>
    <row r="40" spans="1:8" ht="12.75">
      <c r="A40" s="245"/>
      <c r="B40" s="245"/>
      <c r="C40" s="245"/>
      <c r="D40" s="245"/>
      <c r="E40" s="245"/>
      <c r="F40" s="245"/>
      <c r="G40" s="245"/>
      <c r="H40" s="245"/>
    </row>
    <row r="41" spans="1:8" ht="12.75">
      <c r="A41" s="245"/>
      <c r="B41" s="245"/>
      <c r="C41" s="245"/>
      <c r="D41" s="245"/>
      <c r="E41" s="245"/>
      <c r="F41" s="245"/>
      <c r="G41" s="245"/>
      <c r="H41" s="245"/>
    </row>
    <row r="42" spans="1:8" ht="12.75">
      <c r="A42" s="245"/>
      <c r="B42" s="245"/>
      <c r="C42" s="245"/>
      <c r="D42" s="245"/>
      <c r="E42" s="245"/>
      <c r="F42" s="245"/>
      <c r="G42" s="274"/>
      <c r="H42" s="245"/>
    </row>
    <row r="43" spans="1:8" ht="12.75">
      <c r="A43" s="245"/>
      <c r="B43" s="245"/>
      <c r="C43" s="245"/>
      <c r="D43" s="245"/>
      <c r="E43" s="245"/>
      <c r="F43" s="245"/>
      <c r="G43" s="274"/>
      <c r="H43" s="245"/>
    </row>
    <row r="44" spans="1:8" ht="12.75">
      <c r="A44" s="245"/>
      <c r="B44" s="245"/>
      <c r="C44" s="245"/>
      <c r="D44" s="245"/>
      <c r="E44" s="245"/>
      <c r="F44" s="245"/>
      <c r="G44" s="245"/>
      <c r="H44" s="245"/>
    </row>
    <row r="45" spans="1:8" ht="12.75">
      <c r="A45" s="245"/>
      <c r="B45" s="245"/>
      <c r="C45" s="245"/>
      <c r="D45" s="245"/>
      <c r="E45" s="245"/>
      <c r="F45" s="245"/>
      <c r="G45" s="245"/>
      <c r="H45" s="245"/>
    </row>
    <row r="46" spans="1:8" ht="12.75">
      <c r="A46" s="245"/>
      <c r="B46" s="245"/>
      <c r="C46" s="245"/>
      <c r="D46" s="245"/>
      <c r="E46" s="245"/>
      <c r="F46" s="245"/>
      <c r="G46" s="245"/>
      <c r="H46" s="245"/>
    </row>
    <row r="47" spans="1:8" ht="12.75">
      <c r="A47" s="245"/>
      <c r="B47" s="245"/>
      <c r="C47" s="245"/>
      <c r="D47" s="245"/>
      <c r="E47" s="245"/>
      <c r="F47" s="245"/>
      <c r="G47" s="245"/>
      <c r="H47" s="245"/>
    </row>
    <row r="48" spans="1:8" ht="12.75">
      <c r="A48" s="245"/>
      <c r="B48" s="245"/>
      <c r="C48" s="245"/>
      <c r="D48" s="245"/>
      <c r="E48" s="245"/>
      <c r="F48" s="245"/>
      <c r="G48" s="245"/>
      <c r="H48" s="245"/>
    </row>
    <row r="49" spans="1:8" ht="12.75">
      <c r="A49" s="245"/>
      <c r="B49" s="245"/>
      <c r="C49" s="245"/>
      <c r="D49" s="245"/>
      <c r="E49" s="245"/>
      <c r="F49" s="245"/>
      <c r="G49" s="245"/>
      <c r="H49" s="245"/>
    </row>
    <row r="50" spans="1:8" ht="12.75">
      <c r="A50" s="245"/>
      <c r="B50" s="245"/>
      <c r="C50" s="245"/>
      <c r="D50" s="245"/>
      <c r="E50" s="245"/>
      <c r="F50" s="245"/>
      <c r="G50" s="245"/>
      <c r="H50" s="245"/>
    </row>
    <row r="51" spans="1:8" ht="12.75">
      <c r="A51" s="245"/>
      <c r="B51" s="245"/>
      <c r="C51" s="245"/>
      <c r="D51" s="245"/>
      <c r="E51" s="245"/>
      <c r="F51" s="245"/>
      <c r="G51" s="245"/>
      <c r="H51" s="245"/>
    </row>
    <row r="52" spans="1:8" ht="12.75">
      <c r="A52" s="245"/>
      <c r="B52" s="245"/>
      <c r="C52" s="245"/>
      <c r="D52" s="245"/>
      <c r="E52" s="245"/>
      <c r="F52" s="245"/>
      <c r="G52" s="245"/>
      <c r="H52" s="245"/>
    </row>
    <row r="53" spans="1:8" ht="12.75">
      <c r="A53" s="245"/>
      <c r="B53" s="245"/>
      <c r="C53" s="245"/>
      <c r="D53" s="245"/>
      <c r="E53" s="245"/>
      <c r="F53" s="245"/>
      <c r="G53" s="245"/>
      <c r="H53" s="245"/>
    </row>
    <row r="54" spans="1:8" ht="12.75">
      <c r="A54" s="245"/>
      <c r="B54" s="245"/>
      <c r="C54" s="245"/>
      <c r="D54" s="245"/>
      <c r="E54" s="245"/>
      <c r="F54" s="245"/>
      <c r="G54" s="245"/>
      <c r="H54" s="245"/>
    </row>
    <row r="55" spans="1:8" ht="12.75">
      <c r="A55" s="245"/>
      <c r="B55" s="245"/>
      <c r="C55" s="245"/>
      <c r="D55" s="245"/>
      <c r="E55" s="245"/>
      <c r="F55" s="245"/>
      <c r="G55" s="245"/>
      <c r="H55" s="245"/>
    </row>
    <row r="56" spans="1:8" ht="12.75">
      <c r="A56" s="245"/>
      <c r="B56" s="245"/>
      <c r="C56" s="245"/>
      <c r="D56" s="245"/>
      <c r="E56" s="245"/>
      <c r="F56" s="245"/>
      <c r="G56" s="245"/>
      <c r="H56" s="245"/>
    </row>
    <row r="57" spans="1:8" ht="12.75">
      <c r="A57" s="245"/>
      <c r="B57" s="245"/>
      <c r="C57" s="245"/>
      <c r="D57" s="245"/>
      <c r="E57" s="245"/>
      <c r="F57" s="245"/>
      <c r="G57" s="245"/>
      <c r="H57" s="245"/>
    </row>
    <row r="58" spans="1:8" ht="12.75">
      <c r="A58" s="245"/>
      <c r="B58" s="245"/>
      <c r="C58" s="245"/>
      <c r="D58" s="245"/>
      <c r="E58" s="245"/>
      <c r="F58" s="245"/>
      <c r="G58" s="245"/>
      <c r="H58" s="245"/>
    </row>
    <row r="59" spans="1:8" ht="12.75">
      <c r="A59" s="245"/>
      <c r="B59" s="245"/>
      <c r="C59" s="245"/>
      <c r="D59" s="245"/>
      <c r="E59" s="245"/>
      <c r="F59" s="245"/>
      <c r="G59" s="245"/>
      <c r="H59" s="245"/>
    </row>
    <row r="60" spans="1:8" ht="12.75">
      <c r="A60" s="245"/>
      <c r="B60" s="245"/>
      <c r="C60" s="245"/>
      <c r="D60" s="245"/>
      <c r="E60" s="245"/>
      <c r="F60" s="245"/>
      <c r="G60" s="245"/>
      <c r="H60" s="245"/>
    </row>
    <row r="61" spans="1:8" ht="12.75">
      <c r="A61" s="245"/>
      <c r="B61" s="245"/>
      <c r="C61" s="245"/>
      <c r="D61" s="245"/>
      <c r="E61" s="245"/>
      <c r="F61" s="245"/>
      <c r="G61" s="245"/>
      <c r="H61" s="245"/>
    </row>
    <row r="62" spans="1:8" ht="12.75">
      <c r="A62" s="245"/>
      <c r="B62" s="245"/>
      <c r="C62" s="245"/>
      <c r="D62" s="245"/>
      <c r="E62" s="245"/>
      <c r="F62" s="245"/>
      <c r="G62" s="245"/>
      <c r="H62" s="245"/>
    </row>
    <row r="63" spans="1:8" ht="12.75">
      <c r="A63" s="245"/>
      <c r="B63" s="245"/>
      <c r="C63" s="245"/>
      <c r="D63" s="245"/>
      <c r="E63" s="245"/>
      <c r="F63" s="245"/>
      <c r="G63" s="245"/>
      <c r="H63" s="245"/>
    </row>
    <row r="64" spans="1:8" ht="12.75">
      <c r="A64" s="245"/>
      <c r="B64" s="245"/>
      <c r="C64" s="245"/>
      <c r="D64" s="245"/>
      <c r="E64" s="245"/>
      <c r="F64" s="245"/>
      <c r="G64" s="245"/>
      <c r="H64" s="245"/>
    </row>
    <row r="65" spans="1:8" ht="12.75">
      <c r="A65" s="245"/>
      <c r="B65" s="245"/>
      <c r="C65" s="245"/>
      <c r="D65" s="245"/>
      <c r="E65" s="245"/>
      <c r="F65" s="245"/>
      <c r="G65" s="245"/>
      <c r="H65" s="245"/>
    </row>
    <row r="66" spans="1:8" ht="12.75">
      <c r="A66" s="245"/>
      <c r="B66" s="245"/>
      <c r="C66" s="245"/>
      <c r="D66" s="245"/>
      <c r="E66" s="245"/>
      <c r="F66" s="245"/>
      <c r="G66" s="245"/>
      <c r="H66" s="245"/>
    </row>
    <row r="67" spans="1:8" ht="12.75">
      <c r="A67" s="245"/>
      <c r="B67" s="245"/>
      <c r="C67" s="245"/>
      <c r="D67" s="245"/>
      <c r="E67" s="245"/>
      <c r="F67" s="245"/>
      <c r="G67" s="245"/>
      <c r="H67" s="245"/>
    </row>
    <row r="68" spans="1:8" ht="12.75">
      <c r="A68" s="245"/>
      <c r="B68" s="245"/>
      <c r="C68" s="245"/>
      <c r="D68" s="245"/>
      <c r="E68" s="245"/>
      <c r="F68" s="245"/>
      <c r="G68" s="245"/>
      <c r="H68" s="245"/>
    </row>
    <row r="69" spans="1:8" ht="12.75">
      <c r="A69" s="245"/>
      <c r="B69" s="245"/>
      <c r="C69" s="245"/>
      <c r="D69" s="245"/>
      <c r="E69" s="245"/>
      <c r="F69" s="245"/>
      <c r="G69" s="245"/>
      <c r="H69" s="245"/>
    </row>
    <row r="70" spans="1:8" ht="12.75">
      <c r="A70" s="245"/>
      <c r="B70" s="245"/>
      <c r="C70" s="245"/>
      <c r="D70" s="245"/>
      <c r="E70" s="245"/>
      <c r="F70" s="245"/>
      <c r="G70" s="245"/>
      <c r="H70" s="245"/>
    </row>
    <row r="71" spans="1:8" ht="12.75">
      <c r="A71" s="245"/>
      <c r="B71" s="245"/>
      <c r="C71" s="245"/>
      <c r="D71" s="245"/>
      <c r="E71" s="245"/>
      <c r="F71" s="245"/>
      <c r="G71" s="245"/>
      <c r="H71" s="245"/>
    </row>
    <row r="72" spans="1:8" ht="12.75">
      <c r="A72" s="245"/>
      <c r="B72" s="245"/>
      <c r="C72" s="245"/>
      <c r="D72" s="245"/>
      <c r="E72" s="245"/>
      <c r="F72" s="245"/>
      <c r="G72" s="245"/>
      <c r="H72" s="245"/>
    </row>
    <row r="73" spans="1:8" ht="12.75">
      <c r="A73" s="245"/>
      <c r="B73" s="245"/>
      <c r="C73" s="245"/>
      <c r="D73" s="245"/>
      <c r="E73" s="245"/>
      <c r="F73" s="245"/>
      <c r="G73" s="245"/>
      <c r="H73" s="245"/>
    </row>
    <row r="74" spans="1:8" ht="12.75">
      <c r="A74" s="245"/>
      <c r="B74" s="245"/>
      <c r="C74" s="245"/>
      <c r="D74" s="245"/>
      <c r="E74" s="245"/>
      <c r="F74" s="245"/>
      <c r="G74" s="245"/>
      <c r="H74" s="245"/>
    </row>
    <row r="75" spans="1:8" ht="12.75">
      <c r="A75" s="245"/>
      <c r="B75" s="245"/>
      <c r="C75" s="245"/>
      <c r="D75" s="245"/>
      <c r="E75" s="245"/>
      <c r="F75" s="245"/>
      <c r="G75" s="245"/>
      <c r="H75" s="245"/>
    </row>
    <row r="76" spans="1:8" ht="12.75">
      <c r="A76" s="245"/>
      <c r="B76" s="245"/>
      <c r="C76" s="245"/>
      <c r="D76" s="245"/>
      <c r="E76" s="245"/>
      <c r="F76" s="245"/>
      <c r="G76" s="245"/>
      <c r="H76" s="245"/>
    </row>
    <row r="77" spans="1:8" ht="12.75">
      <c r="A77" s="245"/>
      <c r="B77" s="245"/>
      <c r="C77" s="245"/>
      <c r="D77" s="245"/>
      <c r="E77" s="245"/>
      <c r="F77" s="245"/>
      <c r="G77" s="245"/>
      <c r="H77" s="245"/>
    </row>
    <row r="78" spans="1:8" ht="12.75">
      <c r="A78" s="245"/>
      <c r="B78" s="245"/>
      <c r="C78" s="245"/>
      <c r="D78" s="245"/>
      <c r="E78" s="245"/>
      <c r="F78" s="245"/>
      <c r="G78" s="245"/>
      <c r="H78" s="245"/>
    </row>
    <row r="79" spans="1:8" ht="12.75">
      <c r="A79" s="245"/>
      <c r="B79" s="245"/>
      <c r="C79" s="245"/>
      <c r="D79" s="245"/>
      <c r="E79" s="245"/>
      <c r="F79" s="245"/>
      <c r="G79" s="245"/>
      <c r="H79" s="245"/>
    </row>
    <row r="80" spans="1:8" ht="12.75">
      <c r="A80" s="245"/>
      <c r="B80" s="245"/>
      <c r="C80" s="245"/>
      <c r="D80" s="245"/>
      <c r="E80" s="245"/>
      <c r="F80" s="245"/>
      <c r="G80" s="245"/>
      <c r="H80" s="245"/>
    </row>
    <row r="81" spans="1:8" ht="12.75">
      <c r="A81" s="245"/>
      <c r="B81" s="245"/>
      <c r="C81" s="245"/>
      <c r="D81" s="245"/>
      <c r="E81" s="245"/>
      <c r="F81" s="245"/>
      <c r="G81" s="245"/>
      <c r="H81" s="245"/>
    </row>
    <row r="82" spans="1:8" ht="12.75">
      <c r="A82" s="245"/>
      <c r="B82" s="245"/>
      <c r="C82" s="245"/>
      <c r="D82" s="245"/>
      <c r="E82" s="245"/>
      <c r="F82" s="245"/>
      <c r="G82" s="245"/>
      <c r="H82" s="245"/>
    </row>
    <row r="83" spans="1:8" ht="12.75">
      <c r="A83" s="245"/>
      <c r="B83" s="245"/>
      <c r="C83" s="245"/>
      <c r="D83" s="245"/>
      <c r="E83" s="245"/>
      <c r="F83" s="245"/>
      <c r="G83" s="245"/>
      <c r="H83" s="245"/>
    </row>
    <row r="84" spans="1:8" ht="12.75">
      <c r="A84" s="245"/>
      <c r="B84" s="245"/>
      <c r="C84" s="245"/>
      <c r="D84" s="245"/>
      <c r="E84" s="245"/>
      <c r="F84" s="245"/>
      <c r="G84" s="245"/>
      <c r="H84" s="245"/>
    </row>
    <row r="85" spans="1:8" ht="12.75">
      <c r="A85" s="245"/>
      <c r="B85" s="245"/>
      <c r="C85" s="245"/>
      <c r="D85" s="245"/>
      <c r="E85" s="245"/>
      <c r="F85" s="245"/>
      <c r="G85" s="245"/>
      <c r="H85" s="245"/>
    </row>
    <row r="86" spans="1:8" ht="12.75">
      <c r="A86" s="245"/>
      <c r="B86" s="245"/>
      <c r="C86" s="245"/>
      <c r="D86" s="245"/>
      <c r="E86" s="245"/>
      <c r="F86" s="245"/>
      <c r="G86" s="245"/>
      <c r="H86" s="245"/>
    </row>
    <row r="87" spans="1:8" ht="12.75">
      <c r="A87" s="245"/>
      <c r="B87" s="245"/>
      <c r="C87" s="245"/>
      <c r="D87" s="245"/>
      <c r="E87" s="245"/>
      <c r="F87" s="245"/>
      <c r="G87" s="245"/>
      <c r="H87" s="245"/>
    </row>
    <row r="88" spans="1:8" ht="12.75">
      <c r="A88" s="245"/>
      <c r="B88" s="245"/>
      <c r="C88" s="245"/>
      <c r="D88" s="245"/>
      <c r="E88" s="245"/>
      <c r="F88" s="245"/>
      <c r="G88" s="245"/>
      <c r="H88" s="245"/>
    </row>
    <row r="89" spans="1:8" ht="12.75">
      <c r="A89" s="245"/>
      <c r="B89" s="245"/>
      <c r="C89" s="245"/>
      <c r="D89" s="245"/>
      <c r="E89" s="245"/>
      <c r="F89" s="245"/>
      <c r="G89" s="245"/>
      <c r="H89" s="245"/>
    </row>
    <row r="90" spans="1:8" ht="12.75">
      <c r="A90" s="245"/>
      <c r="B90" s="245"/>
      <c r="C90" s="245"/>
      <c r="D90" s="245"/>
      <c r="E90" s="245"/>
      <c r="F90" s="245"/>
      <c r="G90" s="245"/>
      <c r="H90" s="245"/>
    </row>
    <row r="91" spans="1:8" ht="12.75">
      <c r="A91" s="245"/>
      <c r="B91" s="245"/>
      <c r="C91" s="245"/>
      <c r="D91" s="245"/>
      <c r="E91" s="245"/>
      <c r="F91" s="245"/>
      <c r="G91" s="245"/>
      <c r="H91" s="245"/>
    </row>
    <row r="92" spans="1:8" ht="12.75">
      <c r="A92" s="245"/>
      <c r="B92" s="245"/>
      <c r="C92" s="245"/>
      <c r="D92" s="245"/>
      <c r="E92" s="245"/>
      <c r="F92" s="245"/>
      <c r="G92" s="245"/>
      <c r="H92" s="245"/>
    </row>
    <row r="93" spans="1:8" ht="12.75">
      <c r="A93" s="245"/>
      <c r="B93" s="245"/>
      <c r="C93" s="245"/>
      <c r="D93" s="245"/>
      <c r="E93" s="245"/>
      <c r="F93" s="245"/>
      <c r="G93" s="245"/>
      <c r="H93" s="245"/>
    </row>
    <row r="94" spans="1:8" ht="12.75">
      <c r="A94" s="245"/>
      <c r="B94" s="245"/>
      <c r="C94" s="245"/>
      <c r="D94" s="245"/>
      <c r="E94" s="245"/>
      <c r="F94" s="245"/>
      <c r="G94" s="245"/>
      <c r="H94" s="245"/>
    </row>
    <row r="95" spans="1:8" ht="12.75">
      <c r="A95" s="245"/>
      <c r="B95" s="245"/>
      <c r="C95" s="245"/>
      <c r="D95" s="245"/>
      <c r="E95" s="245"/>
      <c r="F95" s="245"/>
      <c r="G95" s="245"/>
      <c r="H95" s="245"/>
    </row>
    <row r="96" spans="1:8" ht="12.75">
      <c r="A96" s="245"/>
      <c r="B96" s="245"/>
      <c r="C96" s="245"/>
      <c r="D96" s="245"/>
      <c r="E96" s="245"/>
      <c r="F96" s="245"/>
      <c r="G96" s="245"/>
      <c r="H96" s="245"/>
    </row>
    <row r="97" spans="1:8" ht="12.75">
      <c r="A97" s="245"/>
      <c r="B97" s="245"/>
      <c r="C97" s="245"/>
      <c r="D97" s="245"/>
      <c r="E97" s="245"/>
      <c r="F97" s="245"/>
      <c r="G97" s="245"/>
      <c r="H97" s="245"/>
    </row>
    <row r="98" spans="1:8" ht="12.75">
      <c r="A98" s="245"/>
      <c r="B98" s="245"/>
      <c r="C98" s="245"/>
      <c r="D98" s="245"/>
      <c r="E98" s="245"/>
      <c r="F98" s="245"/>
      <c r="G98" s="245"/>
      <c r="H98" s="245"/>
    </row>
    <row r="99" spans="1:8" ht="12.75">
      <c r="A99" s="245"/>
      <c r="B99" s="245"/>
      <c r="C99" s="245"/>
      <c r="D99" s="245"/>
      <c r="E99" s="245"/>
      <c r="F99" s="245"/>
      <c r="G99" s="245"/>
      <c r="H99" s="245"/>
    </row>
    <row r="100" spans="1:8" ht="12.75">
      <c r="A100" s="245"/>
      <c r="B100" s="245"/>
      <c r="C100" s="245"/>
      <c r="D100" s="245"/>
      <c r="E100" s="245"/>
      <c r="F100" s="245"/>
      <c r="G100" s="245"/>
      <c r="H100" s="245"/>
    </row>
    <row r="101" spans="1:8" ht="12.75">
      <c r="A101" s="245"/>
      <c r="B101" s="245"/>
      <c r="C101" s="245"/>
      <c r="D101" s="245"/>
      <c r="E101" s="245"/>
      <c r="F101" s="245"/>
      <c r="G101" s="245"/>
      <c r="H101" s="245"/>
    </row>
    <row r="102" spans="1:8" ht="12.75">
      <c r="A102" s="245"/>
      <c r="B102" s="245"/>
      <c r="C102" s="245"/>
      <c r="D102" s="245"/>
      <c r="E102" s="245"/>
      <c r="F102" s="245"/>
      <c r="G102" s="245"/>
      <c r="H102" s="245"/>
    </row>
    <row r="103" spans="1:8" ht="12.75">
      <c r="A103" s="245"/>
      <c r="B103" s="245"/>
      <c r="C103" s="245"/>
      <c r="D103" s="245"/>
      <c r="E103" s="245"/>
      <c r="F103" s="245"/>
      <c r="G103" s="245"/>
      <c r="H103" s="245"/>
    </row>
    <row r="104" spans="1:8" ht="12.75">
      <c r="A104" s="245"/>
      <c r="B104" s="245"/>
      <c r="C104" s="245"/>
      <c r="D104" s="245"/>
      <c r="E104" s="245"/>
      <c r="F104" s="245"/>
      <c r="G104" s="245"/>
      <c r="H104" s="245"/>
    </row>
    <row r="105" spans="1:8" ht="12.75">
      <c r="A105" s="245"/>
      <c r="B105" s="245"/>
      <c r="C105" s="245"/>
      <c r="D105" s="245"/>
      <c r="E105" s="245"/>
      <c r="F105" s="245"/>
      <c r="G105" s="245"/>
      <c r="H105" s="245"/>
    </row>
    <row r="106" spans="1:8" ht="12.75">
      <c r="A106" s="245"/>
      <c r="B106" s="245"/>
      <c r="C106" s="245"/>
      <c r="D106" s="245"/>
      <c r="E106" s="245"/>
      <c r="F106" s="245"/>
      <c r="G106" s="245"/>
      <c r="H106" s="245"/>
    </row>
    <row r="107" spans="1:8" ht="12.75">
      <c r="A107" s="245"/>
      <c r="B107" s="245"/>
      <c r="C107" s="245"/>
      <c r="D107" s="245"/>
      <c r="E107" s="245"/>
      <c r="F107" s="245"/>
      <c r="G107" s="245"/>
      <c r="H107" s="245"/>
    </row>
    <row r="108" spans="1:8" ht="12.75">
      <c r="A108" s="245"/>
      <c r="B108" s="245"/>
      <c r="C108" s="245"/>
      <c r="D108" s="245"/>
      <c r="E108" s="245"/>
      <c r="F108" s="245"/>
      <c r="G108" s="245"/>
      <c r="H108" s="245"/>
    </row>
    <row r="109" spans="1:8" ht="12.75">
      <c r="A109" s="245"/>
      <c r="B109" s="245"/>
      <c r="C109" s="245"/>
      <c r="D109" s="245"/>
      <c r="E109" s="245"/>
      <c r="F109" s="245"/>
      <c r="G109" s="245"/>
      <c r="H109" s="245"/>
    </row>
    <row r="110" spans="1:8" ht="12.75">
      <c r="A110" s="245"/>
      <c r="B110" s="245"/>
      <c r="C110" s="245"/>
      <c r="D110" s="245"/>
      <c r="E110" s="245"/>
      <c r="F110" s="245"/>
      <c r="G110" s="245"/>
      <c r="H110" s="245"/>
    </row>
    <row r="111" spans="1:8" ht="12.75">
      <c r="A111" s="245"/>
      <c r="B111" s="245"/>
      <c r="C111" s="245"/>
      <c r="D111" s="245"/>
      <c r="E111" s="245"/>
      <c r="F111" s="245"/>
      <c r="G111" s="245"/>
      <c r="H111" s="245"/>
    </row>
    <row r="112" spans="1:8" ht="12.75">
      <c r="A112" s="245"/>
      <c r="B112" s="245"/>
      <c r="C112" s="245"/>
      <c r="D112" s="245"/>
      <c r="E112" s="245"/>
      <c r="F112" s="245"/>
      <c r="G112" s="245"/>
      <c r="H112" s="245"/>
    </row>
    <row r="113" spans="1:8" ht="12.75">
      <c r="A113" s="245"/>
      <c r="B113" s="245"/>
      <c r="C113" s="245"/>
      <c r="D113" s="245"/>
      <c r="E113" s="245"/>
      <c r="F113" s="245"/>
      <c r="G113" s="245"/>
      <c r="H113" s="245"/>
    </row>
    <row r="114" spans="1:8" ht="12.75">
      <c r="A114" s="245"/>
      <c r="B114" s="245"/>
      <c r="C114" s="245"/>
      <c r="D114" s="245"/>
      <c r="E114" s="245"/>
      <c r="F114" s="245"/>
      <c r="G114" s="245"/>
      <c r="H114" s="245"/>
    </row>
    <row r="115" spans="1:8" ht="12.75">
      <c r="A115" s="245"/>
      <c r="B115" s="245"/>
      <c r="C115" s="245"/>
      <c r="D115" s="245"/>
      <c r="E115" s="245"/>
      <c r="F115" s="245"/>
      <c r="G115" s="245"/>
      <c r="H115" s="245"/>
    </row>
    <row r="116" spans="1:8" ht="12.75">
      <c r="A116" s="245"/>
      <c r="B116" s="245"/>
      <c r="C116" s="245"/>
      <c r="D116" s="245"/>
      <c r="E116" s="245"/>
      <c r="F116" s="245"/>
      <c r="G116" s="245"/>
      <c r="H116" s="245"/>
    </row>
    <row r="117" spans="1:8" ht="12.75">
      <c r="A117" s="245"/>
      <c r="B117" s="245"/>
      <c r="C117" s="245"/>
      <c r="D117" s="245"/>
      <c r="E117" s="245"/>
      <c r="F117" s="245"/>
      <c r="G117" s="245"/>
      <c r="H117" s="245"/>
    </row>
    <row r="118" spans="1:8" ht="12.75">
      <c r="A118" s="245"/>
      <c r="B118" s="245"/>
      <c r="C118" s="245"/>
      <c r="D118" s="245"/>
      <c r="E118" s="245"/>
      <c r="F118" s="245"/>
      <c r="G118" s="245"/>
      <c r="H118" s="245"/>
    </row>
    <row r="119" spans="1:8" ht="12.75">
      <c r="A119" s="245"/>
      <c r="B119" s="245"/>
      <c r="C119" s="245"/>
      <c r="D119" s="245"/>
      <c r="E119" s="245"/>
      <c r="F119" s="245"/>
      <c r="G119" s="245"/>
      <c r="H119" s="245"/>
    </row>
    <row r="120" spans="1:8" ht="12.75">
      <c r="A120" s="245"/>
      <c r="B120" s="245"/>
      <c r="C120" s="245"/>
      <c r="D120" s="245"/>
      <c r="E120" s="245"/>
      <c r="F120" s="245"/>
      <c r="G120" s="245"/>
      <c r="H120" s="245"/>
    </row>
    <row r="121" spans="1:8" ht="12.75">
      <c r="A121" s="245"/>
      <c r="B121" s="245"/>
      <c r="C121" s="245"/>
      <c r="D121" s="245"/>
      <c r="E121" s="245"/>
      <c r="F121" s="245"/>
      <c r="G121" s="245"/>
      <c r="H121" s="245"/>
    </row>
    <row r="122" spans="1:8" ht="12.75">
      <c r="A122" s="245"/>
      <c r="B122" s="245"/>
      <c r="C122" s="245"/>
      <c r="D122" s="245"/>
      <c r="E122" s="245"/>
      <c r="F122" s="245"/>
      <c r="G122" s="245"/>
      <c r="H122" s="245"/>
    </row>
    <row r="123" spans="1:8" ht="12.75">
      <c r="A123" s="245"/>
      <c r="B123" s="245"/>
      <c r="C123" s="245"/>
      <c r="D123" s="245"/>
      <c r="E123" s="245"/>
      <c r="F123" s="245"/>
      <c r="G123" s="245"/>
      <c r="H123" s="245"/>
    </row>
    <row r="124" spans="1:8" ht="12.75">
      <c r="A124" s="245"/>
      <c r="B124" s="245"/>
      <c r="C124" s="245"/>
      <c r="D124" s="245"/>
      <c r="E124" s="245"/>
      <c r="F124" s="245"/>
      <c r="G124" s="245"/>
      <c r="H124" s="245"/>
    </row>
    <row r="125" spans="1:8" ht="12.75">
      <c r="A125" s="245"/>
      <c r="B125" s="245"/>
      <c r="C125" s="245"/>
      <c r="D125" s="245"/>
      <c r="E125" s="245"/>
      <c r="F125" s="245"/>
      <c r="G125" s="245"/>
      <c r="H125" s="245"/>
    </row>
    <row r="126" spans="1:8" ht="12.75">
      <c r="A126" s="245"/>
      <c r="B126" s="245"/>
      <c r="C126" s="245"/>
      <c r="D126" s="245"/>
      <c r="E126" s="245"/>
      <c r="F126" s="245"/>
      <c r="G126" s="245"/>
      <c r="H126" s="245"/>
    </row>
    <row r="127" spans="1:8" ht="12.75">
      <c r="A127" s="245"/>
      <c r="B127" s="245"/>
      <c r="C127" s="245"/>
      <c r="D127" s="245"/>
      <c r="E127" s="245"/>
      <c r="F127" s="245"/>
      <c r="G127" s="245"/>
      <c r="H127" s="245"/>
    </row>
    <row r="128" spans="1:8" ht="12.75">
      <c r="A128" s="245"/>
      <c r="B128" s="245"/>
      <c r="C128" s="245"/>
      <c r="D128" s="245"/>
      <c r="E128" s="245"/>
      <c r="F128" s="245"/>
      <c r="G128" s="245"/>
      <c r="H128" s="245"/>
    </row>
    <row r="129" spans="1:8" ht="12.75">
      <c r="A129" s="245"/>
      <c r="B129" s="245"/>
      <c r="C129" s="245"/>
      <c r="D129" s="245"/>
      <c r="E129" s="245"/>
      <c r="F129" s="245"/>
      <c r="G129" s="245"/>
      <c r="H129" s="245"/>
    </row>
    <row r="130" spans="1:8" ht="12.75">
      <c r="A130" s="245"/>
      <c r="B130" s="245"/>
      <c r="C130" s="245"/>
      <c r="D130" s="245"/>
      <c r="E130" s="245"/>
      <c r="F130" s="245"/>
      <c r="G130" s="245"/>
      <c r="H130" s="245"/>
    </row>
    <row r="131" spans="1:8" ht="12.75">
      <c r="A131" s="245"/>
      <c r="B131" s="245"/>
      <c r="C131" s="245"/>
      <c r="D131" s="245"/>
      <c r="E131" s="245"/>
      <c r="F131" s="245"/>
      <c r="G131" s="245"/>
      <c r="H131" s="245"/>
    </row>
  </sheetData>
  <mergeCells count="516"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E128:E129"/>
    <mergeCell ref="F128:F129"/>
    <mergeCell ref="G128:G129"/>
    <mergeCell ref="H128:H129"/>
    <mergeCell ref="A128:A129"/>
    <mergeCell ref="B128:B129"/>
    <mergeCell ref="C128:C129"/>
    <mergeCell ref="D128:D129"/>
    <mergeCell ref="E126:E127"/>
    <mergeCell ref="F126:F127"/>
    <mergeCell ref="G126:G127"/>
    <mergeCell ref="H126:H127"/>
    <mergeCell ref="A126:A127"/>
    <mergeCell ref="B126:B127"/>
    <mergeCell ref="C126:C127"/>
    <mergeCell ref="D126:D127"/>
    <mergeCell ref="E124:E125"/>
    <mergeCell ref="F124:F125"/>
    <mergeCell ref="G124:G125"/>
    <mergeCell ref="H124:H125"/>
    <mergeCell ref="A124:A125"/>
    <mergeCell ref="B124:B125"/>
    <mergeCell ref="C124:C125"/>
    <mergeCell ref="D124:D125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E100:E101"/>
    <mergeCell ref="F100:F101"/>
    <mergeCell ref="G100:G101"/>
    <mergeCell ref="H100:H101"/>
    <mergeCell ref="A100:A101"/>
    <mergeCell ref="B100:B101"/>
    <mergeCell ref="C100:C101"/>
    <mergeCell ref="D100:D101"/>
    <mergeCell ref="E98:E99"/>
    <mergeCell ref="F98:F99"/>
    <mergeCell ref="G98:G99"/>
    <mergeCell ref="H98:H99"/>
    <mergeCell ref="A98:A99"/>
    <mergeCell ref="B98:B99"/>
    <mergeCell ref="C98:C99"/>
    <mergeCell ref="D98:D99"/>
    <mergeCell ref="E96:E97"/>
    <mergeCell ref="F96:F97"/>
    <mergeCell ref="G96:G97"/>
    <mergeCell ref="H96:H97"/>
    <mergeCell ref="A96:A97"/>
    <mergeCell ref="B96:B97"/>
    <mergeCell ref="C96:C97"/>
    <mergeCell ref="D96:D97"/>
    <mergeCell ref="E94:E95"/>
    <mergeCell ref="F94:F95"/>
    <mergeCell ref="G94:G95"/>
    <mergeCell ref="H94:H95"/>
    <mergeCell ref="A94:A95"/>
    <mergeCell ref="B94:B95"/>
    <mergeCell ref="C94:C95"/>
    <mergeCell ref="D94:D95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E62:E63"/>
    <mergeCell ref="F62:F63"/>
    <mergeCell ref="G62:G63"/>
    <mergeCell ref="H62:H63"/>
    <mergeCell ref="A62:A63"/>
    <mergeCell ref="B62:B63"/>
    <mergeCell ref="C62:C63"/>
    <mergeCell ref="D62:D63"/>
    <mergeCell ref="E60:E61"/>
    <mergeCell ref="F60:F61"/>
    <mergeCell ref="G60:G61"/>
    <mergeCell ref="H60:H61"/>
    <mergeCell ref="A60:A61"/>
    <mergeCell ref="B60:B61"/>
    <mergeCell ref="C60:C61"/>
    <mergeCell ref="D60:D61"/>
    <mergeCell ref="E58:E59"/>
    <mergeCell ref="F58:F59"/>
    <mergeCell ref="G58:G59"/>
    <mergeCell ref="H58:H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H40:H41"/>
    <mergeCell ref="E42:E43"/>
    <mergeCell ref="F42:F43"/>
    <mergeCell ref="G42:G43"/>
    <mergeCell ref="H42:H43"/>
    <mergeCell ref="D42:D43"/>
    <mergeCell ref="E44:E45"/>
    <mergeCell ref="F44:F45"/>
    <mergeCell ref="G44:G45"/>
    <mergeCell ref="D40:D41"/>
    <mergeCell ref="E40:E41"/>
    <mergeCell ref="F40:F41"/>
    <mergeCell ref="G40:G41"/>
    <mergeCell ref="G36:G37"/>
    <mergeCell ref="F36:F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H34:H35"/>
    <mergeCell ref="G30:G31"/>
    <mergeCell ref="H30:H31"/>
    <mergeCell ref="B36:B37"/>
    <mergeCell ref="C36:C37"/>
    <mergeCell ref="D36:D37"/>
    <mergeCell ref="E34:E35"/>
    <mergeCell ref="C34:C35"/>
    <mergeCell ref="D34:D35"/>
    <mergeCell ref="E36:E37"/>
    <mergeCell ref="C32:C33"/>
    <mergeCell ref="D32:D33"/>
    <mergeCell ref="F34:F35"/>
    <mergeCell ref="G34:G35"/>
    <mergeCell ref="E32:E33"/>
    <mergeCell ref="F32:F33"/>
    <mergeCell ref="G32:G33"/>
    <mergeCell ref="H32:H33"/>
    <mergeCell ref="C30:C31"/>
    <mergeCell ref="D30:D31"/>
    <mergeCell ref="E30:E31"/>
    <mergeCell ref="F30:F31"/>
    <mergeCell ref="E28:E29"/>
    <mergeCell ref="F28:F29"/>
    <mergeCell ref="G28:G29"/>
    <mergeCell ref="H28:H29"/>
    <mergeCell ref="E26:E27"/>
    <mergeCell ref="F26:F27"/>
    <mergeCell ref="G26:G27"/>
    <mergeCell ref="H26:H27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H16:H17"/>
    <mergeCell ref="H18:H19"/>
    <mergeCell ref="H20:H21"/>
    <mergeCell ref="A22:A23"/>
    <mergeCell ref="B22:B23"/>
    <mergeCell ref="C22:C23"/>
    <mergeCell ref="D22:D23"/>
    <mergeCell ref="E22:E23"/>
    <mergeCell ref="F22:F23"/>
    <mergeCell ref="G22:G23"/>
    <mergeCell ref="H8:H9"/>
    <mergeCell ref="H10:H11"/>
    <mergeCell ref="H12:H13"/>
    <mergeCell ref="H14:H15"/>
    <mergeCell ref="G3:H3"/>
    <mergeCell ref="E4:F5"/>
    <mergeCell ref="H4:H5"/>
    <mergeCell ref="H6:H7"/>
    <mergeCell ref="G4:G5"/>
    <mergeCell ref="E6:E7"/>
    <mergeCell ref="F6:F7"/>
    <mergeCell ref="G6:G7"/>
    <mergeCell ref="A4:A5"/>
    <mergeCell ref="B4:B5"/>
    <mergeCell ref="C4:C5"/>
    <mergeCell ref="D4:D5"/>
    <mergeCell ref="A6:A7"/>
    <mergeCell ref="B6:B7"/>
    <mergeCell ref="C6:C7"/>
    <mergeCell ref="D6:D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C3:D3"/>
    <mergeCell ref="E16:E17"/>
    <mergeCell ref="F16:F17"/>
    <mergeCell ref="G16:G17"/>
    <mergeCell ref="E12:E13"/>
    <mergeCell ref="F12:F13"/>
    <mergeCell ref="G12:G13"/>
    <mergeCell ref="E14:E15"/>
    <mergeCell ref="F14:F15"/>
    <mergeCell ref="G14:G15"/>
    <mergeCell ref="A18:A19"/>
    <mergeCell ref="B18:B19"/>
    <mergeCell ref="C18:C19"/>
    <mergeCell ref="D18:D19"/>
    <mergeCell ref="D20:D21"/>
    <mergeCell ref="E18:E19"/>
    <mergeCell ref="F18:F19"/>
    <mergeCell ref="G18:G19"/>
    <mergeCell ref="E20:E21"/>
    <mergeCell ref="F20:F21"/>
    <mergeCell ref="G20:G21"/>
    <mergeCell ref="A1:H1"/>
    <mergeCell ref="B2:C2"/>
    <mergeCell ref="D2:H2"/>
    <mergeCell ref="A26:A27"/>
    <mergeCell ref="B26:B27"/>
    <mergeCell ref="C26:C27"/>
    <mergeCell ref="D26:D27"/>
    <mergeCell ref="A20:A21"/>
    <mergeCell ref="B20:B21"/>
    <mergeCell ref="C20:C21"/>
    <mergeCell ref="A28:A29"/>
    <mergeCell ref="B28:B29"/>
    <mergeCell ref="C28:C29"/>
    <mergeCell ref="D28:D29"/>
    <mergeCell ref="A30:A31"/>
    <mergeCell ref="B30:B31"/>
    <mergeCell ref="A34:A35"/>
    <mergeCell ref="B34:B35"/>
    <mergeCell ref="A32:A33"/>
    <mergeCell ref="B32:B33"/>
    <mergeCell ref="C40:C41"/>
    <mergeCell ref="A40:A41"/>
    <mergeCell ref="B40:B41"/>
    <mergeCell ref="A44:A45"/>
    <mergeCell ref="B44:B45"/>
    <mergeCell ref="C44:C45"/>
    <mergeCell ref="A42:A43"/>
    <mergeCell ref="B42:B43"/>
    <mergeCell ref="C42:C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2012-11-28T14:42:45Z</cp:lastPrinted>
  <dcterms:created xsi:type="dcterms:W3CDTF">1996-10-08T23:32:33Z</dcterms:created>
  <dcterms:modified xsi:type="dcterms:W3CDTF">2012-11-28T14:52:29Z</dcterms:modified>
  <cp:category/>
  <cp:version/>
  <cp:contentType/>
  <cp:contentStatus/>
</cp:coreProperties>
</file>