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Стартовый Б" sheetId="6" r:id="rId6"/>
    <sheet name="Стартовый А" sheetId="7" r:id="rId7"/>
    <sheet name="пр.ход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<sst xmlns="http://schemas.openxmlformats.org/spreadsheetml/2006/main" count="559" uniqueCount="260">
  <si>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</si>
  <si>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</si>
  <si>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</si>
  <si>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</si>
  <si>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</si>
  <si>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</si>
  <si>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</si>
  <si>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</si>
  <si>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</si>
  <si>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</si>
  <si>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</si>
  <si>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</si>
  <si>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</si>
  <si>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</si>
  <si>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</si>
  <si>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</si>
  <si>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</si>
  <si>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</si>
  <si>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</si>
  <si>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</si>
  <si>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</si>
  <si>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</si>
  <si>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</si>
  <si>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</si>
  <si>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</si>
  <si>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</si>
  <si>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</si>
  <si>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</si>
  <si>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</si>
  <si>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</si>
  <si>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</si>
  <si>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</si>
  <si>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</si>
  <si>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</si>
  <si>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</si>
  <si>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</si>
  <si>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</si>
  <si>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</si>
  <si>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</si>
  <si>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</si>
  <si>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</si>
  <si>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</si>
  <si>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</si>
  <si>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</si>
  <si>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</si>
  <si>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</si>
  <si>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</si>
  <si>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</si>
  <si>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</si>
  <si>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</si>
  <si>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</si>
  <si>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</si>
  <si>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</si>
  <si>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</si>
  <si>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</si>
  <si>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</si>
  <si>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</si>
  <si>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</si>
  <si>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</si>
  <si>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</si>
  <si>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</si>
  <si>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</si>
  <si>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</si>
  <si>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</si>
  <si>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</si>
  <si>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</si>
  <si>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</si>
  <si>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</si>
  <si>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</si>
  <si>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</si>
  <si>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</si>
  <si>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</si>
  <si>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</si>
  <si>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</si>
  <si>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</si>
  <si>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</si>
  <si>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</si>
  <si>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</si>
  <si>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</si>
  <si>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</si>
  <si>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</si>
  <si>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</si>
  <si>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</si>
  <si>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</si>
  <si>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</si>
  <si>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Онегов Никита Александрович</t>
  </si>
  <si>
    <t>06.08.88 мс</t>
  </si>
  <si>
    <t>ЦФО</t>
  </si>
  <si>
    <t>Владимирская, Владимир, Д</t>
  </si>
  <si>
    <t>Доронкин НИ</t>
  </si>
  <si>
    <t>Хлопов Роман Александрович</t>
  </si>
  <si>
    <t>23.04.85 мс</t>
  </si>
  <si>
    <t>СПБ</t>
  </si>
  <si>
    <t>С.Петербург Д</t>
  </si>
  <si>
    <t>001434</t>
  </si>
  <si>
    <t>Зверев СА</t>
  </si>
  <si>
    <t>Леонтьев Владимир Александрович</t>
  </si>
  <si>
    <t>27.11.85 мсмк</t>
  </si>
  <si>
    <t>МОС</t>
  </si>
  <si>
    <t>г. Москва Д</t>
  </si>
  <si>
    <t>015426</t>
  </si>
  <si>
    <t>Фунтиков ПВ Бобров АА Павлов ДА Алямкин В</t>
  </si>
  <si>
    <t>Куварин Алексей Сергеевич</t>
  </si>
  <si>
    <t>20.10.92 кмс</t>
  </si>
  <si>
    <t>ПФО</t>
  </si>
  <si>
    <t>Нижегородская Павлово ПР</t>
  </si>
  <si>
    <t>002832</t>
  </si>
  <si>
    <t>Соснихин СЛ</t>
  </si>
  <si>
    <t>Даудов Абутарик Алашевич</t>
  </si>
  <si>
    <t>03.05.94 кмс</t>
  </si>
  <si>
    <t>Нижегородская Кстово ПР</t>
  </si>
  <si>
    <t>Душкин АН</t>
  </si>
  <si>
    <t>Машакин Михаил Владимирович</t>
  </si>
  <si>
    <t>08.09.93 кмс</t>
  </si>
  <si>
    <t>Душкин АН Лоповок СЕ</t>
  </si>
  <si>
    <t>Кадяев Дмитрий Николаевич</t>
  </si>
  <si>
    <t>15.07.88 мс</t>
  </si>
  <si>
    <t xml:space="preserve"> Нижегородская Выкса ФСИН</t>
  </si>
  <si>
    <t>008237.</t>
  </si>
  <si>
    <t>Садковский ЕА Гордеев МА</t>
  </si>
  <si>
    <t>Абмаев Антон Сергеевич</t>
  </si>
  <si>
    <t>04.06.86 МСМК</t>
  </si>
  <si>
    <t>ДВФ0</t>
  </si>
  <si>
    <t xml:space="preserve"> Амурская Благовещенск  МО</t>
  </si>
  <si>
    <t>001482</t>
  </si>
  <si>
    <t>Курашов В</t>
  </si>
  <si>
    <t>Семиног Денис Вадимович</t>
  </si>
  <si>
    <t>06.08.91,МС</t>
  </si>
  <si>
    <t>ДВФО</t>
  </si>
  <si>
    <t>Богодист Д.И.</t>
  </si>
  <si>
    <t>Шемазашвили Георгий Кобаевич</t>
  </si>
  <si>
    <t>03.09.90, МС</t>
  </si>
  <si>
    <t>CФО</t>
  </si>
  <si>
    <t>Иркутская, Иркутск, Д</t>
  </si>
  <si>
    <t>08735038</t>
  </si>
  <si>
    <t>Журавлев Ю.М. Магура ИБ</t>
  </si>
  <si>
    <t>Власов Максим Александрович</t>
  </si>
  <si>
    <t>10.01.90 кмс</t>
  </si>
  <si>
    <t>Хабаровский Хабаровск Пр</t>
  </si>
  <si>
    <t>007063</t>
  </si>
  <si>
    <t>Куликов ИВ</t>
  </si>
  <si>
    <t>Савельев Евгений Анатольевич</t>
  </si>
  <si>
    <t>11.06.1991, МС</t>
  </si>
  <si>
    <t xml:space="preserve">  Рязанская, Рязань, ПР</t>
  </si>
  <si>
    <t>Кидрачёв М.Н.,Фофонов К.Н.</t>
  </si>
  <si>
    <t>Гречишников Антон Владимирович</t>
  </si>
  <si>
    <t>18.12.92 мсмк</t>
  </si>
  <si>
    <t>Пензенская Пенза Д</t>
  </si>
  <si>
    <t>Гречишников ВП</t>
  </si>
  <si>
    <t>Меркулов Вадим Михайлович</t>
  </si>
  <si>
    <t>28.08.89 мс</t>
  </si>
  <si>
    <t>Москва Д</t>
  </si>
  <si>
    <t>Фунтьиков ПВ Леонтьев АА</t>
  </si>
  <si>
    <t>Малиев Родион Гасенович</t>
  </si>
  <si>
    <t>07.04.91 кмс</t>
  </si>
  <si>
    <t>Астахов ДБ Попов ДВ</t>
  </si>
  <si>
    <t>Павлов Денис Александрович</t>
  </si>
  <si>
    <t>22.05.80 мс</t>
  </si>
  <si>
    <t>015303</t>
  </si>
  <si>
    <t>Фунтиков ПВ Бобров АА Алямкин ВГ</t>
  </si>
  <si>
    <t>Толкачёв Андрей Александрович</t>
  </si>
  <si>
    <t>08.09.92 мс</t>
  </si>
  <si>
    <t>Рязанская Рязань ПР</t>
  </si>
  <si>
    <t>003648</t>
  </si>
  <si>
    <t>Гришакин КВ Гаврюшин ЮА</t>
  </si>
  <si>
    <t>Антропов Глеб Евгеньевич</t>
  </si>
  <si>
    <t>26.02.91 мс</t>
  </si>
  <si>
    <t>УФО</t>
  </si>
  <si>
    <t>Свердловская Екатеринбург ПР</t>
  </si>
  <si>
    <t>Козлов АА</t>
  </si>
  <si>
    <t>Анисимов Сергей Юрьевич</t>
  </si>
  <si>
    <t>08.01.86 мс</t>
  </si>
  <si>
    <t>000275</t>
  </si>
  <si>
    <t>Павлов АЮ, Козлов АА</t>
  </si>
  <si>
    <t>Межлумян Гайк Левонович</t>
  </si>
  <si>
    <t>17.05.90 мс</t>
  </si>
  <si>
    <t xml:space="preserve">ЮФО </t>
  </si>
  <si>
    <t>Краснодарский Новороссийск МО</t>
  </si>
  <si>
    <t>Дученко В.Ф.,Гарькуша АВ</t>
  </si>
  <si>
    <t>Хорошилов Антон Андреевич</t>
  </si>
  <si>
    <t>14.05.87 мс</t>
  </si>
  <si>
    <t>000247</t>
  </si>
  <si>
    <t>Фунтиков ПВ Бобров АА Павлов ДА Алямкин ВГ</t>
  </si>
  <si>
    <t>Огарышев Алексей Сергеевич</t>
  </si>
  <si>
    <t>06.03 88 мс</t>
  </si>
  <si>
    <t>Тютюкин Антон Олегович</t>
  </si>
  <si>
    <t>25.07.94 кмс</t>
  </si>
  <si>
    <t>Свердловская Екатеринбург Д</t>
  </si>
  <si>
    <t>Коростелев АБ</t>
  </si>
  <si>
    <t>Морозов Дмитрий Сергеевич</t>
  </si>
  <si>
    <t>26.12.83 мс</t>
  </si>
  <si>
    <t>СЗФО</t>
  </si>
  <si>
    <t>Вологодская  Вологда  ПР</t>
  </si>
  <si>
    <t>Баженов В Тчанников АН</t>
  </si>
  <si>
    <t>Баженов Алексей Витальевич</t>
  </si>
  <si>
    <t>25.05.92 кмс</t>
  </si>
  <si>
    <t xml:space="preserve"> Тчанников АН</t>
  </si>
  <si>
    <t>Холтобин Руслан Андреевич</t>
  </si>
  <si>
    <t>21.01.92 кмс</t>
  </si>
  <si>
    <t>002732</t>
  </si>
  <si>
    <t>Фофонов КН, Серёгин СМ</t>
  </si>
  <si>
    <t>Лагвенкин Павел Михайлович</t>
  </si>
  <si>
    <t>13.02.92 мс</t>
  </si>
  <si>
    <t>002734</t>
  </si>
  <si>
    <t>Езжалкин Иван Сергеевич</t>
  </si>
  <si>
    <t>21.05.93 кмс</t>
  </si>
  <si>
    <t>Тульская Тула Д</t>
  </si>
  <si>
    <t>Самборский СВ Двоеглазов ПВ</t>
  </si>
  <si>
    <t>Жуков Антон Вячеславович</t>
  </si>
  <si>
    <t>28.08.86 мс</t>
  </si>
  <si>
    <t xml:space="preserve"> Свердловская  Екатеринбург ПР</t>
  </si>
  <si>
    <t>000346</t>
  </si>
  <si>
    <t>Ильясов Эли Зайндиевич</t>
  </si>
  <si>
    <t>25.01.92 кмс</t>
  </si>
  <si>
    <t>Саратовская Саратов Д</t>
  </si>
  <si>
    <t>017161</t>
  </si>
  <si>
    <t>Рожков ВИ Очкин АИ</t>
  </si>
  <si>
    <t>Табурченко Павел Алексеевич</t>
  </si>
  <si>
    <t>28.04.89 мс</t>
  </si>
  <si>
    <t>Брянская Брянск Д</t>
  </si>
  <si>
    <t>001751</t>
  </si>
  <si>
    <t>Терешок АА</t>
  </si>
  <si>
    <t>Мельников Антон Сергеевич</t>
  </si>
  <si>
    <t>15.05.91 мс</t>
  </si>
  <si>
    <t>Андреев АС, Кашутин АВ</t>
  </si>
  <si>
    <t>Клецков Дмитрий Валерьевич</t>
  </si>
  <si>
    <t>26.11.86 мс</t>
  </si>
  <si>
    <t>000392</t>
  </si>
  <si>
    <t>Клецков Никита Валерьевич</t>
  </si>
  <si>
    <t>26.11.86 мсмк</t>
  </si>
  <si>
    <t>000390</t>
  </si>
  <si>
    <t>Горобец Андрей Федорович</t>
  </si>
  <si>
    <t>22.11.86 мсмк</t>
  </si>
  <si>
    <t>ЮФО</t>
  </si>
  <si>
    <t>Краснодарский Армавир Д</t>
  </si>
  <si>
    <t>000277</t>
  </si>
  <si>
    <t>Бородин ВГ</t>
  </si>
  <si>
    <t>Суханов Михаил Игоревич</t>
  </si>
  <si>
    <t>31.08.84 мс</t>
  </si>
  <si>
    <t>Свердловская В.Пышма Д</t>
  </si>
  <si>
    <t>000380</t>
  </si>
  <si>
    <t>Стенников ВГ Мельников АН</t>
  </si>
  <si>
    <t>Зайцев Андрей Александрович</t>
  </si>
  <si>
    <t>05.01.87 кмс</t>
  </si>
  <si>
    <t>Краснодарский, Новороссийск МО</t>
  </si>
  <si>
    <t>Дученко ВФ, Гарькуша АВ</t>
  </si>
  <si>
    <t>в.к.68 кг</t>
  </si>
  <si>
    <t>3:0</t>
  </si>
  <si>
    <t>4:0</t>
  </si>
  <si>
    <t>3:1</t>
  </si>
  <si>
    <t>3,5:0</t>
  </si>
  <si>
    <t>2:0</t>
  </si>
  <si>
    <t>9-12</t>
  </si>
  <si>
    <t>13-16</t>
  </si>
  <si>
    <t>17-18</t>
  </si>
  <si>
    <t>19-22</t>
  </si>
  <si>
    <t>23-34</t>
  </si>
  <si>
    <t>35-37</t>
  </si>
  <si>
    <t>Амурская,Благовещенск МО</t>
  </si>
  <si>
    <t>001604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</si>
</sst>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12"/>
      <name val="CyrillicOld"/>
      <family val="0"/>
    </font>
    <font>
      <sz val="14"/>
      <name val="CyrillicOld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49" fontId="1" fillId="0" borderId="27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33" fillId="0" borderId="0" xfId="0" applyNumberFormat="1" applyFont="1" applyAlignment="1">
      <alignment vertical="center"/>
    </xf>
    <xf numFmtId="0" fontId="0" fillId="0" borderId="30" xfId="0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6" fillId="0" borderId="2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3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42" applyNumberFormat="1" applyFont="1" applyBorder="1" applyAlignment="1" applyProtection="1">
      <alignment horizontal="center"/>
      <protection/>
    </xf>
    <xf numFmtId="49" fontId="0" fillId="0" borderId="1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14" fillId="33" borderId="34" xfId="42" applyFont="1" applyFill="1" applyBorder="1" applyAlignment="1" applyProtection="1">
      <alignment horizontal="center" vertical="center" wrapText="1"/>
      <protection/>
    </xf>
    <xf numFmtId="0" fontId="14" fillId="33" borderId="35" xfId="42" applyFont="1" applyFill="1" applyBorder="1" applyAlignment="1" applyProtection="1">
      <alignment horizontal="center" vertical="center" wrapText="1"/>
      <protection/>
    </xf>
    <xf numFmtId="0" fontId="14" fillId="33" borderId="36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2" fillId="0" borderId="19" xfId="0" applyNumberFormat="1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0" fontId="0" fillId="0" borderId="52" xfId="0" applyFont="1" applyBorder="1" applyAlignment="1">
      <alignment/>
    </xf>
    <xf numFmtId="49" fontId="7" fillId="0" borderId="52" xfId="0" applyNumberFormat="1" applyFont="1" applyBorder="1" applyAlignment="1">
      <alignment horizontal="center" vertical="center" wrapText="1"/>
    </xf>
    <xf numFmtId="0" fontId="0" fillId="34" borderId="52" xfId="0" applyNumberFormat="1" applyFont="1" applyFill="1" applyBorder="1" applyAlignment="1">
      <alignment horizontal="center" vertical="center" wrapText="1"/>
    </xf>
    <xf numFmtId="14" fontId="7" fillId="0" borderId="5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49" fontId="31" fillId="0" borderId="52" xfId="0" applyNumberFormat="1" applyFont="1" applyBorder="1" applyAlignment="1">
      <alignment horizontal="center" vertical="center" wrapText="1"/>
    </xf>
    <xf numFmtId="0" fontId="31" fillId="0" borderId="52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7" fillId="0" borderId="52" xfId="0" applyFont="1" applyBorder="1" applyAlignment="1">
      <alignment horizontal="left" vertical="center"/>
    </xf>
    <xf numFmtId="0" fontId="7" fillId="0" borderId="52" xfId="0" applyFont="1" applyBorder="1" applyAlignment="1">
      <alignment/>
    </xf>
    <xf numFmtId="0" fontId="7" fillId="0" borderId="53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2" xfId="0" applyNumberFormat="1" applyFont="1" applyFill="1" applyBorder="1" applyAlignment="1">
      <alignment horizontal="left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49" fontId="31" fillId="0" borderId="52" xfId="0" applyNumberFormat="1" applyFont="1" applyFill="1" applyBorder="1" applyAlignment="1">
      <alignment horizontal="center" vertical="center" wrapText="1"/>
    </xf>
    <xf numFmtId="0" fontId="31" fillId="0" borderId="52" xfId="0" applyNumberFormat="1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49" fontId="17" fillId="0" borderId="52" xfId="0" applyNumberFormat="1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32" fillId="0" borderId="52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left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left" vertical="center" wrapText="1"/>
    </xf>
    <xf numFmtId="0" fontId="14" fillId="0" borderId="34" xfId="42" applyFont="1" applyBorder="1" applyAlignment="1" applyProtection="1">
      <alignment horizontal="center" vertical="center" wrapText="1"/>
      <protection/>
    </xf>
    <xf numFmtId="0" fontId="14" fillId="0" borderId="35" xfId="42" applyFont="1" applyBorder="1" applyAlignment="1" applyProtection="1">
      <alignment horizontal="center" vertical="center" wrapText="1"/>
      <protection/>
    </xf>
    <xf numFmtId="0" fontId="14" fillId="0" borderId="36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/>
    </xf>
    <xf numFmtId="0" fontId="25" fillId="0" borderId="5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49" fontId="8" fillId="0" borderId="57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49" fontId="23" fillId="0" borderId="63" xfId="0" applyNumberFormat="1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5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5" fillId="0" borderId="54" xfId="0" applyNumberFormat="1" applyFont="1" applyBorder="1" applyAlignment="1">
      <alignment horizontal="center" vertical="center" wrapText="1"/>
    </xf>
    <xf numFmtId="0" fontId="25" fillId="0" borderId="22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8" fillId="0" borderId="52" xfId="0" applyNumberFormat="1" applyFont="1" applyBorder="1" applyAlignment="1">
      <alignment horizontal="center" vertical="center" wrapText="1"/>
    </xf>
    <xf numFmtId="0" fontId="28" fillId="0" borderId="57" xfId="0" applyNumberFormat="1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8" fillId="0" borderId="6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5" fillId="0" borderId="56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0" fontId="0" fillId="0" borderId="52" xfId="42" applyFont="1" applyBorder="1" applyAlignment="1" applyProtection="1">
      <alignment horizontal="left" vertical="center" wrapText="1"/>
      <protection/>
    </xf>
    <xf numFmtId="0" fontId="8" fillId="0" borderId="60" xfId="0" applyFont="1" applyBorder="1" applyAlignment="1">
      <alignment horizontal="left" vertical="center" wrapText="1"/>
    </xf>
    <xf numFmtId="0" fontId="25" fillId="0" borderId="5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 horizontal="left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26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5" borderId="34" xfId="42" applyFont="1" applyFill="1" applyBorder="1" applyAlignment="1" applyProtection="1">
      <alignment horizontal="center" vertical="center"/>
      <protection/>
    </xf>
    <xf numFmtId="0" fontId="20" fillId="35" borderId="35" xfId="42" applyFont="1" applyFill="1" applyBorder="1" applyAlignment="1" applyProtection="1">
      <alignment horizontal="center" vertical="center"/>
      <protection/>
    </xf>
    <xf numFmtId="0" fontId="20" fillId="35" borderId="36" xfId="42" applyFont="1" applyFill="1" applyBorder="1" applyAlignment="1" applyProtection="1">
      <alignment horizontal="center" vertical="center"/>
      <protection/>
    </xf>
    <xf numFmtId="0" fontId="21" fillId="35" borderId="28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2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21" fillId="36" borderId="28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29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7" borderId="2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36" borderId="52" xfId="0" applyFont="1" applyFill="1" applyBorder="1" applyAlignment="1">
      <alignment horizontal="center" vertical="center" wrapText="1"/>
    </xf>
    <xf numFmtId="0" fontId="7" fillId="0" borderId="52" xfId="42" applyFont="1" applyFill="1" applyBorder="1" applyAlignment="1" applyProtection="1">
      <alignment horizontal="left" vertical="center" wrapText="1"/>
      <protection/>
    </xf>
    <xf numFmtId="0" fontId="7" fillId="35" borderId="52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7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7" fillId="0" borderId="79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7" fillId="0" borderId="50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6" fillId="0" borderId="27" xfId="42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Alignment="1">
      <alignment horizontal="center" vertical="center"/>
    </xf>
    <xf numFmtId="0" fontId="4" fillId="0" borderId="28" xfId="42" applyNumberFormat="1" applyFont="1" applyBorder="1" applyAlignment="1" applyProtection="1">
      <alignment horizontal="center" vertical="center" wrapText="1"/>
      <protection/>
    </xf>
    <xf numFmtId="0" fontId="4" fillId="0" borderId="45" xfId="42" applyNumberFormat="1" applyFont="1" applyBorder="1" applyAlignment="1" applyProtection="1">
      <alignment horizontal="center" vertical="center" wrapText="1"/>
      <protection/>
    </xf>
    <xf numFmtId="0" fontId="4" fillId="0" borderId="48" xfId="42" applyNumberFormat="1" applyFont="1" applyBorder="1" applyAlignment="1" applyProtection="1">
      <alignment horizontal="center" vertical="center" wrapText="1"/>
      <protection/>
    </xf>
    <xf numFmtId="0" fontId="4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27" xfId="42" applyNumberFormat="1" applyFont="1" applyBorder="1" applyAlignment="1" applyProtection="1">
      <alignment horizontal="center" vertical="center" wrapText="1"/>
      <protection/>
    </xf>
    <xf numFmtId="0" fontId="4" fillId="0" borderId="49" xfId="42" applyNumberFormat="1" applyFont="1" applyBorder="1" applyAlignment="1" applyProtection="1">
      <alignment horizontal="center" vertical="center" wrapText="1"/>
      <protection/>
    </xf>
    <xf numFmtId="0" fontId="7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33" borderId="34" xfId="42" applyNumberFormat="1" applyFont="1" applyFill="1" applyBorder="1" applyAlignment="1" applyProtection="1">
      <alignment horizontal="center" vertical="center" wrapText="1"/>
      <protection/>
    </xf>
    <xf numFmtId="0" fontId="4" fillId="33" borderId="35" xfId="42" applyNumberFormat="1" applyFont="1" applyFill="1" applyBorder="1" applyAlignment="1" applyProtection="1">
      <alignment horizontal="center" vertical="center" wrapText="1"/>
      <protection/>
    </xf>
    <xf numFmtId="0" fontId="4" fillId="33" borderId="36" xfId="42" applyNumberFormat="1" applyFont="1" applyFill="1" applyBorder="1" applyAlignment="1" applyProtection="1">
      <alignment horizontal="center" vertical="center" wrapText="1"/>
      <protection/>
    </xf>
    <xf numFmtId="0" fontId="72" fillId="0" borderId="79" xfId="42" applyNumberFormat="1" applyFont="1" applyBorder="1" applyAlignment="1" applyProtection="1">
      <alignment horizontal="left" vertical="center" wrapText="1"/>
      <protection/>
    </xf>
    <xf numFmtId="0" fontId="72" fillId="0" borderId="23" xfId="42" applyNumberFormat="1" applyFont="1" applyBorder="1" applyAlignment="1" applyProtection="1">
      <alignment horizontal="left" vertical="center" wrapText="1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7" xfId="42" applyNumberFormat="1" applyFont="1" applyBorder="1" applyAlignment="1" applyProtection="1">
      <alignment horizontal="left" vertical="center" wrapText="1"/>
      <protection/>
    </xf>
    <xf numFmtId="0" fontId="7" fillId="0" borderId="79" xfId="42" applyNumberFormat="1" applyFont="1" applyBorder="1" applyAlignment="1" applyProtection="1">
      <alignment horizontal="left" vertical="center" wrapText="1"/>
      <protection/>
    </xf>
    <xf numFmtId="0" fontId="7" fillId="0" borderId="23" xfId="42" applyNumberFormat="1" applyFont="1" applyBorder="1" applyAlignment="1" applyProtection="1">
      <alignment horizontal="left" vertical="center" wrapText="1"/>
      <protection/>
    </xf>
    <xf numFmtId="0" fontId="72" fillId="0" borderId="77" xfId="42" applyNumberFormat="1" applyFont="1" applyBorder="1" applyAlignment="1" applyProtection="1">
      <alignment horizontal="left" vertical="center" wrapText="1"/>
      <protection/>
    </xf>
    <xf numFmtId="0" fontId="72" fillId="0" borderId="32" xfId="0" applyNumberFormat="1" applyFont="1" applyBorder="1" applyAlignment="1">
      <alignment horizontal="left" vertical="center" wrapText="1"/>
    </xf>
    <xf numFmtId="0" fontId="7" fillId="0" borderId="0" xfId="42" applyNumberFormat="1" applyFont="1" applyBorder="1" applyAlignment="1" applyProtection="1">
      <alignment horizontal="center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7" fillId="0" borderId="50" xfId="42" applyNumberFormat="1" applyFont="1" applyBorder="1" applyAlignment="1" applyProtection="1">
      <alignment horizontal="left" vertical="center" wrapText="1"/>
      <protection/>
    </xf>
    <xf numFmtId="0" fontId="10" fillId="0" borderId="78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72" fillId="0" borderId="32" xfId="42" applyNumberFormat="1" applyFont="1" applyBorder="1" applyAlignment="1" applyProtection="1">
      <alignment horizontal="left" vertical="center" wrapText="1"/>
      <protection/>
    </xf>
    <xf numFmtId="0" fontId="72" fillId="0" borderId="33" xfId="0" applyNumberFormat="1" applyFont="1" applyBorder="1" applyAlignment="1">
      <alignment horizontal="left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center" vertical="center" wrapText="1"/>
    </xf>
    <xf numFmtId="0" fontId="6" fillId="0" borderId="95" xfId="0" applyNumberFormat="1" applyFont="1" applyBorder="1" applyAlignment="1">
      <alignment horizontal="center" vertical="center" wrapText="1"/>
    </xf>
    <xf numFmtId="0" fontId="6" fillId="0" borderId="96" xfId="0" applyNumberFormat="1" applyFont="1" applyBorder="1" applyAlignment="1">
      <alignment horizontal="center" vertical="center" wrapText="1"/>
    </xf>
    <xf numFmtId="0" fontId="6" fillId="0" borderId="9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15" fillId="0" borderId="0" xfId="42" applyNumberFormat="1" applyFont="1" applyAlignment="1" applyProtection="1">
      <alignment horizontal="center"/>
      <protection/>
    </xf>
    <xf numFmtId="0" fontId="73" fillId="0" borderId="21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7" fillId="0" borderId="98" xfId="0" applyNumberFormat="1" applyFont="1" applyBorder="1" applyAlignment="1">
      <alignment horizontal="center" vertical="center" wrapText="1"/>
    </xf>
    <xf numFmtId="0" fontId="7" fillId="0" borderId="45" xfId="42" applyFont="1" applyFill="1" applyBorder="1" applyAlignment="1" applyProtection="1">
      <alignment horizontal="center" vertical="center" wrapText="1"/>
      <protection/>
    </xf>
    <xf numFmtId="0" fontId="7" fillId="0" borderId="0" xfId="42" applyFont="1" applyFill="1" applyBorder="1" applyAlignment="1" applyProtection="1">
      <alignment horizontal="center" vertical="center" wrapText="1"/>
      <protection/>
    </xf>
    <xf numFmtId="0" fontId="7" fillId="0" borderId="18" xfId="42" applyFont="1" applyFill="1" applyBorder="1" applyAlignment="1" applyProtection="1">
      <alignment horizontal="center" vertical="center" wrapText="1"/>
      <protection/>
    </xf>
    <xf numFmtId="0" fontId="7" fillId="0" borderId="17" xfId="42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26-30 ноября 2012г.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МК</v>
          </cell>
          <cell r="G8" t="str">
            <v>/г. Н.Тагил/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zoomScalePageLayoutView="0" workbookViewId="0" topLeftCell="A1">
      <selection activeCell="H138" sqref="A1:H138"/>
    </sheetView>
  </sheetViews>
  <sheetFormatPr defaultColWidth="9.140625" defaultRowHeight="12.75"/>
  <cols>
    <col min="1" max="1" width="5.7109375" style="0" customWidth="1"/>
    <col min="2" max="2" width="6.140625" style="0" customWidth="1"/>
    <col min="3" max="3" width="22.57421875" style="0" customWidth="1"/>
    <col min="4" max="4" width="12.7109375" style="0" customWidth="1"/>
    <col min="5" max="5" width="6.00390625" style="0" customWidth="1"/>
    <col min="6" max="6" width="20.28125" style="0" customWidth="1"/>
    <col min="7" max="7" width="7.8515625" style="0" customWidth="1"/>
    <col min="8" max="8" width="20.57421875" style="0" customWidth="1"/>
  </cols>
  <sheetData>
    <row r="1" spans="1:8" ht="20.25" customHeight="1" thickBot="1">
      <c r="A1" s="174" t="s">
        <v>29</v>
      </c>
      <c r="B1" s="174"/>
      <c r="C1" s="174"/>
      <c r="D1" s="174"/>
      <c r="E1" s="174"/>
      <c r="F1" s="174"/>
      <c r="G1" s="174"/>
      <c r="H1" s="174"/>
    </row>
    <row r="2" spans="2:8" ht="20.25" customHeight="1" thickBot="1">
      <c r="B2" s="179" t="s">
        <v>31</v>
      </c>
      <c r="C2" s="179"/>
      <c r="D2" s="171" t="str">
        <f>HYPERLINK('[1]реквизиты'!$A$2)</f>
        <v>Кубок России по САМБО среди мужчин</v>
      </c>
      <c r="E2" s="172"/>
      <c r="F2" s="172"/>
      <c r="G2" s="172"/>
      <c r="H2" s="173"/>
    </row>
    <row r="3" spans="2:7" ht="15" customHeight="1" thickBot="1">
      <c r="B3" s="170" t="str">
        <f>HYPERLINK('[1]реквизиты'!$A$3)</f>
        <v>26-30 ноября 2012г.                                                         г.Кстово</v>
      </c>
      <c r="C3" s="170"/>
      <c r="D3" s="170"/>
      <c r="F3" s="180" t="str">
        <f>HYPERLINK('пр.взв.'!G3)</f>
        <v>в.к.68 кг</v>
      </c>
      <c r="G3" s="181"/>
    </row>
    <row r="4" spans="1:8" ht="12.75" customHeight="1">
      <c r="A4" s="209" t="s">
        <v>82</v>
      </c>
      <c r="B4" s="211" t="s">
        <v>3</v>
      </c>
      <c r="C4" s="213" t="s">
        <v>4</v>
      </c>
      <c r="D4" s="215" t="s">
        <v>5</v>
      </c>
      <c r="E4" s="203" t="s">
        <v>6</v>
      </c>
      <c r="F4" s="204"/>
      <c r="G4" s="197" t="s">
        <v>8</v>
      </c>
      <c r="H4" s="175" t="s">
        <v>7</v>
      </c>
    </row>
    <row r="5" spans="1:8" ht="12.75" customHeight="1" thickBot="1">
      <c r="A5" s="210"/>
      <c r="B5" s="212"/>
      <c r="C5" s="214"/>
      <c r="D5" s="216"/>
      <c r="E5" s="205"/>
      <c r="F5" s="206"/>
      <c r="G5" s="198"/>
      <c r="H5" s="176"/>
    </row>
    <row r="6" spans="1:8" ht="9.75" customHeight="1">
      <c r="A6" s="207">
        <v>1</v>
      </c>
      <c r="B6" s="208">
        <f>'пр.хода'!M32</f>
        <v>33</v>
      </c>
      <c r="C6" s="177" t="str">
        <f>VLOOKUP(B6,'пр.взв.'!B4:H133,2,FALSE)</f>
        <v>Клецков Дмитрий Валерьевич</v>
      </c>
      <c r="D6" s="482" t="str">
        <f>VLOOKUP(B6,'пр.взв.'!B6:H133,3,FALSE)</f>
        <v>26.11.86 мс</v>
      </c>
      <c r="E6" s="477" t="str">
        <f>VLOOKUP(B6,'пр.взв.'!B6:H133,4,FALSE)</f>
        <v>МОС</v>
      </c>
      <c r="F6" s="201" t="str">
        <f>VLOOKUP(B6,'пр.взв.'!B6:H161,5,FALSE)</f>
        <v>Москва Д</v>
      </c>
      <c r="G6" s="199" t="str">
        <f>VLOOKUP(B6,'пр.взв.'!B6:H338,6,FALSE)</f>
        <v>000392</v>
      </c>
      <c r="H6" s="177" t="str">
        <f>VLOOKUP(B6,'пр.взв.'!B6:H350,7,FALSE)</f>
        <v>Фунтиков ПВ Бобров АА Павлов ДА Алямкин В</v>
      </c>
    </row>
    <row r="7" spans="1:8" ht="9.75" customHeight="1">
      <c r="A7" s="196"/>
      <c r="B7" s="192"/>
      <c r="C7" s="178"/>
      <c r="D7" s="483"/>
      <c r="E7" s="478"/>
      <c r="F7" s="202"/>
      <c r="G7" s="200"/>
      <c r="H7" s="178"/>
    </row>
    <row r="8" spans="1:8" ht="9.75" customHeight="1">
      <c r="A8" s="196">
        <v>2</v>
      </c>
      <c r="B8" s="192">
        <f>'пр.хода'!M40</f>
        <v>34</v>
      </c>
      <c r="C8" s="168" t="str">
        <f>VLOOKUP(B8,'пр.взв.'!B6:H135,2,FALSE)</f>
        <v>Клецков Никита Валерьевич</v>
      </c>
      <c r="D8" s="484" t="str">
        <f>VLOOKUP(B8,'пр.взв.'!B1:H135,3,FALSE)</f>
        <v>26.11.86 мсмк</v>
      </c>
      <c r="E8" s="479" t="str">
        <f>VLOOKUP(B8,'пр.взв.'!B1:H135,4,FALSE)</f>
        <v>МОС</v>
      </c>
      <c r="F8" s="187" t="str">
        <f>VLOOKUP(B8,'пр.взв.'!B1:H163,5,FALSE)</f>
        <v>Москва Д</v>
      </c>
      <c r="G8" s="184" t="str">
        <f>VLOOKUP(B8,'пр.взв.'!B1:H340,6,FALSE)</f>
        <v>000390</v>
      </c>
      <c r="H8" s="168" t="str">
        <f>VLOOKUP(B8,'пр.взв.'!B1:H352,7,FALSE)</f>
        <v>Фунтиков ПВ Бобров АА Павлов ДА Алямкин В</v>
      </c>
    </row>
    <row r="9" spans="1:8" ht="9.75" customHeight="1">
      <c r="A9" s="196"/>
      <c r="B9" s="192"/>
      <c r="C9" s="168"/>
      <c r="D9" s="484"/>
      <c r="E9" s="480"/>
      <c r="F9" s="187"/>
      <c r="G9" s="184"/>
      <c r="H9" s="168"/>
    </row>
    <row r="10" spans="1:8" ht="9.75" customHeight="1">
      <c r="A10" s="196">
        <v>3</v>
      </c>
      <c r="B10" s="192">
        <f>'пр.хода'!R18</f>
        <v>29</v>
      </c>
      <c r="C10" s="168" t="str">
        <f>VLOOKUP(B10,'пр.взв.'!B1:H137,2,FALSE)</f>
        <v>Жуков Антон Вячеславович</v>
      </c>
      <c r="D10" s="484" t="str">
        <f>VLOOKUP(B10,'пр.взв.'!B1:H137,3,FALSE)</f>
        <v>28.08.86 мс</v>
      </c>
      <c r="E10" s="479" t="str">
        <f>VLOOKUP(B10,'пр.взв.'!B1:H137,4,FALSE)</f>
        <v>УФО</v>
      </c>
      <c r="F10" s="202" t="str">
        <f>VLOOKUP(B10,'пр.взв.'!B1:H165,5,FALSE)</f>
        <v> Свердловская  Екатеринбург ПР</v>
      </c>
      <c r="G10" s="184" t="str">
        <f>VLOOKUP(B10,'пр.взв.'!B1:H342,6,FALSE)</f>
        <v>000346</v>
      </c>
      <c r="H10" s="168" t="str">
        <f>VLOOKUP(B10,'пр.взв.'!B1:H354,7,FALSE)</f>
        <v>Козлов АА</v>
      </c>
    </row>
    <row r="11" spans="1:8" ht="9.75" customHeight="1">
      <c r="A11" s="196"/>
      <c r="B11" s="192"/>
      <c r="C11" s="168"/>
      <c r="D11" s="484"/>
      <c r="E11" s="480"/>
      <c r="F11" s="476"/>
      <c r="G11" s="184"/>
      <c r="H11" s="168"/>
    </row>
    <row r="12" spans="1:8" ht="9.75" customHeight="1">
      <c r="A12" s="196">
        <v>3</v>
      </c>
      <c r="B12" s="192">
        <f>'пр.хода'!R67</f>
        <v>7</v>
      </c>
      <c r="C12" s="168" t="str">
        <f>VLOOKUP(B12,'пр.взв.'!B1:H139,2,FALSE)</f>
        <v>Кадяев Дмитрий Николаевич</v>
      </c>
      <c r="D12" s="484" t="str">
        <f>VLOOKUP(B12,'пр.взв.'!B1:H139,3,FALSE)</f>
        <v>15.07.88 мс</v>
      </c>
      <c r="E12" s="479" t="str">
        <f>VLOOKUP(B12,'пр.взв.'!B1:H139,4,FALSE)</f>
        <v>ПФО</v>
      </c>
      <c r="F12" s="187" t="str">
        <f>VLOOKUP(B12,'пр.взв.'!B1:H167,5,FALSE)</f>
        <v> Нижегородская Выкса ФСИН</v>
      </c>
      <c r="G12" s="184" t="str">
        <f>VLOOKUP(B12,'пр.взв.'!B1:H344,6,FALSE)</f>
        <v>008237.</v>
      </c>
      <c r="H12" s="168" t="str">
        <f>VLOOKUP(B12,'пр.взв.'!B1:H356,7,FALSE)</f>
        <v>Садковский ЕА Гордеев МА</v>
      </c>
    </row>
    <row r="13" spans="1:8" ht="9.75" customHeight="1">
      <c r="A13" s="196"/>
      <c r="B13" s="192"/>
      <c r="C13" s="168"/>
      <c r="D13" s="484"/>
      <c r="E13" s="480"/>
      <c r="F13" s="187"/>
      <c r="G13" s="184"/>
      <c r="H13" s="168"/>
    </row>
    <row r="14" spans="1:8" ht="9.75" customHeight="1">
      <c r="A14" s="196">
        <v>5</v>
      </c>
      <c r="B14" s="192">
        <v>8</v>
      </c>
      <c r="C14" s="168" t="str">
        <f>VLOOKUP(B14,'пр.взв.'!B1:H141,2,FALSE)</f>
        <v>Абмаев Антон Сергеевич</v>
      </c>
      <c r="D14" s="484" t="str">
        <f>VLOOKUP(B14,'пр.взв.'!B1:H141,3,FALSE)</f>
        <v>04.06.86 МСМК</v>
      </c>
      <c r="E14" s="479" t="str">
        <f>VLOOKUP(B14,'пр.взв.'!B1:H141,4,FALSE)</f>
        <v>ДВФ0</v>
      </c>
      <c r="F14" s="187" t="str">
        <f>VLOOKUP(B14,'пр.взв.'!B1:H169,5,FALSE)</f>
        <v> Амурская Благовещенск  МО</v>
      </c>
      <c r="G14" s="184" t="str">
        <f>VLOOKUP(B14,'пр.взв.'!B1:H346,6,FALSE)</f>
        <v>001482</v>
      </c>
      <c r="H14" s="168" t="str">
        <f>VLOOKUP(B14,'пр.взв.'!B1:H358,7,FALSE)</f>
        <v>Курашов В</v>
      </c>
    </row>
    <row r="15" spans="1:8" ht="9.75" customHeight="1">
      <c r="A15" s="196"/>
      <c r="B15" s="192"/>
      <c r="C15" s="168"/>
      <c r="D15" s="484"/>
      <c r="E15" s="480"/>
      <c r="F15" s="187"/>
      <c r="G15" s="184"/>
      <c r="H15" s="168"/>
    </row>
    <row r="16" spans="1:8" ht="9.75" customHeight="1">
      <c r="A16" s="196">
        <v>5</v>
      </c>
      <c r="B16" s="192">
        <v>20</v>
      </c>
      <c r="C16" s="168" t="str">
        <f>VLOOKUP(B16,'пр.взв.'!B1:H143,2,FALSE)</f>
        <v>Межлумян Гайк Левонович</v>
      </c>
      <c r="D16" s="484" t="str">
        <f>VLOOKUP(B16,'пр.взв.'!B1:H143,3,FALSE)</f>
        <v>17.05.90 мс</v>
      </c>
      <c r="E16" s="479" t="str">
        <f>VLOOKUP(B16,'пр.взв.'!B1:H143,4,FALSE)</f>
        <v>ЮФО </v>
      </c>
      <c r="F16" s="187" t="str">
        <f>VLOOKUP(B16,'пр.взв.'!B1:H171,5,FALSE)</f>
        <v>Краснодарский Новороссийск МО</v>
      </c>
      <c r="G16" s="195">
        <f>VLOOKUP(B16,'пр.взв.'!B1:H348,6,FALSE)</f>
        <v>0</v>
      </c>
      <c r="H16" s="168" t="str">
        <f>VLOOKUP(B16,'пр.взв.'!B1:H360,7,FALSE)</f>
        <v>Дученко В.Ф.,Гарькуша АВ</v>
      </c>
    </row>
    <row r="17" spans="1:8" ht="9.75" customHeight="1">
      <c r="A17" s="196"/>
      <c r="B17" s="192"/>
      <c r="C17" s="168"/>
      <c r="D17" s="484"/>
      <c r="E17" s="480"/>
      <c r="F17" s="187"/>
      <c r="G17" s="195"/>
      <c r="H17" s="168"/>
    </row>
    <row r="18" spans="1:8" ht="9.75" customHeight="1">
      <c r="A18" s="190" t="s">
        <v>83</v>
      </c>
      <c r="B18" s="192">
        <v>31</v>
      </c>
      <c r="C18" s="168" t="str">
        <f>VLOOKUP(B18,'пр.взв.'!B1:H145,2,FALSE)</f>
        <v>Табурченко Павел Алексеевич</v>
      </c>
      <c r="D18" s="484" t="str">
        <f>VLOOKUP(B18,'пр.взв.'!B1:H145,3,FALSE)</f>
        <v>28.04.89 мс</v>
      </c>
      <c r="E18" s="479" t="str">
        <f>VLOOKUP(B18,'пр.взв.'!B1:H145,4,FALSE)</f>
        <v>ЦФО</v>
      </c>
      <c r="F18" s="187" t="str">
        <f>VLOOKUP(B18,'пр.взв.'!B1:H173,5,FALSE)</f>
        <v>Брянская Брянск Д</v>
      </c>
      <c r="G18" s="184" t="str">
        <f>VLOOKUP(B18,'пр.взв.'!B1:H350,6,FALSE)</f>
        <v>001751</v>
      </c>
      <c r="H18" s="168" t="str">
        <f>VLOOKUP(B18,'пр.взв.'!B1:H362,7,FALSE)</f>
        <v>Терешок АА</v>
      </c>
    </row>
    <row r="19" spans="1:8" ht="9.75" customHeight="1">
      <c r="A19" s="190"/>
      <c r="B19" s="192"/>
      <c r="C19" s="168"/>
      <c r="D19" s="484"/>
      <c r="E19" s="480"/>
      <c r="F19" s="187"/>
      <c r="G19" s="184"/>
      <c r="H19" s="168"/>
    </row>
    <row r="20" spans="1:8" ht="9.75" customHeight="1">
      <c r="A20" s="190" t="s">
        <v>83</v>
      </c>
      <c r="B20" s="192">
        <v>30</v>
      </c>
      <c r="C20" s="168" t="str">
        <f>VLOOKUP(B20,'пр.взв.'!B1:H147,2,FALSE)</f>
        <v>Ильясов Эли Зайндиевич</v>
      </c>
      <c r="D20" s="484" t="str">
        <f>VLOOKUP(B20,'пр.взв.'!B2:H147,3,FALSE)</f>
        <v>25.01.92 кмс</v>
      </c>
      <c r="E20" s="479" t="str">
        <f>VLOOKUP(B20,'пр.взв.'!B2:H147,4,FALSE)</f>
        <v>ПФО</v>
      </c>
      <c r="F20" s="187" t="str">
        <f>VLOOKUP(B20,'пр.взв.'!B2:H175,5,FALSE)</f>
        <v>Саратовская Саратов Д</v>
      </c>
      <c r="G20" s="184" t="str">
        <f>VLOOKUP(B20,'пр.взв.'!B2:H352,6,FALSE)</f>
        <v>017161</v>
      </c>
      <c r="H20" s="168" t="str">
        <f>VLOOKUP(B20,'пр.взв.'!B2:H364,7,FALSE)</f>
        <v>Рожков ВИ Очкин АИ</v>
      </c>
    </row>
    <row r="21" spans="1:8" ht="9.75" customHeight="1">
      <c r="A21" s="190"/>
      <c r="B21" s="192"/>
      <c r="C21" s="168"/>
      <c r="D21" s="484"/>
      <c r="E21" s="480"/>
      <c r="F21" s="187"/>
      <c r="G21" s="184"/>
      <c r="H21" s="168"/>
    </row>
    <row r="22" spans="1:8" ht="9.75" customHeight="1">
      <c r="A22" s="190" t="s">
        <v>252</v>
      </c>
      <c r="B22" s="192">
        <v>1</v>
      </c>
      <c r="C22" s="168" t="str">
        <f>VLOOKUP(B22,'пр.взв.'!B2:H149,2,FALSE)</f>
        <v>Онегов Никита Александрович</v>
      </c>
      <c r="D22" s="484" t="str">
        <f>VLOOKUP(B22,'пр.взв.'!B2:H149,3,FALSE)</f>
        <v>06.08.88 мс</v>
      </c>
      <c r="E22" s="479" t="str">
        <f>VLOOKUP(B22,'пр.взв.'!B2:H149,4,FALSE)</f>
        <v>ЦФО</v>
      </c>
      <c r="F22" s="187" t="str">
        <f>VLOOKUP(B22,'пр.взв.'!B2:H177,5,FALSE)</f>
        <v>Владимирская, Владимир, Д</v>
      </c>
      <c r="G22" s="195">
        <f>VLOOKUP(B22,'пр.взв.'!B2:H354,6,FALSE)</f>
        <v>0</v>
      </c>
      <c r="H22" s="168" t="str">
        <f>VLOOKUP(B22,'пр.взв.'!B2:H366,7,FALSE)</f>
        <v>Доронкин НИ</v>
      </c>
    </row>
    <row r="23" spans="1:8" ht="9.75" customHeight="1">
      <c r="A23" s="190"/>
      <c r="B23" s="192"/>
      <c r="C23" s="168"/>
      <c r="D23" s="484"/>
      <c r="E23" s="480"/>
      <c r="F23" s="187"/>
      <c r="G23" s="195"/>
      <c r="H23" s="168"/>
    </row>
    <row r="24" spans="1:8" ht="9.75" customHeight="1">
      <c r="A24" s="190" t="s">
        <v>252</v>
      </c>
      <c r="B24" s="192">
        <v>27</v>
      </c>
      <c r="C24" s="168" t="str">
        <f>VLOOKUP(B24,'пр.взв.'!B2:H151,2,FALSE)</f>
        <v>Лагвенкин Павел Михайлович</v>
      </c>
      <c r="D24" s="484" t="str">
        <f>VLOOKUP(B24,'пр.взв.'!B2:H151,3,FALSE)</f>
        <v>13.02.92 мс</v>
      </c>
      <c r="E24" s="479" t="str">
        <f>VLOOKUP(B24,'пр.взв.'!B2:H151,4,FALSE)</f>
        <v>ЦФО</v>
      </c>
      <c r="F24" s="187" t="str">
        <f>VLOOKUP(B24,'пр.взв.'!B2:H179,5,FALSE)</f>
        <v>Рязанская Рязань ПР</v>
      </c>
      <c r="G24" s="184" t="str">
        <f>VLOOKUP(B24,'пр.взв.'!B2:H356,6,FALSE)</f>
        <v>002734</v>
      </c>
      <c r="H24" s="168" t="str">
        <f>VLOOKUP(B24,'пр.взв.'!B2:H368,7,FALSE)</f>
        <v>Фофонов КН, Серёгин СМ</v>
      </c>
    </row>
    <row r="25" spans="1:8" ht="9.75" customHeight="1">
      <c r="A25" s="190"/>
      <c r="B25" s="192"/>
      <c r="C25" s="168"/>
      <c r="D25" s="484"/>
      <c r="E25" s="480"/>
      <c r="F25" s="187"/>
      <c r="G25" s="184"/>
      <c r="H25" s="168"/>
    </row>
    <row r="26" spans="1:8" ht="9.75" customHeight="1">
      <c r="A26" s="190" t="s">
        <v>252</v>
      </c>
      <c r="B26" s="192">
        <v>10</v>
      </c>
      <c r="C26" s="168" t="str">
        <f>VLOOKUP(B26,'пр.взв.'!B2:H153,2,FALSE)</f>
        <v>Шемазашвили Георгий Кобаевич</v>
      </c>
      <c r="D26" s="484" t="str">
        <f>VLOOKUP(B26,'пр.взв.'!B2:H153,3,FALSE)</f>
        <v>03.09.90, МС</v>
      </c>
      <c r="E26" s="479" t="str">
        <f>VLOOKUP(B26,'пр.взв.'!B2:H153,4,FALSE)</f>
        <v>CФО</v>
      </c>
      <c r="F26" s="187" t="str">
        <f>VLOOKUP(B26,'пр.взв.'!B2:H181,5,FALSE)</f>
        <v>Иркутская, Иркутск, Д</v>
      </c>
      <c r="G26" s="184" t="str">
        <f>VLOOKUP(B26,'пр.взв.'!B2:H358,6,FALSE)</f>
        <v>08735038</v>
      </c>
      <c r="H26" s="168" t="str">
        <f>VLOOKUP(B26,'пр.взв.'!B2:H370,7,FALSE)</f>
        <v>Журавлев Ю.М. Магура ИБ</v>
      </c>
    </row>
    <row r="27" spans="1:8" ht="9.75" customHeight="1">
      <c r="A27" s="190"/>
      <c r="B27" s="192"/>
      <c r="C27" s="168"/>
      <c r="D27" s="484"/>
      <c r="E27" s="480"/>
      <c r="F27" s="187"/>
      <c r="G27" s="184"/>
      <c r="H27" s="168"/>
    </row>
    <row r="28" spans="1:8" ht="9.75" customHeight="1">
      <c r="A28" s="190" t="s">
        <v>252</v>
      </c>
      <c r="B28" s="192">
        <v>32</v>
      </c>
      <c r="C28" s="168" t="str">
        <f>VLOOKUP(B28,'пр.взв.'!B2:H155,2,FALSE)</f>
        <v>Мельников Антон Сергеевич</v>
      </c>
      <c r="D28" s="484" t="str">
        <f>VLOOKUP(B28,'пр.взв.'!B2:H155,3,FALSE)</f>
        <v>15.05.91 мс</v>
      </c>
      <c r="E28" s="479" t="str">
        <f>VLOOKUP(B28,'пр.взв.'!B2:H155,4,FALSE)</f>
        <v>ЦФО</v>
      </c>
      <c r="F28" s="187" t="str">
        <f>VLOOKUP(B28,'пр.взв.'!B2:H183,5,FALSE)</f>
        <v>Владимирская, Владимир, Д</v>
      </c>
      <c r="G28" s="195">
        <f>VLOOKUP(B28,'пр.взв.'!B2:H360,6,FALSE)</f>
        <v>0</v>
      </c>
      <c r="H28" s="168" t="str">
        <f>VLOOKUP(B28,'пр.взв.'!B2:H372,7,FALSE)</f>
        <v>Андреев АС, Кашутин АВ</v>
      </c>
    </row>
    <row r="29" spans="1:8" ht="9.75" customHeight="1">
      <c r="A29" s="190"/>
      <c r="B29" s="192"/>
      <c r="C29" s="168"/>
      <c r="D29" s="484"/>
      <c r="E29" s="480"/>
      <c r="F29" s="187"/>
      <c r="G29" s="195"/>
      <c r="H29" s="168"/>
    </row>
    <row r="30" spans="1:8" ht="9.75" customHeight="1">
      <c r="A30" s="190" t="s">
        <v>253</v>
      </c>
      <c r="B30" s="192">
        <v>9</v>
      </c>
      <c r="C30" s="168" t="str">
        <f>VLOOKUP(B30,'пр.взв.'!B2:H157,2,FALSE)</f>
        <v>Семиног Денис Вадимович</v>
      </c>
      <c r="D30" s="484" t="str">
        <f>VLOOKUP(B30,'пр.взв.'!B3:H157,3,FALSE)</f>
        <v>06.08.91,МС</v>
      </c>
      <c r="E30" s="479" t="str">
        <f>VLOOKUP(B30,'пр.взв.'!B3:H157,4,FALSE)</f>
        <v>ДВФО</v>
      </c>
      <c r="F30" s="187" t="str">
        <f>VLOOKUP(B30,'пр.взв.'!B3:H185,5,FALSE)</f>
        <v>Амурская,Благовещенск МО</v>
      </c>
      <c r="G30" s="195">
        <f>VLOOKUP(B30,'пр.взв.'!B3:H362,6,FALSE)</f>
        <v>0</v>
      </c>
      <c r="H30" s="168" t="str">
        <f>VLOOKUP(B30,'пр.взв.'!B3:H374,7,FALSE)</f>
        <v>Богодист Д.И.</v>
      </c>
    </row>
    <row r="31" spans="1:8" ht="9.75" customHeight="1">
      <c r="A31" s="190"/>
      <c r="B31" s="192"/>
      <c r="C31" s="168"/>
      <c r="D31" s="484"/>
      <c r="E31" s="480"/>
      <c r="F31" s="187"/>
      <c r="G31" s="195"/>
      <c r="H31" s="168"/>
    </row>
    <row r="32" spans="1:8" ht="9.75" customHeight="1">
      <c r="A32" s="190" t="s">
        <v>253</v>
      </c>
      <c r="B32" s="192">
        <v>23</v>
      </c>
      <c r="C32" s="168" t="str">
        <f>VLOOKUP(B32,'пр.взв.'!B3:H159,2,FALSE)</f>
        <v>Тютюкин Антон Олегович</v>
      </c>
      <c r="D32" s="484" t="str">
        <f>VLOOKUP(B32,'пр.взв.'!B3:H159,3,FALSE)</f>
        <v>25.07.94 кмс</v>
      </c>
      <c r="E32" s="479" t="str">
        <f>VLOOKUP(B32,'пр.взв.'!B3:H159,4,FALSE)</f>
        <v>УФО</v>
      </c>
      <c r="F32" s="187" t="str">
        <f>VLOOKUP(B32,'пр.взв.'!B3:H187,5,FALSE)</f>
        <v>Свердловская Екатеринбург Д</v>
      </c>
      <c r="G32" s="195">
        <f>VLOOKUP(B32,'пр.взв.'!B3:H364,6,FALSE)</f>
        <v>0</v>
      </c>
      <c r="H32" s="168" t="str">
        <f>VLOOKUP(B32,'пр.взв.'!B3:H376,7,FALSE)</f>
        <v>Коростелев АБ</v>
      </c>
    </row>
    <row r="33" spans="1:8" ht="9.75" customHeight="1">
      <c r="A33" s="190"/>
      <c r="B33" s="192"/>
      <c r="C33" s="168"/>
      <c r="D33" s="484"/>
      <c r="E33" s="480"/>
      <c r="F33" s="187"/>
      <c r="G33" s="195"/>
      <c r="H33" s="168"/>
    </row>
    <row r="34" spans="1:8" ht="9.75" customHeight="1">
      <c r="A34" s="190" t="s">
        <v>253</v>
      </c>
      <c r="B34" s="192">
        <v>2</v>
      </c>
      <c r="C34" s="168" t="str">
        <f>VLOOKUP(B34,'пр.взв.'!B3:H161,2,FALSE)</f>
        <v>Хлопов Роман Александрович</v>
      </c>
      <c r="D34" s="484" t="str">
        <f>VLOOKUP(B34,'пр.взв.'!B3:H161,3,FALSE)</f>
        <v>23.04.85 мс</v>
      </c>
      <c r="E34" s="479" t="str">
        <f>VLOOKUP(B34,'пр.взв.'!B3:H161,4,FALSE)</f>
        <v>СПБ</v>
      </c>
      <c r="F34" s="187" t="str">
        <f>VLOOKUP(B34,'пр.взв.'!B3:H189,5,FALSE)</f>
        <v>С.Петербург Д</v>
      </c>
      <c r="G34" s="184" t="str">
        <f>VLOOKUP(B34,'пр.взв.'!B3:H366,6,FALSE)</f>
        <v>001434</v>
      </c>
      <c r="H34" s="168" t="str">
        <f>VLOOKUP(B34,'пр.взв.'!B3:H378,7,FALSE)</f>
        <v>Зверев СА</v>
      </c>
    </row>
    <row r="35" spans="1:8" ht="9.75" customHeight="1">
      <c r="A35" s="190"/>
      <c r="B35" s="192"/>
      <c r="C35" s="168"/>
      <c r="D35" s="484"/>
      <c r="E35" s="480"/>
      <c r="F35" s="187"/>
      <c r="G35" s="184"/>
      <c r="H35" s="168"/>
    </row>
    <row r="36" spans="1:8" ht="9.75" customHeight="1">
      <c r="A36" s="190" t="s">
        <v>253</v>
      </c>
      <c r="B36" s="192">
        <v>24</v>
      </c>
      <c r="C36" s="168" t="str">
        <f>VLOOKUP(B36,'пр.взв.'!B3:H163,2,FALSE)</f>
        <v>Морозов Дмитрий Сергеевич</v>
      </c>
      <c r="D36" s="484" t="str">
        <f>VLOOKUP(B36,'пр.взв.'!B3:H163,3,FALSE)</f>
        <v>26.12.83 мс</v>
      </c>
      <c r="E36" s="479" t="str">
        <f>VLOOKUP(B36,'пр.взв.'!B3:H163,4,FALSE)</f>
        <v>СЗФО</v>
      </c>
      <c r="F36" s="187" t="str">
        <f>VLOOKUP(B36,'пр.взв.'!B3:H191,5,FALSE)</f>
        <v>Вологодская  Вологда  ПР</v>
      </c>
      <c r="G36" s="195">
        <f>VLOOKUP(B36,'пр.взв.'!B3:H368,6,FALSE)</f>
        <v>0</v>
      </c>
      <c r="H36" s="168" t="str">
        <f>VLOOKUP(B36,'пр.взв.'!B3:H380,7,FALSE)</f>
        <v>Баженов В Тчанников АН</v>
      </c>
    </row>
    <row r="37" spans="1:8" ht="9.75" customHeight="1">
      <c r="A37" s="190"/>
      <c r="B37" s="192"/>
      <c r="C37" s="168"/>
      <c r="D37" s="484"/>
      <c r="E37" s="480"/>
      <c r="F37" s="187"/>
      <c r="G37" s="195"/>
      <c r="H37" s="168"/>
    </row>
    <row r="38" spans="1:8" ht="9.75" customHeight="1">
      <c r="A38" s="190" t="s">
        <v>254</v>
      </c>
      <c r="B38" s="192">
        <v>17</v>
      </c>
      <c r="C38" s="168" t="str">
        <f>VLOOKUP(B38,'пр.взв.'!B3:H165,2,FALSE)</f>
        <v>Толкачёв Андрей Александрович</v>
      </c>
      <c r="D38" s="484" t="str">
        <f>VLOOKUP(B38,'пр.взв.'!B3:H165,3,FALSE)</f>
        <v>08.09.92 мс</v>
      </c>
      <c r="E38" s="479" t="str">
        <f>VLOOKUP(B38,'пр.взв.'!B3:H165,4,FALSE)</f>
        <v>ЦФО</v>
      </c>
      <c r="F38" s="187" t="str">
        <f>VLOOKUP(B38,'пр.взв.'!B3:H193,5,FALSE)</f>
        <v>Рязанская Рязань ПР</v>
      </c>
      <c r="G38" s="184" t="str">
        <f>VLOOKUP(B38,'пр.взв.'!B3:H370,6,FALSE)</f>
        <v>003648</v>
      </c>
      <c r="H38" s="168" t="str">
        <f>VLOOKUP(B38,'пр.взв.'!B3:H382,7,FALSE)</f>
        <v>Гришакин КВ Гаврюшин ЮА</v>
      </c>
    </row>
    <row r="39" spans="1:8" ht="9.75" customHeight="1">
      <c r="A39" s="190"/>
      <c r="B39" s="192"/>
      <c r="C39" s="168"/>
      <c r="D39" s="484"/>
      <c r="E39" s="480"/>
      <c r="F39" s="187"/>
      <c r="G39" s="184"/>
      <c r="H39" s="168"/>
    </row>
    <row r="40" spans="1:8" ht="9.75" customHeight="1">
      <c r="A40" s="190" t="s">
        <v>254</v>
      </c>
      <c r="B40" s="192">
        <v>18</v>
      </c>
      <c r="C40" s="168" t="str">
        <f>VLOOKUP(B40,'пр.взв.'!B3:H167,2,FALSE)</f>
        <v>Антропов Глеб Евгеньевич</v>
      </c>
      <c r="D40" s="484" t="str">
        <f>VLOOKUP(B40,'пр.взв.'!B5:H167,3,FALSE)</f>
        <v>26.02.91 мс</v>
      </c>
      <c r="E40" s="479" t="str">
        <f>VLOOKUP(B40,'пр.взв.'!B5:H167,4,FALSE)</f>
        <v>УФО</v>
      </c>
      <c r="F40" s="187" t="str">
        <f>VLOOKUP(B40,'пр.взв.'!B4:H195,5,FALSE)</f>
        <v>Свердловская Екатеринбург ПР</v>
      </c>
      <c r="G40" s="195">
        <f>VLOOKUP(B40,'пр.взв.'!B4:H372,6,FALSE)</f>
        <v>0</v>
      </c>
      <c r="H40" s="168" t="str">
        <f>VLOOKUP(B40,'пр.взв.'!B4:H384,7,FALSE)</f>
        <v>Козлов АА</v>
      </c>
    </row>
    <row r="41" spans="1:8" ht="9.75" customHeight="1">
      <c r="A41" s="190"/>
      <c r="B41" s="192"/>
      <c r="C41" s="168"/>
      <c r="D41" s="484"/>
      <c r="E41" s="480"/>
      <c r="F41" s="187"/>
      <c r="G41" s="195"/>
      <c r="H41" s="168"/>
    </row>
    <row r="42" spans="1:8" ht="9.75" customHeight="1">
      <c r="A42" s="190" t="s">
        <v>255</v>
      </c>
      <c r="B42" s="192">
        <v>21</v>
      </c>
      <c r="C42" s="168" t="str">
        <f>VLOOKUP(B42,'пр.взв.'!B4:H169,2,FALSE)</f>
        <v>Хорошилов Антон Андреевич</v>
      </c>
      <c r="D42" s="484" t="str">
        <f>VLOOKUP(B42,'пр.взв.'!B4:H169,3,FALSE)</f>
        <v>14.05.87 мс</v>
      </c>
      <c r="E42" s="479" t="str">
        <f>VLOOKUP(B42,'пр.взв.'!B4:H169,4,FALSE)</f>
        <v>МОС</v>
      </c>
      <c r="F42" s="187" t="str">
        <f>VLOOKUP(B42,'пр.взв.'!B4:H197,5,FALSE)</f>
        <v>г. Москва Д</v>
      </c>
      <c r="G42" s="184" t="str">
        <f>VLOOKUP(B42,'пр.взв.'!B4:H374,6,FALSE)</f>
        <v>000247</v>
      </c>
      <c r="H42" s="168" t="str">
        <f>VLOOKUP(B42,'пр.взв.'!B4:H386,7,FALSE)</f>
        <v>Фунтиков ПВ Бобров АА Павлов ДА Алямкин ВГ</v>
      </c>
    </row>
    <row r="43" spans="1:8" ht="9.75" customHeight="1">
      <c r="A43" s="190"/>
      <c r="B43" s="192"/>
      <c r="C43" s="168"/>
      <c r="D43" s="484"/>
      <c r="E43" s="480"/>
      <c r="F43" s="187"/>
      <c r="G43" s="184"/>
      <c r="H43" s="168"/>
    </row>
    <row r="44" spans="1:8" ht="9.75" customHeight="1">
      <c r="A44" s="190" t="s">
        <v>255</v>
      </c>
      <c r="B44" s="192">
        <v>35</v>
      </c>
      <c r="C44" s="168" t="str">
        <f>VLOOKUP(B44,'пр.взв.'!B4:H171,2,FALSE)</f>
        <v>Горобец Андрей Федорович</v>
      </c>
      <c r="D44" s="484" t="str">
        <f>VLOOKUP(B44,'пр.взв.'!B4:H171,3,FALSE)</f>
        <v>22.11.86 мсмк</v>
      </c>
      <c r="E44" s="479" t="str">
        <f>VLOOKUP(B44,'пр.взв.'!B4:H171,4,FALSE)</f>
        <v>ЮФО</v>
      </c>
      <c r="F44" s="187" t="str">
        <f>VLOOKUP(B44,'пр.взв.'!B4:H199,5,FALSE)</f>
        <v>Краснодарский Армавир Д</v>
      </c>
      <c r="G44" s="184" t="str">
        <f>VLOOKUP(B44,'пр.взв.'!B4:H376,6,FALSE)</f>
        <v>000277</v>
      </c>
      <c r="H44" s="168" t="str">
        <f>VLOOKUP(B44,'пр.взв.'!B4:H388,7,FALSE)</f>
        <v>Бородин ВГ</v>
      </c>
    </row>
    <row r="45" spans="1:8" ht="9.75" customHeight="1">
      <c r="A45" s="190"/>
      <c r="B45" s="192"/>
      <c r="C45" s="168"/>
      <c r="D45" s="484"/>
      <c r="E45" s="480"/>
      <c r="F45" s="187"/>
      <c r="G45" s="184"/>
      <c r="H45" s="168"/>
    </row>
    <row r="46" spans="1:8" ht="9.75" customHeight="1">
      <c r="A46" s="190" t="s">
        <v>255</v>
      </c>
      <c r="B46" s="192">
        <v>22</v>
      </c>
      <c r="C46" s="168" t="str">
        <f>VLOOKUP(B46,'пр.взв.'!B4:H173,2,FALSE)</f>
        <v>Огарышев Алексей Сергеевич</v>
      </c>
      <c r="D46" s="484" t="str">
        <f>VLOOKUP(B46,'пр.взв.'!B6:H173,3,FALSE)</f>
        <v>06.03 88 мс</v>
      </c>
      <c r="E46" s="479" t="str">
        <f>VLOOKUP(B46,'пр.взв.'!B4:H173,4,FALSE)</f>
        <v>ЦФО</v>
      </c>
      <c r="F46" s="187" t="str">
        <f>VLOOKUP(B46,'пр.взв.'!B4:H201,5,FALSE)</f>
        <v>Владимирская, Владимир, Д</v>
      </c>
      <c r="G46" s="195">
        <f>VLOOKUP(B46,'пр.взв.'!B4:H378,6,FALSE)</f>
        <v>0</v>
      </c>
      <c r="H46" s="168" t="str">
        <f>VLOOKUP(B46,'пр.взв.'!B4:H390,7,FALSE)</f>
        <v>Доронкин НИ</v>
      </c>
    </row>
    <row r="47" spans="1:8" ht="9.75" customHeight="1">
      <c r="A47" s="190"/>
      <c r="B47" s="192"/>
      <c r="C47" s="168"/>
      <c r="D47" s="484"/>
      <c r="E47" s="480"/>
      <c r="F47" s="187"/>
      <c r="G47" s="195"/>
      <c r="H47" s="168"/>
    </row>
    <row r="48" spans="1:8" ht="9.75" customHeight="1">
      <c r="A48" s="190" t="s">
        <v>255</v>
      </c>
      <c r="B48" s="192">
        <v>12</v>
      </c>
      <c r="C48" s="168" t="str">
        <f>VLOOKUP(B48,'пр.взв.'!B4:H175,2,FALSE)</f>
        <v>Савельев Евгений Анатольевич</v>
      </c>
      <c r="D48" s="484" t="str">
        <f>VLOOKUP(B48,'пр.взв.'!B4:H175,3,FALSE)</f>
        <v>11.06.1991, МС</v>
      </c>
      <c r="E48" s="479" t="str">
        <f>VLOOKUP(B48,'пр.взв.'!B4:H175,4,FALSE)</f>
        <v>ЦФО</v>
      </c>
      <c r="F48" s="187" t="str">
        <f>VLOOKUP(B48,'пр.взв.'!B4:H203,5,FALSE)</f>
        <v>  Рязанская, Рязань, ПР</v>
      </c>
      <c r="G48" s="486" t="str">
        <f>VLOOKUP(B48,'пр.взв.'!B4:H380,6,FALSE)</f>
        <v>001604</v>
      </c>
      <c r="H48" s="168" t="str">
        <f>VLOOKUP(B48,'пр.взв.'!B4:H392,7,FALSE)</f>
        <v>Кидрачёв М.Н.,Фофонов К.Н.</v>
      </c>
    </row>
    <row r="49" spans="1:8" ht="9.75" customHeight="1">
      <c r="A49" s="190"/>
      <c r="B49" s="192"/>
      <c r="C49" s="168"/>
      <c r="D49" s="484"/>
      <c r="E49" s="480"/>
      <c r="F49" s="187"/>
      <c r="G49" s="486"/>
      <c r="H49" s="168"/>
    </row>
    <row r="50" spans="1:8" ht="9.75" customHeight="1">
      <c r="A50" s="190" t="s">
        <v>256</v>
      </c>
      <c r="B50" s="192">
        <v>25</v>
      </c>
      <c r="C50" s="168" t="str">
        <f>VLOOKUP(B50,'пр.взв.'!B4:H177,2,FALSE)</f>
        <v>Баженов Алексей Витальевич</v>
      </c>
      <c r="D50" s="484" t="str">
        <f>VLOOKUP(B50,'пр.взв.'!B5:H177,3,FALSE)</f>
        <v>25.05.92 кмс</v>
      </c>
      <c r="E50" s="479" t="str">
        <f>VLOOKUP(B50,'пр.взв.'!B5:H177,4,FALSE)</f>
        <v>СЗФО</v>
      </c>
      <c r="F50" s="187" t="str">
        <f>VLOOKUP(B50,'пр.взв.'!B5:H205,5,FALSE)</f>
        <v>Вологодская  Вологда  ПР</v>
      </c>
      <c r="G50" s="195">
        <f>VLOOKUP(B50,'пр.взв.'!B5:H382,6,FALSE)</f>
        <v>0</v>
      </c>
      <c r="H50" s="168" t="str">
        <f>VLOOKUP(B50,'пр.взв.'!B5:H394,7,FALSE)</f>
        <v> Тчанников АН</v>
      </c>
    </row>
    <row r="51" spans="1:8" ht="9.75" customHeight="1">
      <c r="A51" s="190"/>
      <c r="B51" s="192"/>
      <c r="C51" s="168"/>
      <c r="D51" s="484"/>
      <c r="E51" s="480"/>
      <c r="F51" s="187"/>
      <c r="G51" s="195"/>
      <c r="H51" s="168"/>
    </row>
    <row r="52" spans="1:8" ht="9.75" customHeight="1">
      <c r="A52" s="190" t="s">
        <v>256</v>
      </c>
      <c r="B52" s="192">
        <v>37</v>
      </c>
      <c r="C52" s="168" t="str">
        <f>VLOOKUP(B52,'пр.взв.'!B5:H179,2,FALSE)</f>
        <v>Зайцев Андрей Александрович</v>
      </c>
      <c r="D52" s="484" t="str">
        <f>VLOOKUP(B52,'пр.взв.'!B5:H179,3,FALSE)</f>
        <v>05.01.87 кмс</v>
      </c>
      <c r="E52" s="479" t="str">
        <f>VLOOKUP(B52,'пр.взв.'!B5:H179,4,FALSE)</f>
        <v>ЮФО</v>
      </c>
      <c r="F52" s="187" t="str">
        <f>VLOOKUP(B52,'пр.взв.'!B5:H207,5,FALSE)</f>
        <v>Краснодарский, Новороссийск МО</v>
      </c>
      <c r="G52" s="195">
        <f>VLOOKUP(B52,'пр.взв.'!B5:H384,6,FALSE)</f>
        <v>0</v>
      </c>
      <c r="H52" s="168" t="str">
        <f>VLOOKUP(B52,'пр.взв.'!B5:H396,7,FALSE)</f>
        <v>Дученко ВФ, Гарькуша АВ</v>
      </c>
    </row>
    <row r="53" spans="1:8" ht="9.75" customHeight="1">
      <c r="A53" s="190"/>
      <c r="B53" s="192"/>
      <c r="C53" s="168"/>
      <c r="D53" s="484"/>
      <c r="E53" s="480"/>
      <c r="F53" s="187"/>
      <c r="G53" s="195"/>
      <c r="H53" s="168"/>
    </row>
    <row r="54" spans="1:8" ht="9.75" customHeight="1">
      <c r="A54" s="190" t="s">
        <v>256</v>
      </c>
      <c r="B54" s="192">
        <v>13</v>
      </c>
      <c r="C54" s="168" t="str">
        <f>VLOOKUP(B54,'пр.взв.'!B5:H181,2,FALSE)</f>
        <v>Гречишников Антон Владимирович</v>
      </c>
      <c r="D54" s="484" t="str">
        <f>VLOOKUP(B54,'пр.взв.'!B5:H181,3,FALSE)</f>
        <v>18.12.92 мсмк</v>
      </c>
      <c r="E54" s="479" t="str">
        <f>VLOOKUP(B54,'пр.взв.'!B7:H181,4,FALSE)</f>
        <v>ПФО</v>
      </c>
      <c r="F54" s="187" t="str">
        <f>VLOOKUP(B54,'пр.взв.'!B5:H209,5,FALSE)</f>
        <v>Пензенская Пенза Д</v>
      </c>
      <c r="G54" s="195">
        <f>VLOOKUP(B54,'пр.взв.'!B5:H386,6,FALSE)</f>
        <v>0</v>
      </c>
      <c r="H54" s="168" t="str">
        <f>VLOOKUP(B54,'пр.взв.'!B5:H398,7,FALSE)</f>
        <v>Гречишников ВП</v>
      </c>
    </row>
    <row r="55" spans="1:8" ht="9.75" customHeight="1">
      <c r="A55" s="190"/>
      <c r="B55" s="192"/>
      <c r="C55" s="168"/>
      <c r="D55" s="484"/>
      <c r="E55" s="480"/>
      <c r="F55" s="187"/>
      <c r="G55" s="195"/>
      <c r="H55" s="168"/>
    </row>
    <row r="56" spans="1:8" ht="9.75" customHeight="1">
      <c r="A56" s="190" t="s">
        <v>256</v>
      </c>
      <c r="B56" s="192">
        <v>19</v>
      </c>
      <c r="C56" s="168" t="str">
        <f>VLOOKUP(B56,'пр.взв.'!B5:H183,2,FALSE)</f>
        <v>Анисимов Сергей Юрьевич</v>
      </c>
      <c r="D56" s="484" t="str">
        <f>VLOOKUP(B56,'пр.взв.'!B5:H183,3,FALSE)</f>
        <v>08.01.86 мс</v>
      </c>
      <c r="E56" s="185" t="str">
        <f>VLOOKUP(C56,'пр.взв.'!C5:I183,3,FALSE)</f>
        <v>СПБ</v>
      </c>
      <c r="F56" s="187" t="str">
        <f>VLOOKUP(B56,'пр.взв.'!B5:H211,5,FALSE)</f>
        <v>С.Петербург Д</v>
      </c>
      <c r="G56" s="184" t="str">
        <f>VLOOKUP(B56,'пр.взв.'!B5:H388,6,FALSE)</f>
        <v>000275</v>
      </c>
      <c r="H56" s="168" t="str">
        <f>VLOOKUP(B56,'пр.взв.'!B5:H400,7,FALSE)</f>
        <v>Павлов АЮ, Козлов АА</v>
      </c>
    </row>
    <row r="57" spans="1:8" ht="9.75" customHeight="1">
      <c r="A57" s="190"/>
      <c r="B57" s="192"/>
      <c r="C57" s="168"/>
      <c r="D57" s="484"/>
      <c r="E57" s="185"/>
      <c r="F57" s="187"/>
      <c r="G57" s="184"/>
      <c r="H57" s="168"/>
    </row>
    <row r="58" spans="1:8" ht="9.75" customHeight="1">
      <c r="A58" s="190" t="s">
        <v>256</v>
      </c>
      <c r="B58" s="192">
        <v>11</v>
      </c>
      <c r="C58" s="168" t="str">
        <f>VLOOKUP(B58,'пр.взв.'!B5:H185,2,FALSE)</f>
        <v>Власов Максим Александрович</v>
      </c>
      <c r="D58" s="484" t="str">
        <f>VLOOKUP(B58,'пр.взв.'!B5:H185,3,FALSE)</f>
        <v>10.01.90 кмс</v>
      </c>
      <c r="E58" s="479" t="str">
        <f>VLOOKUP(B58,'пр.взв.'!B5:H185,4,FALSE)</f>
        <v>ДВФ0</v>
      </c>
      <c r="F58" s="187" t="str">
        <f>VLOOKUP(B58,'пр.взв.'!B5:H213,5,FALSE)</f>
        <v>Хабаровский Хабаровск Пр</v>
      </c>
      <c r="G58" s="184" t="str">
        <f>VLOOKUP(B58,'пр.взв.'!B5:H390,6,FALSE)</f>
        <v>007063</v>
      </c>
      <c r="H58" s="168" t="str">
        <f>VLOOKUP(B58,'пр.взв.'!B5:H402,7,FALSE)</f>
        <v>Куликов ИВ</v>
      </c>
    </row>
    <row r="59" spans="1:8" ht="9.75" customHeight="1">
      <c r="A59" s="190"/>
      <c r="B59" s="192"/>
      <c r="C59" s="168"/>
      <c r="D59" s="484"/>
      <c r="E59" s="480"/>
      <c r="F59" s="187"/>
      <c r="G59" s="184"/>
      <c r="H59" s="168"/>
    </row>
    <row r="60" spans="1:8" ht="9.75" customHeight="1">
      <c r="A60" s="190" t="s">
        <v>256</v>
      </c>
      <c r="B60" s="192">
        <v>15</v>
      </c>
      <c r="C60" s="168" t="str">
        <f>VLOOKUP(B60,'пр.взв.'!B5:H187,2,FALSE)</f>
        <v>Малиев Родион Гасенович</v>
      </c>
      <c r="D60" s="484" t="str">
        <f>VLOOKUP(B60,'пр.взв.'!B6:H187,3,FALSE)</f>
        <v>07.04.91 кмс</v>
      </c>
      <c r="E60" s="479" t="str">
        <f>VLOOKUP(B60,'пр.взв.'!B6:H187,4,FALSE)</f>
        <v>МОС</v>
      </c>
      <c r="F60" s="187" t="str">
        <f>VLOOKUP(B60,'пр.взв.'!B6:H215,5,FALSE)</f>
        <v>Москва Д</v>
      </c>
      <c r="G60" s="195">
        <f>VLOOKUP(B60,'пр.взв.'!B7:H392,6,FALSE)</f>
        <v>0</v>
      </c>
      <c r="H60" s="168" t="str">
        <f>VLOOKUP(B60,'пр.взв.'!B6:H404,7,FALSE)</f>
        <v>Астахов ДБ Попов ДВ</v>
      </c>
    </row>
    <row r="61" spans="1:8" ht="9.75" customHeight="1">
      <c r="A61" s="190"/>
      <c r="B61" s="192"/>
      <c r="C61" s="168"/>
      <c r="D61" s="484"/>
      <c r="E61" s="480"/>
      <c r="F61" s="187"/>
      <c r="G61" s="195"/>
      <c r="H61" s="168"/>
    </row>
    <row r="62" spans="1:8" ht="9.75" customHeight="1">
      <c r="A62" s="190" t="s">
        <v>256</v>
      </c>
      <c r="B62" s="192">
        <v>26</v>
      </c>
      <c r="C62" s="168" t="str">
        <f>VLOOKUP(B62,'пр.взв.'!B6:H189,2,FALSE)</f>
        <v>Холтобин Руслан Андреевич</v>
      </c>
      <c r="D62" s="484" t="str">
        <f>VLOOKUP(B62,'пр.взв.'!B6:H189,3,FALSE)</f>
        <v>21.01.92 кмс</v>
      </c>
      <c r="E62" s="479" t="str">
        <f>VLOOKUP(B62,'пр.взв.'!B6:H189,4,FALSE)</f>
        <v>ЦФО</v>
      </c>
      <c r="F62" s="187" t="str">
        <f>VLOOKUP(B62,'пр.взв.'!B6:H217,5,FALSE)</f>
        <v>Рязанская Рязань ПР</v>
      </c>
      <c r="G62" s="184" t="str">
        <f>VLOOKUP(B62,'пр.взв.'!B6:H394,6,FALSE)</f>
        <v>002732</v>
      </c>
      <c r="H62" s="168" t="str">
        <f>VLOOKUP(B62,'пр.взв.'!B6:H406,7,FALSE)</f>
        <v>Фофонов КН, Серёгин СМ</v>
      </c>
    </row>
    <row r="63" spans="1:8" ht="9.75" customHeight="1">
      <c r="A63" s="190"/>
      <c r="B63" s="192"/>
      <c r="C63" s="168"/>
      <c r="D63" s="484"/>
      <c r="E63" s="480"/>
      <c r="F63" s="187"/>
      <c r="G63" s="184"/>
      <c r="H63" s="168"/>
    </row>
    <row r="64" spans="1:8" ht="9.75" customHeight="1">
      <c r="A64" s="190" t="s">
        <v>256</v>
      </c>
      <c r="B64" s="192">
        <v>6</v>
      </c>
      <c r="C64" s="168" t="str">
        <f>VLOOKUP(B64,'пр.взв.'!B6:H191,2,FALSE)</f>
        <v>Машакин Михаил Владимирович</v>
      </c>
      <c r="D64" s="484" t="str">
        <f>VLOOKUP(B64,'пр.взв.'!B6:H191,3,FALSE)</f>
        <v>08.09.93 кмс</v>
      </c>
      <c r="E64" s="479" t="str">
        <f>VLOOKUP(B64,'пр.взв.'!B6:H191,4,FALSE)</f>
        <v>ПФО</v>
      </c>
      <c r="F64" s="187" t="str">
        <f>VLOOKUP(B64,'пр.взв.'!B6:H219,5,FALSE)</f>
        <v>Нижегородская Кстово ПР</v>
      </c>
      <c r="G64" s="195">
        <f>VLOOKUP(B64,'пр.взв.'!B6:H396,6,FALSE)</f>
        <v>0</v>
      </c>
      <c r="H64" s="168" t="str">
        <f>VLOOKUP(B64,'пр.взв.'!B6:H408,7,FALSE)</f>
        <v>Душкин АН Лоповок СЕ</v>
      </c>
    </row>
    <row r="65" spans="1:8" ht="9.75" customHeight="1">
      <c r="A65" s="190"/>
      <c r="B65" s="192"/>
      <c r="C65" s="168"/>
      <c r="D65" s="484"/>
      <c r="E65" s="480"/>
      <c r="F65" s="187"/>
      <c r="G65" s="195"/>
      <c r="H65" s="168"/>
    </row>
    <row r="66" spans="1:8" ht="9.75" customHeight="1">
      <c r="A66" s="190" t="s">
        <v>256</v>
      </c>
      <c r="B66" s="192">
        <v>14</v>
      </c>
      <c r="C66" s="168" t="str">
        <f>VLOOKUP(B66,'пр.взв.'!B6:H193,2,FALSE)</f>
        <v>Меркулов Вадим Михайлович</v>
      </c>
      <c r="D66" s="484" t="str">
        <f>VLOOKUP(B66,'пр.взв.'!B6:H193,3,FALSE)</f>
        <v>28.08.89 мс</v>
      </c>
      <c r="E66" s="479" t="str">
        <f>VLOOKUP(B66,'пр.взв.'!B6:H193,4,FALSE)</f>
        <v>МОС</v>
      </c>
      <c r="F66" s="187" t="str">
        <f>VLOOKUP(B66,'пр.взв.'!B6:H221,5,FALSE)</f>
        <v>Москва Д</v>
      </c>
      <c r="G66" s="195">
        <f>VLOOKUP(B66,'пр.взв.'!B6:H398,6,FALSE)</f>
        <v>0</v>
      </c>
      <c r="H66" s="168" t="str">
        <f>VLOOKUP(B66,'пр.взв.'!B6:H410,7,FALSE)</f>
        <v>Фунтьиков ПВ Леонтьев АА</v>
      </c>
    </row>
    <row r="67" spans="1:8" ht="9.75" customHeight="1">
      <c r="A67" s="190"/>
      <c r="B67" s="192"/>
      <c r="C67" s="168"/>
      <c r="D67" s="484"/>
      <c r="E67" s="480"/>
      <c r="F67" s="187"/>
      <c r="G67" s="195"/>
      <c r="H67" s="168"/>
    </row>
    <row r="68" spans="1:8" ht="9.75" customHeight="1">
      <c r="A68" s="190" t="s">
        <v>256</v>
      </c>
      <c r="B68" s="192">
        <v>36</v>
      </c>
      <c r="C68" s="168" t="str">
        <f>VLOOKUP(B68,'пр.взв.'!B6:H195,2,FALSE)</f>
        <v>Суханов Михаил Игоревич</v>
      </c>
      <c r="D68" s="484" t="str">
        <f>VLOOKUP(B68,'пр.взв.'!B6:H195,3,FALSE)</f>
        <v>31.08.84 мс</v>
      </c>
      <c r="E68" s="479" t="str">
        <f>VLOOKUP(B68,'пр.взв.'!B6:H195,4,FALSE)</f>
        <v>УФО</v>
      </c>
      <c r="F68" s="187" t="str">
        <f>VLOOKUP(B68,'пр.взв.'!B6:H223,5,FALSE)</f>
        <v>Свердловская В.Пышма Д</v>
      </c>
      <c r="G68" s="184" t="str">
        <f>VLOOKUP(B68,'пр.взв.'!B6:H400,6,FALSE)</f>
        <v>000380</v>
      </c>
      <c r="H68" s="168" t="str">
        <f>VLOOKUP(B68,'пр.взв.'!B6:H412,7,FALSE)</f>
        <v>Стенников ВГ Мельников АН</v>
      </c>
    </row>
    <row r="69" spans="1:8" ht="9.75" customHeight="1">
      <c r="A69" s="190"/>
      <c r="B69" s="192"/>
      <c r="C69" s="168"/>
      <c r="D69" s="484"/>
      <c r="E69" s="480"/>
      <c r="F69" s="187"/>
      <c r="G69" s="184"/>
      <c r="H69" s="168"/>
    </row>
    <row r="70" spans="1:8" ht="9.75" customHeight="1">
      <c r="A70" s="190" t="s">
        <v>256</v>
      </c>
      <c r="B70" s="192">
        <v>28</v>
      </c>
      <c r="C70" s="168" t="str">
        <f>VLOOKUP(B70,'пр.взв.'!B6:H197,2,FALSE)</f>
        <v>Езжалкин Иван Сергеевич</v>
      </c>
      <c r="D70" s="484" t="str">
        <f>VLOOKUP(B70,'пр.взв.'!B7:H197,3,FALSE)</f>
        <v>21.05.93 кмс</v>
      </c>
      <c r="E70" s="479" t="str">
        <f>VLOOKUP(B70,'пр.взв.'!B1:H197,4,FALSE)</f>
        <v>ЦФО</v>
      </c>
      <c r="F70" s="187" t="str">
        <f>VLOOKUP(B70,'пр.взв.'!B7:H225,5,FALSE)</f>
        <v>Тульская Тула Д</v>
      </c>
      <c r="G70" s="195">
        <f>VLOOKUP(B70,'пр.взв.'!B7:H402,6,FALSE)</f>
        <v>0</v>
      </c>
      <c r="H70" s="168" t="str">
        <f>VLOOKUP(B70,'пр.взв.'!B7:H414,7,FALSE)</f>
        <v>Самборский СВ Двоеглазов ПВ</v>
      </c>
    </row>
    <row r="71" spans="1:8" ht="9.75" customHeight="1">
      <c r="A71" s="190"/>
      <c r="B71" s="192"/>
      <c r="C71" s="168"/>
      <c r="D71" s="484"/>
      <c r="E71" s="480"/>
      <c r="F71" s="187"/>
      <c r="G71" s="195"/>
      <c r="H71" s="168"/>
    </row>
    <row r="72" spans="1:8" ht="9.75" customHeight="1">
      <c r="A72" s="190" t="s">
        <v>256</v>
      </c>
      <c r="B72" s="192">
        <v>16</v>
      </c>
      <c r="C72" s="168" t="str">
        <f>VLOOKUP(B72,'пр.взв.'!B7:H199,2,FALSE)</f>
        <v>Павлов Денис Александрович</v>
      </c>
      <c r="D72" s="484" t="str">
        <f>VLOOKUP(B72,'пр.взв.'!B7:H199,3,FALSE)</f>
        <v>22.05.80 мс</v>
      </c>
      <c r="E72" s="479" t="str">
        <f>VLOOKUP(B72,'пр.взв.'!B7:H199,4,FALSE)</f>
        <v>МОС</v>
      </c>
      <c r="F72" s="187" t="str">
        <f>VLOOKUP(B72,'пр.взв.'!B7:H227,5,FALSE)</f>
        <v>Москва Д</v>
      </c>
      <c r="G72" s="184" t="str">
        <f>VLOOKUP(B72,'пр.взв.'!B7:H404,6,FALSE)</f>
        <v>015303</v>
      </c>
      <c r="H72" s="168" t="str">
        <f>VLOOKUP(B72,'пр.взв.'!B7:H416,7,FALSE)</f>
        <v>Фунтиков ПВ Бобров АА Алямкин ВГ</v>
      </c>
    </row>
    <row r="73" spans="1:8" ht="9.75" customHeight="1">
      <c r="A73" s="190"/>
      <c r="B73" s="192"/>
      <c r="C73" s="168"/>
      <c r="D73" s="484"/>
      <c r="E73" s="480"/>
      <c r="F73" s="187"/>
      <c r="G73" s="184"/>
      <c r="H73" s="168"/>
    </row>
    <row r="74" spans="1:8" ht="9.75" customHeight="1">
      <c r="A74" s="190" t="s">
        <v>257</v>
      </c>
      <c r="B74" s="192">
        <v>5</v>
      </c>
      <c r="C74" s="168" t="str">
        <f>VLOOKUP(B74,'пр.взв.'!B7:H201,2,FALSE)</f>
        <v>Даудов Абутарик Алашевич</v>
      </c>
      <c r="D74" s="484" t="str">
        <f>VLOOKUP(B74,'пр.взв.'!B7:H201,3,FALSE)</f>
        <v>03.05.94 кмс</v>
      </c>
      <c r="E74" s="479" t="str">
        <f>VLOOKUP(B74,'пр.взв.'!B7:H201,4,FALSE)</f>
        <v>ПФО</v>
      </c>
      <c r="F74" s="187" t="str">
        <f>VLOOKUP(B74,'пр.взв.'!B7:H229,5,FALSE)</f>
        <v>Нижегородская Кстово ПР</v>
      </c>
      <c r="G74" s="195">
        <f>VLOOKUP(B74,'пр.взв.'!B7:H406,6,FALSE)</f>
        <v>0</v>
      </c>
      <c r="H74" s="168" t="str">
        <f>VLOOKUP(B74,'пр.взв.'!B7:H418,7,FALSE)</f>
        <v>Душкин АН</v>
      </c>
    </row>
    <row r="75" spans="1:8" ht="9.75" customHeight="1">
      <c r="A75" s="190"/>
      <c r="B75" s="192"/>
      <c r="C75" s="168"/>
      <c r="D75" s="484"/>
      <c r="E75" s="480"/>
      <c r="F75" s="187"/>
      <c r="G75" s="195"/>
      <c r="H75" s="168"/>
    </row>
    <row r="76" spans="1:8" ht="9.75" customHeight="1">
      <c r="A76" s="190" t="s">
        <v>257</v>
      </c>
      <c r="B76" s="192">
        <v>3</v>
      </c>
      <c r="C76" s="168" t="str">
        <f>VLOOKUP(B76,'пр.взв.'!B7:H203,2,FALSE)</f>
        <v>Леонтьев Владимир Александрович</v>
      </c>
      <c r="D76" s="484" t="str">
        <f>VLOOKUP(B76,'пр.взв.'!B1:H203,3,FALSE)</f>
        <v>27.11.85 мсмк</v>
      </c>
      <c r="E76" s="479" t="str">
        <f>VLOOKUP(B76,'пр.взв.'!B7:H203,4,FALSE)</f>
        <v>МОС</v>
      </c>
      <c r="F76" s="187" t="str">
        <f>VLOOKUP(B76,'пр.взв.'!B7:H231,5,FALSE)</f>
        <v>г. Москва Д</v>
      </c>
      <c r="G76" s="184" t="str">
        <f>VLOOKUP(B76,'пр.взв.'!B7:H408,6,FALSE)</f>
        <v>015426</v>
      </c>
      <c r="H76" s="168" t="str">
        <f>VLOOKUP(B76,'пр.взв.'!B7:H420,7,FALSE)</f>
        <v>Фунтиков ПВ Бобров АА Павлов ДА Алямкин В</v>
      </c>
    </row>
    <row r="77" spans="1:8" ht="9.75" customHeight="1">
      <c r="A77" s="190"/>
      <c r="B77" s="192"/>
      <c r="C77" s="168"/>
      <c r="D77" s="484"/>
      <c r="E77" s="480"/>
      <c r="F77" s="187"/>
      <c r="G77" s="184"/>
      <c r="H77" s="168"/>
    </row>
    <row r="78" spans="1:8" ht="9.75" customHeight="1">
      <c r="A78" s="190" t="s">
        <v>257</v>
      </c>
      <c r="B78" s="192">
        <v>4</v>
      </c>
      <c r="C78" s="168" t="str">
        <f>VLOOKUP(B78,'пр.взв.'!B7:H205,2,FALSE)</f>
        <v>Куварин Алексей Сергеевич</v>
      </c>
      <c r="D78" s="484" t="str">
        <f>VLOOKUP(B78,'пр.взв.'!B7:H205,3,FALSE)</f>
        <v>20.10.92 кмс</v>
      </c>
      <c r="E78" s="479" t="str">
        <f>VLOOKUP(B78,'пр.взв.'!B7:H205,4,FALSE)</f>
        <v>ПФО</v>
      </c>
      <c r="F78" s="187" t="str">
        <f>VLOOKUP(B78,'пр.взв.'!B7:H233,5,FALSE)</f>
        <v>Нижегородская Павлово ПР</v>
      </c>
      <c r="G78" s="184" t="str">
        <f>VLOOKUP(B78,'пр.взв.'!B7:H410,6,FALSE)</f>
        <v>002832</v>
      </c>
      <c r="H78" s="168" t="str">
        <f>VLOOKUP(B78,'пр.взв.'!B7:H422,7,FALSE)</f>
        <v>Соснихин СЛ</v>
      </c>
    </row>
    <row r="79" spans="1:8" ht="9.75" customHeight="1" thickBot="1">
      <c r="A79" s="190"/>
      <c r="B79" s="192"/>
      <c r="C79" s="168"/>
      <c r="D79" s="485"/>
      <c r="E79" s="480"/>
      <c r="F79" s="187"/>
      <c r="G79" s="184"/>
      <c r="H79" s="168"/>
    </row>
    <row r="80" spans="1:8" ht="11.25" customHeight="1" hidden="1">
      <c r="A80" s="190" t="s">
        <v>33</v>
      </c>
      <c r="B80" s="192"/>
      <c r="C80" s="168" t="e">
        <f>VLOOKUP(B80,'пр.взв.'!B7:H207,2,FALSE)</f>
        <v>#N/A</v>
      </c>
      <c r="D80" s="481" t="e">
        <f>VLOOKUP(B80,'пр.взв.'!B1:H207,3,FALSE)</f>
        <v>#N/A</v>
      </c>
      <c r="E80" s="182" t="e">
        <f>VLOOKUP(B80,'пр.взв.'!B1:H207,4,FALSE)</f>
        <v>#N/A</v>
      </c>
      <c r="F80" s="187" t="e">
        <f>VLOOKUP(B80,'пр.взв.'!B9:H235,5,FALSE)</f>
        <v>#N/A</v>
      </c>
      <c r="G80" s="184" t="e">
        <f>VLOOKUP(B80,'пр.взв.'!B1:H412,6,FALSE)</f>
        <v>#N/A</v>
      </c>
      <c r="H80" s="168" t="e">
        <f>VLOOKUP(B80,'пр.взв.'!B1:H424,7,FALSE)</f>
        <v>#N/A</v>
      </c>
    </row>
    <row r="81" spans="1:8" ht="11.25" customHeight="1" hidden="1">
      <c r="A81" s="190"/>
      <c r="B81" s="192"/>
      <c r="C81" s="168"/>
      <c r="D81" s="185"/>
      <c r="E81" s="183"/>
      <c r="F81" s="187"/>
      <c r="G81" s="184"/>
      <c r="H81" s="168"/>
    </row>
    <row r="82" spans="1:8" ht="11.25" customHeight="1" hidden="1">
      <c r="A82" s="190" t="s">
        <v>34</v>
      </c>
      <c r="B82" s="192"/>
      <c r="C82" s="168" t="e">
        <f>VLOOKUP(B82,'пр.взв.'!B1:H209,2,FALSE)</f>
        <v>#N/A</v>
      </c>
      <c r="D82" s="185" t="e">
        <f>VLOOKUP(B82,'пр.взв.'!B1:H209,3,FALSE)</f>
        <v>#N/A</v>
      </c>
      <c r="E82" s="182" t="e">
        <f>VLOOKUP(B82,'пр.взв.'!B1:H209,4,FALSE)</f>
        <v>#N/A</v>
      </c>
      <c r="F82" s="187" t="e">
        <f>VLOOKUP(B82,'пр.взв.'!B1:H237,5,FALSE)</f>
        <v>#N/A</v>
      </c>
      <c r="G82" s="184" t="e">
        <f>VLOOKUP(B82,'пр.взв.'!B1:H414,6,FALSE)</f>
        <v>#N/A</v>
      </c>
      <c r="H82" s="168" t="e">
        <f>VLOOKUP(B82,'пр.взв.'!B1:H426,7,FALSE)</f>
        <v>#N/A</v>
      </c>
    </row>
    <row r="83" spans="1:8" ht="11.25" customHeight="1" hidden="1">
      <c r="A83" s="190"/>
      <c r="B83" s="192"/>
      <c r="C83" s="168"/>
      <c r="D83" s="185"/>
      <c r="E83" s="183"/>
      <c r="F83" s="187"/>
      <c r="G83" s="184"/>
      <c r="H83" s="168"/>
    </row>
    <row r="84" spans="1:8" ht="11.25" customHeight="1" hidden="1">
      <c r="A84" s="190" t="s">
        <v>35</v>
      </c>
      <c r="B84" s="192"/>
      <c r="C84" s="168" t="e">
        <f>VLOOKUP(B84,'пр.взв.'!B1:H211,2,FALSE)</f>
        <v>#N/A</v>
      </c>
      <c r="D84" s="185" t="e">
        <f>VLOOKUP(B84,'пр.взв.'!B1:H211,3,FALSE)</f>
        <v>#N/A</v>
      </c>
      <c r="E84" s="182" t="e">
        <f>VLOOKUP(B84,'пр.взв.'!B1:H211,4,FALSE)</f>
        <v>#N/A</v>
      </c>
      <c r="F84" s="187" t="e">
        <f>VLOOKUP(B84,'пр.взв.'!B1:H239,5,FALSE)</f>
        <v>#N/A</v>
      </c>
      <c r="G84" s="184" t="e">
        <f>VLOOKUP(B84,'пр.взв.'!B1:H416,6,FALSE)</f>
        <v>#N/A</v>
      </c>
      <c r="H84" s="168" t="e">
        <f>VLOOKUP(B84,'пр.взв.'!B1:H428,7,FALSE)</f>
        <v>#N/A</v>
      </c>
    </row>
    <row r="85" spans="1:8" ht="11.25" customHeight="1" hidden="1">
      <c r="A85" s="190"/>
      <c r="B85" s="192"/>
      <c r="C85" s="168"/>
      <c r="D85" s="185"/>
      <c r="E85" s="183"/>
      <c r="F85" s="187"/>
      <c r="G85" s="184"/>
      <c r="H85" s="168"/>
    </row>
    <row r="86" spans="1:8" ht="11.25" customHeight="1" hidden="1">
      <c r="A86" s="190" t="s">
        <v>36</v>
      </c>
      <c r="B86" s="192"/>
      <c r="C86" s="168" t="e">
        <f>VLOOKUP(B86,'пр.взв.'!B1:H213,2,FALSE)</f>
        <v>#N/A</v>
      </c>
      <c r="D86" s="185" t="e">
        <f>VLOOKUP(B86,'пр.взв.'!B1:H213,3,FALSE)</f>
        <v>#N/A</v>
      </c>
      <c r="E86" s="182" t="e">
        <f>VLOOKUP(B86,'пр.взв.'!B1:H213,4,FALSE)</f>
        <v>#N/A</v>
      </c>
      <c r="F86" s="187" t="e">
        <f>VLOOKUP(B86,'пр.взв.'!B1:H241,5,FALSE)</f>
        <v>#N/A</v>
      </c>
      <c r="G86" s="184" t="e">
        <f>VLOOKUP(B86,пр.взв.!B1H418,6,FALSE)</f>
        <v>#NAME?</v>
      </c>
      <c r="H86" s="168" t="e">
        <f>VLOOKUP(B86,'пр.взв.'!B1:H430,7,FALSE)</f>
        <v>#N/A</v>
      </c>
    </row>
    <row r="87" spans="1:8" ht="11.25" customHeight="1" hidden="1">
      <c r="A87" s="190"/>
      <c r="B87" s="192"/>
      <c r="C87" s="168"/>
      <c r="D87" s="185"/>
      <c r="E87" s="183"/>
      <c r="F87" s="187"/>
      <c r="G87" s="184"/>
      <c r="H87" s="168"/>
    </row>
    <row r="88" spans="1:8" ht="11.25" customHeight="1" hidden="1">
      <c r="A88" s="190" t="s">
        <v>37</v>
      </c>
      <c r="B88" s="192"/>
      <c r="C88" s="168" t="e">
        <f>VLOOKUP(B88,'пр.взв.'!B1:H215,2,FALSE)</f>
        <v>#N/A</v>
      </c>
      <c r="D88" s="185" t="e">
        <f>VLOOKUP(B88,'пр.взв.'!B1:H215,3,FALSE)</f>
        <v>#N/A</v>
      </c>
      <c r="E88" s="182" t="e">
        <f>VLOOKUP(B88,'пр.взв.'!B1:H215,4,FALSE)</f>
        <v>#N/A</v>
      </c>
      <c r="F88" s="187" t="e">
        <f>VLOOKUP(B88,'пр.взв.'!B1:H243,5,FALSE)</f>
        <v>#N/A</v>
      </c>
      <c r="G88" s="184" t="e">
        <f>VLOOKUP(B88,'пр.взв.'!B1:H420,6,FALSE)</f>
        <v>#N/A</v>
      </c>
      <c r="H88" s="168" t="e">
        <f>VLOOKUP(B88,'пр.взв.'!B1:H432,7,FALSE)</f>
        <v>#N/A</v>
      </c>
    </row>
    <row r="89" spans="1:8" ht="11.25" customHeight="1" hidden="1">
      <c r="A89" s="190"/>
      <c r="B89" s="192"/>
      <c r="C89" s="168"/>
      <c r="D89" s="185"/>
      <c r="E89" s="183"/>
      <c r="F89" s="187"/>
      <c r="G89" s="184"/>
      <c r="H89" s="168"/>
    </row>
    <row r="90" spans="1:8" ht="11.25" customHeight="1" hidden="1">
      <c r="A90" s="190" t="s">
        <v>38</v>
      </c>
      <c r="B90" s="192"/>
      <c r="C90" s="168" t="e">
        <f>VLOOKUP(B90,'пр.взв.'!B1:H217,2,FALSE)</f>
        <v>#N/A</v>
      </c>
      <c r="D90" s="185" t="e">
        <f>VLOOKUP(B90,'пр.взв.'!B1:H217,3,FALSE)</f>
        <v>#N/A</v>
      </c>
      <c r="E90" s="182" t="e">
        <f>VLOOKUP(B90,'пр.взв.'!B1:H217,4,FALSE)</f>
        <v>#N/A</v>
      </c>
      <c r="F90" s="187" t="e">
        <f>VLOOKUP(B90,'пр.взв.'!B1:H245,5,FALSE)</f>
        <v>#N/A</v>
      </c>
      <c r="G90" s="184" t="e">
        <f>VLOOKUP(B90,'пр.взв.'!B1:H422,6,FALSE)</f>
        <v>#N/A</v>
      </c>
      <c r="H90" s="168" t="e">
        <f>VLOOKUP(B90,'пр.взв.'!B1:H434,7,FALSE)</f>
        <v>#N/A</v>
      </c>
    </row>
    <row r="91" spans="1:8" ht="11.25" customHeight="1" hidden="1">
      <c r="A91" s="190"/>
      <c r="B91" s="192"/>
      <c r="C91" s="168"/>
      <c r="D91" s="185"/>
      <c r="E91" s="183"/>
      <c r="F91" s="187"/>
      <c r="G91" s="184"/>
      <c r="H91" s="168"/>
    </row>
    <row r="92" spans="1:8" ht="12.75" hidden="1">
      <c r="A92" s="190" t="s">
        <v>39</v>
      </c>
      <c r="B92" s="192"/>
      <c r="C92" s="168" t="e">
        <f>VLOOKUP(B92,'пр.взв.'!B1:H219,2,FALSE)</f>
        <v>#N/A</v>
      </c>
      <c r="D92" s="185" t="e">
        <f>VLOOKUP(B92,'пр.взв.'!B1:H219,3,FALSE)</f>
        <v>#N/A</v>
      </c>
      <c r="E92" s="182" t="e">
        <f>VLOOKUP(B92,'пр.взв.'!B1:H219,4,FALSE)</f>
        <v>#N/A</v>
      </c>
      <c r="F92" s="187" t="e">
        <f>VLOOKUP(B92,'пр.взв.'!B1:H247,5,FALSE)</f>
        <v>#N/A</v>
      </c>
      <c r="G92" s="184" t="e">
        <f>VLOOKUP(B92,'пр.взв.'!B1:H424,6,FALSE)</f>
        <v>#N/A</v>
      </c>
      <c r="H92" s="168" t="e">
        <f>VLOOKUP(B92,'пр.взв.'!B1:H436,7,FALSE)</f>
        <v>#N/A</v>
      </c>
    </row>
    <row r="93" spans="1:8" ht="12.75" hidden="1">
      <c r="A93" s="190"/>
      <c r="B93" s="192"/>
      <c r="C93" s="168"/>
      <c r="D93" s="185"/>
      <c r="E93" s="183"/>
      <c r="F93" s="187"/>
      <c r="G93" s="184"/>
      <c r="H93" s="168"/>
    </row>
    <row r="94" spans="1:8" ht="12.75" hidden="1">
      <c r="A94" s="190" t="s">
        <v>40</v>
      </c>
      <c r="B94" s="192"/>
      <c r="C94" s="168" t="e">
        <f>VLOOKUP(B94,'пр.взв.'!B1:H221,2,FALSE)</f>
        <v>#N/A</v>
      </c>
      <c r="D94" s="185" t="e">
        <f>VLOOKUP(B94,'пр.взв.'!B1:H221,3,FALSE)</f>
        <v>#N/A</v>
      </c>
      <c r="E94" s="182" t="e">
        <f>VLOOKUP(B94,'пр.взв.'!B1:H221,4,FALSE)</f>
        <v>#N/A</v>
      </c>
      <c r="F94" s="187" t="e">
        <f>VLOOKUP(B94,'пр.взв.'!B1:H249,5,FALSE)</f>
        <v>#N/A</v>
      </c>
      <c r="G94" s="184" t="e">
        <f>VLOOKUP(B94,'пр.взв.'!B1:H426,6,FALSE)</f>
        <v>#N/A</v>
      </c>
      <c r="H94" s="168" t="e">
        <f>VLOOKUP(B94,'пр.взв.'!B1:H438,7,FALSE)</f>
        <v>#N/A</v>
      </c>
    </row>
    <row r="95" spans="1:8" ht="12.75" hidden="1">
      <c r="A95" s="190"/>
      <c r="B95" s="192"/>
      <c r="C95" s="168"/>
      <c r="D95" s="185"/>
      <c r="E95" s="183"/>
      <c r="F95" s="187"/>
      <c r="G95" s="184"/>
      <c r="H95" s="168"/>
    </row>
    <row r="96" spans="1:8" ht="12.75" hidden="1">
      <c r="A96" s="190" t="s">
        <v>41</v>
      </c>
      <c r="B96" s="192"/>
      <c r="C96" s="168" t="e">
        <f>VLOOKUP(B96,'пр.взв.'!B1:H223,2,FALSE)</f>
        <v>#N/A</v>
      </c>
      <c r="D96" s="185" t="e">
        <f>VLOOKUP(B96,'пр.взв.'!B1:H223,3,FALSE)</f>
        <v>#N/A</v>
      </c>
      <c r="E96" s="182" t="e">
        <f>VLOOKUP(B96,'пр.взв.'!B1:H223,4,FALSE)</f>
        <v>#N/A</v>
      </c>
      <c r="F96" s="187" t="e">
        <f>VLOOKUP(B96,'пр.взв.'!B1:H251,5,FALSE)</f>
        <v>#N/A</v>
      </c>
      <c r="G96" s="184" t="e">
        <f>VLOOKUP(B96,'пр.взв.'!B1:H428,6,FALSE)</f>
        <v>#N/A</v>
      </c>
      <c r="H96" s="168" t="e">
        <f>VLOOKUP(B96,'пр.взв.'!B1:H440,7,FALSE)</f>
        <v>#N/A</v>
      </c>
    </row>
    <row r="97" spans="1:8" ht="12.75" hidden="1">
      <c r="A97" s="190"/>
      <c r="B97" s="192"/>
      <c r="C97" s="168"/>
      <c r="D97" s="185"/>
      <c r="E97" s="183"/>
      <c r="F97" s="187"/>
      <c r="G97" s="184"/>
      <c r="H97" s="168"/>
    </row>
    <row r="98" spans="1:8" ht="12.75" hidden="1">
      <c r="A98" s="190" t="s">
        <v>42</v>
      </c>
      <c r="B98" s="192"/>
      <c r="C98" s="168" t="e">
        <f>VLOOKUP(B98,'пр.взв.'!B1:H225,2,FALSE)</f>
        <v>#N/A</v>
      </c>
      <c r="D98" s="185" t="e">
        <f>VLOOKUP(B98,'пр.взв.'!B1:H225,3,FALSE)</f>
        <v>#N/A</v>
      </c>
      <c r="E98" s="182" t="e">
        <f>VLOOKUP(B98,'пр.взв.'!B1:H225,4,FALSE)</f>
        <v>#N/A</v>
      </c>
      <c r="F98" s="187" t="e">
        <f>VLOOKUP(B98,'пр.взв.'!B1:H253,5,FALSE)</f>
        <v>#N/A</v>
      </c>
      <c r="G98" s="184" t="e">
        <f>VLOOKUP(B98,'пр.взв.'!B1:H430,6,FALSE)</f>
        <v>#N/A</v>
      </c>
      <c r="H98" s="168" t="e">
        <f>VLOOKUP(B98,'пр.взв.'!B1:H442,7,FALSE)</f>
        <v>#N/A</v>
      </c>
    </row>
    <row r="99" spans="1:8" ht="12.75" hidden="1">
      <c r="A99" s="190"/>
      <c r="B99" s="192"/>
      <c r="C99" s="168"/>
      <c r="D99" s="185"/>
      <c r="E99" s="183"/>
      <c r="F99" s="187"/>
      <c r="G99" s="184"/>
      <c r="H99" s="168"/>
    </row>
    <row r="100" spans="1:8" ht="12.75" hidden="1">
      <c r="A100" s="190" t="s">
        <v>43</v>
      </c>
      <c r="B100" s="192"/>
      <c r="C100" s="168" t="e">
        <f>VLOOKUP(B100,'пр.взв.'!B1:H227,2,FALSE)</f>
        <v>#N/A</v>
      </c>
      <c r="D100" s="185" t="e">
        <f>VLOOKUP(B100,'пр.взв.'!B1:H227,3,FALSE)</f>
        <v>#N/A</v>
      </c>
      <c r="E100" s="182" t="e">
        <f>VLOOKUP(B100,'пр.взв.'!B1:H227,4,FALSE)</f>
        <v>#N/A</v>
      </c>
      <c r="F100" s="187" t="e">
        <f>VLOOKUP(B100,'пр.взв.'!B1:H255,5,FALSE)</f>
        <v>#N/A</v>
      </c>
      <c r="G100" s="184" t="e">
        <f>VLOOKUP(B100,'пр.взв.'!B1:H432,6,FALSE)</f>
        <v>#N/A</v>
      </c>
      <c r="H100" s="168" t="e">
        <f>VLOOKUP(B100,'пр.взв.'!B1:H444,7,FALSE)</f>
        <v>#N/A</v>
      </c>
    </row>
    <row r="101" spans="1:8" ht="12.75" hidden="1">
      <c r="A101" s="190"/>
      <c r="B101" s="192"/>
      <c r="C101" s="168"/>
      <c r="D101" s="185"/>
      <c r="E101" s="183"/>
      <c r="F101" s="187"/>
      <c r="G101" s="184"/>
      <c r="H101" s="168"/>
    </row>
    <row r="102" spans="1:8" ht="12.75" hidden="1">
      <c r="A102" s="190" t="s">
        <v>44</v>
      </c>
      <c r="B102" s="192"/>
      <c r="C102" s="168" t="e">
        <f>VLOOKUP(B102,'пр.взв.'!B1:H229,2,FALSE)</f>
        <v>#N/A</v>
      </c>
      <c r="D102" s="185" t="e">
        <f>VLOOKUP(B102,'пр.взв.'!B1:H229,3,FALSE)</f>
        <v>#N/A</v>
      </c>
      <c r="E102" s="182" t="e">
        <f>VLOOKUP(B102,'пр.взв.'!B1:H229,4,FALSE)</f>
        <v>#N/A</v>
      </c>
      <c r="F102" s="187" t="e">
        <f>VLOOKUP(B102,'пр.взв.'!B1:H257,5,FALSE)</f>
        <v>#N/A</v>
      </c>
      <c r="G102" s="184" t="e">
        <f>VLOOKUP(B102,'пр.взв.'!B1:H434,6,FALSE)</f>
        <v>#N/A</v>
      </c>
      <c r="H102" s="168" t="e">
        <f>VLOOKUP(B102,'пр.взв.'!B1:H446,7,FALSE)</f>
        <v>#N/A</v>
      </c>
    </row>
    <row r="103" spans="1:8" ht="12.75" hidden="1">
      <c r="A103" s="190"/>
      <c r="B103" s="192"/>
      <c r="C103" s="168"/>
      <c r="D103" s="185"/>
      <c r="E103" s="183"/>
      <c r="F103" s="187"/>
      <c r="G103" s="184"/>
      <c r="H103" s="168"/>
    </row>
    <row r="104" spans="1:8" ht="12.75" hidden="1">
      <c r="A104" s="190" t="s">
        <v>45</v>
      </c>
      <c r="B104" s="192"/>
      <c r="C104" s="168" t="e">
        <f>VLOOKUP(B104,'пр.взв.'!B1:H231,2,FALSE)</f>
        <v>#N/A</v>
      </c>
      <c r="D104" s="185" t="e">
        <f>VLOOKUP(B104,'пр.взв.'!B1:H231,3,FALSE)</f>
        <v>#N/A</v>
      </c>
      <c r="E104" s="182" t="e">
        <f>VLOOKUP(B104,'пр.взв.'!B1:H231,4,FALSE)</f>
        <v>#N/A</v>
      </c>
      <c r="F104" s="187" t="e">
        <f>VLOOKUP(B104,'пр.взв.'!B1:H259,5,FALSE)</f>
        <v>#N/A</v>
      </c>
      <c r="G104" s="184" t="e">
        <f>VLOOKUP(B104,'пр.взв.'!B1:H436,6,FALSE)</f>
        <v>#N/A</v>
      </c>
      <c r="H104" s="168" t="e">
        <f>VLOOKUP(B104,'пр.взв.'!B1:H448,7,FALSE)</f>
        <v>#N/A</v>
      </c>
    </row>
    <row r="105" spans="1:8" ht="12.75" hidden="1">
      <c r="A105" s="190"/>
      <c r="B105" s="192"/>
      <c r="C105" s="168"/>
      <c r="D105" s="185"/>
      <c r="E105" s="183"/>
      <c r="F105" s="187"/>
      <c r="G105" s="184"/>
      <c r="H105" s="168"/>
    </row>
    <row r="106" spans="1:8" ht="12.75" hidden="1">
      <c r="A106" s="190" t="s">
        <v>46</v>
      </c>
      <c r="B106" s="192"/>
      <c r="C106" s="168" t="e">
        <f>VLOOKUP(B106,'пр.взв.'!B1:H233,2,FALSE)</f>
        <v>#N/A</v>
      </c>
      <c r="D106" s="185" t="e">
        <f>VLOOKUP(B106,'пр.взв.'!B1:H233,3,FALSE)</f>
        <v>#N/A</v>
      </c>
      <c r="E106" s="182" t="e">
        <f>VLOOKUP(B106,'пр.взв.'!B1:H233,4,FALSE)</f>
        <v>#N/A</v>
      </c>
      <c r="F106" s="187" t="e">
        <f>VLOOKUP(B106,'пр.взв.'!B1:H261,5,FALSE)</f>
        <v>#N/A</v>
      </c>
      <c r="G106" s="184" t="e">
        <f>VLOOKUP(B106,'пр.взв.'!B1:H438,6,FALSE)</f>
        <v>#N/A</v>
      </c>
      <c r="H106" s="168" t="e">
        <f>VLOOKUP(B106,'пр.взв.'!B1:H450,7,FALSE)</f>
        <v>#N/A</v>
      </c>
    </row>
    <row r="107" spans="1:8" ht="12.75" hidden="1">
      <c r="A107" s="190"/>
      <c r="B107" s="192"/>
      <c r="C107" s="168"/>
      <c r="D107" s="185"/>
      <c r="E107" s="183"/>
      <c r="F107" s="187"/>
      <c r="G107" s="184"/>
      <c r="H107" s="168"/>
    </row>
    <row r="108" spans="1:8" ht="12.75" hidden="1">
      <c r="A108" s="190" t="s">
        <v>47</v>
      </c>
      <c r="B108" s="192"/>
      <c r="C108" s="168" t="e">
        <f>VLOOKUP(B108,'пр.взв.'!B1:H235,2,FALSE)</f>
        <v>#N/A</v>
      </c>
      <c r="D108" s="185" t="e">
        <f>VLOOKUP(B108,'пр.взв.'!B1:H235,3,FALSE)</f>
        <v>#N/A</v>
      </c>
      <c r="E108" s="182" t="e">
        <f>VLOOKUP(B108,'пр.взв.'!B1:H235,4,FALSE)</f>
        <v>#N/A</v>
      </c>
      <c r="F108" s="187" t="e">
        <f>VLOOKUP(B108,'пр.взв.'!B1:H263,5,FALSE)</f>
        <v>#N/A</v>
      </c>
      <c r="G108" s="184" t="e">
        <f>VLOOKUP(B108,'пр.взв.'!B1:H440,6,FALSE)</f>
        <v>#N/A</v>
      </c>
      <c r="H108" s="168" t="e">
        <f>VLOOKUP(B108,'пр.взв.'!B1:H452,7,FALSE)</f>
        <v>#N/A</v>
      </c>
    </row>
    <row r="109" spans="1:8" ht="12.75" hidden="1">
      <c r="A109" s="190"/>
      <c r="B109" s="192"/>
      <c r="C109" s="168"/>
      <c r="D109" s="185"/>
      <c r="E109" s="183"/>
      <c r="F109" s="187"/>
      <c r="G109" s="184"/>
      <c r="H109" s="168"/>
    </row>
    <row r="110" spans="1:8" ht="12.75" hidden="1">
      <c r="A110" s="190" t="s">
        <v>48</v>
      </c>
      <c r="B110" s="192"/>
      <c r="C110" s="168" t="e">
        <f>VLOOKUP(B110,'пр.взв.'!B1:H237,2,FALSE)</f>
        <v>#N/A</v>
      </c>
      <c r="D110" s="185" t="e">
        <f>VLOOKUP(B110,'пр.взв.'!B1:H237,3,FALSE)</f>
        <v>#N/A</v>
      </c>
      <c r="E110" s="182" t="e">
        <f>VLOOKUP(B110,'пр.взв.'!B1:H237,4,FALSE)</f>
        <v>#N/A</v>
      </c>
      <c r="F110" s="187" t="e">
        <f>VLOOKUP(B110,'пр.взв.'!B1:H265,5,FALSE)</f>
        <v>#N/A</v>
      </c>
      <c r="G110" s="184" t="e">
        <f>VLOOKUP(B110,'пр.взв.'!B1:H442,6,FALSE)</f>
        <v>#N/A</v>
      </c>
      <c r="H110" s="168" t="e">
        <f>VLOOKUP(B110,'пр.взв.'!B1:H454,7,FALSE)</f>
        <v>#N/A</v>
      </c>
    </row>
    <row r="111" spans="1:8" ht="12.75" hidden="1">
      <c r="A111" s="190"/>
      <c r="B111" s="192"/>
      <c r="C111" s="168"/>
      <c r="D111" s="185"/>
      <c r="E111" s="183"/>
      <c r="F111" s="187"/>
      <c r="G111" s="184"/>
      <c r="H111" s="168"/>
    </row>
    <row r="112" spans="1:8" ht="12.75" hidden="1">
      <c r="A112" s="190" t="s">
        <v>49</v>
      </c>
      <c r="B112" s="192"/>
      <c r="C112" s="168" t="e">
        <f>VLOOKUP(B112,'пр.взв.'!B1:H239,2,FALSE)</f>
        <v>#N/A</v>
      </c>
      <c r="D112" s="185" t="e">
        <f>VLOOKUP(B112,'пр.взв.'!B1:H239,3,FALSE)</f>
        <v>#N/A</v>
      </c>
      <c r="E112" s="182" t="e">
        <f>VLOOKUP(B112,'пр.взв.'!B1:H239,4,FALSE)</f>
        <v>#N/A</v>
      </c>
      <c r="F112" s="187" t="e">
        <f>VLOOKUP(B112,'пр.взв.'!B1:H267,5,FALSE)</f>
        <v>#N/A</v>
      </c>
      <c r="G112" s="184" t="e">
        <f>VLOOKUP(B112,'пр.взв.'!B1:H444,6,FALSE)</f>
        <v>#N/A</v>
      </c>
      <c r="H112" s="168" t="e">
        <f>VLOOKUP(B112,'пр.взв.'!B1:H456,7,FALSE)</f>
        <v>#N/A</v>
      </c>
    </row>
    <row r="113" spans="1:8" ht="12.75" hidden="1">
      <c r="A113" s="190"/>
      <c r="B113" s="192"/>
      <c r="C113" s="168"/>
      <c r="D113" s="185"/>
      <c r="E113" s="183"/>
      <c r="F113" s="187"/>
      <c r="G113" s="184"/>
      <c r="H113" s="168"/>
    </row>
    <row r="114" spans="1:8" ht="12.75" hidden="1">
      <c r="A114" s="190" t="s">
        <v>50</v>
      </c>
      <c r="B114" s="192"/>
      <c r="C114" s="168" t="e">
        <f>VLOOKUP(B114,'пр.взв.'!B1:H241,2,FALSE)</f>
        <v>#N/A</v>
      </c>
      <c r="D114" s="185" t="e">
        <f>VLOOKUP(B114,'пр.взв.'!B1:H241,3,FALSE)</f>
        <v>#N/A</v>
      </c>
      <c r="E114" s="182" t="e">
        <f>VLOOKUP(B114,'пр.взв.'!B1:H241,4,FALSE)</f>
        <v>#N/A</v>
      </c>
      <c r="F114" s="187" t="e">
        <f>VLOOKUP(B114,'пр.взв.'!B1:H269,5,FALSE)</f>
        <v>#N/A</v>
      </c>
      <c r="G114" s="184" t="e">
        <f>VLOOKUP(B114,'пр.взв.'!B1:H446,6,FALSE)</f>
        <v>#N/A</v>
      </c>
      <c r="H114" s="168" t="e">
        <f>VLOOKUP(B114,'пр.взв.'!B1:H458,7,FALSE)</f>
        <v>#N/A</v>
      </c>
    </row>
    <row r="115" spans="1:8" ht="12.75" hidden="1">
      <c r="A115" s="190"/>
      <c r="B115" s="192"/>
      <c r="C115" s="168"/>
      <c r="D115" s="185"/>
      <c r="E115" s="183"/>
      <c r="F115" s="187"/>
      <c r="G115" s="184"/>
      <c r="H115" s="168"/>
    </row>
    <row r="116" spans="1:8" ht="12.75" hidden="1">
      <c r="A116" s="190" t="s">
        <v>51</v>
      </c>
      <c r="B116" s="192"/>
      <c r="C116" s="168" t="e">
        <f>VLOOKUP(B116,'пр.взв.'!B1:H243,2,FALSE)</f>
        <v>#N/A</v>
      </c>
      <c r="D116" s="185" t="e">
        <f>VLOOKUP(B116,'пр.взв.'!B1:H243,3,FALSE)</f>
        <v>#N/A</v>
      </c>
      <c r="E116" s="182" t="e">
        <f>VLOOKUP(B116,'пр.взв.'!B1:H243,4,FALSE)</f>
        <v>#N/A</v>
      </c>
      <c r="F116" s="187" t="e">
        <f>VLOOKUP(B116,'пр.взв.'!B1:H271,5,FALSE)</f>
        <v>#N/A</v>
      </c>
      <c r="G116" s="184" t="e">
        <f>VLOOKUP(B116,'пр.взв.'!B1:H448,6,FALSE)</f>
        <v>#N/A</v>
      </c>
      <c r="H116" s="168" t="e">
        <f>VLOOKUP(B116,'пр.взв.'!B1:H460,7,FALSE)</f>
        <v>#N/A</v>
      </c>
    </row>
    <row r="117" spans="1:8" ht="12.75" hidden="1">
      <c r="A117" s="190"/>
      <c r="B117" s="192"/>
      <c r="C117" s="168"/>
      <c r="D117" s="185"/>
      <c r="E117" s="183"/>
      <c r="F117" s="187"/>
      <c r="G117" s="184"/>
      <c r="H117" s="168"/>
    </row>
    <row r="118" spans="1:8" ht="12.75" hidden="1">
      <c r="A118" s="190" t="s">
        <v>52</v>
      </c>
      <c r="B118" s="192"/>
      <c r="C118" s="168" t="e">
        <f>VLOOKUP(B118,'пр.взв.'!B1:H245,2,FALSE)</f>
        <v>#N/A</v>
      </c>
      <c r="D118" s="185" t="e">
        <f>VLOOKUP(B118,'пр.взв.'!B1:H245,3,FALSE)</f>
        <v>#N/A</v>
      </c>
      <c r="E118" s="182" t="e">
        <f>VLOOKUP(B118,'пр.взв.'!B1:H245,4,FALSE)</f>
        <v>#N/A</v>
      </c>
      <c r="F118" s="187" t="e">
        <f>VLOOKUP(B118,'пр.взв.'!B1:H273,5,FALSE)</f>
        <v>#N/A</v>
      </c>
      <c r="G118" s="184" t="e">
        <f>VLOOKUP(B118,'пр.взв.'!B1:H450,6,FALSE)</f>
        <v>#N/A</v>
      </c>
      <c r="H118" s="168" t="e">
        <f>VLOOKUP(B118,'пр.взв.'!B1:H462,7,FALSE)</f>
        <v>#N/A</v>
      </c>
    </row>
    <row r="119" spans="1:8" ht="12.75" hidden="1">
      <c r="A119" s="190"/>
      <c r="B119" s="192"/>
      <c r="C119" s="168"/>
      <c r="D119" s="185"/>
      <c r="E119" s="183"/>
      <c r="F119" s="187"/>
      <c r="G119" s="184"/>
      <c r="H119" s="168"/>
    </row>
    <row r="120" spans="1:8" ht="12.75" hidden="1">
      <c r="A120" s="190" t="s">
        <v>53</v>
      </c>
      <c r="B120" s="192"/>
      <c r="C120" s="168" t="e">
        <f>VLOOKUP(B120,'пр.взв.'!B1:H247,2,FALSE)</f>
        <v>#N/A</v>
      </c>
      <c r="D120" s="185" t="e">
        <f>VLOOKUP(B120,'пр.взв.'!B1:H247,3,FALSE)</f>
        <v>#N/A</v>
      </c>
      <c r="E120" s="182" t="e">
        <f>VLOOKUP(B120,'пр.взв.'!B1:H247,4,FALSE)</f>
        <v>#N/A</v>
      </c>
      <c r="F120" s="187" t="e">
        <f>VLOOKUP(B120,'пр.взв.'!B1:H275,5,FALSE)</f>
        <v>#N/A</v>
      </c>
      <c r="G120" s="184" t="e">
        <f>VLOOKUP(B120,'пр.взв.'!B1:H452,6,FALSE)</f>
        <v>#N/A</v>
      </c>
      <c r="H120" s="168" t="e">
        <f>VLOOKUP(B120,'пр.взв.'!B1:H464,7,FALSE)</f>
        <v>#N/A</v>
      </c>
    </row>
    <row r="121" spans="1:8" ht="12.75" hidden="1">
      <c r="A121" s="190"/>
      <c r="B121" s="192"/>
      <c r="C121" s="168"/>
      <c r="D121" s="185"/>
      <c r="E121" s="183"/>
      <c r="F121" s="187"/>
      <c r="G121" s="184"/>
      <c r="H121" s="168"/>
    </row>
    <row r="122" spans="1:8" ht="12.75" hidden="1">
      <c r="A122" s="190" t="s">
        <v>54</v>
      </c>
      <c r="B122" s="192"/>
      <c r="C122" s="168" t="e">
        <f>VLOOKUP(B122,'пр.взв.'!B1:H249,2,FALSE)</f>
        <v>#N/A</v>
      </c>
      <c r="D122" s="185" t="e">
        <f>VLOOKUP(B122,'пр.взв.'!B1:H249,3,FALSE)</f>
        <v>#N/A</v>
      </c>
      <c r="E122" s="182" t="e">
        <f>VLOOKUP(B122,'пр.взв.'!B1:H249,4,FALSE)</f>
        <v>#N/A</v>
      </c>
      <c r="F122" s="187" t="e">
        <f>VLOOKUP(B122,'пр.взв.'!B1:H277,5,FALSE)</f>
        <v>#N/A</v>
      </c>
      <c r="G122" s="184" t="e">
        <f>VLOOKUP(B122,'пр.взв.'!B1:H454,6,FALSE)</f>
        <v>#N/A</v>
      </c>
      <c r="H122" s="168" t="e">
        <f>VLOOKUP(B122,'пр.взв.'!B1:H466,7,FALSE)</f>
        <v>#N/A</v>
      </c>
    </row>
    <row r="123" spans="1:8" ht="12.75" hidden="1">
      <c r="A123" s="190"/>
      <c r="B123" s="192"/>
      <c r="C123" s="168"/>
      <c r="D123" s="185"/>
      <c r="E123" s="183"/>
      <c r="F123" s="187"/>
      <c r="G123" s="184"/>
      <c r="H123" s="168"/>
    </row>
    <row r="124" spans="1:8" ht="12.75" hidden="1">
      <c r="A124" s="190" t="s">
        <v>55</v>
      </c>
      <c r="B124" s="192"/>
      <c r="C124" s="168" t="e">
        <f>VLOOKUP(B124,'пр.взв.'!B1:H251,2,FALSE)</f>
        <v>#N/A</v>
      </c>
      <c r="D124" s="185" t="e">
        <f>VLOOKUP(B124,'пр.взв.'!B1:H251,3,FALSE)</f>
        <v>#N/A</v>
      </c>
      <c r="E124" s="182" t="e">
        <f>VLOOKUP(B124,'пр.взв.'!B1:H251,4,FALSE)</f>
        <v>#N/A</v>
      </c>
      <c r="F124" s="187" t="e">
        <f>VLOOKUP(B124,'пр.взв.'!B1:H279,5,FALSE)</f>
        <v>#N/A</v>
      </c>
      <c r="G124" s="184" t="e">
        <f>VLOOKUP(B124,'пр.взв.'!B1:H456,6,FALSE)</f>
        <v>#N/A</v>
      </c>
      <c r="H124" s="168" t="e">
        <f>VLOOKUP(B124,'пр.взв.'!B1:H468,7,FALSE)</f>
        <v>#N/A</v>
      </c>
    </row>
    <row r="125" spans="1:8" ht="12.75" hidden="1">
      <c r="A125" s="190"/>
      <c r="B125" s="192"/>
      <c r="C125" s="168"/>
      <c r="D125" s="185"/>
      <c r="E125" s="183"/>
      <c r="F125" s="187"/>
      <c r="G125" s="184"/>
      <c r="H125" s="168"/>
    </row>
    <row r="126" spans="1:8" ht="12.75" hidden="1">
      <c r="A126" s="190" t="s">
        <v>56</v>
      </c>
      <c r="B126" s="192"/>
      <c r="C126" s="168" t="e">
        <f>VLOOKUP(B126,'пр.взв.'!B1:H253,2,FALSE)</f>
        <v>#N/A</v>
      </c>
      <c r="D126" s="185" t="e">
        <f>VLOOKUP(B126,'пр.взв.'!B1:H253,3,FALSE)</f>
        <v>#N/A</v>
      </c>
      <c r="E126" s="182" t="e">
        <f>VLOOKUP(B126,'пр.взв.'!B1:H253,4,FALSE)</f>
        <v>#N/A</v>
      </c>
      <c r="F126" s="187" t="e">
        <f>VLOOKUP(B126,'пр.взв.'!B1:H281,5,FALSE)</f>
        <v>#N/A</v>
      </c>
      <c r="G126" s="184" t="e">
        <f>VLOOKUP(B126,'пр.взв.'!B1:H458,6,FALSE)</f>
        <v>#N/A</v>
      </c>
      <c r="H126" s="168" t="e">
        <f>VLOOKUP(B126,'пр.взв.'!B1:H470,7,FALSE)</f>
        <v>#N/A</v>
      </c>
    </row>
    <row r="127" spans="1:8" ht="12.75" hidden="1">
      <c r="A127" s="190"/>
      <c r="B127" s="192"/>
      <c r="C127" s="168"/>
      <c r="D127" s="185"/>
      <c r="E127" s="183"/>
      <c r="F127" s="187"/>
      <c r="G127" s="184"/>
      <c r="H127" s="168"/>
    </row>
    <row r="128" spans="1:8" ht="12.75" hidden="1">
      <c r="A128" s="190" t="s">
        <v>57</v>
      </c>
      <c r="B128" s="192"/>
      <c r="C128" s="168" t="e">
        <f>VLOOKUP(B128,'пр.взв.'!B1:H255,2,FALSE)</f>
        <v>#N/A</v>
      </c>
      <c r="D128" s="185" t="e">
        <f>VLOOKUP(B128,'пр.взв.'!B1:H255,3,FALSE)</f>
        <v>#N/A</v>
      </c>
      <c r="E128" s="182" t="e">
        <f>VLOOKUP(B128,'пр.взв.'!B1:H255,4,FALSE)</f>
        <v>#N/A</v>
      </c>
      <c r="F128" s="187" t="e">
        <f>VLOOKUP(B128,'пр.взв.'!B1:H283,5,FALSE)</f>
        <v>#N/A</v>
      </c>
      <c r="G128" s="184" t="e">
        <f>VLOOKUP(B128,'пр.взв.'!B1:H460,6,FALSE)</f>
        <v>#N/A</v>
      </c>
      <c r="H128" s="168" t="e">
        <f>VLOOKUP(B128,'пр.взв.'!B1:H472,7,FALSE)</f>
        <v>#N/A</v>
      </c>
    </row>
    <row r="129" spans="1:8" ht="12.75" hidden="1">
      <c r="A129" s="190"/>
      <c r="B129" s="192"/>
      <c r="C129" s="168"/>
      <c r="D129" s="185"/>
      <c r="E129" s="183"/>
      <c r="F129" s="187"/>
      <c r="G129" s="184"/>
      <c r="H129" s="168"/>
    </row>
    <row r="130" spans="1:8" ht="12.75" hidden="1">
      <c r="A130" s="190" t="s">
        <v>58</v>
      </c>
      <c r="B130" s="192"/>
      <c r="C130" s="168" t="e">
        <f>VLOOKUP(B130,'пр.взв.'!B1:H257,2,FALSE)</f>
        <v>#N/A</v>
      </c>
      <c r="D130" s="185" t="e">
        <f>VLOOKUP(B130,'пр.взв.'!B1:H257,3,FALSE)</f>
        <v>#N/A</v>
      </c>
      <c r="E130" s="182" t="e">
        <f>VLOOKUP(B130,'пр.взв.'!B1:H257,4,FALSE)</f>
        <v>#N/A</v>
      </c>
      <c r="F130" s="187" t="e">
        <f>VLOOKUP(B130,'пр.взв.'!B1:H285,5,FALSE)</f>
        <v>#N/A</v>
      </c>
      <c r="G130" s="184" t="e">
        <f>VLOOKUP(B130,'пр.взв.'!B1:H462,6,FALSE)</f>
        <v>#N/A</v>
      </c>
      <c r="H130" s="168" t="e">
        <f>VLOOKUP(B130,'пр.взв.'!B1:H474,7,FALSE)</f>
        <v>#N/A</v>
      </c>
    </row>
    <row r="131" spans="1:8" ht="12.75" hidden="1">
      <c r="A131" s="190"/>
      <c r="B131" s="192"/>
      <c r="C131" s="168"/>
      <c r="D131" s="185"/>
      <c r="E131" s="183"/>
      <c r="F131" s="187"/>
      <c r="G131" s="184"/>
      <c r="H131" s="168"/>
    </row>
    <row r="132" spans="1:8" ht="12.75" hidden="1">
      <c r="A132" s="190" t="s">
        <v>59</v>
      </c>
      <c r="B132" s="192"/>
      <c r="C132" s="168" t="e">
        <f>VLOOKUP(B132,'пр.взв.'!B1:H259,2,FALSE)</f>
        <v>#N/A</v>
      </c>
      <c r="D132" s="185" t="e">
        <f>VLOOKUP(B132,'пр.взв.'!B1:H259,3,FALSE)</f>
        <v>#N/A</v>
      </c>
      <c r="E132" s="182" t="e">
        <f>VLOOKUP(B132,'пр.взв.'!B1:H259,4,FALSE)</f>
        <v>#N/A</v>
      </c>
      <c r="F132" s="187" t="e">
        <f>VLOOKUP(B132,'пр.взв.'!B1:H287,5,FALSE)</f>
        <v>#N/A</v>
      </c>
      <c r="G132" s="184" t="e">
        <f>VLOOKUP(B132,'пр.взв.'!B1:H464,6,FALSE)</f>
        <v>#N/A</v>
      </c>
      <c r="H132" s="168" t="e">
        <f>VLOOKUP(B132,'пр.взв.'!B1:H476,7,FALSE)</f>
        <v>#N/A</v>
      </c>
    </row>
    <row r="133" spans="1:8" ht="13.5" hidden="1" thickBot="1">
      <c r="A133" s="191"/>
      <c r="B133" s="193"/>
      <c r="C133" s="169"/>
      <c r="D133" s="194"/>
      <c r="E133" s="186"/>
      <c r="F133" s="188"/>
      <c r="G133" s="189"/>
      <c r="H133" s="169"/>
    </row>
    <row r="135" spans="1:10" ht="12.75">
      <c r="A135" s="120" t="str">
        <f>HYPERLINK('[1]реквизиты'!$A$6)</f>
        <v>Гл. судья, судья МК</v>
      </c>
      <c r="B135" s="85"/>
      <c r="C135" s="119"/>
      <c r="D135" s="121"/>
      <c r="E135" s="121"/>
      <c r="F135" s="122" t="str">
        <f>'[1]реквизиты'!$G$7</f>
        <v>О.Р. Перминов</v>
      </c>
      <c r="H135" s="135" t="str">
        <f>'[1]реквизиты'!$G$8</f>
        <v>/г. Н.Тагил/</v>
      </c>
      <c r="I135" s="91"/>
      <c r="J135" s="85"/>
    </row>
    <row r="136" spans="1:10" ht="12.75">
      <c r="A136" s="119"/>
      <c r="B136" s="85"/>
      <c r="C136" s="119"/>
      <c r="D136" s="121"/>
      <c r="E136" s="121"/>
      <c r="F136" s="121"/>
      <c r="H136" s="134"/>
      <c r="I136" s="88"/>
      <c r="J136" s="85"/>
    </row>
    <row r="137" spans="1:10" ht="12.75" hidden="1">
      <c r="A137" s="119"/>
      <c r="B137" s="85"/>
      <c r="C137" s="119"/>
      <c r="D137" s="121"/>
      <c r="E137" s="121"/>
      <c r="F137" s="121"/>
      <c r="H137" s="100"/>
      <c r="I137" s="91"/>
      <c r="J137" s="85"/>
    </row>
    <row r="138" spans="1:10" ht="13.5" customHeight="1">
      <c r="A138" s="120" t="str">
        <f>HYPERLINK('[1]реквизиты'!$A$8)</f>
        <v>Гл. секретарь, судья МК</v>
      </c>
      <c r="B138" s="85"/>
      <c r="C138" s="119"/>
      <c r="D138" s="121"/>
      <c r="E138" s="121"/>
      <c r="F138" s="123" t="str">
        <f>'[1]реквизиты'!$G$9</f>
        <v>Н.Ю. Глушкова</v>
      </c>
      <c r="H138" s="135" t="str">
        <f>'[1]реквизиты'!$G$10</f>
        <v>/г. Рязань/</v>
      </c>
      <c r="I138" s="91"/>
      <c r="J138" s="85"/>
    </row>
    <row r="139" spans="1:10" ht="12.75">
      <c r="A139" s="91"/>
      <c r="B139" s="119"/>
      <c r="C139" s="119"/>
      <c r="D139" s="119"/>
      <c r="E139" s="121"/>
      <c r="F139" s="121"/>
      <c r="H139" s="119"/>
      <c r="I139" s="88"/>
      <c r="J139" s="85"/>
    </row>
    <row r="140" spans="1:10" ht="12.75">
      <c r="A140" s="88"/>
      <c r="B140" s="119"/>
      <c r="C140" s="119"/>
      <c r="D140" s="119"/>
      <c r="E140" s="121"/>
      <c r="F140" s="121"/>
      <c r="G140" s="121"/>
      <c r="H140" s="119"/>
      <c r="I140" s="88"/>
      <c r="J140" s="85"/>
    </row>
  </sheetData>
  <sheetProtection/>
  <mergeCells count="524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D34:D35"/>
    <mergeCell ref="E34:E35"/>
    <mergeCell ref="E36:E37"/>
    <mergeCell ref="C34:C35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F48:F49"/>
    <mergeCell ref="G48:G49"/>
    <mergeCell ref="F50:F51"/>
    <mergeCell ref="G50:G51"/>
    <mergeCell ref="F44:F45"/>
    <mergeCell ref="G44:G45"/>
    <mergeCell ref="F46:F47"/>
    <mergeCell ref="G46:G47"/>
    <mergeCell ref="F40:F41"/>
    <mergeCell ref="G40:G41"/>
    <mergeCell ref="F42:F43"/>
    <mergeCell ref="G42:G43"/>
    <mergeCell ref="F36:F37"/>
    <mergeCell ref="G36:G37"/>
    <mergeCell ref="F38:F39"/>
    <mergeCell ref="G38:G39"/>
    <mergeCell ref="F32:F33"/>
    <mergeCell ref="G32:G33"/>
    <mergeCell ref="F34:F35"/>
    <mergeCell ref="G34:G35"/>
    <mergeCell ref="F24:F25"/>
    <mergeCell ref="F26:F27"/>
    <mergeCell ref="F28:F29"/>
    <mergeCell ref="G30:G31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A28:A29"/>
    <mergeCell ref="B28:B29"/>
    <mergeCell ref="C28:C29"/>
    <mergeCell ref="D28:D29"/>
    <mergeCell ref="A30:A31"/>
    <mergeCell ref="B30:B31"/>
    <mergeCell ref="C30:C31"/>
    <mergeCell ref="D30:D31"/>
    <mergeCell ref="E26:E27"/>
    <mergeCell ref="G26:G27"/>
    <mergeCell ref="E28:E29"/>
    <mergeCell ref="G28:G29"/>
    <mergeCell ref="C26:C27"/>
    <mergeCell ref="D26:D27"/>
    <mergeCell ref="E30:E31"/>
    <mergeCell ref="F30:F31"/>
    <mergeCell ref="A26:A27"/>
    <mergeCell ref="B26:B27"/>
    <mergeCell ref="F94:F95"/>
    <mergeCell ref="G94:G95"/>
    <mergeCell ref="A92:A93"/>
    <mergeCell ref="B92:B93"/>
    <mergeCell ref="C92:C93"/>
    <mergeCell ref="D92:D93"/>
    <mergeCell ref="E92:E93"/>
    <mergeCell ref="F92:F93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9">
      <selection activeCell="K42" sqref="K4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74" t="s">
        <v>29</v>
      </c>
      <c r="B1" s="174"/>
      <c r="C1" s="174"/>
      <c r="D1" s="174"/>
      <c r="E1" s="174"/>
      <c r="F1" s="174"/>
      <c r="G1" s="174"/>
      <c r="H1" s="174"/>
    </row>
    <row r="2" spans="2:8" ht="19.5" customHeight="1" thickBot="1">
      <c r="B2" s="179" t="s">
        <v>32</v>
      </c>
      <c r="C2" s="179"/>
      <c r="D2" s="266" t="str">
        <f>HYPERLINK('[1]реквизиты'!$A$2)</f>
        <v>Кубок России по САМБО среди мужчин</v>
      </c>
      <c r="E2" s="267"/>
      <c r="F2" s="267"/>
      <c r="G2" s="267"/>
      <c r="H2" s="268"/>
    </row>
    <row r="3" spans="2:8" ht="12.75" customHeight="1">
      <c r="B3" s="64"/>
      <c r="C3" s="269" t="str">
        <f>HYPERLINK('[1]реквизиты'!$A$3)</f>
        <v>26-30 ноября 2012г.                                                         г.Кстово</v>
      </c>
      <c r="D3" s="269"/>
      <c r="E3" s="131"/>
      <c r="G3" s="270" t="s">
        <v>246</v>
      </c>
      <c r="H3" s="270"/>
    </row>
    <row r="4" spans="1:8" ht="12.75" customHeight="1">
      <c r="A4" s="242" t="s">
        <v>2</v>
      </c>
      <c r="B4" s="250" t="s">
        <v>3</v>
      </c>
      <c r="C4" s="242" t="s">
        <v>4</v>
      </c>
      <c r="D4" s="242" t="s">
        <v>5</v>
      </c>
      <c r="E4" s="218" t="s">
        <v>6</v>
      </c>
      <c r="F4" s="222"/>
      <c r="G4" s="242" t="s">
        <v>8</v>
      </c>
      <c r="H4" s="242" t="s">
        <v>7</v>
      </c>
    </row>
    <row r="5" spans="1:8" ht="12.75" customHeight="1">
      <c r="A5" s="243"/>
      <c r="B5" s="251"/>
      <c r="C5" s="243"/>
      <c r="D5" s="243"/>
      <c r="E5" s="219"/>
      <c r="F5" s="223"/>
      <c r="G5" s="243"/>
      <c r="H5" s="243"/>
    </row>
    <row r="6" spans="1:8" ht="12.75" customHeight="1">
      <c r="A6" s="224">
        <v>1</v>
      </c>
      <c r="B6" s="225">
        <v>1</v>
      </c>
      <c r="C6" s="226" t="s">
        <v>85</v>
      </c>
      <c r="D6" s="227" t="s">
        <v>86</v>
      </c>
      <c r="E6" s="218" t="s">
        <v>87</v>
      </c>
      <c r="F6" s="228" t="s">
        <v>88</v>
      </c>
      <c r="G6" s="237"/>
      <c r="H6" s="226" t="s">
        <v>89</v>
      </c>
    </row>
    <row r="7" spans="1:8" ht="15" customHeight="1">
      <c r="A7" s="224"/>
      <c r="B7" s="225"/>
      <c r="C7" s="226"/>
      <c r="D7" s="227"/>
      <c r="E7" s="219"/>
      <c r="F7" s="228"/>
      <c r="G7" s="237"/>
      <c r="H7" s="226"/>
    </row>
    <row r="8" spans="1:8" ht="12.75" customHeight="1">
      <c r="A8" s="224">
        <v>2</v>
      </c>
      <c r="B8" s="225">
        <v>2</v>
      </c>
      <c r="C8" s="226" t="s">
        <v>90</v>
      </c>
      <c r="D8" s="227" t="s">
        <v>91</v>
      </c>
      <c r="E8" s="218" t="s">
        <v>92</v>
      </c>
      <c r="F8" s="228" t="s">
        <v>93</v>
      </c>
      <c r="G8" s="237" t="s">
        <v>94</v>
      </c>
      <c r="H8" s="226" t="s">
        <v>95</v>
      </c>
    </row>
    <row r="9" spans="1:8" ht="15" customHeight="1">
      <c r="A9" s="224"/>
      <c r="B9" s="225"/>
      <c r="C9" s="226"/>
      <c r="D9" s="227"/>
      <c r="E9" s="219"/>
      <c r="F9" s="228"/>
      <c r="G9" s="237"/>
      <c r="H9" s="226"/>
    </row>
    <row r="10" spans="1:8" ht="15" customHeight="1">
      <c r="A10" s="224">
        <v>3</v>
      </c>
      <c r="B10" s="225">
        <v>3</v>
      </c>
      <c r="C10" s="239" t="s">
        <v>96</v>
      </c>
      <c r="D10" s="233" t="s">
        <v>97</v>
      </c>
      <c r="E10" s="218" t="s">
        <v>98</v>
      </c>
      <c r="F10" s="244" t="s">
        <v>99</v>
      </c>
      <c r="G10" s="231" t="s">
        <v>100</v>
      </c>
      <c r="H10" s="229" t="s">
        <v>101</v>
      </c>
    </row>
    <row r="11" spans="1:8" ht="15.75" customHeight="1">
      <c r="A11" s="224"/>
      <c r="B11" s="225"/>
      <c r="C11" s="239"/>
      <c r="D11" s="240"/>
      <c r="E11" s="219"/>
      <c r="F11" s="244"/>
      <c r="G11" s="231"/>
      <c r="H11" s="230"/>
    </row>
    <row r="12" spans="1:8" ht="12.75" customHeight="1">
      <c r="A12" s="224">
        <v>4</v>
      </c>
      <c r="B12" s="232">
        <v>4</v>
      </c>
      <c r="C12" s="229" t="s">
        <v>102</v>
      </c>
      <c r="D12" s="233" t="s">
        <v>103</v>
      </c>
      <c r="E12" s="218" t="s">
        <v>104</v>
      </c>
      <c r="F12" s="228" t="s">
        <v>105</v>
      </c>
      <c r="G12" s="231" t="s">
        <v>106</v>
      </c>
      <c r="H12" s="229" t="s">
        <v>107</v>
      </c>
    </row>
    <row r="13" spans="1:8" ht="15" customHeight="1">
      <c r="A13" s="224"/>
      <c r="B13" s="232"/>
      <c r="C13" s="229"/>
      <c r="D13" s="238"/>
      <c r="E13" s="219"/>
      <c r="F13" s="228"/>
      <c r="G13" s="231"/>
      <c r="H13" s="230"/>
    </row>
    <row r="14" spans="1:8" ht="12.75" customHeight="1">
      <c r="A14" s="224">
        <v>5</v>
      </c>
      <c r="B14" s="225">
        <v>5</v>
      </c>
      <c r="C14" s="226" t="s">
        <v>108</v>
      </c>
      <c r="D14" s="227" t="s">
        <v>109</v>
      </c>
      <c r="E14" s="218" t="s">
        <v>104</v>
      </c>
      <c r="F14" s="228" t="s">
        <v>110</v>
      </c>
      <c r="G14" s="236"/>
      <c r="H14" s="226" t="s">
        <v>111</v>
      </c>
    </row>
    <row r="15" spans="1:8" ht="15" customHeight="1">
      <c r="A15" s="224"/>
      <c r="B15" s="225"/>
      <c r="C15" s="226"/>
      <c r="D15" s="227"/>
      <c r="E15" s="219"/>
      <c r="F15" s="228"/>
      <c r="G15" s="236"/>
      <c r="H15" s="226"/>
    </row>
    <row r="16" spans="1:8" ht="12.75" customHeight="1">
      <c r="A16" s="224">
        <v>6</v>
      </c>
      <c r="B16" s="225">
        <v>6</v>
      </c>
      <c r="C16" s="229" t="s">
        <v>112</v>
      </c>
      <c r="D16" s="233" t="s">
        <v>113</v>
      </c>
      <c r="E16" s="218" t="s">
        <v>104</v>
      </c>
      <c r="F16" s="228" t="s">
        <v>110</v>
      </c>
      <c r="G16" s="236"/>
      <c r="H16" s="226" t="s">
        <v>114</v>
      </c>
    </row>
    <row r="17" spans="1:8" ht="15" customHeight="1">
      <c r="A17" s="224"/>
      <c r="B17" s="225"/>
      <c r="C17" s="229"/>
      <c r="D17" s="238"/>
      <c r="E17" s="219"/>
      <c r="F17" s="228"/>
      <c r="G17" s="236"/>
      <c r="H17" s="226"/>
    </row>
    <row r="18" spans="1:8" ht="12.75" customHeight="1">
      <c r="A18" s="224">
        <v>7</v>
      </c>
      <c r="B18" s="225">
        <v>7</v>
      </c>
      <c r="C18" s="226" t="s">
        <v>115</v>
      </c>
      <c r="D18" s="227" t="s">
        <v>116</v>
      </c>
      <c r="E18" s="218" t="s">
        <v>104</v>
      </c>
      <c r="F18" s="228" t="s">
        <v>117</v>
      </c>
      <c r="G18" s="237" t="s">
        <v>118</v>
      </c>
      <c r="H18" s="226" t="s">
        <v>119</v>
      </c>
    </row>
    <row r="19" spans="1:8" ht="15" customHeight="1">
      <c r="A19" s="224"/>
      <c r="B19" s="225"/>
      <c r="C19" s="226"/>
      <c r="D19" s="227"/>
      <c r="E19" s="219"/>
      <c r="F19" s="228"/>
      <c r="G19" s="237"/>
      <c r="H19" s="226"/>
    </row>
    <row r="20" spans="1:8" ht="12.75" customHeight="1">
      <c r="A20" s="224">
        <v>8</v>
      </c>
      <c r="B20" s="232">
        <v>8</v>
      </c>
      <c r="C20" s="226" t="s">
        <v>120</v>
      </c>
      <c r="D20" s="227" t="s">
        <v>121</v>
      </c>
      <c r="E20" s="218" t="s">
        <v>122</v>
      </c>
      <c r="F20" s="228" t="s">
        <v>123</v>
      </c>
      <c r="G20" s="237" t="s">
        <v>124</v>
      </c>
      <c r="H20" s="226" t="s">
        <v>125</v>
      </c>
    </row>
    <row r="21" spans="1:8" ht="15" customHeight="1">
      <c r="A21" s="224"/>
      <c r="B21" s="232"/>
      <c r="C21" s="226"/>
      <c r="D21" s="227"/>
      <c r="E21" s="219"/>
      <c r="F21" s="228"/>
      <c r="G21" s="237"/>
      <c r="H21" s="226"/>
    </row>
    <row r="22" spans="1:8" ht="12.75" customHeight="1">
      <c r="A22" s="224">
        <v>9</v>
      </c>
      <c r="B22" s="225">
        <v>9</v>
      </c>
      <c r="C22" s="226" t="s">
        <v>126</v>
      </c>
      <c r="D22" s="227" t="s">
        <v>127</v>
      </c>
      <c r="E22" s="218" t="s">
        <v>128</v>
      </c>
      <c r="F22" s="234" t="s">
        <v>258</v>
      </c>
      <c r="G22" s="237"/>
      <c r="H22" s="226" t="s">
        <v>129</v>
      </c>
    </row>
    <row r="23" spans="1:8" ht="15" customHeight="1">
      <c r="A23" s="224"/>
      <c r="B23" s="225"/>
      <c r="C23" s="226"/>
      <c r="D23" s="227"/>
      <c r="E23" s="219"/>
      <c r="F23" s="235"/>
      <c r="G23" s="237"/>
      <c r="H23" s="226"/>
    </row>
    <row r="24" spans="1:8" ht="12.75" customHeight="1">
      <c r="A24" s="224">
        <v>10</v>
      </c>
      <c r="B24" s="232">
        <v>10</v>
      </c>
      <c r="C24" s="226" t="s">
        <v>130</v>
      </c>
      <c r="D24" s="227" t="s">
        <v>131</v>
      </c>
      <c r="E24" s="218" t="s">
        <v>132</v>
      </c>
      <c r="F24" s="228" t="s">
        <v>133</v>
      </c>
      <c r="G24" s="236" t="s">
        <v>134</v>
      </c>
      <c r="H24" s="226" t="s">
        <v>135</v>
      </c>
    </row>
    <row r="25" spans="1:8" ht="15" customHeight="1">
      <c r="A25" s="224"/>
      <c r="B25" s="232"/>
      <c r="C25" s="226"/>
      <c r="D25" s="227"/>
      <c r="E25" s="219"/>
      <c r="F25" s="228"/>
      <c r="G25" s="237"/>
      <c r="H25" s="226"/>
    </row>
    <row r="26" spans="1:8" ht="12.75" customHeight="1">
      <c r="A26" s="224">
        <v>11</v>
      </c>
      <c r="B26" s="225">
        <v>11</v>
      </c>
      <c r="C26" s="226" t="s">
        <v>136</v>
      </c>
      <c r="D26" s="227" t="s">
        <v>137</v>
      </c>
      <c r="E26" s="218" t="s">
        <v>122</v>
      </c>
      <c r="F26" s="228" t="s">
        <v>138</v>
      </c>
      <c r="G26" s="236" t="s">
        <v>139</v>
      </c>
      <c r="H26" s="226" t="s">
        <v>140</v>
      </c>
    </row>
    <row r="27" spans="1:8" ht="15" customHeight="1">
      <c r="A27" s="224"/>
      <c r="B27" s="225"/>
      <c r="C27" s="226"/>
      <c r="D27" s="227"/>
      <c r="E27" s="219"/>
      <c r="F27" s="228"/>
      <c r="G27" s="236"/>
      <c r="H27" s="226"/>
    </row>
    <row r="28" spans="1:8" ht="15.75" customHeight="1">
      <c r="A28" s="224">
        <v>12</v>
      </c>
      <c r="B28" s="225">
        <v>12</v>
      </c>
      <c r="C28" s="226" t="s">
        <v>141</v>
      </c>
      <c r="D28" s="227" t="s">
        <v>142</v>
      </c>
      <c r="E28" s="218" t="s">
        <v>87</v>
      </c>
      <c r="F28" s="228" t="s">
        <v>143</v>
      </c>
      <c r="G28" s="236" t="s">
        <v>259</v>
      </c>
      <c r="H28" s="226" t="s">
        <v>144</v>
      </c>
    </row>
    <row r="29" spans="1:8" ht="15" customHeight="1">
      <c r="A29" s="224"/>
      <c r="B29" s="225"/>
      <c r="C29" s="226"/>
      <c r="D29" s="227"/>
      <c r="E29" s="219"/>
      <c r="F29" s="228"/>
      <c r="G29" s="236"/>
      <c r="H29" s="226"/>
    </row>
    <row r="30" spans="1:8" ht="12.75" customHeight="1">
      <c r="A30" s="224">
        <v>13</v>
      </c>
      <c r="B30" s="232">
        <v>13</v>
      </c>
      <c r="C30" s="229" t="s">
        <v>145</v>
      </c>
      <c r="D30" s="233" t="s">
        <v>146</v>
      </c>
      <c r="E30" s="218" t="s">
        <v>104</v>
      </c>
      <c r="F30" s="228" t="s">
        <v>147</v>
      </c>
      <c r="G30" s="231"/>
      <c r="H30" s="229" t="s">
        <v>148</v>
      </c>
    </row>
    <row r="31" spans="1:8" ht="15" customHeight="1">
      <c r="A31" s="224"/>
      <c r="B31" s="232"/>
      <c r="C31" s="229"/>
      <c r="D31" s="230"/>
      <c r="E31" s="219"/>
      <c r="F31" s="228"/>
      <c r="G31" s="231"/>
      <c r="H31" s="230"/>
    </row>
    <row r="32" spans="1:8" ht="12.75" customHeight="1">
      <c r="A32" s="224">
        <v>14</v>
      </c>
      <c r="B32" s="225">
        <v>14</v>
      </c>
      <c r="C32" s="226" t="s">
        <v>149</v>
      </c>
      <c r="D32" s="227" t="s">
        <v>150</v>
      </c>
      <c r="E32" s="218" t="s">
        <v>98</v>
      </c>
      <c r="F32" s="228" t="s">
        <v>151</v>
      </c>
      <c r="G32" s="227"/>
      <c r="H32" s="226" t="s">
        <v>152</v>
      </c>
    </row>
    <row r="33" spans="1:8" ht="15" customHeight="1">
      <c r="A33" s="224"/>
      <c r="B33" s="225"/>
      <c r="C33" s="226"/>
      <c r="D33" s="227"/>
      <c r="E33" s="219"/>
      <c r="F33" s="228"/>
      <c r="G33" s="227"/>
      <c r="H33" s="226"/>
    </row>
    <row r="34" spans="1:8" ht="12.75" customHeight="1">
      <c r="A34" s="224">
        <v>15</v>
      </c>
      <c r="B34" s="225">
        <v>15</v>
      </c>
      <c r="C34" s="226" t="s">
        <v>153</v>
      </c>
      <c r="D34" s="227" t="s">
        <v>154</v>
      </c>
      <c r="E34" s="220" t="s">
        <v>98</v>
      </c>
      <c r="F34" s="241" t="s">
        <v>151</v>
      </c>
      <c r="G34" s="237"/>
      <c r="H34" s="226" t="s">
        <v>155</v>
      </c>
    </row>
    <row r="35" spans="1:8" ht="15" customHeight="1">
      <c r="A35" s="224"/>
      <c r="B35" s="225"/>
      <c r="C35" s="226"/>
      <c r="D35" s="227"/>
      <c r="E35" s="221"/>
      <c r="F35" s="241"/>
      <c r="G35" s="237"/>
      <c r="H35" s="226"/>
    </row>
    <row r="36" spans="1:8" ht="15.75" customHeight="1">
      <c r="A36" s="224">
        <v>16</v>
      </c>
      <c r="B36" s="225">
        <v>16</v>
      </c>
      <c r="C36" s="229" t="s">
        <v>156</v>
      </c>
      <c r="D36" s="233" t="s">
        <v>157</v>
      </c>
      <c r="E36" s="218" t="s">
        <v>98</v>
      </c>
      <c r="F36" s="228" t="s">
        <v>151</v>
      </c>
      <c r="G36" s="231" t="s">
        <v>158</v>
      </c>
      <c r="H36" s="229" t="s">
        <v>159</v>
      </c>
    </row>
    <row r="37" spans="1:8" ht="12.75" customHeight="1">
      <c r="A37" s="224"/>
      <c r="B37" s="225"/>
      <c r="C37" s="229"/>
      <c r="D37" s="230"/>
      <c r="E37" s="219"/>
      <c r="F37" s="228"/>
      <c r="G37" s="231"/>
      <c r="H37" s="230"/>
    </row>
    <row r="38" spans="1:8" ht="12.75" customHeight="1">
      <c r="A38" s="224">
        <v>17</v>
      </c>
      <c r="B38" s="232">
        <v>17</v>
      </c>
      <c r="C38" s="229" t="s">
        <v>160</v>
      </c>
      <c r="D38" s="233" t="s">
        <v>161</v>
      </c>
      <c r="E38" s="218" t="s">
        <v>87</v>
      </c>
      <c r="F38" s="228" t="s">
        <v>162</v>
      </c>
      <c r="G38" s="236" t="s">
        <v>163</v>
      </c>
      <c r="H38" s="226" t="s">
        <v>164</v>
      </c>
    </row>
    <row r="39" spans="1:8" ht="12.75" customHeight="1">
      <c r="A39" s="224"/>
      <c r="B39" s="232"/>
      <c r="C39" s="229"/>
      <c r="D39" s="230"/>
      <c r="E39" s="219"/>
      <c r="F39" s="228"/>
      <c r="G39" s="236"/>
      <c r="H39" s="226"/>
    </row>
    <row r="40" spans="1:8" ht="12.75" customHeight="1">
      <c r="A40" s="224">
        <v>18</v>
      </c>
      <c r="B40" s="225">
        <v>18</v>
      </c>
      <c r="C40" s="229" t="s">
        <v>165</v>
      </c>
      <c r="D40" s="233" t="s">
        <v>166</v>
      </c>
      <c r="E40" s="218" t="s">
        <v>167</v>
      </c>
      <c r="F40" s="228" t="s">
        <v>168</v>
      </c>
      <c r="G40" s="231"/>
      <c r="H40" s="229" t="s">
        <v>169</v>
      </c>
    </row>
    <row r="41" spans="1:8" ht="12.75" customHeight="1">
      <c r="A41" s="224"/>
      <c r="B41" s="225"/>
      <c r="C41" s="229"/>
      <c r="D41" s="230"/>
      <c r="E41" s="219"/>
      <c r="F41" s="228"/>
      <c r="G41" s="231"/>
      <c r="H41" s="230"/>
    </row>
    <row r="42" spans="1:8" ht="12.75" customHeight="1">
      <c r="A42" s="224">
        <v>19</v>
      </c>
      <c r="B42" s="232">
        <v>19</v>
      </c>
      <c r="C42" s="226" t="s">
        <v>170</v>
      </c>
      <c r="D42" s="227" t="s">
        <v>171</v>
      </c>
      <c r="E42" s="218" t="s">
        <v>92</v>
      </c>
      <c r="F42" s="228" t="s">
        <v>93</v>
      </c>
      <c r="G42" s="237" t="s">
        <v>172</v>
      </c>
      <c r="H42" s="226" t="s">
        <v>173</v>
      </c>
    </row>
    <row r="43" spans="1:8" ht="12.75" customHeight="1">
      <c r="A43" s="224"/>
      <c r="B43" s="232"/>
      <c r="C43" s="226"/>
      <c r="D43" s="227"/>
      <c r="E43" s="219"/>
      <c r="F43" s="228"/>
      <c r="G43" s="237"/>
      <c r="H43" s="226"/>
    </row>
    <row r="44" spans="1:8" ht="12.75" customHeight="1">
      <c r="A44" s="224">
        <v>20</v>
      </c>
      <c r="B44" s="225">
        <v>20</v>
      </c>
      <c r="C44" s="226" t="s">
        <v>174</v>
      </c>
      <c r="D44" s="227" t="s">
        <v>175</v>
      </c>
      <c r="E44" s="218" t="s">
        <v>176</v>
      </c>
      <c r="F44" s="228" t="s">
        <v>177</v>
      </c>
      <c r="G44" s="237"/>
      <c r="H44" s="226" t="s">
        <v>178</v>
      </c>
    </row>
    <row r="45" spans="1:8" ht="12.75" customHeight="1">
      <c r="A45" s="224"/>
      <c r="B45" s="225"/>
      <c r="C45" s="226"/>
      <c r="D45" s="227"/>
      <c r="E45" s="219"/>
      <c r="F45" s="228"/>
      <c r="G45" s="237"/>
      <c r="H45" s="226"/>
    </row>
    <row r="46" spans="1:8" ht="12.75" customHeight="1">
      <c r="A46" s="224">
        <v>21</v>
      </c>
      <c r="B46" s="225">
        <v>21</v>
      </c>
      <c r="C46" s="226" t="s">
        <v>179</v>
      </c>
      <c r="D46" s="227" t="s">
        <v>180</v>
      </c>
      <c r="E46" s="218" t="s">
        <v>98</v>
      </c>
      <c r="F46" s="245" t="s">
        <v>99</v>
      </c>
      <c r="G46" s="237" t="s">
        <v>181</v>
      </c>
      <c r="H46" s="226" t="s">
        <v>182</v>
      </c>
    </row>
    <row r="47" spans="1:8" ht="12.75" customHeight="1">
      <c r="A47" s="224"/>
      <c r="B47" s="225"/>
      <c r="C47" s="226"/>
      <c r="D47" s="227"/>
      <c r="E47" s="219"/>
      <c r="F47" s="245"/>
      <c r="G47" s="237"/>
      <c r="H47" s="226"/>
    </row>
    <row r="48" spans="1:8" ht="12.75" customHeight="1">
      <c r="A48" s="224">
        <v>22</v>
      </c>
      <c r="B48" s="225">
        <v>22</v>
      </c>
      <c r="C48" s="226" t="s">
        <v>183</v>
      </c>
      <c r="D48" s="227" t="s">
        <v>184</v>
      </c>
      <c r="E48" s="218" t="s">
        <v>87</v>
      </c>
      <c r="F48" s="228" t="s">
        <v>88</v>
      </c>
      <c r="G48" s="237"/>
      <c r="H48" s="226" t="s">
        <v>89</v>
      </c>
    </row>
    <row r="49" spans="1:8" ht="12.75" customHeight="1">
      <c r="A49" s="224"/>
      <c r="B49" s="225"/>
      <c r="C49" s="226"/>
      <c r="D49" s="227"/>
      <c r="E49" s="219"/>
      <c r="F49" s="228"/>
      <c r="G49" s="237"/>
      <c r="H49" s="226"/>
    </row>
    <row r="50" spans="1:8" ht="12.75" customHeight="1">
      <c r="A50" s="224">
        <v>23</v>
      </c>
      <c r="B50" s="225">
        <v>23</v>
      </c>
      <c r="C50" s="226" t="s">
        <v>185</v>
      </c>
      <c r="D50" s="227" t="s">
        <v>186</v>
      </c>
      <c r="E50" s="218" t="s">
        <v>167</v>
      </c>
      <c r="F50" s="228" t="s">
        <v>187</v>
      </c>
      <c r="G50" s="227"/>
      <c r="H50" s="226" t="s">
        <v>188</v>
      </c>
    </row>
    <row r="51" spans="1:8" ht="12.75" customHeight="1">
      <c r="A51" s="224"/>
      <c r="B51" s="225"/>
      <c r="C51" s="226"/>
      <c r="D51" s="227"/>
      <c r="E51" s="219"/>
      <c r="F51" s="228"/>
      <c r="G51" s="227"/>
      <c r="H51" s="226"/>
    </row>
    <row r="52" spans="1:8" ht="12.75" customHeight="1">
      <c r="A52" s="224">
        <v>24</v>
      </c>
      <c r="B52" s="225">
        <v>24</v>
      </c>
      <c r="C52" s="226" t="s">
        <v>189</v>
      </c>
      <c r="D52" s="227" t="s">
        <v>190</v>
      </c>
      <c r="E52" s="218" t="s">
        <v>191</v>
      </c>
      <c r="F52" s="228" t="s">
        <v>192</v>
      </c>
      <c r="G52" s="236"/>
      <c r="H52" s="229" t="s">
        <v>193</v>
      </c>
    </row>
    <row r="53" spans="1:8" ht="12.75" customHeight="1">
      <c r="A53" s="224"/>
      <c r="B53" s="225"/>
      <c r="C53" s="226"/>
      <c r="D53" s="227"/>
      <c r="E53" s="219"/>
      <c r="F53" s="228"/>
      <c r="G53" s="236"/>
      <c r="H53" s="230"/>
    </row>
    <row r="54" spans="1:8" ht="12.75" customHeight="1">
      <c r="A54" s="224">
        <v>25</v>
      </c>
      <c r="B54" s="225">
        <v>25</v>
      </c>
      <c r="C54" s="229" t="s">
        <v>194</v>
      </c>
      <c r="D54" s="233" t="s">
        <v>195</v>
      </c>
      <c r="E54" s="218" t="s">
        <v>191</v>
      </c>
      <c r="F54" s="228" t="s">
        <v>192</v>
      </c>
      <c r="G54" s="231"/>
      <c r="H54" s="229" t="s">
        <v>196</v>
      </c>
    </row>
    <row r="55" spans="1:8" ht="12.75" customHeight="1">
      <c r="A55" s="224"/>
      <c r="B55" s="225"/>
      <c r="C55" s="229"/>
      <c r="D55" s="230"/>
      <c r="E55" s="219"/>
      <c r="F55" s="228"/>
      <c r="G55" s="231"/>
      <c r="H55" s="230"/>
    </row>
    <row r="56" spans="1:8" ht="12.75" customHeight="1">
      <c r="A56" s="224">
        <v>26</v>
      </c>
      <c r="B56" s="232">
        <v>26</v>
      </c>
      <c r="C56" s="226" t="s">
        <v>197</v>
      </c>
      <c r="D56" s="227" t="s">
        <v>198</v>
      </c>
      <c r="E56" s="218" t="s">
        <v>87</v>
      </c>
      <c r="F56" s="228" t="s">
        <v>162</v>
      </c>
      <c r="G56" s="236" t="s">
        <v>199</v>
      </c>
      <c r="H56" s="226" t="s">
        <v>200</v>
      </c>
    </row>
    <row r="57" spans="1:8" ht="12.75" customHeight="1">
      <c r="A57" s="224"/>
      <c r="B57" s="232"/>
      <c r="C57" s="226"/>
      <c r="D57" s="227"/>
      <c r="E57" s="219"/>
      <c r="F57" s="228"/>
      <c r="G57" s="236"/>
      <c r="H57" s="226"/>
    </row>
    <row r="58" spans="1:8" ht="12.75" customHeight="1">
      <c r="A58" s="224">
        <v>27</v>
      </c>
      <c r="B58" s="225">
        <v>27</v>
      </c>
      <c r="C58" s="246" t="s">
        <v>201</v>
      </c>
      <c r="D58" s="247" t="s">
        <v>202</v>
      </c>
      <c r="E58" s="220" t="s">
        <v>87</v>
      </c>
      <c r="F58" s="241" t="s">
        <v>162</v>
      </c>
      <c r="G58" s="248" t="s">
        <v>203</v>
      </c>
      <c r="H58" s="247" t="s">
        <v>200</v>
      </c>
    </row>
    <row r="59" spans="1:8" ht="12.75" customHeight="1">
      <c r="A59" s="224"/>
      <c r="B59" s="225"/>
      <c r="C59" s="246"/>
      <c r="D59" s="247"/>
      <c r="E59" s="221"/>
      <c r="F59" s="241"/>
      <c r="G59" s="249"/>
      <c r="H59" s="247"/>
    </row>
    <row r="60" spans="1:8" ht="12.75" customHeight="1">
      <c r="A60" s="224">
        <v>28</v>
      </c>
      <c r="B60" s="225">
        <v>28</v>
      </c>
      <c r="C60" s="229" t="s">
        <v>204</v>
      </c>
      <c r="D60" s="233" t="s">
        <v>205</v>
      </c>
      <c r="E60" s="218" t="s">
        <v>87</v>
      </c>
      <c r="F60" s="228" t="s">
        <v>206</v>
      </c>
      <c r="G60" s="231"/>
      <c r="H60" s="229" t="s">
        <v>207</v>
      </c>
    </row>
    <row r="61" spans="1:8" ht="12.75" customHeight="1">
      <c r="A61" s="224"/>
      <c r="B61" s="225"/>
      <c r="C61" s="229"/>
      <c r="D61" s="230"/>
      <c r="E61" s="219"/>
      <c r="F61" s="228"/>
      <c r="G61" s="231"/>
      <c r="H61" s="230"/>
    </row>
    <row r="62" spans="1:8" ht="12.75" customHeight="1">
      <c r="A62" s="224">
        <v>29</v>
      </c>
      <c r="B62" s="225">
        <v>29</v>
      </c>
      <c r="C62" s="226" t="s">
        <v>208</v>
      </c>
      <c r="D62" s="227" t="s">
        <v>209</v>
      </c>
      <c r="E62" s="218" t="s">
        <v>167</v>
      </c>
      <c r="F62" s="228" t="s">
        <v>210</v>
      </c>
      <c r="G62" s="237" t="s">
        <v>211</v>
      </c>
      <c r="H62" s="226" t="s">
        <v>169</v>
      </c>
    </row>
    <row r="63" spans="1:8" ht="12.75" customHeight="1">
      <c r="A63" s="224"/>
      <c r="B63" s="225"/>
      <c r="C63" s="226"/>
      <c r="D63" s="227"/>
      <c r="E63" s="219"/>
      <c r="F63" s="228"/>
      <c r="G63" s="237"/>
      <c r="H63" s="226"/>
    </row>
    <row r="64" spans="1:8" ht="12.75" customHeight="1">
      <c r="A64" s="224">
        <v>30</v>
      </c>
      <c r="B64" s="225">
        <v>30</v>
      </c>
      <c r="C64" s="229" t="s">
        <v>212</v>
      </c>
      <c r="D64" s="233" t="s">
        <v>213</v>
      </c>
      <c r="E64" s="218" t="s">
        <v>104</v>
      </c>
      <c r="F64" s="228" t="s">
        <v>214</v>
      </c>
      <c r="G64" s="231" t="s">
        <v>215</v>
      </c>
      <c r="H64" s="229" t="s">
        <v>216</v>
      </c>
    </row>
    <row r="65" spans="1:8" ht="12.75" customHeight="1">
      <c r="A65" s="224"/>
      <c r="B65" s="225"/>
      <c r="C65" s="229"/>
      <c r="D65" s="230"/>
      <c r="E65" s="219"/>
      <c r="F65" s="228"/>
      <c r="G65" s="231"/>
      <c r="H65" s="230"/>
    </row>
    <row r="66" spans="1:8" ht="12.75" customHeight="1">
      <c r="A66" s="224">
        <v>31</v>
      </c>
      <c r="B66" s="225">
        <v>31</v>
      </c>
      <c r="C66" s="226" t="s">
        <v>217</v>
      </c>
      <c r="D66" s="227" t="s">
        <v>218</v>
      </c>
      <c r="E66" s="218" t="s">
        <v>87</v>
      </c>
      <c r="F66" s="228" t="s">
        <v>219</v>
      </c>
      <c r="G66" s="236" t="s">
        <v>220</v>
      </c>
      <c r="H66" s="226" t="s">
        <v>221</v>
      </c>
    </row>
    <row r="67" spans="1:8" ht="12.75" customHeight="1">
      <c r="A67" s="224"/>
      <c r="B67" s="225"/>
      <c r="C67" s="226"/>
      <c r="D67" s="227"/>
      <c r="E67" s="219"/>
      <c r="F67" s="228"/>
      <c r="G67" s="237"/>
      <c r="H67" s="226"/>
    </row>
    <row r="68" spans="1:8" ht="12.75" customHeight="1">
      <c r="A68" s="224">
        <v>32</v>
      </c>
      <c r="B68" s="225">
        <v>32</v>
      </c>
      <c r="C68" s="226" t="s">
        <v>222</v>
      </c>
      <c r="D68" s="227" t="s">
        <v>223</v>
      </c>
      <c r="E68" s="218" t="s">
        <v>87</v>
      </c>
      <c r="F68" s="228" t="s">
        <v>88</v>
      </c>
      <c r="G68" s="236"/>
      <c r="H68" s="226" t="s">
        <v>224</v>
      </c>
    </row>
    <row r="69" spans="1:8" ht="12.75" customHeight="1">
      <c r="A69" s="224"/>
      <c r="B69" s="225"/>
      <c r="C69" s="226"/>
      <c r="D69" s="227"/>
      <c r="E69" s="219"/>
      <c r="F69" s="228"/>
      <c r="G69" s="236"/>
      <c r="H69" s="226"/>
    </row>
    <row r="70" spans="1:8" ht="12.75" customHeight="1">
      <c r="A70" s="224">
        <v>33</v>
      </c>
      <c r="B70" s="225">
        <v>33</v>
      </c>
      <c r="C70" s="226" t="s">
        <v>225</v>
      </c>
      <c r="D70" s="227" t="s">
        <v>226</v>
      </c>
      <c r="E70" s="218" t="s">
        <v>98</v>
      </c>
      <c r="F70" s="228" t="s">
        <v>151</v>
      </c>
      <c r="G70" s="237" t="s">
        <v>227</v>
      </c>
      <c r="H70" s="229" t="s">
        <v>101</v>
      </c>
    </row>
    <row r="71" spans="1:8" ht="12.75" customHeight="1">
      <c r="A71" s="224"/>
      <c r="B71" s="225"/>
      <c r="C71" s="226"/>
      <c r="D71" s="227"/>
      <c r="E71" s="219"/>
      <c r="F71" s="228"/>
      <c r="G71" s="237"/>
      <c r="H71" s="230"/>
    </row>
    <row r="72" spans="1:8" ht="12.75" customHeight="1">
      <c r="A72" s="224">
        <v>34</v>
      </c>
      <c r="B72" s="225">
        <v>34</v>
      </c>
      <c r="C72" s="226" t="s">
        <v>228</v>
      </c>
      <c r="D72" s="227" t="s">
        <v>229</v>
      </c>
      <c r="E72" s="218" t="s">
        <v>98</v>
      </c>
      <c r="F72" s="228" t="s">
        <v>151</v>
      </c>
      <c r="G72" s="237" t="s">
        <v>230</v>
      </c>
      <c r="H72" s="229" t="s">
        <v>101</v>
      </c>
    </row>
    <row r="73" spans="1:8" ht="12.75" customHeight="1">
      <c r="A73" s="224"/>
      <c r="B73" s="225"/>
      <c r="C73" s="226"/>
      <c r="D73" s="227"/>
      <c r="E73" s="219"/>
      <c r="F73" s="228"/>
      <c r="G73" s="237"/>
      <c r="H73" s="230"/>
    </row>
    <row r="74" spans="1:8" ht="12.75" customHeight="1">
      <c r="A74" s="224">
        <v>35</v>
      </c>
      <c r="B74" s="225">
        <v>35</v>
      </c>
      <c r="C74" s="226" t="s">
        <v>231</v>
      </c>
      <c r="D74" s="227" t="s">
        <v>232</v>
      </c>
      <c r="E74" s="218" t="s">
        <v>233</v>
      </c>
      <c r="F74" s="228" t="s">
        <v>234</v>
      </c>
      <c r="G74" s="237" t="s">
        <v>235</v>
      </c>
      <c r="H74" s="226" t="s">
        <v>236</v>
      </c>
    </row>
    <row r="75" spans="1:8" ht="12.75" customHeight="1">
      <c r="A75" s="224"/>
      <c r="B75" s="225"/>
      <c r="C75" s="226"/>
      <c r="D75" s="227"/>
      <c r="E75" s="219"/>
      <c r="F75" s="228"/>
      <c r="G75" s="237"/>
      <c r="H75" s="226"/>
    </row>
    <row r="76" spans="1:8" ht="12.75" customHeight="1">
      <c r="A76" s="224">
        <v>36</v>
      </c>
      <c r="B76" s="225">
        <v>36</v>
      </c>
      <c r="C76" s="226" t="s">
        <v>237</v>
      </c>
      <c r="D76" s="227" t="s">
        <v>238</v>
      </c>
      <c r="E76" s="218" t="s">
        <v>167</v>
      </c>
      <c r="F76" s="228" t="s">
        <v>239</v>
      </c>
      <c r="G76" s="237" t="s">
        <v>240</v>
      </c>
      <c r="H76" s="226" t="s">
        <v>241</v>
      </c>
    </row>
    <row r="77" spans="1:8" ht="12.75" customHeight="1">
      <c r="A77" s="224"/>
      <c r="B77" s="225"/>
      <c r="C77" s="226"/>
      <c r="D77" s="227"/>
      <c r="E77" s="219"/>
      <c r="F77" s="228"/>
      <c r="G77" s="237"/>
      <c r="H77" s="226"/>
    </row>
    <row r="78" spans="1:8" ht="12.75" customHeight="1">
      <c r="A78" s="224">
        <v>37</v>
      </c>
      <c r="B78" s="225">
        <v>37</v>
      </c>
      <c r="C78" s="246" t="s">
        <v>242</v>
      </c>
      <c r="D78" s="247" t="s">
        <v>243</v>
      </c>
      <c r="E78" s="220" t="s">
        <v>233</v>
      </c>
      <c r="F78" s="241" t="s">
        <v>244</v>
      </c>
      <c r="G78" s="249"/>
      <c r="H78" s="247" t="s">
        <v>245</v>
      </c>
    </row>
    <row r="79" spans="1:8" ht="12.75" customHeight="1">
      <c r="A79" s="224"/>
      <c r="B79" s="225"/>
      <c r="C79" s="262"/>
      <c r="D79" s="252"/>
      <c r="E79" s="263"/>
      <c r="F79" s="260"/>
      <c r="G79" s="261"/>
      <c r="H79" s="252"/>
    </row>
    <row r="80" spans="1:8" ht="12.75" customHeight="1">
      <c r="A80" s="253"/>
      <c r="B80" s="254">
        <v>38</v>
      </c>
      <c r="C80" s="255"/>
      <c r="D80" s="257"/>
      <c r="E80" s="218"/>
      <c r="F80" s="228"/>
      <c r="G80" s="258"/>
      <c r="H80" s="255"/>
    </row>
    <row r="81" spans="1:8" ht="12.75" customHeight="1">
      <c r="A81" s="253"/>
      <c r="B81" s="254"/>
      <c r="C81" s="256"/>
      <c r="D81" s="243"/>
      <c r="E81" s="219"/>
      <c r="F81" s="228"/>
      <c r="G81" s="259"/>
      <c r="H81" s="256"/>
    </row>
    <row r="82" spans="1:8" ht="12.75" customHeight="1">
      <c r="A82" s="253"/>
      <c r="B82" s="254">
        <v>39</v>
      </c>
      <c r="C82" s="255"/>
      <c r="D82" s="257"/>
      <c r="E82" s="218"/>
      <c r="F82" s="228"/>
      <c r="G82" s="258"/>
      <c r="H82" s="255"/>
    </row>
    <row r="83" spans="1:8" ht="12.75" customHeight="1">
      <c r="A83" s="253"/>
      <c r="B83" s="254"/>
      <c r="C83" s="256"/>
      <c r="D83" s="243"/>
      <c r="E83" s="219"/>
      <c r="F83" s="228"/>
      <c r="G83" s="259"/>
      <c r="H83" s="256"/>
    </row>
    <row r="84" spans="1:8" ht="12.75" customHeight="1">
      <c r="A84" s="264"/>
      <c r="B84" s="254">
        <v>40</v>
      </c>
      <c r="C84" s="229"/>
      <c r="D84" s="224"/>
      <c r="E84" s="218"/>
      <c r="F84" s="228"/>
      <c r="G84" s="231"/>
      <c r="H84" s="255"/>
    </row>
    <row r="85" spans="1:8" ht="12.75" customHeight="1">
      <c r="A85" s="264"/>
      <c r="B85" s="254"/>
      <c r="C85" s="229"/>
      <c r="D85" s="224"/>
      <c r="E85" s="219"/>
      <c r="F85" s="228"/>
      <c r="G85" s="231"/>
      <c r="H85" s="256"/>
    </row>
    <row r="86" spans="1:8" ht="12.75" customHeight="1">
      <c r="A86" s="264"/>
      <c r="B86" s="254">
        <v>41</v>
      </c>
      <c r="C86" s="229"/>
      <c r="D86" s="224"/>
      <c r="E86" s="218"/>
      <c r="F86" s="228"/>
      <c r="G86" s="231"/>
      <c r="H86" s="229"/>
    </row>
    <row r="87" spans="1:8" ht="12.75" customHeight="1">
      <c r="A87" s="264"/>
      <c r="B87" s="254"/>
      <c r="C87" s="229"/>
      <c r="D87" s="224"/>
      <c r="E87" s="219"/>
      <c r="F87" s="228"/>
      <c r="G87" s="231"/>
      <c r="H87" s="255"/>
    </row>
    <row r="88" spans="1:8" ht="12.75" customHeight="1">
      <c r="A88" s="264"/>
      <c r="B88" s="254">
        <v>42</v>
      </c>
      <c r="C88" s="229"/>
      <c r="D88" s="224"/>
      <c r="E88" s="218"/>
      <c r="F88" s="228"/>
      <c r="G88" s="231"/>
      <c r="H88" s="229"/>
    </row>
    <row r="89" spans="1:8" ht="12.75" customHeight="1">
      <c r="A89" s="264"/>
      <c r="B89" s="254"/>
      <c r="C89" s="229"/>
      <c r="D89" s="224"/>
      <c r="E89" s="219"/>
      <c r="F89" s="228"/>
      <c r="G89" s="231"/>
      <c r="H89" s="255"/>
    </row>
    <row r="90" spans="1:8" ht="12.75" customHeight="1">
      <c r="A90" s="264"/>
      <c r="B90" s="254">
        <v>43</v>
      </c>
      <c r="C90" s="229"/>
      <c r="D90" s="224"/>
      <c r="E90" s="218"/>
      <c r="F90" s="228"/>
      <c r="G90" s="231"/>
      <c r="H90" s="229"/>
    </row>
    <row r="91" spans="1:8" ht="12.75" customHeight="1">
      <c r="A91" s="264"/>
      <c r="B91" s="254"/>
      <c r="C91" s="229"/>
      <c r="D91" s="224"/>
      <c r="E91" s="219"/>
      <c r="F91" s="228"/>
      <c r="G91" s="231"/>
      <c r="H91" s="255"/>
    </row>
    <row r="92" spans="1:8" ht="12.75" customHeight="1">
      <c r="A92" s="264"/>
      <c r="B92" s="254">
        <v>44</v>
      </c>
      <c r="C92" s="265"/>
      <c r="D92" s="264"/>
      <c r="E92" s="218"/>
      <c r="F92" s="228"/>
      <c r="G92" s="231"/>
      <c r="H92" s="264"/>
    </row>
    <row r="93" spans="1:8" ht="12.75" customHeight="1">
      <c r="A93" s="264"/>
      <c r="B93" s="254"/>
      <c r="C93" s="265"/>
      <c r="D93" s="264"/>
      <c r="E93" s="219"/>
      <c r="F93" s="228"/>
      <c r="G93" s="231"/>
      <c r="H93" s="264"/>
    </row>
    <row r="94" spans="1:8" ht="12.75" customHeight="1">
      <c r="A94" s="264"/>
      <c r="B94" s="254">
        <v>45</v>
      </c>
      <c r="C94" s="265"/>
      <c r="D94" s="264"/>
      <c r="E94" s="218"/>
      <c r="F94" s="228"/>
      <c r="G94" s="231"/>
      <c r="H94" s="264"/>
    </row>
    <row r="95" spans="1:8" ht="12.75" customHeight="1">
      <c r="A95" s="264"/>
      <c r="B95" s="254"/>
      <c r="C95" s="265"/>
      <c r="D95" s="264"/>
      <c r="E95" s="219"/>
      <c r="F95" s="228"/>
      <c r="G95" s="231"/>
      <c r="H95" s="264"/>
    </row>
    <row r="96" spans="1:8" ht="12.75" customHeight="1">
      <c r="A96" s="264"/>
      <c r="B96" s="254">
        <v>46</v>
      </c>
      <c r="C96" s="265"/>
      <c r="D96" s="264"/>
      <c r="E96" s="218"/>
      <c r="F96" s="228"/>
      <c r="G96" s="231"/>
      <c r="H96" s="264"/>
    </row>
    <row r="97" spans="1:8" ht="12.75" customHeight="1">
      <c r="A97" s="264"/>
      <c r="B97" s="254"/>
      <c r="C97" s="265"/>
      <c r="D97" s="264"/>
      <c r="E97" s="219"/>
      <c r="F97" s="228"/>
      <c r="G97" s="231"/>
      <c r="H97" s="264"/>
    </row>
    <row r="98" spans="1:8" ht="12.75" customHeight="1">
      <c r="A98" s="264"/>
      <c r="B98" s="254">
        <v>47</v>
      </c>
      <c r="C98" s="265"/>
      <c r="D98" s="264"/>
      <c r="E98" s="218"/>
      <c r="F98" s="228"/>
      <c r="G98" s="231"/>
      <c r="H98" s="264"/>
    </row>
    <row r="99" spans="1:8" ht="12.75" customHeight="1">
      <c r="A99" s="264"/>
      <c r="B99" s="254"/>
      <c r="C99" s="265"/>
      <c r="D99" s="264"/>
      <c r="E99" s="219"/>
      <c r="F99" s="228"/>
      <c r="G99" s="231"/>
      <c r="H99" s="264"/>
    </row>
    <row r="100" spans="1:8" ht="12.75" customHeight="1">
      <c r="A100" s="264"/>
      <c r="B100" s="254">
        <v>48</v>
      </c>
      <c r="C100" s="265"/>
      <c r="D100" s="264"/>
      <c r="E100" s="218"/>
      <c r="F100" s="228"/>
      <c r="G100" s="231"/>
      <c r="H100" s="264"/>
    </row>
    <row r="101" spans="1:8" ht="12.75" customHeight="1">
      <c r="A101" s="264"/>
      <c r="B101" s="254"/>
      <c r="C101" s="265"/>
      <c r="D101" s="264"/>
      <c r="E101" s="219"/>
      <c r="F101" s="228"/>
      <c r="G101" s="231"/>
      <c r="H101" s="264"/>
    </row>
    <row r="102" spans="1:8" ht="12.75" customHeight="1">
      <c r="A102" s="264"/>
      <c r="B102" s="254">
        <v>49</v>
      </c>
      <c r="C102" s="265"/>
      <c r="D102" s="264"/>
      <c r="E102" s="218"/>
      <c r="F102" s="228"/>
      <c r="G102" s="231"/>
      <c r="H102" s="264"/>
    </row>
    <row r="103" spans="1:8" ht="12.75" customHeight="1">
      <c r="A103" s="264"/>
      <c r="B103" s="254"/>
      <c r="C103" s="265"/>
      <c r="D103" s="264"/>
      <c r="E103" s="219"/>
      <c r="F103" s="228"/>
      <c r="G103" s="231"/>
      <c r="H103" s="264"/>
    </row>
    <row r="104" spans="1:8" ht="12.75" customHeight="1">
      <c r="A104" s="264"/>
      <c r="B104" s="254">
        <v>50</v>
      </c>
      <c r="C104" s="265"/>
      <c r="D104" s="264"/>
      <c r="E104" s="218"/>
      <c r="F104" s="228"/>
      <c r="G104" s="231"/>
      <c r="H104" s="264"/>
    </row>
    <row r="105" spans="1:8" ht="12.75" customHeight="1">
      <c r="A105" s="264"/>
      <c r="B105" s="254"/>
      <c r="C105" s="265"/>
      <c r="D105" s="264"/>
      <c r="E105" s="219"/>
      <c r="F105" s="228"/>
      <c r="G105" s="231"/>
      <c r="H105" s="264"/>
    </row>
    <row r="106" spans="1:8" ht="12.75" customHeight="1">
      <c r="A106" s="264"/>
      <c r="B106" s="254">
        <v>51</v>
      </c>
      <c r="C106" s="265"/>
      <c r="D106" s="264"/>
      <c r="E106" s="218"/>
      <c r="F106" s="228"/>
      <c r="G106" s="231"/>
      <c r="H106" s="264"/>
    </row>
    <row r="107" spans="1:8" ht="12.75" customHeight="1">
      <c r="A107" s="264"/>
      <c r="B107" s="254"/>
      <c r="C107" s="265"/>
      <c r="D107" s="264"/>
      <c r="E107" s="219"/>
      <c r="F107" s="228"/>
      <c r="G107" s="231"/>
      <c r="H107" s="264"/>
    </row>
    <row r="108" spans="1:8" ht="12.75" customHeight="1">
      <c r="A108" s="264"/>
      <c r="B108" s="254">
        <v>52</v>
      </c>
      <c r="C108" s="265"/>
      <c r="D108" s="264"/>
      <c r="E108" s="218"/>
      <c r="F108" s="228"/>
      <c r="G108" s="231"/>
      <c r="H108" s="264"/>
    </row>
    <row r="109" spans="1:8" ht="12.75" customHeight="1">
      <c r="A109" s="264"/>
      <c r="B109" s="254"/>
      <c r="C109" s="265"/>
      <c r="D109" s="264"/>
      <c r="E109" s="219"/>
      <c r="F109" s="228"/>
      <c r="G109" s="231"/>
      <c r="H109" s="264"/>
    </row>
    <row r="110" spans="1:8" ht="12.75" customHeight="1">
      <c r="A110" s="264"/>
      <c r="B110" s="254">
        <v>53</v>
      </c>
      <c r="C110" s="265"/>
      <c r="D110" s="264"/>
      <c r="E110" s="218"/>
      <c r="F110" s="228"/>
      <c r="G110" s="231"/>
      <c r="H110" s="264"/>
    </row>
    <row r="111" spans="1:8" ht="12.75" customHeight="1">
      <c r="A111" s="264"/>
      <c r="B111" s="254"/>
      <c r="C111" s="265"/>
      <c r="D111" s="264"/>
      <c r="E111" s="219"/>
      <c r="F111" s="228"/>
      <c r="G111" s="231"/>
      <c r="H111" s="264"/>
    </row>
    <row r="112" spans="1:8" ht="12.75" customHeight="1">
      <c r="A112" s="264"/>
      <c r="B112" s="254">
        <v>54</v>
      </c>
      <c r="C112" s="265"/>
      <c r="D112" s="264"/>
      <c r="E112" s="218"/>
      <c r="F112" s="228"/>
      <c r="G112" s="231"/>
      <c r="H112" s="264"/>
    </row>
    <row r="113" spans="1:8" ht="12.75" customHeight="1">
      <c r="A113" s="264"/>
      <c r="B113" s="254"/>
      <c r="C113" s="265"/>
      <c r="D113" s="264"/>
      <c r="E113" s="219"/>
      <c r="F113" s="228"/>
      <c r="G113" s="231"/>
      <c r="H113" s="264"/>
    </row>
    <row r="114" spans="1:8" ht="12.75" customHeight="1">
      <c r="A114" s="264"/>
      <c r="B114" s="254">
        <v>55</v>
      </c>
      <c r="C114" s="265"/>
      <c r="D114" s="264"/>
      <c r="E114" s="218"/>
      <c r="F114" s="228"/>
      <c r="G114" s="231"/>
      <c r="H114" s="264"/>
    </row>
    <row r="115" spans="1:8" ht="12.75" customHeight="1">
      <c r="A115" s="264"/>
      <c r="B115" s="254"/>
      <c r="C115" s="265"/>
      <c r="D115" s="264"/>
      <c r="E115" s="219"/>
      <c r="F115" s="228"/>
      <c r="G115" s="231"/>
      <c r="H115" s="264"/>
    </row>
    <row r="116" spans="1:8" ht="12.75" customHeight="1">
      <c r="A116" s="264"/>
      <c r="B116" s="254">
        <v>56</v>
      </c>
      <c r="C116" s="265"/>
      <c r="D116" s="264"/>
      <c r="E116" s="218"/>
      <c r="F116" s="228"/>
      <c r="G116" s="231"/>
      <c r="H116" s="264"/>
    </row>
    <row r="117" spans="1:8" ht="12.75" customHeight="1">
      <c r="A117" s="264"/>
      <c r="B117" s="254"/>
      <c r="C117" s="265"/>
      <c r="D117" s="264"/>
      <c r="E117" s="219"/>
      <c r="F117" s="228"/>
      <c r="G117" s="231"/>
      <c r="H117" s="264"/>
    </row>
    <row r="118" spans="1:8" ht="12.75" customHeight="1">
      <c r="A118" s="264"/>
      <c r="B118" s="254">
        <v>57</v>
      </c>
      <c r="C118" s="265"/>
      <c r="D118" s="264"/>
      <c r="E118" s="218"/>
      <c r="F118" s="228"/>
      <c r="G118" s="231"/>
      <c r="H118" s="264"/>
    </row>
    <row r="119" spans="1:8" ht="12.75" customHeight="1">
      <c r="A119" s="264"/>
      <c r="B119" s="254"/>
      <c r="C119" s="265"/>
      <c r="D119" s="264"/>
      <c r="E119" s="219"/>
      <c r="F119" s="228"/>
      <c r="G119" s="231"/>
      <c r="H119" s="264"/>
    </row>
    <row r="120" spans="1:8" ht="12.75" customHeight="1">
      <c r="A120" s="264"/>
      <c r="B120" s="254">
        <v>58</v>
      </c>
      <c r="C120" s="265"/>
      <c r="D120" s="264"/>
      <c r="E120" s="218"/>
      <c r="F120" s="228"/>
      <c r="G120" s="231"/>
      <c r="H120" s="264"/>
    </row>
    <row r="121" spans="1:8" ht="12.75" customHeight="1">
      <c r="A121" s="264"/>
      <c r="B121" s="254"/>
      <c r="C121" s="265"/>
      <c r="D121" s="264"/>
      <c r="E121" s="219"/>
      <c r="F121" s="228"/>
      <c r="G121" s="231"/>
      <c r="H121" s="264"/>
    </row>
    <row r="122" spans="1:8" ht="12.75" customHeight="1">
      <c r="A122" s="264"/>
      <c r="B122" s="254">
        <v>59</v>
      </c>
      <c r="C122" s="265"/>
      <c r="D122" s="264"/>
      <c r="E122" s="218"/>
      <c r="F122" s="228"/>
      <c r="G122" s="231"/>
      <c r="H122" s="264"/>
    </row>
    <row r="123" spans="1:8" ht="12.75" customHeight="1">
      <c r="A123" s="264"/>
      <c r="B123" s="254"/>
      <c r="C123" s="265"/>
      <c r="D123" s="264"/>
      <c r="E123" s="219"/>
      <c r="F123" s="228"/>
      <c r="G123" s="231"/>
      <c r="H123" s="264"/>
    </row>
    <row r="124" spans="1:8" ht="12.75" customHeight="1">
      <c r="A124" s="264"/>
      <c r="B124" s="254">
        <v>60</v>
      </c>
      <c r="C124" s="265"/>
      <c r="D124" s="264"/>
      <c r="E124" s="218"/>
      <c r="F124" s="228"/>
      <c r="G124" s="231"/>
      <c r="H124" s="264"/>
    </row>
    <row r="125" spans="1:8" ht="12.75" customHeight="1">
      <c r="A125" s="264"/>
      <c r="B125" s="254"/>
      <c r="C125" s="265"/>
      <c r="D125" s="264"/>
      <c r="E125" s="219"/>
      <c r="F125" s="228"/>
      <c r="G125" s="231"/>
      <c r="H125" s="264"/>
    </row>
    <row r="126" spans="1:8" ht="12.75" customHeight="1">
      <c r="A126" s="264"/>
      <c r="B126" s="254">
        <v>61</v>
      </c>
      <c r="C126" s="265"/>
      <c r="D126" s="264"/>
      <c r="E126" s="218"/>
      <c r="F126" s="228"/>
      <c r="G126" s="231"/>
      <c r="H126" s="264"/>
    </row>
    <row r="127" spans="1:8" ht="12.75" customHeight="1">
      <c r="A127" s="264"/>
      <c r="B127" s="254"/>
      <c r="C127" s="265"/>
      <c r="D127" s="264"/>
      <c r="E127" s="219"/>
      <c r="F127" s="228"/>
      <c r="G127" s="231"/>
      <c r="H127" s="264"/>
    </row>
    <row r="128" spans="1:8" ht="12.75" customHeight="1">
      <c r="A128" s="264"/>
      <c r="B128" s="254">
        <v>62</v>
      </c>
      <c r="C128" s="265"/>
      <c r="D128" s="264"/>
      <c r="E128" s="218"/>
      <c r="F128" s="228"/>
      <c r="G128" s="231"/>
      <c r="H128" s="264"/>
    </row>
    <row r="129" spans="1:8" ht="12.75" customHeight="1">
      <c r="A129" s="264"/>
      <c r="B129" s="254"/>
      <c r="C129" s="265"/>
      <c r="D129" s="264"/>
      <c r="E129" s="219"/>
      <c r="F129" s="228"/>
      <c r="G129" s="231"/>
      <c r="H129" s="264"/>
    </row>
    <row r="130" spans="1:8" ht="12.75">
      <c r="A130" s="264"/>
      <c r="B130" s="254">
        <v>63</v>
      </c>
      <c r="C130" s="265"/>
      <c r="D130" s="264"/>
      <c r="E130" s="218"/>
      <c r="F130" s="228"/>
      <c r="G130" s="231"/>
      <c r="H130" s="264"/>
    </row>
    <row r="131" spans="1:8" ht="12.75">
      <c r="A131" s="264"/>
      <c r="B131" s="254"/>
      <c r="C131" s="265"/>
      <c r="D131" s="264"/>
      <c r="E131" s="219"/>
      <c r="F131" s="228"/>
      <c r="G131" s="231"/>
      <c r="H131" s="264"/>
    </row>
    <row r="132" spans="1:8" ht="12.75">
      <c r="A132" s="264"/>
      <c r="B132" s="254">
        <v>64</v>
      </c>
      <c r="C132" s="265"/>
      <c r="D132" s="264"/>
      <c r="E132" s="218"/>
      <c r="F132" s="228"/>
      <c r="G132" s="231"/>
      <c r="H132" s="264"/>
    </row>
    <row r="133" spans="1:8" ht="12.75">
      <c r="A133" s="264"/>
      <c r="B133" s="254"/>
      <c r="C133" s="265"/>
      <c r="D133" s="264"/>
      <c r="E133" s="219"/>
      <c r="F133" s="228"/>
      <c r="G133" s="231"/>
      <c r="H133" s="264"/>
    </row>
    <row r="134" spans="1:7" ht="12.75">
      <c r="A134" s="60"/>
      <c r="B134" s="24"/>
      <c r="C134" s="61"/>
      <c r="D134" s="61"/>
      <c r="E134" s="61"/>
      <c r="F134" s="62"/>
      <c r="G134" s="63"/>
    </row>
    <row r="135" spans="1:8" ht="12.75">
      <c r="A135" s="60"/>
      <c r="B135" s="24"/>
      <c r="C135" s="61"/>
      <c r="D135" s="61"/>
      <c r="E135" s="61"/>
      <c r="F135" s="62"/>
      <c r="G135" s="63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4"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98:E99"/>
    <mergeCell ref="E100:E101"/>
    <mergeCell ref="E102:E103"/>
    <mergeCell ref="E104:E105"/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38">
      <selection activeCell="O188" sqref="O188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29" t="s">
        <v>65</v>
      </c>
      <c r="C1" s="329"/>
      <c r="D1" s="329"/>
      <c r="E1" s="329"/>
      <c r="F1" s="329"/>
      <c r="G1" s="329"/>
      <c r="H1" s="329"/>
      <c r="I1" s="329"/>
      <c r="K1" s="329" t="s">
        <v>65</v>
      </c>
      <c r="L1" s="329"/>
      <c r="M1" s="329"/>
      <c r="N1" s="329"/>
      <c r="O1" s="329"/>
      <c r="P1" s="329"/>
      <c r="Q1" s="329"/>
      <c r="R1" s="329"/>
    </row>
    <row r="2" spans="2:18" ht="15.75">
      <c r="B2" s="330" t="str">
        <f>'пр.взв.'!G3</f>
        <v>в.к.68 кг</v>
      </c>
      <c r="C2" s="329"/>
      <c r="D2" s="329"/>
      <c r="E2" s="329"/>
      <c r="F2" s="329"/>
      <c r="G2" s="329"/>
      <c r="H2" s="329"/>
      <c r="I2" s="329"/>
      <c r="K2" s="330" t="str">
        <f>B2</f>
        <v>в.к.68 кг</v>
      </c>
      <c r="L2" s="329"/>
      <c r="M2" s="329"/>
      <c r="N2" s="329"/>
      <c r="O2" s="329"/>
      <c r="P2" s="329"/>
      <c r="Q2" s="329"/>
      <c r="R2" s="329"/>
    </row>
    <row r="3" spans="2:18" ht="16.5" thickBot="1">
      <c r="B3" s="78" t="s">
        <v>66</v>
      </c>
      <c r="C3" s="79" t="s">
        <v>67</v>
      </c>
      <c r="D3" s="80" t="s">
        <v>74</v>
      </c>
      <c r="E3" s="79"/>
      <c r="F3" s="78"/>
      <c r="G3" s="79"/>
      <c r="H3" s="79"/>
      <c r="I3" s="79"/>
      <c r="J3" s="79"/>
      <c r="K3" s="78" t="s">
        <v>1</v>
      </c>
      <c r="L3" s="79" t="s">
        <v>67</v>
      </c>
      <c r="M3" s="80" t="s">
        <v>74</v>
      </c>
      <c r="N3" s="79"/>
      <c r="O3" s="78"/>
      <c r="P3" s="79"/>
      <c r="Q3" s="79"/>
      <c r="R3" s="79"/>
    </row>
    <row r="4" spans="1:18" ht="12.75">
      <c r="A4" s="308" t="s">
        <v>69</v>
      </c>
      <c r="B4" s="310" t="s">
        <v>3</v>
      </c>
      <c r="C4" s="300" t="s">
        <v>4</v>
      </c>
      <c r="D4" s="300" t="s">
        <v>13</v>
      </c>
      <c r="E4" s="300" t="s">
        <v>14</v>
      </c>
      <c r="F4" s="300" t="s">
        <v>15</v>
      </c>
      <c r="G4" s="302" t="s">
        <v>70</v>
      </c>
      <c r="H4" s="304" t="s">
        <v>71</v>
      </c>
      <c r="I4" s="306" t="s">
        <v>17</v>
      </c>
      <c r="J4" s="308" t="s">
        <v>69</v>
      </c>
      <c r="K4" s="310" t="s">
        <v>3</v>
      </c>
      <c r="L4" s="300" t="s">
        <v>4</v>
      </c>
      <c r="M4" s="300" t="s">
        <v>13</v>
      </c>
      <c r="N4" s="300" t="s">
        <v>14</v>
      </c>
      <c r="O4" s="300" t="s">
        <v>15</v>
      </c>
      <c r="P4" s="302" t="s">
        <v>70</v>
      </c>
      <c r="Q4" s="304" t="s">
        <v>71</v>
      </c>
      <c r="R4" s="306" t="s">
        <v>17</v>
      </c>
    </row>
    <row r="5" spans="1:18" ht="13.5" thickBot="1">
      <c r="A5" s="309"/>
      <c r="B5" s="328" t="s">
        <v>72</v>
      </c>
      <c r="C5" s="301"/>
      <c r="D5" s="301"/>
      <c r="E5" s="301"/>
      <c r="F5" s="301"/>
      <c r="G5" s="303"/>
      <c r="H5" s="305"/>
      <c r="I5" s="307" t="s">
        <v>73</v>
      </c>
      <c r="J5" s="309"/>
      <c r="K5" s="328" t="s">
        <v>72</v>
      </c>
      <c r="L5" s="301"/>
      <c r="M5" s="301"/>
      <c r="N5" s="301"/>
      <c r="O5" s="301"/>
      <c r="P5" s="303"/>
      <c r="Q5" s="305"/>
      <c r="R5" s="307" t="s">
        <v>73</v>
      </c>
    </row>
    <row r="6" spans="1:18" ht="12.75" customHeight="1">
      <c r="A6" s="323">
        <v>1</v>
      </c>
      <c r="B6" s="335">
        <v>1</v>
      </c>
      <c r="C6" s="337" t="str">
        <f>VLOOKUP(B6,'пр.взв.'!B6:H133,2,FALSE)</f>
        <v>Онегов Никита Александрович</v>
      </c>
      <c r="D6" s="296" t="str">
        <f>VLOOKUP(B6,'пр.взв.'!B6:H133,3,FALSE)</f>
        <v>06.08.88 мс</v>
      </c>
      <c r="E6" s="296" t="str">
        <f>VLOOKUP(B6,'пр.взв.'!B1:H133,4,FALSE)</f>
        <v>ЦФО</v>
      </c>
      <c r="F6" s="272"/>
      <c r="G6" s="285"/>
      <c r="H6" s="259"/>
      <c r="I6" s="243"/>
      <c r="J6" s="295">
        <v>4</v>
      </c>
      <c r="K6" s="335">
        <v>2</v>
      </c>
      <c r="L6" s="337" t="str">
        <f>VLOOKUP(K6,'пр.взв.'!B6:H133,2,FALSE)</f>
        <v>Хлопов Роман Александрович</v>
      </c>
      <c r="M6" s="296" t="str">
        <f>VLOOKUP(K6,'пр.взв.'!B6:H133,3,FALSE)</f>
        <v>23.04.85 мс</v>
      </c>
      <c r="N6" s="296" t="str">
        <f>VLOOKUP(K6,'пр.взв.'!B6:H133,4,FALSE)</f>
        <v>СПБ</v>
      </c>
      <c r="O6" s="272"/>
      <c r="P6" s="285"/>
      <c r="Q6" s="259"/>
      <c r="R6" s="243"/>
    </row>
    <row r="7" spans="1:18" ht="12.75" customHeight="1">
      <c r="A7" s="324"/>
      <c r="B7" s="336"/>
      <c r="C7" s="338"/>
      <c r="D7" s="274"/>
      <c r="E7" s="274"/>
      <c r="F7" s="274"/>
      <c r="G7" s="274"/>
      <c r="H7" s="231"/>
      <c r="I7" s="224"/>
      <c r="J7" s="277"/>
      <c r="K7" s="336"/>
      <c r="L7" s="338"/>
      <c r="M7" s="274"/>
      <c r="N7" s="274"/>
      <c r="O7" s="274"/>
      <c r="P7" s="274"/>
      <c r="Q7" s="231"/>
      <c r="R7" s="224"/>
    </row>
    <row r="8" spans="1:18" ht="12.75" customHeight="1">
      <c r="A8" s="324"/>
      <c r="B8" s="331">
        <v>33</v>
      </c>
      <c r="C8" s="333" t="str">
        <f>VLOOKUP(B8,'пр.взв.'!B9:H133,2,FALSE)</f>
        <v>Клецков Дмитрий Валерьевич</v>
      </c>
      <c r="D8" s="273" t="str">
        <f>VLOOKUP(B8,'пр.взв.'!B2:H135,3,FALSE)</f>
        <v>26.11.86 мс</v>
      </c>
      <c r="E8" s="273" t="str">
        <f>VLOOKUP(B8,'пр.взв.'!B1:H135,4,FALSE)</f>
        <v>МОС</v>
      </c>
      <c r="F8" s="271"/>
      <c r="G8" s="271"/>
      <c r="H8" s="242"/>
      <c r="I8" s="242"/>
      <c r="J8" s="277"/>
      <c r="K8" s="331">
        <v>34</v>
      </c>
      <c r="L8" s="333" t="str">
        <f>VLOOKUP(K8,'пр.взв.'!B2:H135,2,FALSE)</f>
        <v>Клецков Никита Валерьевич</v>
      </c>
      <c r="M8" s="273" t="str">
        <f>VLOOKUP(K8,'пр.взв.'!B1:H135,3,FALSE)</f>
        <v>26.11.86 мсмк</v>
      </c>
      <c r="N8" s="273" t="str">
        <f>VLOOKUP(K8,'пр.взв.'!B1:H135,4,FALSE)</f>
        <v>МОС</v>
      </c>
      <c r="O8" s="271"/>
      <c r="P8" s="271"/>
      <c r="Q8" s="242"/>
      <c r="R8" s="242"/>
    </row>
    <row r="9" spans="1:18" ht="13.5" customHeight="1" thickBot="1">
      <c r="A9" s="327"/>
      <c r="B9" s="332"/>
      <c r="C9" s="334"/>
      <c r="D9" s="291"/>
      <c r="E9" s="291"/>
      <c r="F9" s="288"/>
      <c r="G9" s="288"/>
      <c r="H9" s="289"/>
      <c r="I9" s="289"/>
      <c r="J9" s="292"/>
      <c r="K9" s="332"/>
      <c r="L9" s="334"/>
      <c r="M9" s="291"/>
      <c r="N9" s="291"/>
      <c r="O9" s="288"/>
      <c r="P9" s="288"/>
      <c r="Q9" s="289"/>
      <c r="R9" s="289"/>
    </row>
    <row r="10" spans="1:18" ht="12.75" customHeight="1" hidden="1">
      <c r="A10" s="323">
        <v>2</v>
      </c>
      <c r="B10" s="335">
        <v>17</v>
      </c>
      <c r="C10" s="339" t="str">
        <f>VLOOKUP(B10,'пр.взв.'!B1:H133,2,FALSE)</f>
        <v>Толкачёв Андрей Александрович</v>
      </c>
      <c r="D10" s="284" t="str">
        <f>VLOOKUP(B10,'пр.взв.'!B1:H137,3,FALSE)</f>
        <v>08.09.92 мс</v>
      </c>
      <c r="E10" s="284" t="str">
        <f>VLOOKUP(B10,'пр.взв.'!B1:H137,4,FALSE)</f>
        <v>ЦФО</v>
      </c>
      <c r="F10" s="290"/>
      <c r="G10" s="297"/>
      <c r="H10" s="298"/>
      <c r="I10" s="284"/>
      <c r="J10" s="295">
        <v>10</v>
      </c>
      <c r="K10" s="335">
        <v>18</v>
      </c>
      <c r="L10" s="339" t="str">
        <f>VLOOKUP(K10,'пр.взв.'!B1:H137,2,FALSE)</f>
        <v>Антропов Глеб Евгеньевич</v>
      </c>
      <c r="M10" s="284" t="str">
        <f>VLOOKUP(K10,'пр.взв.'!B1:H137,3,FALSE)</f>
        <v>26.02.91 мс</v>
      </c>
      <c r="N10" s="284" t="str">
        <f>VLOOKUP(K10,'пр.взв.'!B1:H137,4,FALSE)</f>
        <v>УФО</v>
      </c>
      <c r="O10" s="290"/>
      <c r="P10" s="297"/>
      <c r="Q10" s="298"/>
      <c r="R10" s="284"/>
    </row>
    <row r="11" spans="1:18" ht="12.75" customHeight="1" hidden="1">
      <c r="A11" s="324"/>
      <c r="B11" s="336"/>
      <c r="C11" s="338"/>
      <c r="D11" s="274"/>
      <c r="E11" s="274"/>
      <c r="F11" s="274"/>
      <c r="G11" s="274"/>
      <c r="H11" s="231"/>
      <c r="I11" s="224"/>
      <c r="J11" s="277"/>
      <c r="K11" s="336"/>
      <c r="L11" s="338"/>
      <c r="M11" s="274"/>
      <c r="N11" s="274"/>
      <c r="O11" s="274"/>
      <c r="P11" s="274"/>
      <c r="Q11" s="231"/>
      <c r="R11" s="224"/>
    </row>
    <row r="12" spans="1:18" ht="12.75" customHeight="1" hidden="1">
      <c r="A12" s="324"/>
      <c r="B12" s="331">
        <v>49</v>
      </c>
      <c r="C12" s="333">
        <f>VLOOKUP(B12,'пр.взв.'!B1:H133,2,FALSE)</f>
        <v>0</v>
      </c>
      <c r="D12" s="273">
        <f>VLOOKUP(B12,'пр.взв.'!B1:H139,3,FALSE)</f>
        <v>0</v>
      </c>
      <c r="E12" s="273">
        <f>VLOOKUP(B12,'пр.взв.'!B1:H139,4,FALSE)</f>
        <v>0</v>
      </c>
      <c r="F12" s="271"/>
      <c r="G12" s="271"/>
      <c r="H12" s="242"/>
      <c r="I12" s="242"/>
      <c r="J12" s="277"/>
      <c r="K12" s="331">
        <v>50</v>
      </c>
      <c r="L12" s="333">
        <f>VLOOKUP(K12,'пр.взв.'!B1:H139,2,FALSE)</f>
        <v>0</v>
      </c>
      <c r="M12" s="273">
        <f>VLOOKUP(K12,'пр.взв.'!B1:H139,3,FALSE)</f>
        <v>0</v>
      </c>
      <c r="N12" s="273">
        <f>VLOOKUP(K12,'пр.взв.'!B1:H139,4,FALSE)</f>
        <v>0</v>
      </c>
      <c r="O12" s="271"/>
      <c r="P12" s="271"/>
      <c r="Q12" s="242"/>
      <c r="R12" s="242"/>
    </row>
    <row r="13" spans="1:18" ht="13.5" customHeight="1" hidden="1" thickBot="1">
      <c r="A13" s="327"/>
      <c r="B13" s="332"/>
      <c r="C13" s="334"/>
      <c r="D13" s="291"/>
      <c r="E13" s="291"/>
      <c r="F13" s="288"/>
      <c r="G13" s="288"/>
      <c r="H13" s="289"/>
      <c r="I13" s="289"/>
      <c r="J13" s="292"/>
      <c r="K13" s="332"/>
      <c r="L13" s="334"/>
      <c r="M13" s="291"/>
      <c r="N13" s="291"/>
      <c r="O13" s="288"/>
      <c r="P13" s="288"/>
      <c r="Q13" s="289"/>
      <c r="R13" s="289"/>
    </row>
    <row r="14" spans="1:18" ht="12.75" customHeight="1" hidden="1">
      <c r="A14" s="323">
        <v>3</v>
      </c>
      <c r="B14" s="335">
        <v>9</v>
      </c>
      <c r="C14" s="337" t="str">
        <f>VLOOKUP(B14,'пр.взв.'!B1:H781,2,FALSE)</f>
        <v>Семиног Денис Вадимович</v>
      </c>
      <c r="D14" s="296" t="str">
        <f>VLOOKUP(B14,'пр.взв.'!B1:H141,3,FALSE)</f>
        <v>06.08.91,МС</v>
      </c>
      <c r="E14" s="296" t="str">
        <f>VLOOKUP(B14,'пр.взв.'!B1:H141,4,FALSE)</f>
        <v>ДВФО</v>
      </c>
      <c r="F14" s="272"/>
      <c r="G14" s="285"/>
      <c r="H14" s="259"/>
      <c r="I14" s="243"/>
      <c r="J14" s="295">
        <v>11</v>
      </c>
      <c r="K14" s="335">
        <v>10</v>
      </c>
      <c r="L14" s="337" t="str">
        <f>VLOOKUP(K14,'пр.взв.'!B1:H141,2,FALSE)</f>
        <v>Шемазашвили Георгий Кобаевич</v>
      </c>
      <c r="M14" s="296" t="str">
        <f>VLOOKUP(K14,'пр.взв.'!B1:H141,3,FALSE)</f>
        <v>03.09.90, МС</v>
      </c>
      <c r="N14" s="296" t="str">
        <f>VLOOKUP(K14,'пр.взв.'!B1:H141,4,FALSE)</f>
        <v>CФО</v>
      </c>
      <c r="O14" s="272"/>
      <c r="P14" s="285"/>
      <c r="Q14" s="259"/>
      <c r="R14" s="243"/>
    </row>
    <row r="15" spans="1:18" ht="12.75" customHeight="1" hidden="1">
      <c r="A15" s="324"/>
      <c r="B15" s="336"/>
      <c r="C15" s="338"/>
      <c r="D15" s="274"/>
      <c r="E15" s="274"/>
      <c r="F15" s="274"/>
      <c r="G15" s="274"/>
      <c r="H15" s="231"/>
      <c r="I15" s="224"/>
      <c r="J15" s="277"/>
      <c r="K15" s="336"/>
      <c r="L15" s="338"/>
      <c r="M15" s="274"/>
      <c r="N15" s="274"/>
      <c r="O15" s="274"/>
      <c r="P15" s="274"/>
      <c r="Q15" s="231"/>
      <c r="R15" s="224"/>
    </row>
    <row r="16" spans="1:18" ht="12.75" customHeight="1" hidden="1">
      <c r="A16" s="324"/>
      <c r="B16" s="331">
        <v>41</v>
      </c>
      <c r="C16" s="333">
        <f>VLOOKUP(B16,'пр.взв.'!B1:H801,2,FALSE)</f>
        <v>0</v>
      </c>
      <c r="D16" s="273">
        <f>VLOOKUP(B16,'пр.взв.'!B1:H143,3,FALSE)</f>
        <v>0</v>
      </c>
      <c r="E16" s="273">
        <f>VLOOKUP(B16,'пр.взв.'!B1:H143,4,FALSE)</f>
        <v>0</v>
      </c>
      <c r="F16" s="271"/>
      <c r="G16" s="271"/>
      <c r="H16" s="242"/>
      <c r="I16" s="242"/>
      <c r="J16" s="277"/>
      <c r="K16" s="331">
        <v>42</v>
      </c>
      <c r="L16" s="333">
        <f>VLOOKUP(K16,'пр.взв.'!B1:H143,2,FALSE)</f>
        <v>0</v>
      </c>
      <c r="M16" s="273">
        <f>VLOOKUP(K16,'пр.взв.'!B1:H143,3,FALSE)</f>
        <v>0</v>
      </c>
      <c r="N16" s="273">
        <f>VLOOKUP(K16,'пр.взв.'!B1:H143,4,FALSE)</f>
        <v>0</v>
      </c>
      <c r="O16" s="271"/>
      <c r="P16" s="271"/>
      <c r="Q16" s="242"/>
      <c r="R16" s="242"/>
    </row>
    <row r="17" spans="1:18" ht="13.5" customHeight="1" hidden="1" thickBot="1">
      <c r="A17" s="327"/>
      <c r="B17" s="332"/>
      <c r="C17" s="334"/>
      <c r="D17" s="291"/>
      <c r="E17" s="291"/>
      <c r="F17" s="288"/>
      <c r="G17" s="288"/>
      <c r="H17" s="289"/>
      <c r="I17" s="289"/>
      <c r="J17" s="292"/>
      <c r="K17" s="332"/>
      <c r="L17" s="334"/>
      <c r="M17" s="291"/>
      <c r="N17" s="291"/>
      <c r="O17" s="288"/>
      <c r="P17" s="288"/>
      <c r="Q17" s="289"/>
      <c r="R17" s="289"/>
    </row>
    <row r="18" spans="1:18" ht="12.75" customHeight="1" hidden="1">
      <c r="A18" s="323">
        <v>4</v>
      </c>
      <c r="B18" s="335">
        <v>25</v>
      </c>
      <c r="C18" s="339" t="str">
        <f>VLOOKUP(B18,'пр.взв.'!B1:H821,2,FALSE)</f>
        <v>Баженов Алексей Витальевич</v>
      </c>
      <c r="D18" s="284" t="str">
        <f>VLOOKUP(B18,'пр.взв.'!B1:H145,3,FALSE)</f>
        <v>25.05.92 кмс</v>
      </c>
      <c r="E18" s="284" t="str">
        <f>VLOOKUP(B18,'пр.взв.'!B1:H145,4,FALSE)</f>
        <v>СЗФО</v>
      </c>
      <c r="F18" s="290"/>
      <c r="G18" s="297"/>
      <c r="H18" s="298"/>
      <c r="I18" s="284"/>
      <c r="J18" s="295">
        <v>12</v>
      </c>
      <c r="K18" s="335">
        <v>26</v>
      </c>
      <c r="L18" s="339" t="str">
        <f>VLOOKUP(K18,'пр.взв.'!B1:H145,2,FALSE)</f>
        <v>Холтобин Руслан Андреевич</v>
      </c>
      <c r="M18" s="284" t="str">
        <f>VLOOKUP(K18,'пр.взв.'!B1:H145,3,FALSE)</f>
        <v>21.01.92 кмс</v>
      </c>
      <c r="N18" s="284" t="str">
        <f>VLOOKUP(K18,'пр.взв.'!B1:H145,4,FALSE)</f>
        <v>ЦФО</v>
      </c>
      <c r="O18" s="274"/>
      <c r="P18" s="275"/>
      <c r="Q18" s="231"/>
      <c r="R18" s="273"/>
    </row>
    <row r="19" spans="1:18" ht="12.75" customHeight="1" hidden="1">
      <c r="A19" s="324"/>
      <c r="B19" s="336"/>
      <c r="C19" s="338"/>
      <c r="D19" s="274"/>
      <c r="E19" s="274"/>
      <c r="F19" s="274"/>
      <c r="G19" s="274"/>
      <c r="H19" s="231"/>
      <c r="I19" s="224"/>
      <c r="J19" s="277"/>
      <c r="K19" s="336"/>
      <c r="L19" s="338"/>
      <c r="M19" s="274"/>
      <c r="N19" s="274"/>
      <c r="O19" s="274"/>
      <c r="P19" s="274"/>
      <c r="Q19" s="231"/>
      <c r="R19" s="224"/>
    </row>
    <row r="20" spans="1:18" ht="12.75" customHeight="1" hidden="1">
      <c r="A20" s="324"/>
      <c r="B20" s="331">
        <v>57</v>
      </c>
      <c r="C20" s="333">
        <f>VLOOKUP(B20,'пр.взв.'!B2:H841,2,FALSE)</f>
        <v>0</v>
      </c>
      <c r="D20" s="273">
        <f>VLOOKUP(B20,'пр.взв.'!B2:H147,3,FALSE)</f>
        <v>0</v>
      </c>
      <c r="E20" s="273">
        <f>VLOOKUP(B20,'пр.взв.'!B2:H147,4,FALSE)</f>
        <v>0</v>
      </c>
      <c r="F20" s="271"/>
      <c r="G20" s="271"/>
      <c r="H20" s="242"/>
      <c r="I20" s="242"/>
      <c r="J20" s="277"/>
      <c r="K20" s="331">
        <v>58</v>
      </c>
      <c r="L20" s="333">
        <f>VLOOKUP(K20,'пр.взв.'!B2:H147,2,FALSE)</f>
        <v>0</v>
      </c>
      <c r="M20" s="273">
        <f>VLOOKUP(K20,'пр.взв.'!B2:H147,3,FALSE)</f>
        <v>0</v>
      </c>
      <c r="N20" s="273">
        <f>VLOOKUP(K20,'пр.взв.'!B2:H147,4,FALSE)</f>
        <v>0</v>
      </c>
      <c r="O20" s="271"/>
      <c r="P20" s="271"/>
      <c r="Q20" s="242"/>
      <c r="R20" s="242"/>
    </row>
    <row r="21" spans="1:18" ht="13.5" customHeight="1" hidden="1" thickBot="1">
      <c r="A21" s="327"/>
      <c r="B21" s="332"/>
      <c r="C21" s="334"/>
      <c r="D21" s="291"/>
      <c r="E21" s="291"/>
      <c r="F21" s="288"/>
      <c r="G21" s="288"/>
      <c r="H21" s="289"/>
      <c r="I21" s="289"/>
      <c r="J21" s="292"/>
      <c r="K21" s="332"/>
      <c r="L21" s="334"/>
      <c r="M21" s="291"/>
      <c r="N21" s="291"/>
      <c r="O21" s="288"/>
      <c r="P21" s="288"/>
      <c r="Q21" s="289"/>
      <c r="R21" s="289"/>
    </row>
    <row r="22" spans="1:18" ht="12.75" customHeight="1" hidden="1">
      <c r="A22" s="324">
        <v>2</v>
      </c>
      <c r="B22" s="335">
        <v>5</v>
      </c>
      <c r="C22" s="337" t="str">
        <f>VLOOKUP(B22,'пр.взв.'!B2:H861,2,FALSE)</f>
        <v>Даудов Абутарик Алашевич</v>
      </c>
      <c r="D22" s="296" t="str">
        <f>VLOOKUP(B22,'пр.взв.'!B2:H149,3,FALSE)</f>
        <v>03.05.94 кмс</v>
      </c>
      <c r="E22" s="296" t="str">
        <f>VLOOKUP(B22,'пр.взв.'!B2:H149,4,FALSE)</f>
        <v>ПФО</v>
      </c>
      <c r="F22" s="272"/>
      <c r="G22" s="285"/>
      <c r="H22" s="259"/>
      <c r="I22" s="243"/>
      <c r="J22" s="295">
        <v>13</v>
      </c>
      <c r="K22" s="335">
        <v>6</v>
      </c>
      <c r="L22" s="337" t="str">
        <f>VLOOKUP(K22,'пр.взв.'!B2:H149,2,FALSE)</f>
        <v>Машакин Михаил Владимирович</v>
      </c>
      <c r="M22" s="296" t="str">
        <f>VLOOKUP(K22,'пр.взв.'!B2:H149,3,FALSE)</f>
        <v>08.09.93 кмс</v>
      </c>
      <c r="N22" s="296" t="str">
        <f>VLOOKUP(K22,'пр.взв.'!B2:H149,4,FALSE)</f>
        <v>ПФО</v>
      </c>
      <c r="O22" s="272"/>
      <c r="P22" s="285"/>
      <c r="Q22" s="259"/>
      <c r="R22" s="243"/>
    </row>
    <row r="23" spans="1:18" ht="12.75" customHeight="1" hidden="1">
      <c r="A23" s="324"/>
      <c r="B23" s="336"/>
      <c r="C23" s="338"/>
      <c r="D23" s="274"/>
      <c r="E23" s="274"/>
      <c r="F23" s="274"/>
      <c r="G23" s="274"/>
      <c r="H23" s="231"/>
      <c r="I23" s="224"/>
      <c r="J23" s="277"/>
      <c r="K23" s="336"/>
      <c r="L23" s="338"/>
      <c r="M23" s="274"/>
      <c r="N23" s="274"/>
      <c r="O23" s="274"/>
      <c r="P23" s="274"/>
      <c r="Q23" s="231"/>
      <c r="R23" s="224"/>
    </row>
    <row r="24" spans="1:18" ht="12.75" customHeight="1" hidden="1">
      <c r="A24" s="324"/>
      <c r="B24" s="331">
        <v>37</v>
      </c>
      <c r="C24" s="333" t="str">
        <f>VLOOKUP(B24,'пр.взв.'!B2:H881,2,FALSE)</f>
        <v>Зайцев Андрей Александрович</v>
      </c>
      <c r="D24" s="273" t="str">
        <f>VLOOKUP(B24,'пр.взв.'!B2:H151,3,FALSE)</f>
        <v>05.01.87 кмс</v>
      </c>
      <c r="E24" s="273" t="str">
        <f>VLOOKUP(B24,'пр.взв.'!B2:H151,4,FALSE)</f>
        <v>ЮФО</v>
      </c>
      <c r="F24" s="271"/>
      <c r="G24" s="271"/>
      <c r="H24" s="242"/>
      <c r="I24" s="242"/>
      <c r="J24" s="277"/>
      <c r="K24" s="331">
        <v>38</v>
      </c>
      <c r="L24" s="333">
        <f>VLOOKUP(K24,'пр.взв.'!B2:H151,2,FALSE)</f>
        <v>0</v>
      </c>
      <c r="M24" s="273">
        <f>VLOOKUP(K24,'пр.взв.'!B2:H151,3,FALSE)</f>
        <v>0</v>
      </c>
      <c r="N24" s="273">
        <f>VLOOKUP(K24,'пр.взв.'!B2:H151,4,FALSE)</f>
        <v>0</v>
      </c>
      <c r="O24" s="271"/>
      <c r="P24" s="271"/>
      <c r="Q24" s="242"/>
      <c r="R24" s="242"/>
    </row>
    <row r="25" spans="1:18" ht="13.5" customHeight="1" hidden="1" thickBot="1">
      <c r="A25" s="327"/>
      <c r="B25" s="332"/>
      <c r="C25" s="334"/>
      <c r="D25" s="291"/>
      <c r="E25" s="291"/>
      <c r="F25" s="288"/>
      <c r="G25" s="288"/>
      <c r="H25" s="289"/>
      <c r="I25" s="289"/>
      <c r="J25" s="292"/>
      <c r="K25" s="332"/>
      <c r="L25" s="334"/>
      <c r="M25" s="291"/>
      <c r="N25" s="291"/>
      <c r="O25" s="288"/>
      <c r="P25" s="288"/>
      <c r="Q25" s="289"/>
      <c r="R25" s="289"/>
    </row>
    <row r="26" spans="1:18" ht="12.75" customHeight="1" hidden="1">
      <c r="A26" s="323">
        <v>6</v>
      </c>
      <c r="B26" s="335">
        <v>21</v>
      </c>
      <c r="C26" s="339" t="str">
        <f>VLOOKUP(B26,'пр.взв.'!B2:H901,2,FALSE)</f>
        <v>Хорошилов Антон Андреевич</v>
      </c>
      <c r="D26" s="284" t="str">
        <f>VLOOKUP(B26,'пр.взв.'!B2:H153,3,FALSE)</f>
        <v>14.05.87 мс</v>
      </c>
      <c r="E26" s="284" t="str">
        <f>VLOOKUP(B26,'пр.взв.'!B2:H153,4,FALSE)</f>
        <v>МОС</v>
      </c>
      <c r="F26" s="290"/>
      <c r="G26" s="297"/>
      <c r="H26" s="298"/>
      <c r="I26" s="284"/>
      <c r="J26" s="295">
        <v>14</v>
      </c>
      <c r="K26" s="335">
        <v>22</v>
      </c>
      <c r="L26" s="339" t="str">
        <f>VLOOKUP(K26,'пр.взв.'!B2:H153,2,FALSE)</f>
        <v>Огарышев Алексей Сергеевич</v>
      </c>
      <c r="M26" s="284" t="str">
        <f>VLOOKUP(K26,'пр.взв.'!B2:H153,3,FALSE)</f>
        <v>06.03 88 мс</v>
      </c>
      <c r="N26" s="284" t="str">
        <f>VLOOKUP(K26,'пр.взв.'!B2:H153,4,FALSE)</f>
        <v>ЦФО</v>
      </c>
      <c r="O26" s="290"/>
      <c r="P26" s="297"/>
      <c r="Q26" s="298"/>
      <c r="R26" s="284"/>
    </row>
    <row r="27" spans="1:18" ht="12.75" customHeight="1" hidden="1">
      <c r="A27" s="324"/>
      <c r="B27" s="336"/>
      <c r="C27" s="338"/>
      <c r="D27" s="274"/>
      <c r="E27" s="274"/>
      <c r="F27" s="274"/>
      <c r="G27" s="274"/>
      <c r="H27" s="231"/>
      <c r="I27" s="224"/>
      <c r="J27" s="277"/>
      <c r="K27" s="336"/>
      <c r="L27" s="338"/>
      <c r="M27" s="274"/>
      <c r="N27" s="274"/>
      <c r="O27" s="274"/>
      <c r="P27" s="274"/>
      <c r="Q27" s="231"/>
      <c r="R27" s="224"/>
    </row>
    <row r="28" spans="1:18" ht="12.75" customHeight="1" hidden="1">
      <c r="A28" s="324"/>
      <c r="B28" s="331">
        <v>53</v>
      </c>
      <c r="C28" s="333">
        <f>VLOOKUP(B28,'пр.взв.'!B2:H921,2,FALSE)</f>
        <v>0</v>
      </c>
      <c r="D28" s="273">
        <f>VLOOKUP(B28,'пр.взв.'!B2:H155,3,FALSE)</f>
        <v>0</v>
      </c>
      <c r="E28" s="273">
        <f>VLOOKUP(B28,'пр.взв.'!B2:H155,4,FALSE)</f>
        <v>0</v>
      </c>
      <c r="F28" s="271"/>
      <c r="G28" s="271"/>
      <c r="H28" s="242"/>
      <c r="I28" s="242"/>
      <c r="J28" s="277"/>
      <c r="K28" s="331">
        <v>54</v>
      </c>
      <c r="L28" s="333">
        <f>VLOOKUP(K28,'пр.взв.'!B2:H155,2,FALSE)</f>
        <v>0</v>
      </c>
      <c r="M28" s="273">
        <f>VLOOKUP(K28,'пр.взв.'!B2:H155,3,FALSE)</f>
        <v>0</v>
      </c>
      <c r="N28" s="273">
        <f>VLOOKUP(K28,'пр.взв.'!B2:H155,4,FALSE)</f>
        <v>0</v>
      </c>
      <c r="O28" s="271"/>
      <c r="P28" s="271"/>
      <c r="Q28" s="242"/>
      <c r="R28" s="242"/>
    </row>
    <row r="29" spans="1:18" ht="13.5" customHeight="1" hidden="1" thickBot="1">
      <c r="A29" s="325"/>
      <c r="B29" s="332"/>
      <c r="C29" s="334"/>
      <c r="D29" s="291"/>
      <c r="E29" s="291"/>
      <c r="F29" s="288"/>
      <c r="G29" s="288"/>
      <c r="H29" s="289"/>
      <c r="I29" s="289"/>
      <c r="J29" s="292"/>
      <c r="K29" s="332"/>
      <c r="L29" s="334"/>
      <c r="M29" s="291"/>
      <c r="N29" s="291"/>
      <c r="O29" s="288"/>
      <c r="P29" s="288"/>
      <c r="Q29" s="289"/>
      <c r="R29" s="289"/>
    </row>
    <row r="30" spans="1:18" ht="12.75" customHeight="1" hidden="1">
      <c r="A30" s="323">
        <v>7</v>
      </c>
      <c r="B30" s="335">
        <v>13</v>
      </c>
      <c r="C30" s="337" t="str">
        <f>VLOOKUP(B30,'пр.взв.'!B3:H941,2,FALSE)</f>
        <v>Гречишников Антон Владимирович</v>
      </c>
      <c r="D30" s="296" t="str">
        <f>VLOOKUP(B30,'пр.взв.'!B3:H157,3,FALSE)</f>
        <v>18.12.92 мсмк</v>
      </c>
      <c r="E30" s="296" t="str">
        <f>VLOOKUP(B30,'пр.взв.'!B3:H157,4,FALSE)</f>
        <v>ПФО</v>
      </c>
      <c r="F30" s="272"/>
      <c r="G30" s="285"/>
      <c r="H30" s="259"/>
      <c r="I30" s="243"/>
      <c r="J30" s="295">
        <v>15</v>
      </c>
      <c r="K30" s="335">
        <v>14</v>
      </c>
      <c r="L30" s="337" t="str">
        <f>VLOOKUP(K30,'пр.взв.'!B3:H157,2,FALSE)</f>
        <v>Меркулов Вадим Михайлович</v>
      </c>
      <c r="M30" s="296" t="str">
        <f>VLOOKUP(K30,'пр.взв.'!B3:H157,3,FALSE)</f>
        <v>28.08.89 мс</v>
      </c>
      <c r="N30" s="296" t="str">
        <f>VLOOKUP(K30,'пр.взв.'!B3:H157,4,FALSE)</f>
        <v>МОС</v>
      </c>
      <c r="O30" s="272"/>
      <c r="P30" s="285"/>
      <c r="Q30" s="259"/>
      <c r="R30" s="243"/>
    </row>
    <row r="31" spans="1:18" ht="12.75" customHeight="1" hidden="1">
      <c r="A31" s="324"/>
      <c r="B31" s="336"/>
      <c r="C31" s="338"/>
      <c r="D31" s="274"/>
      <c r="E31" s="274"/>
      <c r="F31" s="274"/>
      <c r="G31" s="274"/>
      <c r="H31" s="231"/>
      <c r="I31" s="224"/>
      <c r="J31" s="277"/>
      <c r="K31" s="336"/>
      <c r="L31" s="338"/>
      <c r="M31" s="274"/>
      <c r="N31" s="274"/>
      <c r="O31" s="274"/>
      <c r="P31" s="274"/>
      <c r="Q31" s="231"/>
      <c r="R31" s="224"/>
    </row>
    <row r="32" spans="1:18" ht="12.75" customHeight="1" hidden="1">
      <c r="A32" s="324"/>
      <c r="B32" s="331">
        <v>45</v>
      </c>
      <c r="C32" s="333">
        <f>VLOOKUP(B32,'пр.взв.'!B3:H961,2,FALSE)</f>
        <v>0</v>
      </c>
      <c r="D32" s="273">
        <f>VLOOKUP(B32,'пр.взв.'!B3:H159,3,FALSE)</f>
        <v>0</v>
      </c>
      <c r="E32" s="273">
        <f>VLOOKUP(B32,'пр.взв.'!B3:H159,4,FALSE)</f>
        <v>0</v>
      </c>
      <c r="F32" s="271"/>
      <c r="G32" s="271"/>
      <c r="H32" s="242"/>
      <c r="I32" s="242"/>
      <c r="J32" s="277"/>
      <c r="K32" s="331">
        <v>46</v>
      </c>
      <c r="L32" s="333">
        <f>VLOOKUP(K32,'пр.взв.'!B3:H159,2,FALSE)</f>
        <v>0</v>
      </c>
      <c r="M32" s="273">
        <f>VLOOKUP(K32,'пр.взв.'!B3:H159,3,FALSE)</f>
        <v>0</v>
      </c>
      <c r="N32" s="273">
        <f>VLOOKUP(K32,'пр.взв.'!B3:H159,4,FALSE)</f>
        <v>0</v>
      </c>
      <c r="O32" s="271"/>
      <c r="P32" s="271"/>
      <c r="Q32" s="242"/>
      <c r="R32" s="242"/>
    </row>
    <row r="33" spans="1:18" ht="13.5" customHeight="1" hidden="1" thickBot="1">
      <c r="A33" s="327"/>
      <c r="B33" s="332"/>
      <c r="C33" s="334"/>
      <c r="D33" s="291"/>
      <c r="E33" s="291"/>
      <c r="F33" s="288"/>
      <c r="G33" s="288"/>
      <c r="H33" s="289"/>
      <c r="I33" s="289"/>
      <c r="J33" s="292"/>
      <c r="K33" s="332"/>
      <c r="L33" s="334"/>
      <c r="M33" s="291"/>
      <c r="N33" s="291"/>
      <c r="O33" s="288"/>
      <c r="P33" s="288"/>
      <c r="Q33" s="289"/>
      <c r="R33" s="289"/>
    </row>
    <row r="34" spans="1:18" ht="12.75" customHeight="1" hidden="1">
      <c r="A34" s="323">
        <v>8</v>
      </c>
      <c r="B34" s="335">
        <v>29</v>
      </c>
      <c r="C34" s="339" t="str">
        <f>VLOOKUP(B34,'пр.взв.'!B3:H981,2,FALSE)</f>
        <v>Жуков Антон Вячеславович</v>
      </c>
      <c r="D34" s="296" t="str">
        <f>VLOOKUP(B34,'пр.взв.'!B3:H161,3,FALSE)</f>
        <v>28.08.86 мс</v>
      </c>
      <c r="E34" s="296" t="str">
        <f>VLOOKUP(B34,'пр.взв.'!B3:H161,4,FALSE)</f>
        <v>УФО</v>
      </c>
      <c r="F34" s="290"/>
      <c r="G34" s="297"/>
      <c r="H34" s="298"/>
      <c r="I34" s="284"/>
      <c r="J34" s="343">
        <v>16</v>
      </c>
      <c r="K34" s="335">
        <v>30</v>
      </c>
      <c r="L34" s="339" t="str">
        <f>VLOOKUP(K34,'пр.взв.'!B3:H161,2,FALSE)</f>
        <v>Ильясов Эли Зайндиевич</v>
      </c>
      <c r="M34" s="296" t="str">
        <f>VLOOKUP(K34,'пр.взв.'!B3:H161,3,FALSE)</f>
        <v>25.01.92 кмс</v>
      </c>
      <c r="N34" s="296" t="str">
        <f>VLOOKUP(K34,'пр.взв.'!B3:H161,4,FALSE)</f>
        <v>ПФО</v>
      </c>
      <c r="O34" s="274"/>
      <c r="P34" s="275"/>
      <c r="Q34" s="231"/>
      <c r="R34" s="273"/>
    </row>
    <row r="35" spans="1:18" ht="12.75" customHeight="1" hidden="1">
      <c r="A35" s="324"/>
      <c r="B35" s="336"/>
      <c r="C35" s="338"/>
      <c r="D35" s="274"/>
      <c r="E35" s="274"/>
      <c r="F35" s="274"/>
      <c r="G35" s="274"/>
      <c r="H35" s="231"/>
      <c r="I35" s="224"/>
      <c r="J35" s="344"/>
      <c r="K35" s="336"/>
      <c r="L35" s="338"/>
      <c r="M35" s="274"/>
      <c r="N35" s="274"/>
      <c r="O35" s="274"/>
      <c r="P35" s="274"/>
      <c r="Q35" s="231"/>
      <c r="R35" s="224"/>
    </row>
    <row r="36" spans="1:18" ht="12.75" customHeight="1" hidden="1">
      <c r="A36" s="324"/>
      <c r="B36" s="331">
        <v>61</v>
      </c>
      <c r="C36" s="333">
        <f>VLOOKUP(B36,'пр.взв.'!B3:H1010,2,FALSE)</f>
        <v>0</v>
      </c>
      <c r="D36" s="273">
        <f>VLOOKUP(B36,'пр.взв.'!B3:H163,3,FALSE)</f>
        <v>0</v>
      </c>
      <c r="E36" s="273">
        <f>VLOOKUP(B36,'пр.взв.'!B3:H163,4,FALSE)</f>
        <v>0</v>
      </c>
      <c r="F36" s="271"/>
      <c r="G36" s="271"/>
      <c r="H36" s="242"/>
      <c r="I36" s="242"/>
      <c r="J36" s="344"/>
      <c r="K36" s="331">
        <v>62</v>
      </c>
      <c r="L36" s="333">
        <f>VLOOKUP(K36,'пр.взв.'!B3:H163,2,FALSE)</f>
        <v>0</v>
      </c>
      <c r="M36" s="273">
        <f>VLOOKUP(K36,'пр.взв.'!B3:H163,3,FALSE)</f>
        <v>0</v>
      </c>
      <c r="N36" s="273">
        <f>VLOOKUP(K36,'пр.взв.'!B3:H163,4,FALSE)</f>
        <v>0</v>
      </c>
      <c r="O36" s="271"/>
      <c r="P36" s="271"/>
      <c r="Q36" s="242"/>
      <c r="R36" s="242"/>
    </row>
    <row r="37" spans="1:18" ht="13.5" customHeight="1" hidden="1" thickBot="1">
      <c r="A37" s="325"/>
      <c r="B37" s="340"/>
      <c r="C37" s="341"/>
      <c r="D37" s="342"/>
      <c r="E37" s="342"/>
      <c r="F37" s="346"/>
      <c r="G37" s="346"/>
      <c r="H37" s="347"/>
      <c r="I37" s="347"/>
      <c r="J37" s="345"/>
      <c r="K37" s="340"/>
      <c r="L37" s="341"/>
      <c r="M37" s="342"/>
      <c r="N37" s="342"/>
      <c r="O37" s="346"/>
      <c r="P37" s="346"/>
      <c r="Q37" s="347"/>
      <c r="R37" s="347"/>
    </row>
    <row r="38" spans="1:19" ht="13.5" customHeight="1">
      <c r="A38" s="323">
        <v>3</v>
      </c>
      <c r="B38" s="350">
        <v>3</v>
      </c>
      <c r="C38" s="337" t="str">
        <f>VLOOKUP(B38,'пр.взв.'!B6:H133,2,FALSE)</f>
        <v>Леонтьев Владимир Александрович</v>
      </c>
      <c r="D38" s="296" t="str">
        <f>VLOOKUP(B38,'пр.взв.'!B3:H165,3,FALSE)</f>
        <v>27.11.85 мсмк</v>
      </c>
      <c r="E38" s="296" t="str">
        <f>VLOOKUP(B38,'пр.взв.'!B3:H165,4,FALSE)</f>
        <v>МОС</v>
      </c>
      <c r="F38" s="272"/>
      <c r="G38" s="285"/>
      <c r="H38" s="259"/>
      <c r="I38" s="243"/>
      <c r="J38" s="344">
        <v>5</v>
      </c>
      <c r="K38" s="350">
        <v>4</v>
      </c>
      <c r="L38" s="337" t="str">
        <f>VLOOKUP(K38,'пр.взв.'!B3:H165,2,FALSE)</f>
        <v>Куварин Алексей Сергеевич</v>
      </c>
      <c r="M38" s="296" t="str">
        <f>VLOOKUP(K38,'пр.взв.'!B3:H165,3,FALSE)</f>
        <v>20.10.92 кмс</v>
      </c>
      <c r="N38" s="296" t="str">
        <f>VLOOKUP(K38,'пр.взв.'!B3:H165,4,FALSE)</f>
        <v>ПФО</v>
      </c>
      <c r="O38" s="272"/>
      <c r="P38" s="285"/>
      <c r="Q38" s="259"/>
      <c r="R38" s="352"/>
      <c r="S38" s="12"/>
    </row>
    <row r="39" spans="1:19" ht="12.75" customHeight="1">
      <c r="A39" s="324"/>
      <c r="B39" s="336"/>
      <c r="C39" s="338"/>
      <c r="D39" s="274"/>
      <c r="E39" s="274"/>
      <c r="F39" s="274"/>
      <c r="G39" s="274"/>
      <c r="H39" s="231"/>
      <c r="I39" s="224"/>
      <c r="J39" s="344"/>
      <c r="K39" s="336"/>
      <c r="L39" s="338"/>
      <c r="M39" s="274"/>
      <c r="N39" s="274"/>
      <c r="O39" s="274"/>
      <c r="P39" s="274"/>
      <c r="Q39" s="231"/>
      <c r="R39" s="353"/>
      <c r="S39" s="12"/>
    </row>
    <row r="40" spans="1:19" ht="12.75" customHeight="1">
      <c r="A40" s="324"/>
      <c r="B40" s="331">
        <v>35</v>
      </c>
      <c r="C40" s="333" t="str">
        <f>VLOOKUP(B40,'пр.взв.'!B1:H1104,2,FALSE)</f>
        <v>Горобец Андрей Федорович</v>
      </c>
      <c r="D40" s="273" t="str">
        <f>VLOOKUP(B40,'пр.взв.'!B4:H167,3,FALSE)</f>
        <v>22.11.86 мсмк</v>
      </c>
      <c r="E40" s="273" t="str">
        <f>VLOOKUP(B40,'пр.взв.'!B4:H167,4,FALSE)</f>
        <v>ЮФО</v>
      </c>
      <c r="F40" s="271"/>
      <c r="G40" s="271"/>
      <c r="H40" s="242"/>
      <c r="I40" s="242"/>
      <c r="J40" s="344"/>
      <c r="K40" s="331">
        <v>36</v>
      </c>
      <c r="L40" s="333" t="str">
        <f>VLOOKUP(K40,'пр.взв.'!B4:H167,2,FALSE)</f>
        <v>Суханов Михаил Игоревич</v>
      </c>
      <c r="M40" s="273" t="str">
        <f>VLOOKUP(K40,'пр.взв.'!B4:H167,3,FALSE)</f>
        <v>31.08.84 мс</v>
      </c>
      <c r="N40" s="273" t="str">
        <f>VLOOKUP(K40,'пр.взв.'!B4:H167,4,FALSE)</f>
        <v>УФО</v>
      </c>
      <c r="O40" s="271"/>
      <c r="P40" s="271"/>
      <c r="Q40" s="242"/>
      <c r="R40" s="348"/>
      <c r="S40" s="12"/>
    </row>
    <row r="41" spans="1:19" ht="13.5" customHeight="1" thickBot="1">
      <c r="A41" s="327"/>
      <c r="B41" s="332"/>
      <c r="C41" s="334"/>
      <c r="D41" s="291"/>
      <c r="E41" s="291"/>
      <c r="F41" s="288"/>
      <c r="G41" s="288"/>
      <c r="H41" s="289"/>
      <c r="I41" s="289"/>
      <c r="J41" s="351"/>
      <c r="K41" s="332"/>
      <c r="L41" s="334"/>
      <c r="M41" s="291"/>
      <c r="N41" s="291"/>
      <c r="O41" s="288"/>
      <c r="P41" s="288"/>
      <c r="Q41" s="289"/>
      <c r="R41" s="349"/>
      <c r="S41" s="12"/>
    </row>
    <row r="42" spans="1:18" ht="12.75" customHeight="1" hidden="1">
      <c r="A42" s="323">
        <v>10</v>
      </c>
      <c r="B42" s="335">
        <v>19</v>
      </c>
      <c r="C42" s="339" t="str">
        <f>VLOOKUP(B42,'пр.взв.'!B3:H1106,2,FALSE)</f>
        <v>Анисимов Сергей Юрьевич</v>
      </c>
      <c r="D42" s="284" t="str">
        <f>VLOOKUP(B42,'пр.взв.'!B4:H169,3,FALSE)</f>
        <v>08.01.86 мс</v>
      </c>
      <c r="E42" s="284" t="str">
        <f>VLOOKUP(B42,'пр.взв.'!B4:H169,4,FALSE)</f>
        <v>СПБ</v>
      </c>
      <c r="F42" s="290"/>
      <c r="G42" s="297"/>
      <c r="H42" s="298"/>
      <c r="I42" s="284"/>
      <c r="J42" s="295">
        <v>10</v>
      </c>
      <c r="K42" s="335">
        <v>20</v>
      </c>
      <c r="L42" s="339" t="str">
        <f>VLOOKUP(K42,'пр.взв.'!B4:H169,2,FALSE)</f>
        <v>Межлумян Гайк Левонович</v>
      </c>
      <c r="M42" s="284" t="str">
        <f>VLOOKUP(K42,'пр.взв.'!B4:H169,3,FALSE)</f>
        <v>17.05.90 мс</v>
      </c>
      <c r="N42" s="284" t="str">
        <f>VLOOKUP(K42,'пр.взв.'!B4:H169,4,FALSE)</f>
        <v>ЮФО </v>
      </c>
      <c r="O42" s="290"/>
      <c r="P42" s="297"/>
      <c r="Q42" s="298"/>
      <c r="R42" s="284"/>
    </row>
    <row r="43" spans="1:18" ht="12.75" customHeight="1" hidden="1">
      <c r="A43" s="324"/>
      <c r="B43" s="336"/>
      <c r="C43" s="338"/>
      <c r="D43" s="274"/>
      <c r="E43" s="274"/>
      <c r="F43" s="274"/>
      <c r="G43" s="274"/>
      <c r="H43" s="231"/>
      <c r="I43" s="224"/>
      <c r="J43" s="277"/>
      <c r="K43" s="336"/>
      <c r="L43" s="338"/>
      <c r="M43" s="274"/>
      <c r="N43" s="274"/>
      <c r="O43" s="274"/>
      <c r="P43" s="274"/>
      <c r="Q43" s="231"/>
      <c r="R43" s="224"/>
    </row>
    <row r="44" spans="1:18" ht="12.75" customHeight="1" hidden="1">
      <c r="A44" s="324"/>
      <c r="B44" s="331">
        <v>51</v>
      </c>
      <c r="C44" s="333">
        <f>VLOOKUP(B44,'пр.взв.'!B3:H1108,2,FALSE)</f>
        <v>0</v>
      </c>
      <c r="D44" s="273">
        <f>VLOOKUP(B44,'пр.взв.'!B4:H171,3,FALSE)</f>
        <v>0</v>
      </c>
      <c r="E44" s="273">
        <f>VLOOKUP(B44,'пр.взв.'!B4:H171,4,FALSE)</f>
        <v>0</v>
      </c>
      <c r="F44" s="271"/>
      <c r="G44" s="271"/>
      <c r="H44" s="242"/>
      <c r="I44" s="242"/>
      <c r="J44" s="277"/>
      <c r="K44" s="331">
        <v>52</v>
      </c>
      <c r="L44" s="333">
        <f>VLOOKUP(K44,'пр.взв.'!B4:H171,2,FALSE)</f>
        <v>0</v>
      </c>
      <c r="M44" s="273">
        <f>VLOOKUP(K44,'пр.взв.'!B4:H171,3,FALSE)</f>
        <v>0</v>
      </c>
      <c r="N44" s="273">
        <f>VLOOKUP(K44,'пр.взв.'!B4:H171,4,FALSE)</f>
        <v>0</v>
      </c>
      <c r="O44" s="271"/>
      <c r="P44" s="271"/>
      <c r="Q44" s="242"/>
      <c r="R44" s="242"/>
    </row>
    <row r="45" spans="1:18" ht="13.5" customHeight="1" hidden="1" thickBot="1">
      <c r="A45" s="325"/>
      <c r="B45" s="332"/>
      <c r="C45" s="334"/>
      <c r="D45" s="291"/>
      <c r="E45" s="291"/>
      <c r="F45" s="288"/>
      <c r="G45" s="288"/>
      <c r="H45" s="289"/>
      <c r="I45" s="289"/>
      <c r="J45" s="292"/>
      <c r="K45" s="332"/>
      <c r="L45" s="334"/>
      <c r="M45" s="291"/>
      <c r="N45" s="291"/>
      <c r="O45" s="288"/>
      <c r="P45" s="288"/>
      <c r="Q45" s="289"/>
      <c r="R45" s="289"/>
    </row>
    <row r="46" spans="1:18" ht="12.75" customHeight="1" hidden="1">
      <c r="A46" s="323">
        <v>11</v>
      </c>
      <c r="B46" s="335">
        <v>11</v>
      </c>
      <c r="C46" s="337" t="str">
        <f>VLOOKUP(B46,'пр.взв.'!B3:H1101,2,FALSE)</f>
        <v>Власов Максим Александрович</v>
      </c>
      <c r="D46" s="296" t="str">
        <f>VLOOKUP(B46,'пр.взв.'!B4:H173,3,FALSE)</f>
        <v>10.01.90 кмс</v>
      </c>
      <c r="E46" s="296" t="str">
        <f>VLOOKUP(B46,'пр.взв.'!B4:H173,4,FALSE)</f>
        <v>ДВФ0</v>
      </c>
      <c r="F46" s="272"/>
      <c r="G46" s="285"/>
      <c r="H46" s="259"/>
      <c r="I46" s="243"/>
      <c r="J46" s="295">
        <v>11</v>
      </c>
      <c r="K46" s="335">
        <v>12</v>
      </c>
      <c r="L46" s="337" t="str">
        <f>VLOOKUP(K46,'пр.взв.'!B4:H173,2,FALSE)</f>
        <v>Савельев Евгений Анатольевич</v>
      </c>
      <c r="M46" s="296" t="str">
        <f>VLOOKUP(K46,'пр.взв.'!B4:H173,3,FALSE)</f>
        <v>11.06.1991, МС</v>
      </c>
      <c r="N46" s="296" t="str">
        <f>VLOOKUP(K46,'пр.взв.'!B4:H173,4,FALSE)</f>
        <v>ЦФО</v>
      </c>
      <c r="O46" s="272"/>
      <c r="P46" s="285"/>
      <c r="Q46" s="259"/>
      <c r="R46" s="243"/>
    </row>
    <row r="47" spans="1:18" ht="12.75" customHeight="1" hidden="1">
      <c r="A47" s="324"/>
      <c r="B47" s="336"/>
      <c r="C47" s="338"/>
      <c r="D47" s="274"/>
      <c r="E47" s="274"/>
      <c r="F47" s="274"/>
      <c r="G47" s="274"/>
      <c r="H47" s="231"/>
      <c r="I47" s="224"/>
      <c r="J47" s="277"/>
      <c r="K47" s="336"/>
      <c r="L47" s="338"/>
      <c r="M47" s="274"/>
      <c r="N47" s="274"/>
      <c r="O47" s="274"/>
      <c r="P47" s="274"/>
      <c r="Q47" s="231"/>
      <c r="R47" s="224"/>
    </row>
    <row r="48" spans="1:18" ht="12.75" customHeight="1" hidden="1">
      <c r="A48" s="324"/>
      <c r="B48" s="331">
        <v>43</v>
      </c>
      <c r="C48" s="333">
        <f>VLOOKUP(B48,'пр.взв.'!B3:H112,2,FALSE)</f>
        <v>0</v>
      </c>
      <c r="D48" s="273">
        <f>VLOOKUP(B48,'пр.взв.'!B4:H175,3,FALSE)</f>
        <v>0</v>
      </c>
      <c r="E48" s="273">
        <f>VLOOKUP(B48,'пр.взв.'!B4:H175,4,FALSE)</f>
        <v>0</v>
      </c>
      <c r="F48" s="271"/>
      <c r="G48" s="271"/>
      <c r="H48" s="242"/>
      <c r="I48" s="242"/>
      <c r="J48" s="277"/>
      <c r="K48" s="331">
        <v>44</v>
      </c>
      <c r="L48" s="333">
        <f>VLOOKUP(K48,'пр.взв.'!B4:H175,2,FALSE)</f>
        <v>0</v>
      </c>
      <c r="M48" s="273">
        <f>VLOOKUP(K48,'пр.взв.'!B4:H175,3,FALSE)</f>
        <v>0</v>
      </c>
      <c r="N48" s="273">
        <f>VLOOKUP(K48,'пр.взв.'!B4:H175,4,FALSE)</f>
        <v>0</v>
      </c>
      <c r="O48" s="271"/>
      <c r="P48" s="271"/>
      <c r="Q48" s="242"/>
      <c r="R48" s="242"/>
    </row>
    <row r="49" spans="1:18" ht="13.5" customHeight="1" hidden="1" thickBot="1">
      <c r="A49" s="327"/>
      <c r="B49" s="332"/>
      <c r="C49" s="334"/>
      <c r="D49" s="291"/>
      <c r="E49" s="291"/>
      <c r="F49" s="288"/>
      <c r="G49" s="288"/>
      <c r="H49" s="289"/>
      <c r="I49" s="289"/>
      <c r="J49" s="292"/>
      <c r="K49" s="332"/>
      <c r="L49" s="334"/>
      <c r="M49" s="291"/>
      <c r="N49" s="291"/>
      <c r="O49" s="288"/>
      <c r="P49" s="288"/>
      <c r="Q49" s="289"/>
      <c r="R49" s="289"/>
    </row>
    <row r="50" spans="1:18" ht="12.75" customHeight="1" hidden="1">
      <c r="A50" s="323">
        <v>12</v>
      </c>
      <c r="B50" s="335">
        <v>27</v>
      </c>
      <c r="C50" s="339" t="str">
        <f>VLOOKUP(B50,'пр.взв.'!B3:H114,2,FALSE)</f>
        <v>Лагвенкин Павел Михайлович</v>
      </c>
      <c r="D50" s="284" t="str">
        <f>VLOOKUP(B50,'пр.взв.'!B5:H177,3,FALSE)</f>
        <v>13.02.92 мс</v>
      </c>
      <c r="E50" s="284" t="str">
        <f>VLOOKUP(B50,'пр.взв.'!B5:H177,4,FALSE)</f>
        <v>ЦФО</v>
      </c>
      <c r="F50" s="290"/>
      <c r="G50" s="297"/>
      <c r="H50" s="298"/>
      <c r="I50" s="284"/>
      <c r="J50" s="295">
        <v>12</v>
      </c>
      <c r="K50" s="335">
        <v>28</v>
      </c>
      <c r="L50" s="339" t="str">
        <f>VLOOKUP(K50,'пр.взв.'!B5:H177,2,FALSE)</f>
        <v>Езжалкин Иван Сергеевич</v>
      </c>
      <c r="M50" s="284" t="str">
        <f>VLOOKUP(K50,'пр.взв.'!B5:H177,3,FALSE)</f>
        <v>21.05.93 кмс</v>
      </c>
      <c r="N50" s="284" t="str">
        <f>VLOOKUP(K50,'пр.взв.'!B5:H177,4,FALSE)</f>
        <v>ЦФО</v>
      </c>
      <c r="O50" s="274"/>
      <c r="P50" s="275"/>
      <c r="Q50" s="231"/>
      <c r="R50" s="273"/>
    </row>
    <row r="51" spans="1:18" ht="12.75" customHeight="1" hidden="1">
      <c r="A51" s="324"/>
      <c r="B51" s="336"/>
      <c r="C51" s="338"/>
      <c r="D51" s="274"/>
      <c r="E51" s="274"/>
      <c r="F51" s="274"/>
      <c r="G51" s="274"/>
      <c r="H51" s="231"/>
      <c r="I51" s="224"/>
      <c r="J51" s="277"/>
      <c r="K51" s="336"/>
      <c r="L51" s="338"/>
      <c r="M51" s="274"/>
      <c r="N51" s="274"/>
      <c r="O51" s="274"/>
      <c r="P51" s="274"/>
      <c r="Q51" s="231"/>
      <c r="R51" s="224"/>
    </row>
    <row r="52" spans="1:18" ht="12.75" customHeight="1" hidden="1">
      <c r="A52" s="324"/>
      <c r="B52" s="331">
        <v>59</v>
      </c>
      <c r="C52" s="333">
        <f>VLOOKUP(B52,'пр.взв.'!B3:H1160,2,FALSE)</f>
        <v>0</v>
      </c>
      <c r="D52" s="273">
        <f>VLOOKUP(B52,'пр.взв.'!B5:H179,3,FALSE)</f>
        <v>0</v>
      </c>
      <c r="E52" s="273">
        <f>VLOOKUP(B52,'пр.взв.'!B5:H179,4,FALSE)</f>
        <v>0</v>
      </c>
      <c r="F52" s="271"/>
      <c r="G52" s="271"/>
      <c r="H52" s="242"/>
      <c r="I52" s="242"/>
      <c r="J52" s="277"/>
      <c r="K52" s="331">
        <v>60</v>
      </c>
      <c r="L52" s="333">
        <f>VLOOKUP(K52,'пр.взв.'!B5:H179,2,FALSE)</f>
        <v>0</v>
      </c>
      <c r="M52" s="273">
        <f>VLOOKUP(K52,'пр.взв.'!B5:H179,3,FALSE)</f>
        <v>0</v>
      </c>
      <c r="N52" s="273">
        <f>VLOOKUP(K52,'пр.взв.'!B5:H179,4,FALSE)</f>
        <v>0</v>
      </c>
      <c r="O52" s="271"/>
      <c r="P52" s="271"/>
      <c r="Q52" s="242"/>
      <c r="R52" s="242"/>
    </row>
    <row r="53" spans="1:18" ht="13.5" customHeight="1" hidden="1" thickBot="1">
      <c r="A53" s="325"/>
      <c r="B53" s="332"/>
      <c r="C53" s="334"/>
      <c r="D53" s="291"/>
      <c r="E53" s="291"/>
      <c r="F53" s="288"/>
      <c r="G53" s="288"/>
      <c r="H53" s="289"/>
      <c r="I53" s="289"/>
      <c r="J53" s="292"/>
      <c r="K53" s="332"/>
      <c r="L53" s="334"/>
      <c r="M53" s="291"/>
      <c r="N53" s="291"/>
      <c r="O53" s="288"/>
      <c r="P53" s="288"/>
      <c r="Q53" s="289"/>
      <c r="R53" s="289"/>
    </row>
    <row r="54" spans="1:18" ht="12.75" customHeight="1" hidden="1">
      <c r="A54" s="323">
        <v>13</v>
      </c>
      <c r="B54" s="335">
        <v>7</v>
      </c>
      <c r="C54" s="337" t="str">
        <f>VLOOKUP(B54,'пр.взв.'!B3:H118,2,FALSE)</f>
        <v>Кадяев Дмитрий Николаевич</v>
      </c>
      <c r="D54" s="296" t="str">
        <f>VLOOKUP(B54,'пр.взв.'!B5:H181,3,FALSE)</f>
        <v>15.07.88 мс</v>
      </c>
      <c r="E54" s="296" t="str">
        <f>VLOOKUP(B54,'пр.взв.'!B5:H181,4,FALSE)</f>
        <v>ПФО</v>
      </c>
      <c r="F54" s="272"/>
      <c r="G54" s="285"/>
      <c r="H54" s="259"/>
      <c r="I54" s="243"/>
      <c r="J54" s="295">
        <v>13</v>
      </c>
      <c r="K54" s="335">
        <v>8</v>
      </c>
      <c r="L54" s="337" t="str">
        <f>VLOOKUP(K54,'пр.взв.'!B5:H181,2,FALSE)</f>
        <v>Абмаев Антон Сергеевич</v>
      </c>
      <c r="M54" s="296" t="str">
        <f>VLOOKUP(K54,'пр.взв.'!B5:H181,3,FALSE)</f>
        <v>04.06.86 МСМК</v>
      </c>
      <c r="N54" s="296" t="str">
        <f>VLOOKUP(K54,'пр.взв.'!B5:H181,4,FALSE)</f>
        <v>ДВФ0</v>
      </c>
      <c r="O54" s="272"/>
      <c r="P54" s="285"/>
      <c r="Q54" s="259"/>
      <c r="R54" s="243"/>
    </row>
    <row r="55" spans="1:18" ht="12.75" customHeight="1" hidden="1">
      <c r="A55" s="324"/>
      <c r="B55" s="336"/>
      <c r="C55" s="338"/>
      <c r="D55" s="274"/>
      <c r="E55" s="274"/>
      <c r="F55" s="274"/>
      <c r="G55" s="274"/>
      <c r="H55" s="231"/>
      <c r="I55" s="224"/>
      <c r="J55" s="277"/>
      <c r="K55" s="336"/>
      <c r="L55" s="338"/>
      <c r="M55" s="274"/>
      <c r="N55" s="274"/>
      <c r="O55" s="274"/>
      <c r="P55" s="274"/>
      <c r="Q55" s="231"/>
      <c r="R55" s="224"/>
    </row>
    <row r="56" spans="1:18" ht="12.75" customHeight="1" hidden="1">
      <c r="A56" s="324"/>
      <c r="B56" s="331">
        <v>39</v>
      </c>
      <c r="C56" s="333">
        <f>VLOOKUP(B56,'пр.взв.'!B3:H120,2,FALSE)</f>
        <v>0</v>
      </c>
      <c r="D56" s="273">
        <f>VLOOKUP(B56,'пр.взв.'!B5:H183,3,FALSE)</f>
        <v>0</v>
      </c>
      <c r="E56" s="273">
        <f>VLOOKUP(B56,'пр.взв.'!B5:H183,4,FALSE)</f>
        <v>0</v>
      </c>
      <c r="F56" s="271"/>
      <c r="G56" s="271"/>
      <c r="H56" s="242"/>
      <c r="I56" s="242"/>
      <c r="J56" s="277"/>
      <c r="K56" s="331">
        <v>40</v>
      </c>
      <c r="L56" s="333">
        <f>VLOOKUP(K56,'пр.взв.'!B5:H183,2,FALSE)</f>
        <v>0</v>
      </c>
      <c r="M56" s="273">
        <f>VLOOKUP(K56,'пр.взв.'!B5:H183,3,FALSE)</f>
        <v>0</v>
      </c>
      <c r="N56" s="273">
        <f>VLOOKUP(K56,'пр.взв.'!B5:H183,4,FALSE)</f>
        <v>0</v>
      </c>
      <c r="O56" s="271"/>
      <c r="P56" s="271"/>
      <c r="Q56" s="242"/>
      <c r="R56" s="242"/>
    </row>
    <row r="57" spans="1:18" ht="12.75" customHeight="1" hidden="1" thickBot="1">
      <c r="A57" s="327"/>
      <c r="B57" s="332"/>
      <c r="C57" s="334"/>
      <c r="D57" s="291"/>
      <c r="E57" s="291"/>
      <c r="F57" s="288"/>
      <c r="G57" s="288"/>
      <c r="H57" s="289"/>
      <c r="I57" s="289"/>
      <c r="J57" s="292"/>
      <c r="K57" s="332"/>
      <c r="L57" s="334"/>
      <c r="M57" s="291"/>
      <c r="N57" s="291"/>
      <c r="O57" s="288"/>
      <c r="P57" s="288"/>
      <c r="Q57" s="289"/>
      <c r="R57" s="289"/>
    </row>
    <row r="58" spans="1:18" ht="12.75" customHeight="1" hidden="1">
      <c r="A58" s="323">
        <v>14</v>
      </c>
      <c r="B58" s="335">
        <v>23</v>
      </c>
      <c r="C58" s="339" t="str">
        <f>VLOOKUP(B58,'пр.взв.'!B3:H122,2,FALSE)</f>
        <v>Тютюкин Антон Олегович</v>
      </c>
      <c r="D58" s="284" t="str">
        <f>VLOOKUP(B58,'пр.взв.'!B5:H185,3,FALSE)</f>
        <v>25.07.94 кмс</v>
      </c>
      <c r="E58" s="284" t="str">
        <f>VLOOKUP(B58,'пр.взв.'!B5:H185,4,FALSE)</f>
        <v>УФО</v>
      </c>
      <c r="F58" s="290"/>
      <c r="G58" s="297"/>
      <c r="H58" s="298"/>
      <c r="I58" s="284"/>
      <c r="J58" s="295">
        <v>14</v>
      </c>
      <c r="K58" s="335">
        <v>24</v>
      </c>
      <c r="L58" s="339" t="str">
        <f>VLOOKUP(K58,'пр.взв.'!B5:H185,2,FALSE)</f>
        <v>Морозов Дмитрий Сергеевич</v>
      </c>
      <c r="M58" s="284" t="str">
        <f>VLOOKUP(K58,'пр.взв.'!B5:H185,3,FALSE)</f>
        <v>26.12.83 мс</v>
      </c>
      <c r="N58" s="284" t="str">
        <f>VLOOKUP(K58,'пр.взв.'!B5:H185,4,FALSE)</f>
        <v>СЗФО</v>
      </c>
      <c r="O58" s="290"/>
      <c r="P58" s="297"/>
      <c r="Q58" s="298"/>
      <c r="R58" s="284"/>
    </row>
    <row r="59" spans="1:18" ht="12.75" customHeight="1" hidden="1">
      <c r="A59" s="324"/>
      <c r="B59" s="336"/>
      <c r="C59" s="338"/>
      <c r="D59" s="274"/>
      <c r="E59" s="274"/>
      <c r="F59" s="274"/>
      <c r="G59" s="274"/>
      <c r="H59" s="231"/>
      <c r="I59" s="224"/>
      <c r="J59" s="277"/>
      <c r="K59" s="336"/>
      <c r="L59" s="338"/>
      <c r="M59" s="274"/>
      <c r="N59" s="274"/>
      <c r="O59" s="274"/>
      <c r="P59" s="274"/>
      <c r="Q59" s="231"/>
      <c r="R59" s="224"/>
    </row>
    <row r="60" spans="1:18" ht="12.75" customHeight="1" hidden="1">
      <c r="A60" s="324"/>
      <c r="B60" s="331">
        <v>55</v>
      </c>
      <c r="C60" s="333">
        <f>VLOOKUP(B60,'пр.взв.'!B3:H124,2,FALSE)</f>
        <v>0</v>
      </c>
      <c r="D60" s="273">
        <f>VLOOKUP(B60,'пр.взв.'!B6:H187,3,FALSE)</f>
        <v>0</v>
      </c>
      <c r="E60" s="273">
        <f>VLOOKUP(B60,'пр.взв.'!B6:H187,4,FALSE)</f>
        <v>0</v>
      </c>
      <c r="F60" s="271"/>
      <c r="G60" s="271"/>
      <c r="H60" s="242"/>
      <c r="I60" s="242"/>
      <c r="J60" s="277"/>
      <c r="K60" s="331">
        <v>56</v>
      </c>
      <c r="L60" s="333">
        <f>VLOOKUP(K60,'пр.взв.'!B1:H187,2,FALSE)</f>
        <v>0</v>
      </c>
      <c r="M60" s="273">
        <f>VLOOKUP(K60,'пр.взв.'!B6:H187,3,FALSE)</f>
        <v>0</v>
      </c>
      <c r="N60" s="273">
        <f>VLOOKUP(K60,'пр.взв.'!B6:H187,4,FALSE)</f>
        <v>0</v>
      </c>
      <c r="O60" s="271"/>
      <c r="P60" s="271"/>
      <c r="Q60" s="242"/>
      <c r="R60" s="242"/>
    </row>
    <row r="61" spans="1:18" ht="13.5" customHeight="1" hidden="1" thickBot="1">
      <c r="A61" s="325"/>
      <c r="B61" s="332"/>
      <c r="C61" s="334"/>
      <c r="D61" s="291"/>
      <c r="E61" s="291"/>
      <c r="F61" s="288"/>
      <c r="G61" s="288"/>
      <c r="H61" s="289"/>
      <c r="I61" s="289"/>
      <c r="J61" s="292"/>
      <c r="K61" s="332"/>
      <c r="L61" s="334"/>
      <c r="M61" s="291"/>
      <c r="N61" s="291"/>
      <c r="O61" s="288"/>
      <c r="P61" s="288"/>
      <c r="Q61" s="289"/>
      <c r="R61" s="289"/>
    </row>
    <row r="62" spans="1:18" ht="12.75" customHeight="1" hidden="1">
      <c r="A62" s="323">
        <v>15</v>
      </c>
      <c r="B62" s="335">
        <v>15</v>
      </c>
      <c r="C62" s="337" t="str">
        <f>VLOOKUP(B62,'пр.взв.'!B3:H126,2,FALSE)</f>
        <v>Малиев Родион Гасенович</v>
      </c>
      <c r="D62" s="296" t="str">
        <f>VLOOKUP(B62,'пр.взв.'!B6:H189,3,FALSE)</f>
        <v>07.04.91 кмс</v>
      </c>
      <c r="E62" s="296" t="str">
        <f>VLOOKUP(B62,'пр.взв.'!B6:H189,4,FALSE)</f>
        <v>МОС</v>
      </c>
      <c r="F62" s="272"/>
      <c r="G62" s="285"/>
      <c r="H62" s="259"/>
      <c r="I62" s="243"/>
      <c r="J62" s="295">
        <v>15</v>
      </c>
      <c r="K62" s="335">
        <v>16</v>
      </c>
      <c r="L62" s="337" t="str">
        <f>VLOOKUP(K62,'пр.взв.'!B2:H189,2,FALSE)</f>
        <v>Павлов Денис Александрович</v>
      </c>
      <c r="M62" s="296" t="str">
        <f>VLOOKUP(K62,'пр.взв.'!B6:H189,3,FALSE)</f>
        <v>22.05.80 мс</v>
      </c>
      <c r="N62" s="296" t="str">
        <f>VLOOKUP(K62,'пр.взв.'!B6:H189,4,FALSE)</f>
        <v>МОС</v>
      </c>
      <c r="O62" s="272"/>
      <c r="P62" s="285"/>
      <c r="Q62" s="259"/>
      <c r="R62" s="243"/>
    </row>
    <row r="63" spans="1:18" ht="12.75" customHeight="1" hidden="1">
      <c r="A63" s="324"/>
      <c r="B63" s="336"/>
      <c r="C63" s="338"/>
      <c r="D63" s="274"/>
      <c r="E63" s="274"/>
      <c r="F63" s="274"/>
      <c r="G63" s="274"/>
      <c r="H63" s="231"/>
      <c r="I63" s="224"/>
      <c r="J63" s="277"/>
      <c r="K63" s="336"/>
      <c r="L63" s="338"/>
      <c r="M63" s="274"/>
      <c r="N63" s="274"/>
      <c r="O63" s="274"/>
      <c r="P63" s="274"/>
      <c r="Q63" s="231"/>
      <c r="R63" s="224"/>
    </row>
    <row r="64" spans="1:18" ht="12.75" customHeight="1" hidden="1">
      <c r="A64" s="324"/>
      <c r="B64" s="331">
        <v>47</v>
      </c>
      <c r="C64" s="333">
        <f>VLOOKUP(B64,'пр.взв.'!B3:H128,2,FALSE)</f>
        <v>0</v>
      </c>
      <c r="D64" s="273">
        <f>VLOOKUP(B64,'пр.взв.'!B6:H191,3,FALSE)</f>
        <v>0</v>
      </c>
      <c r="E64" s="273">
        <f>VLOOKUP(B64,'пр.взв.'!B6:H191,4,FALSE)</f>
        <v>0</v>
      </c>
      <c r="F64" s="271"/>
      <c r="G64" s="271"/>
      <c r="H64" s="242"/>
      <c r="I64" s="242"/>
      <c r="J64" s="277"/>
      <c r="K64" s="331">
        <v>48</v>
      </c>
      <c r="L64" s="333">
        <f>VLOOKUP(K64,'пр.взв.'!B4:H191,2,FALSE)</f>
        <v>0</v>
      </c>
      <c r="M64" s="273">
        <f>VLOOKUP(K64,'пр.взв.'!B6:H191,3,FALSE)</f>
        <v>0</v>
      </c>
      <c r="N64" s="273">
        <f>VLOOKUP(K64,'пр.взв.'!B6:H191,4,FALSE)</f>
        <v>0</v>
      </c>
      <c r="O64" s="271"/>
      <c r="P64" s="271"/>
      <c r="Q64" s="242"/>
      <c r="R64" s="242"/>
    </row>
    <row r="65" spans="1:18" ht="13.5" customHeight="1" hidden="1" thickBot="1">
      <c r="A65" s="327"/>
      <c r="B65" s="332"/>
      <c r="C65" s="334"/>
      <c r="D65" s="291"/>
      <c r="E65" s="291"/>
      <c r="F65" s="288"/>
      <c r="G65" s="288"/>
      <c r="H65" s="289"/>
      <c r="I65" s="289"/>
      <c r="J65" s="292"/>
      <c r="K65" s="332"/>
      <c r="L65" s="334"/>
      <c r="M65" s="291"/>
      <c r="N65" s="291"/>
      <c r="O65" s="288"/>
      <c r="P65" s="288"/>
      <c r="Q65" s="289"/>
      <c r="R65" s="289"/>
    </row>
    <row r="66" spans="1:18" ht="12.75" customHeight="1" hidden="1">
      <c r="A66" s="323">
        <v>16</v>
      </c>
      <c r="B66" s="335">
        <v>31</v>
      </c>
      <c r="C66" s="337" t="str">
        <f>VLOOKUP(B66,'пр.взв.'!B3:H130,2,FALSE)</f>
        <v>Табурченко Павел Алексеевич</v>
      </c>
      <c r="D66" s="296" t="str">
        <f>VLOOKUP(B66,'пр.взв.'!B6:H193,3,FALSE)</f>
        <v>28.04.89 мс</v>
      </c>
      <c r="E66" s="296" t="str">
        <f>VLOOKUP(B66,'пр.взв.'!B6:H193,4,FALSE)</f>
        <v>ЦФО</v>
      </c>
      <c r="F66" s="274"/>
      <c r="G66" s="275"/>
      <c r="H66" s="231"/>
      <c r="I66" s="273"/>
      <c r="J66" s="295">
        <v>16</v>
      </c>
      <c r="K66" s="335">
        <v>32</v>
      </c>
      <c r="L66" s="337" t="str">
        <f>VLOOKUP(K66,'пр.взв.'!B6:H193,2,FALSE)</f>
        <v>Мельников Антон Сергеевич</v>
      </c>
      <c r="M66" s="296" t="str">
        <f>VLOOKUP(K66,'пр.взв.'!B6:H193,3,FALSE)</f>
        <v>15.05.91 мс</v>
      </c>
      <c r="N66" s="296" t="str">
        <f>VLOOKUP(K66,'пр.взв.'!B6:H193,4,FALSE)</f>
        <v>ЦФО</v>
      </c>
      <c r="O66" s="274"/>
      <c r="P66" s="275"/>
      <c r="Q66" s="231"/>
      <c r="R66" s="273"/>
    </row>
    <row r="67" spans="1:18" ht="12.75" customHeight="1" hidden="1">
      <c r="A67" s="324"/>
      <c r="B67" s="336"/>
      <c r="C67" s="338"/>
      <c r="D67" s="274"/>
      <c r="E67" s="274"/>
      <c r="F67" s="274"/>
      <c r="G67" s="274"/>
      <c r="H67" s="231"/>
      <c r="I67" s="224"/>
      <c r="J67" s="277"/>
      <c r="K67" s="336"/>
      <c r="L67" s="338"/>
      <c r="M67" s="274"/>
      <c r="N67" s="274"/>
      <c r="O67" s="274"/>
      <c r="P67" s="274"/>
      <c r="Q67" s="231"/>
      <c r="R67" s="224"/>
    </row>
    <row r="68" spans="1:18" ht="12.75" customHeight="1" hidden="1">
      <c r="A68" s="324"/>
      <c r="B68" s="331">
        <v>63</v>
      </c>
      <c r="C68" s="333">
        <f>VLOOKUP(B68,'пр.взв.'!B3:H132,2,FALSE)</f>
        <v>0</v>
      </c>
      <c r="D68" s="273">
        <f>VLOOKUP(B68,'пр.взв.'!B6:H195,3,FALSE)</f>
        <v>0</v>
      </c>
      <c r="E68" s="273">
        <f>VLOOKUP(B68,'пр.взв.'!B6:H195,4,FALSE)</f>
        <v>0</v>
      </c>
      <c r="F68" s="271"/>
      <c r="G68" s="271"/>
      <c r="H68" s="242"/>
      <c r="I68" s="242"/>
      <c r="J68" s="277"/>
      <c r="K68" s="331">
        <v>64</v>
      </c>
      <c r="L68" s="333">
        <f>VLOOKUP(K68,'пр.взв.'!B1:H195,2,FALSE)</f>
        <v>0</v>
      </c>
      <c r="M68" s="273">
        <f>VLOOKUP(K68,'пр.взв.'!B6:H195,3,FALSE)</f>
        <v>0</v>
      </c>
      <c r="N68" s="273">
        <f>VLOOKUP(K68,'пр.взв.'!B6:H195,4,FALSE)</f>
        <v>0</v>
      </c>
      <c r="O68" s="271"/>
      <c r="P68" s="271"/>
      <c r="Q68" s="242"/>
      <c r="R68" s="242"/>
    </row>
    <row r="69" spans="1:18" ht="12.75" customHeight="1" hidden="1">
      <c r="A69" s="325"/>
      <c r="B69" s="336"/>
      <c r="C69" s="338"/>
      <c r="D69" s="274"/>
      <c r="E69" s="274"/>
      <c r="F69" s="272"/>
      <c r="G69" s="272"/>
      <c r="H69" s="243"/>
      <c r="I69" s="243"/>
      <c r="J69" s="278"/>
      <c r="K69" s="336"/>
      <c r="L69" s="338"/>
      <c r="M69" s="274"/>
      <c r="N69" s="274"/>
      <c r="O69" s="272"/>
      <c r="P69" s="272"/>
      <c r="Q69" s="243"/>
      <c r="R69" s="243"/>
    </row>
    <row r="70" spans="1:18" ht="12.75" customHeight="1">
      <c r="A70" s="81"/>
      <c r="B70" s="82"/>
      <c r="C70" s="83"/>
      <c r="D70" s="39"/>
      <c r="E70" s="39"/>
      <c r="F70" s="39"/>
      <c r="G70" s="39"/>
      <c r="H70" s="84"/>
      <c r="I70" s="84"/>
      <c r="J70" s="81"/>
      <c r="K70" s="82"/>
      <c r="L70" s="83"/>
      <c r="M70" s="39"/>
      <c r="N70" s="39"/>
      <c r="O70" s="39"/>
      <c r="P70" s="39"/>
      <c r="Q70" s="84"/>
      <c r="R70" s="84"/>
    </row>
    <row r="71" spans="2:18" ht="25.5" customHeight="1" thickBot="1">
      <c r="B71" s="78" t="s">
        <v>66</v>
      </c>
      <c r="C71" s="79" t="s">
        <v>67</v>
      </c>
      <c r="D71" s="80" t="s">
        <v>68</v>
      </c>
      <c r="E71" s="79"/>
      <c r="F71" s="78" t="str">
        <f>B2</f>
        <v>в.к.68 кг</v>
      </c>
      <c r="G71" s="79"/>
      <c r="H71" s="79"/>
      <c r="I71" s="79"/>
      <c r="J71" s="79"/>
      <c r="K71" s="78" t="s">
        <v>1</v>
      </c>
      <c r="L71" s="79" t="s">
        <v>67</v>
      </c>
      <c r="M71" s="80" t="s">
        <v>68</v>
      </c>
      <c r="N71" s="79"/>
      <c r="O71" s="78" t="str">
        <f>F71</f>
        <v>в.к.68 кг</v>
      </c>
      <c r="P71" s="79"/>
      <c r="Q71" s="79"/>
      <c r="R71" s="79"/>
    </row>
    <row r="72" spans="1:18" ht="12.75">
      <c r="A72" s="308" t="s">
        <v>69</v>
      </c>
      <c r="B72" s="310" t="s">
        <v>3</v>
      </c>
      <c r="C72" s="300" t="s">
        <v>4</v>
      </c>
      <c r="D72" s="300" t="s">
        <v>13</v>
      </c>
      <c r="E72" s="300" t="s">
        <v>14</v>
      </c>
      <c r="F72" s="300" t="s">
        <v>15</v>
      </c>
      <c r="G72" s="302" t="s">
        <v>70</v>
      </c>
      <c r="H72" s="304" t="s">
        <v>71</v>
      </c>
      <c r="I72" s="306" t="s">
        <v>17</v>
      </c>
      <c r="J72" s="308" t="s">
        <v>69</v>
      </c>
      <c r="K72" s="310" t="s">
        <v>3</v>
      </c>
      <c r="L72" s="300" t="s">
        <v>4</v>
      </c>
      <c r="M72" s="300" t="s">
        <v>13</v>
      </c>
      <c r="N72" s="300" t="s">
        <v>14</v>
      </c>
      <c r="O72" s="300" t="s">
        <v>15</v>
      </c>
      <c r="P72" s="302" t="s">
        <v>70</v>
      </c>
      <c r="Q72" s="304" t="s">
        <v>71</v>
      </c>
      <c r="R72" s="306" t="s">
        <v>17</v>
      </c>
    </row>
    <row r="73" spans="1:18" ht="12.75" customHeight="1" thickBot="1">
      <c r="A73" s="309"/>
      <c r="B73" s="328" t="s">
        <v>72</v>
      </c>
      <c r="C73" s="301"/>
      <c r="D73" s="301"/>
      <c r="E73" s="301"/>
      <c r="F73" s="301"/>
      <c r="G73" s="303"/>
      <c r="H73" s="305"/>
      <c r="I73" s="307" t="s">
        <v>73</v>
      </c>
      <c r="J73" s="309"/>
      <c r="K73" s="328" t="s">
        <v>72</v>
      </c>
      <c r="L73" s="301"/>
      <c r="M73" s="301"/>
      <c r="N73" s="301"/>
      <c r="O73" s="301"/>
      <c r="P73" s="303"/>
      <c r="Q73" s="305"/>
      <c r="R73" s="307" t="s">
        <v>73</v>
      </c>
    </row>
    <row r="74" spans="1:18" ht="13.5" customHeight="1">
      <c r="A74" s="323">
        <v>1</v>
      </c>
      <c r="B74" s="335">
        <f>'пр.хода'!E6</f>
        <v>33</v>
      </c>
      <c r="C74" s="287" t="str">
        <f>VLOOKUP(B74,'пр.взв.'!B6:H546,2,FALSE)</f>
        <v>Клецков Дмитрий Валерьевич</v>
      </c>
      <c r="D74" s="296" t="str">
        <f>VLOOKUP(B74,'пр.взв.'!B6:H133,3,FALSE)</f>
        <v>26.11.86 мс</v>
      </c>
      <c r="E74" s="296" t="str">
        <f>VLOOKUP(B74,'пр.взв.'!B6:H133,4,FALSE)</f>
        <v>МОС</v>
      </c>
      <c r="F74" s="296"/>
      <c r="G74" s="335"/>
      <c r="H74" s="337"/>
      <c r="I74" s="296"/>
      <c r="J74" s="295">
        <v>9</v>
      </c>
      <c r="K74" s="335">
        <f>'пр.хода'!AA6</f>
        <v>34</v>
      </c>
      <c r="L74" s="287" t="str">
        <f>VLOOKUP(K74,'пр.взв.'!B6:H133,2,FALSE)</f>
        <v>Клецков Никита Валерьевич</v>
      </c>
      <c r="M74" s="296" t="str">
        <f>VLOOKUP(K74,'пр.взв.'!B6:H133,3,FALSE)</f>
        <v>26.11.86 мсмк</v>
      </c>
      <c r="N74" s="296" t="str">
        <f>VLOOKUP(K74,'пр.взв.'!B6:H133,4,FALSE)</f>
        <v>МОС</v>
      </c>
      <c r="O74" s="272"/>
      <c r="P74" s="285"/>
      <c r="Q74" s="259"/>
      <c r="R74" s="243"/>
    </row>
    <row r="75" spans="1:18" ht="12.75" customHeight="1">
      <c r="A75" s="324"/>
      <c r="B75" s="336"/>
      <c r="C75" s="281"/>
      <c r="D75" s="274"/>
      <c r="E75" s="274"/>
      <c r="F75" s="274"/>
      <c r="G75" s="336"/>
      <c r="H75" s="338"/>
      <c r="I75" s="274"/>
      <c r="J75" s="277"/>
      <c r="K75" s="336"/>
      <c r="L75" s="281"/>
      <c r="M75" s="274"/>
      <c r="N75" s="274"/>
      <c r="O75" s="274"/>
      <c r="P75" s="274"/>
      <c r="Q75" s="231"/>
      <c r="R75" s="224"/>
    </row>
    <row r="76" spans="1:18" ht="12.75" customHeight="1">
      <c r="A76" s="324"/>
      <c r="B76" s="331">
        <f>'пр.хода'!E10</f>
        <v>17</v>
      </c>
      <c r="C76" s="280" t="str">
        <f>VLOOKUP(B76,'пр.взв.'!B8:H548,2,FALSE)</f>
        <v>Толкачёв Андрей Александрович</v>
      </c>
      <c r="D76" s="273" t="str">
        <f>VLOOKUP(B76,'пр.взв.'!B5:H135,3,FALSE)</f>
        <v>08.09.92 мс</v>
      </c>
      <c r="E76" s="273" t="str">
        <f>VLOOKUP(B76,'пр.взв.'!B4:H135,4,FALSE)</f>
        <v>ЦФО</v>
      </c>
      <c r="F76" s="273"/>
      <c r="G76" s="331"/>
      <c r="H76" s="333"/>
      <c r="I76" s="273"/>
      <c r="J76" s="277"/>
      <c r="K76" s="331">
        <f>'пр.хода'!AA10</f>
        <v>18</v>
      </c>
      <c r="L76" s="280" t="str">
        <f>VLOOKUP(K76,'пр.взв.'!B2:H135,2,FALSE)</f>
        <v>Антропов Глеб Евгеньевич</v>
      </c>
      <c r="M76" s="273" t="str">
        <f>VLOOKUP(K76,'пр.взв.'!B2:H135,3,FALSE)</f>
        <v>26.02.91 мс</v>
      </c>
      <c r="N76" s="273" t="str">
        <f>VLOOKUP(K76,'пр.взв.'!B1:H135,4,FALSE)</f>
        <v>УФО</v>
      </c>
      <c r="O76" s="271"/>
      <c r="P76" s="271"/>
      <c r="Q76" s="242"/>
      <c r="R76" s="242"/>
    </row>
    <row r="77" spans="1:18" ht="12.75" customHeight="1" thickBot="1">
      <c r="A77" s="327"/>
      <c r="B77" s="332"/>
      <c r="C77" s="294"/>
      <c r="D77" s="291"/>
      <c r="E77" s="291"/>
      <c r="F77" s="291"/>
      <c r="G77" s="332"/>
      <c r="H77" s="334"/>
      <c r="I77" s="291"/>
      <c r="J77" s="292"/>
      <c r="K77" s="332"/>
      <c r="L77" s="294"/>
      <c r="M77" s="291"/>
      <c r="N77" s="291"/>
      <c r="O77" s="288"/>
      <c r="P77" s="288"/>
      <c r="Q77" s="289"/>
      <c r="R77" s="289"/>
    </row>
    <row r="78" spans="1:18" ht="12.75" customHeight="1">
      <c r="A78" s="323">
        <v>2</v>
      </c>
      <c r="B78" s="335">
        <f>'пр.хода'!E14</f>
        <v>9</v>
      </c>
      <c r="C78" s="287" t="str">
        <f>VLOOKUP(B78,'пр.взв.'!B1:H550,2,FALSE)</f>
        <v>Семиног Денис Вадимович</v>
      </c>
      <c r="D78" s="284" t="str">
        <f>VLOOKUP(B78,'пр.взв.'!B1:H137,3,FALSE)</f>
        <v>06.08.91,МС</v>
      </c>
      <c r="E78" s="284" t="str">
        <f>VLOOKUP(B78,'пр.взв.'!B1:H137,4,FALSE)</f>
        <v>ДВФО</v>
      </c>
      <c r="F78" s="284"/>
      <c r="G78" s="335"/>
      <c r="H78" s="339"/>
      <c r="I78" s="284"/>
      <c r="J78" s="295">
        <v>10</v>
      </c>
      <c r="K78" s="335">
        <f>'пр.хода'!AA14</f>
        <v>10</v>
      </c>
      <c r="L78" s="287" t="str">
        <f>VLOOKUP(K78,'пр.взв.'!B1:H137,2,FALSE)</f>
        <v>Шемазашвили Георгий Кобаевич</v>
      </c>
      <c r="M78" s="284" t="str">
        <f>VLOOKUP(K78,'пр.взв.'!B1:H137,3,FALSE)</f>
        <v>03.09.90, МС</v>
      </c>
      <c r="N78" s="284" t="str">
        <f>VLOOKUP(K78,'пр.взв.'!B1:H137,4,FALSE)</f>
        <v>CФО</v>
      </c>
      <c r="O78" s="290"/>
      <c r="P78" s="297"/>
      <c r="Q78" s="298"/>
      <c r="R78" s="284"/>
    </row>
    <row r="79" spans="1:18" ht="12.75">
      <c r="A79" s="324"/>
      <c r="B79" s="336"/>
      <c r="C79" s="281"/>
      <c r="D79" s="274"/>
      <c r="E79" s="274"/>
      <c r="F79" s="274"/>
      <c r="G79" s="336"/>
      <c r="H79" s="338"/>
      <c r="I79" s="274"/>
      <c r="J79" s="277"/>
      <c r="K79" s="336"/>
      <c r="L79" s="281"/>
      <c r="M79" s="274"/>
      <c r="N79" s="274"/>
      <c r="O79" s="274"/>
      <c r="P79" s="274"/>
      <c r="Q79" s="231"/>
      <c r="R79" s="224"/>
    </row>
    <row r="80" spans="1:18" ht="12.75">
      <c r="A80" s="324"/>
      <c r="B80" s="331">
        <f>'пр.хода'!E18</f>
        <v>25</v>
      </c>
      <c r="C80" s="280" t="str">
        <f>VLOOKUP(B80,'пр.взв.'!B1:H552,2,FALSE)</f>
        <v>Баженов Алексей Витальевич</v>
      </c>
      <c r="D80" s="273" t="str">
        <f>VLOOKUP(B80,'пр.взв.'!B1:H139,3,FALSE)</f>
        <v>25.05.92 кмс</v>
      </c>
      <c r="E80" s="273" t="str">
        <f>VLOOKUP(B80,'пр.взв.'!B1:H139,4,FALSE)</f>
        <v>СЗФО</v>
      </c>
      <c r="F80" s="273"/>
      <c r="G80" s="331"/>
      <c r="H80" s="333"/>
      <c r="I80" s="273"/>
      <c r="J80" s="277"/>
      <c r="K80" s="331">
        <f>'пр.хода'!AA18</f>
        <v>26</v>
      </c>
      <c r="L80" s="280" t="str">
        <f>VLOOKUP(K80,'пр.взв.'!B1:H139,2,FALSE)</f>
        <v>Холтобин Руслан Андреевич</v>
      </c>
      <c r="M80" s="273" t="str">
        <f>VLOOKUP(K80,'пр.взв.'!B1:H139,3,FALSE)</f>
        <v>21.01.92 кмс</v>
      </c>
      <c r="N80" s="273" t="str">
        <f>VLOOKUP(K80,'пр.взв.'!B1:H139,4,FALSE)</f>
        <v>ЦФО</v>
      </c>
      <c r="O80" s="271"/>
      <c r="P80" s="271"/>
      <c r="Q80" s="242"/>
      <c r="R80" s="242"/>
    </row>
    <row r="81" spans="1:18" ht="13.5" thickBot="1">
      <c r="A81" s="327"/>
      <c r="B81" s="332"/>
      <c r="C81" s="294"/>
      <c r="D81" s="291"/>
      <c r="E81" s="291"/>
      <c r="F81" s="291"/>
      <c r="G81" s="332"/>
      <c r="H81" s="334"/>
      <c r="I81" s="291"/>
      <c r="J81" s="292"/>
      <c r="K81" s="332"/>
      <c r="L81" s="294"/>
      <c r="M81" s="291"/>
      <c r="N81" s="291"/>
      <c r="O81" s="288"/>
      <c r="P81" s="288"/>
      <c r="Q81" s="289"/>
      <c r="R81" s="289"/>
    </row>
    <row r="82" spans="1:18" ht="12.75" customHeight="1">
      <c r="A82" s="323">
        <v>3</v>
      </c>
      <c r="B82" s="335">
        <f>'пр.хода'!E22</f>
        <v>37</v>
      </c>
      <c r="C82" s="287" t="str">
        <f>VLOOKUP(B82,'пр.взв.'!B1:H554,2,FALSE)</f>
        <v>Зайцев Андрей Александрович</v>
      </c>
      <c r="D82" s="296" t="str">
        <f>VLOOKUP(B82,'пр.взв.'!B1:H141,3,FALSE)</f>
        <v>05.01.87 кмс</v>
      </c>
      <c r="E82" s="296" t="str">
        <f>VLOOKUP(B82,'пр.взв.'!B1:H141,4,FALSE)</f>
        <v>ЮФО</v>
      </c>
      <c r="F82" s="296"/>
      <c r="G82" s="335"/>
      <c r="H82" s="337"/>
      <c r="I82" s="296"/>
      <c r="J82" s="295">
        <v>11</v>
      </c>
      <c r="K82" s="335">
        <f>'пр.хода'!AA22</f>
        <v>6</v>
      </c>
      <c r="L82" s="287" t="str">
        <f>VLOOKUP(K82,'пр.взв.'!B1:H141,2,FALSE)</f>
        <v>Машакин Михаил Владимирович</v>
      </c>
      <c r="M82" s="296" t="str">
        <f>VLOOKUP(K82,'пр.взв.'!B1:H141,3,FALSE)</f>
        <v>08.09.93 кмс</v>
      </c>
      <c r="N82" s="296" t="str">
        <f>VLOOKUP(K82,'пр.взв.'!B1:H141,4,FALSE)</f>
        <v>ПФО</v>
      </c>
      <c r="O82" s="272"/>
      <c r="P82" s="285"/>
      <c r="Q82" s="259"/>
      <c r="R82" s="243"/>
    </row>
    <row r="83" spans="1:18" ht="13.5" customHeight="1">
      <c r="A83" s="324"/>
      <c r="B83" s="336"/>
      <c r="C83" s="281"/>
      <c r="D83" s="274"/>
      <c r="E83" s="274"/>
      <c r="F83" s="274"/>
      <c r="G83" s="336"/>
      <c r="H83" s="338"/>
      <c r="I83" s="274"/>
      <c r="J83" s="277"/>
      <c r="K83" s="336"/>
      <c r="L83" s="281"/>
      <c r="M83" s="274"/>
      <c r="N83" s="274"/>
      <c r="O83" s="274"/>
      <c r="P83" s="274"/>
      <c r="Q83" s="231"/>
      <c r="R83" s="224"/>
    </row>
    <row r="84" spans="1:18" ht="12.75" customHeight="1">
      <c r="A84" s="324"/>
      <c r="B84" s="331">
        <f>'пр.хода'!E26</f>
        <v>21</v>
      </c>
      <c r="C84" s="280" t="str">
        <f>VLOOKUP(B84,'пр.взв.'!B1:H556,2,FALSE)</f>
        <v>Хорошилов Антон Андреевич</v>
      </c>
      <c r="D84" s="273" t="str">
        <f>VLOOKUP(B84,'пр.взв.'!B1:H143,3,FALSE)</f>
        <v>14.05.87 мс</v>
      </c>
      <c r="E84" s="273" t="str">
        <f>VLOOKUP(B84,'пр.взв.'!B1:H143,4,FALSE)</f>
        <v>МОС</v>
      </c>
      <c r="F84" s="273"/>
      <c r="G84" s="331"/>
      <c r="H84" s="333"/>
      <c r="I84" s="273"/>
      <c r="J84" s="277"/>
      <c r="K84" s="331">
        <f>'пр.хода'!AA26</f>
        <v>22</v>
      </c>
      <c r="L84" s="280" t="str">
        <f>VLOOKUP(K84,'пр.взв.'!B1:H143,2,FALSE)</f>
        <v>Огарышев Алексей Сергеевич</v>
      </c>
      <c r="M84" s="273" t="str">
        <f>VLOOKUP(K84,'пр.взв.'!B1:H143,3,FALSE)</f>
        <v>06.03 88 мс</v>
      </c>
      <c r="N84" s="273" t="str">
        <f>VLOOKUP(K84,'пр.взв.'!B1:H143,4,FALSE)</f>
        <v>ЦФО</v>
      </c>
      <c r="O84" s="271"/>
      <c r="P84" s="271"/>
      <c r="Q84" s="242"/>
      <c r="R84" s="242"/>
    </row>
    <row r="85" spans="1:18" ht="12.75" customHeight="1" thickBot="1">
      <c r="A85" s="327"/>
      <c r="B85" s="332"/>
      <c r="C85" s="294"/>
      <c r="D85" s="291"/>
      <c r="E85" s="291"/>
      <c r="F85" s="291"/>
      <c r="G85" s="332"/>
      <c r="H85" s="334"/>
      <c r="I85" s="291"/>
      <c r="J85" s="292"/>
      <c r="K85" s="332"/>
      <c r="L85" s="294"/>
      <c r="M85" s="291"/>
      <c r="N85" s="291"/>
      <c r="O85" s="288"/>
      <c r="P85" s="288"/>
      <c r="Q85" s="289"/>
      <c r="R85" s="289"/>
    </row>
    <row r="86" spans="1:18" ht="12.75" customHeight="1">
      <c r="A86" s="323">
        <v>4</v>
      </c>
      <c r="B86" s="335">
        <f>'пр.хода'!E30</f>
        <v>13</v>
      </c>
      <c r="C86" s="287" t="str">
        <f>VLOOKUP(B86,'пр.взв.'!B1:H558,2,FALSE)</f>
        <v>Гречишников Антон Владимирович</v>
      </c>
      <c r="D86" s="284" t="str">
        <f>VLOOKUP(B86,'пр.взв.'!B1:H145,3,FALSE)</f>
        <v>18.12.92 мсмк</v>
      </c>
      <c r="E86" s="284" t="str">
        <f>VLOOKUP(B86,'пр.взв.'!B1:H145,4,FALSE)</f>
        <v>ПФО</v>
      </c>
      <c r="F86" s="284"/>
      <c r="G86" s="335"/>
      <c r="H86" s="339"/>
      <c r="I86" s="284"/>
      <c r="J86" s="295">
        <v>12</v>
      </c>
      <c r="K86" s="335">
        <f>'пр.хода'!AA30</f>
        <v>14</v>
      </c>
      <c r="L86" s="287" t="str">
        <f>VLOOKUP(K86,'пр.взв.'!B1:H145,2,FALSE)</f>
        <v>Меркулов Вадим Михайлович</v>
      </c>
      <c r="M86" s="284" t="str">
        <f>VLOOKUP(K86,'пр.взв.'!B1:H145,3,FALSE)</f>
        <v>28.08.89 мс</v>
      </c>
      <c r="N86" s="284" t="str">
        <f>VLOOKUP(K86,'пр.взв.'!B1:H145,4,FALSE)</f>
        <v>МОС</v>
      </c>
      <c r="O86" s="274"/>
      <c r="P86" s="275"/>
      <c r="Q86" s="231"/>
      <c r="R86" s="273"/>
    </row>
    <row r="87" spans="1:18" ht="13.5" customHeight="1">
      <c r="A87" s="324"/>
      <c r="B87" s="336"/>
      <c r="C87" s="281"/>
      <c r="D87" s="274"/>
      <c r="E87" s="274"/>
      <c r="F87" s="274"/>
      <c r="G87" s="336"/>
      <c r="H87" s="338"/>
      <c r="I87" s="274"/>
      <c r="J87" s="277"/>
      <c r="K87" s="336"/>
      <c r="L87" s="281"/>
      <c r="M87" s="274"/>
      <c r="N87" s="274"/>
      <c r="O87" s="274"/>
      <c r="P87" s="274"/>
      <c r="Q87" s="231"/>
      <c r="R87" s="224"/>
    </row>
    <row r="88" spans="1:18" ht="12.75" customHeight="1">
      <c r="A88" s="324"/>
      <c r="B88" s="331">
        <f>'пр.хода'!E34</f>
        <v>29</v>
      </c>
      <c r="C88" s="280" t="str">
        <f>VLOOKUP(B88,'пр.взв.'!B2:H560,2,FALSE)</f>
        <v>Жуков Антон Вячеславович</v>
      </c>
      <c r="D88" s="273" t="str">
        <f>VLOOKUP(B88,'пр.взв.'!B2:H147,3,FALSE)</f>
        <v>28.08.86 мс</v>
      </c>
      <c r="E88" s="273" t="str">
        <f>VLOOKUP(B88,'пр.взв.'!B2:H147,4,FALSE)</f>
        <v>УФО</v>
      </c>
      <c r="F88" s="273"/>
      <c r="G88" s="331"/>
      <c r="H88" s="333"/>
      <c r="I88" s="273"/>
      <c r="J88" s="277"/>
      <c r="K88" s="331">
        <f>'пр.хода'!AA34</f>
        <v>30</v>
      </c>
      <c r="L88" s="280" t="str">
        <f>VLOOKUP(K88,'пр.взв.'!B2:H147,2,FALSE)</f>
        <v>Ильясов Эли Зайндиевич</v>
      </c>
      <c r="M88" s="273" t="str">
        <f>VLOOKUP(K88,'пр.взв.'!B2:H147,3,FALSE)</f>
        <v>25.01.92 кмс</v>
      </c>
      <c r="N88" s="273" t="str">
        <f>VLOOKUP(K88,'пр.взв.'!B2:H147,4,FALSE)</f>
        <v>ПФО</v>
      </c>
      <c r="O88" s="271"/>
      <c r="P88" s="271"/>
      <c r="Q88" s="242"/>
      <c r="R88" s="242"/>
    </row>
    <row r="89" spans="1:18" ht="12.75" customHeight="1" thickBot="1">
      <c r="A89" s="327"/>
      <c r="B89" s="332"/>
      <c r="C89" s="294"/>
      <c r="D89" s="291"/>
      <c r="E89" s="291"/>
      <c r="F89" s="291"/>
      <c r="G89" s="332"/>
      <c r="H89" s="334"/>
      <c r="I89" s="291"/>
      <c r="J89" s="292"/>
      <c r="K89" s="332"/>
      <c r="L89" s="294"/>
      <c r="M89" s="291"/>
      <c r="N89" s="291"/>
      <c r="O89" s="288"/>
      <c r="P89" s="288"/>
      <c r="Q89" s="289"/>
      <c r="R89" s="289"/>
    </row>
    <row r="90" spans="1:18" ht="12.75" customHeight="1">
      <c r="A90" s="324">
        <v>5</v>
      </c>
      <c r="B90" s="335">
        <f>'пр.хода'!E39</f>
        <v>35</v>
      </c>
      <c r="C90" s="287" t="str">
        <f>VLOOKUP(B90,'пр.взв.'!B2:H562,2,FALSE)</f>
        <v>Горобец Андрей Федорович</v>
      </c>
      <c r="D90" s="296" t="str">
        <f>VLOOKUP(B90,'пр.взв.'!B2:H149,3,FALSE)</f>
        <v>22.11.86 мсмк</v>
      </c>
      <c r="E90" s="296" t="str">
        <f>VLOOKUP(B90,'пр.взв.'!B2:H149,4,FALSE)</f>
        <v>ЮФО</v>
      </c>
      <c r="F90" s="296"/>
      <c r="G90" s="335"/>
      <c r="H90" s="337"/>
      <c r="I90" s="296"/>
      <c r="J90" s="295">
        <v>13</v>
      </c>
      <c r="K90" s="335">
        <f>'пр.хода'!AA39</f>
        <v>36</v>
      </c>
      <c r="L90" s="287" t="str">
        <f>VLOOKUP(K90,'пр.взв.'!B2:H149,2,FALSE)</f>
        <v>Суханов Михаил Игоревич</v>
      </c>
      <c r="M90" s="296" t="str">
        <f>VLOOKUP(K90,'пр.взв.'!B2:H149,3,FALSE)</f>
        <v>31.08.84 мс</v>
      </c>
      <c r="N90" s="296" t="str">
        <f>VLOOKUP(K90,'пр.взв.'!B2:H149,4,FALSE)</f>
        <v>УФО</v>
      </c>
      <c r="O90" s="272"/>
      <c r="P90" s="285"/>
      <c r="Q90" s="259"/>
      <c r="R90" s="243"/>
    </row>
    <row r="91" spans="1:18" ht="12.75" customHeight="1">
      <c r="A91" s="324"/>
      <c r="B91" s="336"/>
      <c r="C91" s="281"/>
      <c r="D91" s="274"/>
      <c r="E91" s="274"/>
      <c r="F91" s="274"/>
      <c r="G91" s="336"/>
      <c r="H91" s="338"/>
      <c r="I91" s="274"/>
      <c r="J91" s="277"/>
      <c r="K91" s="336"/>
      <c r="L91" s="281"/>
      <c r="M91" s="274"/>
      <c r="N91" s="274"/>
      <c r="O91" s="274"/>
      <c r="P91" s="274"/>
      <c r="Q91" s="231"/>
      <c r="R91" s="224"/>
    </row>
    <row r="92" spans="1:18" ht="12.75">
      <c r="A92" s="324"/>
      <c r="B92" s="331">
        <f>'пр.хода'!E43</f>
        <v>19</v>
      </c>
      <c r="C92" s="280" t="str">
        <f>VLOOKUP(B92,'пр.взв.'!B2:H564,2,FALSE)</f>
        <v>Анисимов Сергей Юрьевич</v>
      </c>
      <c r="D92" s="273" t="str">
        <f>VLOOKUP(B92,'пр.взв.'!B2:H151,3,FALSE)</f>
        <v>08.01.86 мс</v>
      </c>
      <c r="E92" s="273" t="str">
        <f>VLOOKUP(B92,'пр.взв.'!B2:H151,4,FALSE)</f>
        <v>СПБ</v>
      </c>
      <c r="F92" s="273"/>
      <c r="G92" s="331"/>
      <c r="H92" s="333"/>
      <c r="I92" s="273"/>
      <c r="J92" s="277"/>
      <c r="K92" s="331">
        <f>'пр.хода'!AA43</f>
        <v>20</v>
      </c>
      <c r="L92" s="280" t="str">
        <f>VLOOKUP(K92,'пр.взв.'!B2:H151,2,FALSE)</f>
        <v>Межлумян Гайк Левонович</v>
      </c>
      <c r="M92" s="273" t="str">
        <f>VLOOKUP(K92,'пр.взв.'!B2:H151,3,FALSE)</f>
        <v>17.05.90 мс</v>
      </c>
      <c r="N92" s="273" t="str">
        <f>VLOOKUP(K92,'пр.взв.'!B2:H151,4,FALSE)</f>
        <v>ЮФО </v>
      </c>
      <c r="O92" s="271"/>
      <c r="P92" s="271"/>
      <c r="Q92" s="242"/>
      <c r="R92" s="242"/>
    </row>
    <row r="93" spans="1:18" ht="12.75" customHeight="1" thickBot="1">
      <c r="A93" s="327"/>
      <c r="B93" s="332"/>
      <c r="C93" s="294"/>
      <c r="D93" s="291"/>
      <c r="E93" s="291"/>
      <c r="F93" s="291"/>
      <c r="G93" s="332"/>
      <c r="H93" s="334"/>
      <c r="I93" s="291"/>
      <c r="J93" s="292"/>
      <c r="K93" s="332"/>
      <c r="L93" s="294"/>
      <c r="M93" s="291"/>
      <c r="N93" s="291"/>
      <c r="O93" s="288"/>
      <c r="P93" s="288"/>
      <c r="Q93" s="289"/>
      <c r="R93" s="289"/>
    </row>
    <row r="94" spans="1:18" ht="12.75" customHeight="1">
      <c r="A94" s="323">
        <v>6</v>
      </c>
      <c r="B94" s="335">
        <f>'пр.хода'!E47</f>
        <v>11</v>
      </c>
      <c r="C94" s="287" t="str">
        <f>VLOOKUP(B94,'пр.взв.'!B2:H566,2,FALSE)</f>
        <v>Власов Максим Александрович</v>
      </c>
      <c r="D94" s="284" t="str">
        <f>VLOOKUP(B94,'пр.взв.'!B2:H153,3,FALSE)</f>
        <v>10.01.90 кмс</v>
      </c>
      <c r="E94" s="284" t="str">
        <f>VLOOKUP(B94,'пр.взв.'!B2:H153,4,FALSE)</f>
        <v>ДВФ0</v>
      </c>
      <c r="F94" s="284"/>
      <c r="G94" s="335"/>
      <c r="H94" s="339"/>
      <c r="I94" s="284"/>
      <c r="J94" s="295">
        <v>14</v>
      </c>
      <c r="K94" s="335">
        <f>'пр.хода'!AA47</f>
        <v>12</v>
      </c>
      <c r="L94" s="287" t="str">
        <f>VLOOKUP(K94,'пр.взв.'!B2:H153,2,FALSE)</f>
        <v>Савельев Евгений Анатольевич</v>
      </c>
      <c r="M94" s="284" t="str">
        <f>VLOOKUP(K94,'пр.взв.'!B2:H153,3,FALSE)</f>
        <v>11.06.1991, МС</v>
      </c>
      <c r="N94" s="284" t="str">
        <f>VLOOKUP(K94,'пр.взв.'!B2:H153,4,FALSE)</f>
        <v>ЦФО</v>
      </c>
      <c r="O94" s="290"/>
      <c r="P94" s="297"/>
      <c r="Q94" s="298"/>
      <c r="R94" s="284"/>
    </row>
    <row r="95" spans="1:18" ht="12.75" customHeight="1">
      <c r="A95" s="324"/>
      <c r="B95" s="336"/>
      <c r="C95" s="281"/>
      <c r="D95" s="274"/>
      <c r="E95" s="274"/>
      <c r="F95" s="274"/>
      <c r="G95" s="336"/>
      <c r="H95" s="338"/>
      <c r="I95" s="274"/>
      <c r="J95" s="277"/>
      <c r="K95" s="336"/>
      <c r="L95" s="281"/>
      <c r="M95" s="274"/>
      <c r="N95" s="274"/>
      <c r="O95" s="274"/>
      <c r="P95" s="274"/>
      <c r="Q95" s="231"/>
      <c r="R95" s="224"/>
    </row>
    <row r="96" spans="1:18" ht="13.5" customHeight="1">
      <c r="A96" s="324"/>
      <c r="B96" s="331">
        <f>'пр.хода'!E51</f>
        <v>27</v>
      </c>
      <c r="C96" s="280" t="str">
        <f>VLOOKUP(B96,'пр.взв.'!B2:H568,2,FALSE)</f>
        <v>Лагвенкин Павел Михайлович</v>
      </c>
      <c r="D96" s="273" t="str">
        <f>VLOOKUP(B96,'пр.взв.'!B2:H155,3,FALSE)</f>
        <v>13.02.92 мс</v>
      </c>
      <c r="E96" s="273" t="str">
        <f>VLOOKUP(B96,'пр.взв.'!B2:H155,4,FALSE)</f>
        <v>ЦФО</v>
      </c>
      <c r="F96" s="273"/>
      <c r="G96" s="331"/>
      <c r="H96" s="333"/>
      <c r="I96" s="273"/>
      <c r="J96" s="277"/>
      <c r="K96" s="331">
        <f>'пр.хода'!AA51</f>
        <v>28</v>
      </c>
      <c r="L96" s="280" t="str">
        <f>VLOOKUP(K96,'пр.взв.'!B2:H155,2,FALSE)</f>
        <v>Езжалкин Иван Сергеевич</v>
      </c>
      <c r="M96" s="273" t="str">
        <f>VLOOKUP(K96,'пр.взв.'!B2:H155,3,FALSE)</f>
        <v>21.05.93 кмс</v>
      </c>
      <c r="N96" s="273" t="str">
        <f>VLOOKUP(K96,'пр.взв.'!B2:H155,4,FALSE)</f>
        <v>ЦФО</v>
      </c>
      <c r="O96" s="271"/>
      <c r="P96" s="271"/>
      <c r="Q96" s="242"/>
      <c r="R96" s="242"/>
    </row>
    <row r="97" spans="1:18" ht="12.75" customHeight="1" thickBot="1">
      <c r="A97" s="325"/>
      <c r="B97" s="332"/>
      <c r="C97" s="294"/>
      <c r="D97" s="291"/>
      <c r="E97" s="291"/>
      <c r="F97" s="291"/>
      <c r="G97" s="332"/>
      <c r="H97" s="334"/>
      <c r="I97" s="291"/>
      <c r="J97" s="292"/>
      <c r="K97" s="332"/>
      <c r="L97" s="294"/>
      <c r="M97" s="291"/>
      <c r="N97" s="291"/>
      <c r="O97" s="288"/>
      <c r="P97" s="288"/>
      <c r="Q97" s="289"/>
      <c r="R97" s="289"/>
    </row>
    <row r="98" spans="1:18" ht="12.75" customHeight="1">
      <c r="A98" s="323">
        <v>7</v>
      </c>
      <c r="B98" s="335">
        <f>'пр.хода'!E55</f>
        <v>7</v>
      </c>
      <c r="C98" s="287" t="str">
        <f>VLOOKUP(B98,'пр.взв.'!B3:H570,2,FALSE)</f>
        <v>Кадяев Дмитрий Николаевич</v>
      </c>
      <c r="D98" s="296" t="str">
        <f>VLOOKUP(B98,'пр.взв.'!B3:H157,3,FALSE)</f>
        <v>15.07.88 мс</v>
      </c>
      <c r="E98" s="296" t="str">
        <f>VLOOKUP(B98,'пр.взв.'!B3:H157,4,FALSE)</f>
        <v>ПФО</v>
      </c>
      <c r="F98" s="296"/>
      <c r="G98" s="335"/>
      <c r="H98" s="337"/>
      <c r="I98" s="296"/>
      <c r="J98" s="295">
        <v>15</v>
      </c>
      <c r="K98" s="335">
        <f>'пр.хода'!AA55</f>
        <v>8</v>
      </c>
      <c r="L98" s="287" t="str">
        <f>VLOOKUP(K98,'пр.взв.'!B3:H157,2,FALSE)</f>
        <v>Абмаев Антон Сергеевич</v>
      </c>
      <c r="M98" s="296" t="str">
        <f>VLOOKUP(K98,'пр.взв.'!B3:H157,3,FALSE)</f>
        <v>04.06.86 МСМК</v>
      </c>
      <c r="N98" s="296" t="str">
        <f>VLOOKUP(K98,'пр.взв.'!B3:H157,4,FALSE)</f>
        <v>ДВФ0</v>
      </c>
      <c r="O98" s="272"/>
      <c r="P98" s="285"/>
      <c r="Q98" s="259"/>
      <c r="R98" s="243"/>
    </row>
    <row r="99" spans="1:18" ht="12.75" customHeight="1">
      <c r="A99" s="324"/>
      <c r="B99" s="336"/>
      <c r="C99" s="281"/>
      <c r="D99" s="274"/>
      <c r="E99" s="274"/>
      <c r="F99" s="274"/>
      <c r="G99" s="336"/>
      <c r="H99" s="338"/>
      <c r="I99" s="274"/>
      <c r="J99" s="277"/>
      <c r="K99" s="336"/>
      <c r="L99" s="281"/>
      <c r="M99" s="274"/>
      <c r="N99" s="274"/>
      <c r="O99" s="274"/>
      <c r="P99" s="274"/>
      <c r="Q99" s="231"/>
      <c r="R99" s="224"/>
    </row>
    <row r="100" spans="1:18" ht="12.75" customHeight="1">
      <c r="A100" s="324"/>
      <c r="B100" s="331">
        <f>'пр.хода'!E59</f>
        <v>23</v>
      </c>
      <c r="C100" s="280" t="str">
        <f>VLOOKUP(B100,'пр.взв.'!B3:H572,2,FALSE)</f>
        <v>Тютюкин Антон Олегович</v>
      </c>
      <c r="D100" s="273" t="str">
        <f>VLOOKUP(B100,'пр.взв.'!B3:H159,3,FALSE)</f>
        <v>25.07.94 кмс</v>
      </c>
      <c r="E100" s="273" t="str">
        <f>VLOOKUP(B100,'пр.взв.'!B2:H159,4,FALSE)</f>
        <v>УФО</v>
      </c>
      <c r="F100" s="273"/>
      <c r="G100" s="331"/>
      <c r="H100" s="333"/>
      <c r="I100" s="273"/>
      <c r="J100" s="277"/>
      <c r="K100" s="331">
        <f>'пр.хода'!AA59</f>
        <v>24</v>
      </c>
      <c r="L100" s="280" t="str">
        <f>VLOOKUP(K100,'пр.взв.'!B3:H159,2,FALSE)</f>
        <v>Морозов Дмитрий Сергеевич</v>
      </c>
      <c r="M100" s="273" t="str">
        <f>VLOOKUP(K100,'пр.взв.'!B3:H159,3,FALSE)</f>
        <v>26.12.83 мс</v>
      </c>
      <c r="N100" s="273" t="str">
        <f>VLOOKUP(K100,'пр.взв.'!B3:H159,4,FALSE)</f>
        <v>СЗФО</v>
      </c>
      <c r="O100" s="271"/>
      <c r="P100" s="271"/>
      <c r="Q100" s="242"/>
      <c r="R100" s="242"/>
    </row>
    <row r="101" spans="1:18" ht="13.5" thickBot="1">
      <c r="A101" s="327"/>
      <c r="B101" s="332"/>
      <c r="C101" s="294"/>
      <c r="D101" s="291"/>
      <c r="E101" s="291"/>
      <c r="F101" s="291"/>
      <c r="G101" s="332"/>
      <c r="H101" s="334"/>
      <c r="I101" s="291"/>
      <c r="J101" s="292"/>
      <c r="K101" s="332"/>
      <c r="L101" s="294"/>
      <c r="M101" s="291"/>
      <c r="N101" s="291"/>
      <c r="O101" s="288"/>
      <c r="P101" s="288"/>
      <c r="Q101" s="289"/>
      <c r="R101" s="289"/>
    </row>
    <row r="102" spans="1:18" ht="12.75" customHeight="1">
      <c r="A102" s="323">
        <v>8</v>
      </c>
      <c r="B102" s="335">
        <f>'пр.хода'!E63</f>
        <v>15</v>
      </c>
      <c r="C102" s="287" t="str">
        <f>VLOOKUP(B102,'пр.взв.'!B3:H574,2,FALSE)</f>
        <v>Малиев Родион Гасенович</v>
      </c>
      <c r="D102" s="296" t="str">
        <f>VLOOKUP(B102,'пр.взв.'!B3:H161,3,FALSE)</f>
        <v>07.04.91 кмс</v>
      </c>
      <c r="E102" s="296" t="str">
        <f>VLOOKUP(B102,'пр.взв.'!B3:H161,4,FALSE)</f>
        <v>МОС</v>
      </c>
      <c r="F102" s="296"/>
      <c r="G102" s="335"/>
      <c r="H102" s="337"/>
      <c r="I102" s="296"/>
      <c r="J102" s="295">
        <v>16</v>
      </c>
      <c r="K102" s="335">
        <f>'пр.хода'!AA63</f>
        <v>16</v>
      </c>
      <c r="L102" s="287" t="str">
        <f>VLOOKUP(K102,'пр.взв.'!B3:H161,2,FALSE)</f>
        <v>Павлов Денис Александрович</v>
      </c>
      <c r="M102" s="296" t="str">
        <f>VLOOKUP(K102,'пр.взв.'!B3:H161,3,FALSE)</f>
        <v>22.05.80 мс</v>
      </c>
      <c r="N102" s="296" t="str">
        <f>VLOOKUP(K102,'пр.взв.'!B3:H161,4,FALSE)</f>
        <v>МОС</v>
      </c>
      <c r="O102" s="274"/>
      <c r="P102" s="275"/>
      <c r="Q102" s="231"/>
      <c r="R102" s="273"/>
    </row>
    <row r="103" spans="1:18" ht="12.75" customHeight="1">
      <c r="A103" s="324"/>
      <c r="B103" s="336"/>
      <c r="C103" s="281"/>
      <c r="D103" s="274"/>
      <c r="E103" s="274"/>
      <c r="F103" s="274"/>
      <c r="G103" s="336"/>
      <c r="H103" s="338"/>
      <c r="I103" s="274"/>
      <c r="J103" s="277"/>
      <c r="K103" s="336"/>
      <c r="L103" s="281"/>
      <c r="M103" s="274"/>
      <c r="N103" s="274"/>
      <c r="O103" s="274"/>
      <c r="P103" s="274"/>
      <c r="Q103" s="231"/>
      <c r="R103" s="224"/>
    </row>
    <row r="104" spans="1:18" ht="12.75" customHeight="1">
      <c r="A104" s="324"/>
      <c r="B104" s="331">
        <f>'пр.хода'!E67</f>
        <v>31</v>
      </c>
      <c r="C104" s="280" t="str">
        <f>VLOOKUP(B104,'пр.взв.'!B3:H576,2,FALSE)</f>
        <v>Табурченко Павел Алексеевич</v>
      </c>
      <c r="D104" s="273" t="str">
        <f>VLOOKUP(B104,'пр.взв.'!B3:H163,3,FALSE)</f>
        <v>28.04.89 мс</v>
      </c>
      <c r="E104" s="273" t="str">
        <f>VLOOKUP(B104,'пр.взв.'!B3:H163,4,FALSE)</f>
        <v>ЦФО</v>
      </c>
      <c r="F104" s="273"/>
      <c r="G104" s="331"/>
      <c r="H104" s="333"/>
      <c r="I104" s="273"/>
      <c r="J104" s="277"/>
      <c r="K104" s="331">
        <f>'пр.хода'!AA67</f>
        <v>32</v>
      </c>
      <c r="L104" s="280" t="str">
        <f>VLOOKUP(K104,'пр.взв.'!B3:H163,2,FALSE)</f>
        <v>Мельников Антон Сергеевич</v>
      </c>
      <c r="M104" s="273" t="str">
        <f>VLOOKUP(K104,'пр.взв.'!B3:H163,3,FALSE)</f>
        <v>15.05.91 мс</v>
      </c>
      <c r="N104" s="273" t="str">
        <f>VLOOKUP(K104,'пр.взв.'!B3:H163,4,FALSE)</f>
        <v>ЦФО</v>
      </c>
      <c r="O104" s="271"/>
      <c r="P104" s="271"/>
      <c r="Q104" s="242"/>
      <c r="R104" s="242"/>
    </row>
    <row r="105" spans="1:18" ht="12.75" customHeight="1">
      <c r="A105" s="325"/>
      <c r="B105" s="336"/>
      <c r="C105" s="281"/>
      <c r="D105" s="274"/>
      <c r="E105" s="274"/>
      <c r="F105" s="274"/>
      <c r="G105" s="336"/>
      <c r="H105" s="338"/>
      <c r="I105" s="274"/>
      <c r="J105" s="278"/>
      <c r="K105" s="336"/>
      <c r="L105" s="281"/>
      <c r="M105" s="274"/>
      <c r="N105" s="274"/>
      <c r="O105" s="272"/>
      <c r="P105" s="272"/>
      <c r="Q105" s="243"/>
      <c r="R105" s="243"/>
    </row>
    <row r="107" spans="2:18" ht="16.5" thickBot="1">
      <c r="B107" s="78" t="s">
        <v>66</v>
      </c>
      <c r="C107" s="79" t="s">
        <v>67</v>
      </c>
      <c r="D107" s="80" t="s">
        <v>75</v>
      </c>
      <c r="E107" s="79"/>
      <c r="F107" s="78" t="str">
        <f>B2</f>
        <v>в.к.68 кг</v>
      </c>
      <c r="G107" s="79"/>
      <c r="H107" s="79"/>
      <c r="I107" s="79"/>
      <c r="J107" s="79"/>
      <c r="K107" s="78" t="s">
        <v>1</v>
      </c>
      <c r="L107" s="79" t="s">
        <v>67</v>
      </c>
      <c r="M107" s="80" t="s">
        <v>75</v>
      </c>
      <c r="N107" s="79"/>
      <c r="O107" s="78" t="str">
        <f>F107</f>
        <v>в.к.68 кг</v>
      </c>
      <c r="P107" s="79"/>
      <c r="Q107" s="79"/>
      <c r="R107" s="79"/>
    </row>
    <row r="108" spans="1:18" ht="12.75">
      <c r="A108" s="308" t="s">
        <v>69</v>
      </c>
      <c r="B108" s="310" t="s">
        <v>3</v>
      </c>
      <c r="C108" s="300" t="s">
        <v>4</v>
      </c>
      <c r="D108" s="300" t="s">
        <v>13</v>
      </c>
      <c r="E108" s="300" t="s">
        <v>14</v>
      </c>
      <c r="F108" s="300" t="s">
        <v>15</v>
      </c>
      <c r="G108" s="302" t="s">
        <v>70</v>
      </c>
      <c r="H108" s="304" t="s">
        <v>71</v>
      </c>
      <c r="I108" s="306" t="s">
        <v>17</v>
      </c>
      <c r="J108" s="308" t="s">
        <v>69</v>
      </c>
      <c r="K108" s="310" t="s">
        <v>3</v>
      </c>
      <c r="L108" s="300" t="s">
        <v>4</v>
      </c>
      <c r="M108" s="300" t="s">
        <v>13</v>
      </c>
      <c r="N108" s="300" t="s">
        <v>14</v>
      </c>
      <c r="O108" s="300" t="s">
        <v>15</v>
      </c>
      <c r="P108" s="302" t="s">
        <v>70</v>
      </c>
      <c r="Q108" s="304" t="s">
        <v>71</v>
      </c>
      <c r="R108" s="306" t="s">
        <v>17</v>
      </c>
    </row>
    <row r="109" spans="1:18" ht="13.5" thickBot="1">
      <c r="A109" s="309"/>
      <c r="B109" s="328" t="s">
        <v>72</v>
      </c>
      <c r="C109" s="301"/>
      <c r="D109" s="301"/>
      <c r="E109" s="301"/>
      <c r="F109" s="301"/>
      <c r="G109" s="303"/>
      <c r="H109" s="305"/>
      <c r="I109" s="307" t="s">
        <v>73</v>
      </c>
      <c r="J109" s="309"/>
      <c r="K109" s="328" t="s">
        <v>72</v>
      </c>
      <c r="L109" s="301"/>
      <c r="M109" s="301"/>
      <c r="N109" s="301"/>
      <c r="O109" s="301"/>
      <c r="P109" s="303"/>
      <c r="Q109" s="305"/>
      <c r="R109" s="307" t="s">
        <v>73</v>
      </c>
    </row>
    <row r="110" spans="1:18" ht="12.75">
      <c r="A110" s="323">
        <v>1</v>
      </c>
      <c r="B110" s="322">
        <f>'пр.хода'!G8</f>
        <v>33</v>
      </c>
      <c r="C110" s="287" t="str">
        <f>VLOOKUP(B110,'пр.взв.'!B2:H582,2,FALSE)</f>
        <v>Клецков Дмитрий Валерьевич</v>
      </c>
      <c r="D110" s="296" t="str">
        <f>VLOOKUP(B110,'пр.взв.'!B2:H169,3,FALSE)</f>
        <v>26.11.86 мс</v>
      </c>
      <c r="E110" s="296" t="str">
        <f>VLOOKUP(B110,'пр.взв.'!B2:H169,4,FALSE)</f>
        <v>МОС</v>
      </c>
      <c r="F110" s="272"/>
      <c r="G110" s="285"/>
      <c r="H110" s="259"/>
      <c r="I110" s="243"/>
      <c r="J110" s="295">
        <v>5</v>
      </c>
      <c r="K110" s="322">
        <f>'пр.хода'!Y8</f>
        <v>34</v>
      </c>
      <c r="L110" s="287" t="str">
        <f>VLOOKUP(K110,'пр.взв.'!B2:H169,2,FALSE)</f>
        <v>Клецков Никита Валерьевич</v>
      </c>
      <c r="M110" s="296" t="str">
        <f>VLOOKUP(K110,'пр.взв.'!B2:H169,3,FALSE)</f>
        <v>26.11.86 мсмк</v>
      </c>
      <c r="N110" s="296" t="str">
        <f>VLOOKUP(K110,'пр.взв.'!B2:H169,4,FALSE)</f>
        <v>МОС</v>
      </c>
      <c r="O110" s="272"/>
      <c r="P110" s="285"/>
      <c r="Q110" s="259"/>
      <c r="R110" s="243"/>
    </row>
    <row r="111" spans="1:18" ht="12.75">
      <c r="A111" s="324"/>
      <c r="B111" s="321"/>
      <c r="C111" s="281"/>
      <c r="D111" s="274"/>
      <c r="E111" s="274"/>
      <c r="F111" s="274"/>
      <c r="G111" s="274"/>
      <c r="H111" s="231"/>
      <c r="I111" s="224"/>
      <c r="J111" s="277"/>
      <c r="K111" s="321"/>
      <c r="L111" s="281"/>
      <c r="M111" s="274"/>
      <c r="N111" s="274"/>
      <c r="O111" s="274"/>
      <c r="P111" s="274"/>
      <c r="Q111" s="231"/>
      <c r="R111" s="224"/>
    </row>
    <row r="112" spans="1:18" ht="12.75">
      <c r="A112" s="324"/>
      <c r="B112" s="321">
        <f>'пр.хода'!G16</f>
        <v>9</v>
      </c>
      <c r="C112" s="280" t="str">
        <f>VLOOKUP(B112,'пр.взв.'!B1:H584,2,FALSE)</f>
        <v>Семиног Денис Вадимович</v>
      </c>
      <c r="D112" s="273" t="str">
        <f>VLOOKUP(B112,'пр.взв.'!B1:H171,3,FALSE)</f>
        <v>06.08.91,МС</v>
      </c>
      <c r="E112" s="273" t="str">
        <f>VLOOKUP(B112,'пр.взв.'!B1:H171,4,FALSE)</f>
        <v>ДВФО</v>
      </c>
      <c r="F112" s="271"/>
      <c r="G112" s="271"/>
      <c r="H112" s="242"/>
      <c r="I112" s="242"/>
      <c r="J112" s="277"/>
      <c r="K112" s="321">
        <f>'пр.хода'!Y16</f>
        <v>10</v>
      </c>
      <c r="L112" s="280" t="str">
        <f>VLOOKUP(K112,'пр.взв.'!B3:H171,2,FALSE)</f>
        <v>Шемазашвили Георгий Кобаевич</v>
      </c>
      <c r="M112" s="273" t="str">
        <f>VLOOKUP(K112,'пр.взв.'!B3:H171,3,FALSE)</f>
        <v>03.09.90, МС</v>
      </c>
      <c r="N112" s="273" t="str">
        <f>VLOOKUP(K112,'пр.взв.'!B3:H171,4,FALSE)</f>
        <v>CФО</v>
      </c>
      <c r="O112" s="271"/>
      <c r="P112" s="271"/>
      <c r="Q112" s="242"/>
      <c r="R112" s="242"/>
    </row>
    <row r="113" spans="1:18" ht="13.5" thickBot="1">
      <c r="A113" s="327"/>
      <c r="B113" s="326"/>
      <c r="C113" s="294"/>
      <c r="D113" s="291"/>
      <c r="E113" s="291"/>
      <c r="F113" s="288"/>
      <c r="G113" s="288"/>
      <c r="H113" s="289"/>
      <c r="I113" s="289"/>
      <c r="J113" s="292"/>
      <c r="K113" s="326"/>
      <c r="L113" s="294"/>
      <c r="M113" s="291"/>
      <c r="N113" s="291"/>
      <c r="O113" s="288"/>
      <c r="P113" s="288"/>
      <c r="Q113" s="289"/>
      <c r="R113" s="289"/>
    </row>
    <row r="114" spans="1:18" ht="12.75">
      <c r="A114" s="323">
        <v>2</v>
      </c>
      <c r="B114" s="322">
        <f>'пр.хода'!G24</f>
        <v>21</v>
      </c>
      <c r="C114" s="287" t="str">
        <f>VLOOKUP(B114,'пр.взв.'!B6:H586,2,FALSE)</f>
        <v>Хорошилов Антон Андреевич</v>
      </c>
      <c r="D114" s="296" t="str">
        <f>VLOOKUP(B114,'пр.взв.'!B6:H173,3,FALSE)</f>
        <v>14.05.87 мс</v>
      </c>
      <c r="E114" s="296" t="str">
        <f>VLOOKUP(B114,'пр.взв.'!B6:H173,4,FALSE)</f>
        <v>МОС</v>
      </c>
      <c r="F114" s="290"/>
      <c r="G114" s="297"/>
      <c r="H114" s="298"/>
      <c r="I114" s="284"/>
      <c r="J114" s="295">
        <v>6</v>
      </c>
      <c r="K114" s="322">
        <f>'пр.хода'!Y24</f>
        <v>22</v>
      </c>
      <c r="L114" s="287" t="str">
        <f>VLOOKUP(K114,'пр.взв.'!B6:H173,2,FALSE)</f>
        <v>Огарышев Алексей Сергеевич</v>
      </c>
      <c r="M114" s="296" t="str">
        <f>VLOOKUP(K114,'пр.взв.'!B6:H173,3,FALSE)</f>
        <v>06.03 88 мс</v>
      </c>
      <c r="N114" s="296" t="str">
        <f>VLOOKUP(K114,'пр.взв.'!B6:H173,4,FALSE)</f>
        <v>ЦФО</v>
      </c>
      <c r="O114" s="290"/>
      <c r="P114" s="297"/>
      <c r="Q114" s="298"/>
      <c r="R114" s="284"/>
    </row>
    <row r="115" spans="1:18" ht="12.75">
      <c r="A115" s="324"/>
      <c r="B115" s="321"/>
      <c r="C115" s="281"/>
      <c r="D115" s="274"/>
      <c r="E115" s="274"/>
      <c r="F115" s="274"/>
      <c r="G115" s="274"/>
      <c r="H115" s="231"/>
      <c r="I115" s="224"/>
      <c r="J115" s="277"/>
      <c r="K115" s="321"/>
      <c r="L115" s="281"/>
      <c r="M115" s="274"/>
      <c r="N115" s="274"/>
      <c r="O115" s="274"/>
      <c r="P115" s="274"/>
      <c r="Q115" s="231"/>
      <c r="R115" s="224"/>
    </row>
    <row r="116" spans="1:18" ht="12.75">
      <c r="A116" s="324"/>
      <c r="B116" s="321">
        <f>'пр.хода'!G32</f>
        <v>29</v>
      </c>
      <c r="C116" s="280" t="str">
        <f>VLOOKUP(B116,'пр.взв.'!B5:H588,2,FALSE)</f>
        <v>Жуков Антон Вячеславович</v>
      </c>
      <c r="D116" s="273" t="str">
        <f>VLOOKUP(B116,'пр.взв.'!B5:H175,3,FALSE)</f>
        <v>28.08.86 мс</v>
      </c>
      <c r="E116" s="273" t="str">
        <f>VLOOKUP(B116,'пр.взв.'!B5:H175,4,FALSE)</f>
        <v>УФО</v>
      </c>
      <c r="F116" s="271"/>
      <c r="G116" s="271"/>
      <c r="H116" s="242"/>
      <c r="I116" s="242"/>
      <c r="J116" s="277"/>
      <c r="K116" s="321">
        <f>'пр.хода'!Y32</f>
        <v>30</v>
      </c>
      <c r="L116" s="280" t="str">
        <f>VLOOKUP(K116,'пр.взв.'!B1:H175,2,FALSE)</f>
        <v>Ильясов Эли Зайндиевич</v>
      </c>
      <c r="M116" s="273" t="str">
        <f>VLOOKUP(K116,'пр.взв.'!B1:H175,3,FALSE)</f>
        <v>25.01.92 кмс</v>
      </c>
      <c r="N116" s="273" t="str">
        <f>VLOOKUP(K116,'пр.взв.'!B1:H175,4,FALSE)</f>
        <v>ПФО</v>
      </c>
      <c r="O116" s="271"/>
      <c r="P116" s="271"/>
      <c r="Q116" s="242"/>
      <c r="R116" s="242"/>
    </row>
    <row r="117" spans="1:18" ht="13.5" thickBot="1">
      <c r="A117" s="327"/>
      <c r="B117" s="326"/>
      <c r="C117" s="294"/>
      <c r="D117" s="291"/>
      <c r="E117" s="291"/>
      <c r="F117" s="288"/>
      <c r="G117" s="288"/>
      <c r="H117" s="289"/>
      <c r="I117" s="289"/>
      <c r="J117" s="292"/>
      <c r="K117" s="326"/>
      <c r="L117" s="294"/>
      <c r="M117" s="291"/>
      <c r="N117" s="291"/>
      <c r="O117" s="288"/>
      <c r="P117" s="288"/>
      <c r="Q117" s="289"/>
      <c r="R117" s="289"/>
    </row>
    <row r="118" spans="1:18" ht="12.75">
      <c r="A118" s="323">
        <v>3</v>
      </c>
      <c r="B118" s="322">
        <f>'пр.хода'!G41</f>
        <v>35</v>
      </c>
      <c r="C118" s="287" t="str">
        <f>VLOOKUP(B118,'пр.взв.'!B1:H590,2,FALSE)</f>
        <v>Горобец Андрей Федорович</v>
      </c>
      <c r="D118" s="296" t="str">
        <f>VLOOKUP(B118,'пр.взв.'!B1:H177,3,FALSE)</f>
        <v>22.11.86 мсмк</v>
      </c>
      <c r="E118" s="296" t="str">
        <f>VLOOKUP(B118,'пр.взв.'!B1:H177,4,FALSE)</f>
        <v>ЮФО</v>
      </c>
      <c r="F118" s="272"/>
      <c r="G118" s="285"/>
      <c r="H118" s="259"/>
      <c r="I118" s="243"/>
      <c r="J118" s="295">
        <v>7</v>
      </c>
      <c r="K118" s="322">
        <f>'пр.хода'!Y41</f>
        <v>20</v>
      </c>
      <c r="L118" s="287" t="str">
        <f>VLOOKUP(K118,'пр.взв.'!B1:H177,2,FALSE)</f>
        <v>Межлумян Гайк Левонович</v>
      </c>
      <c r="M118" s="296" t="str">
        <f>VLOOKUP(K118,'пр.взв.'!B1:H177,3,FALSE)</f>
        <v>17.05.90 мс</v>
      </c>
      <c r="N118" s="296" t="str">
        <f>VLOOKUP(K118,'пр.взв.'!B1:H177,4,FALSE)</f>
        <v>ЮФО </v>
      </c>
      <c r="O118" s="272"/>
      <c r="P118" s="285"/>
      <c r="Q118" s="259"/>
      <c r="R118" s="243"/>
    </row>
    <row r="119" spans="1:18" ht="12.75">
      <c r="A119" s="324"/>
      <c r="B119" s="321"/>
      <c r="C119" s="281"/>
      <c r="D119" s="274"/>
      <c r="E119" s="274"/>
      <c r="F119" s="274"/>
      <c r="G119" s="274"/>
      <c r="H119" s="231"/>
      <c r="I119" s="224"/>
      <c r="J119" s="277"/>
      <c r="K119" s="321"/>
      <c r="L119" s="281"/>
      <c r="M119" s="274"/>
      <c r="N119" s="274"/>
      <c r="O119" s="274"/>
      <c r="P119" s="274"/>
      <c r="Q119" s="231"/>
      <c r="R119" s="224"/>
    </row>
    <row r="120" spans="1:18" ht="12.75">
      <c r="A120" s="324"/>
      <c r="B120" s="321">
        <f>'пр.хода'!G49</f>
        <v>27</v>
      </c>
      <c r="C120" s="280" t="str">
        <f>VLOOKUP(B120,'пр.взв.'!B1:H592,2,FALSE)</f>
        <v>Лагвенкин Павел Михайлович</v>
      </c>
      <c r="D120" s="273" t="str">
        <f>VLOOKUP(B120,'пр.взв.'!B1:H179,3,FALSE)</f>
        <v>13.02.92 мс</v>
      </c>
      <c r="E120" s="273" t="str">
        <f>VLOOKUP(B120,'пр.взв.'!B1:H179,4,FALSE)</f>
        <v>ЦФО</v>
      </c>
      <c r="F120" s="271"/>
      <c r="G120" s="271"/>
      <c r="H120" s="242"/>
      <c r="I120" s="242"/>
      <c r="J120" s="277"/>
      <c r="K120" s="321">
        <f>'пр.хода'!Y49</f>
        <v>12</v>
      </c>
      <c r="L120" s="280" t="str">
        <f>VLOOKUP(K120,'пр.взв.'!B1:H179,2,FALSE)</f>
        <v>Савельев Евгений Анатольевич</v>
      </c>
      <c r="M120" s="273" t="str">
        <f>VLOOKUP(K120,'пр.взв.'!B1:H179,3,FALSE)</f>
        <v>11.06.1991, МС</v>
      </c>
      <c r="N120" s="273" t="str">
        <f>VLOOKUP(K120,'пр.взв.'!B1:H179,4,FALSE)</f>
        <v>ЦФО</v>
      </c>
      <c r="O120" s="271"/>
      <c r="P120" s="271"/>
      <c r="Q120" s="242"/>
      <c r="R120" s="242"/>
    </row>
    <row r="121" spans="1:18" ht="13.5" thickBot="1">
      <c r="A121" s="327"/>
      <c r="B121" s="326"/>
      <c r="C121" s="294"/>
      <c r="D121" s="291"/>
      <c r="E121" s="291"/>
      <c r="F121" s="288"/>
      <c r="G121" s="288"/>
      <c r="H121" s="289"/>
      <c r="I121" s="289"/>
      <c r="J121" s="292"/>
      <c r="K121" s="326"/>
      <c r="L121" s="294"/>
      <c r="M121" s="291"/>
      <c r="N121" s="291"/>
      <c r="O121" s="288"/>
      <c r="P121" s="288"/>
      <c r="Q121" s="289"/>
      <c r="R121" s="289"/>
    </row>
    <row r="122" spans="1:18" ht="12.75">
      <c r="A122" s="323">
        <v>4</v>
      </c>
      <c r="B122" s="322">
        <f>'пр.хода'!G57</f>
        <v>7</v>
      </c>
      <c r="C122" s="287" t="str">
        <f>VLOOKUP(B122,'пр.взв.'!B1:H594,2,FALSE)</f>
        <v>Кадяев Дмитрий Николаевич</v>
      </c>
      <c r="D122" s="296" t="str">
        <f>VLOOKUP(B122,'пр.взв.'!B14:H181,3,FALSE)</f>
        <v>15.07.88 мс</v>
      </c>
      <c r="E122" s="296" t="str">
        <f>VLOOKUP(B122,'пр.взв.'!B1:H181,4,FALSE)</f>
        <v>ПФО</v>
      </c>
      <c r="F122" s="274"/>
      <c r="G122" s="275"/>
      <c r="H122" s="231"/>
      <c r="I122" s="273"/>
      <c r="J122" s="295">
        <v>8</v>
      </c>
      <c r="K122" s="322">
        <f>'пр.хода'!Y57</f>
        <v>8</v>
      </c>
      <c r="L122" s="287" t="str">
        <f>VLOOKUP(K122,'пр.взв.'!B1:H181,2,FALSE)</f>
        <v>Абмаев Антон Сергеевич</v>
      </c>
      <c r="M122" s="296" t="str">
        <f>VLOOKUP(K122,'пр.взв.'!B1:H181,3,FALSE)</f>
        <v>04.06.86 МСМК</v>
      </c>
      <c r="N122" s="296" t="str">
        <f>VLOOKUP(K122,'пр.взв.'!B1:H181,4,FALSE)</f>
        <v>ДВФ0</v>
      </c>
      <c r="O122" s="274"/>
      <c r="P122" s="275"/>
      <c r="Q122" s="231"/>
      <c r="R122" s="273"/>
    </row>
    <row r="123" spans="1:18" ht="12.75">
      <c r="A123" s="324"/>
      <c r="B123" s="321"/>
      <c r="C123" s="281"/>
      <c r="D123" s="274"/>
      <c r="E123" s="274"/>
      <c r="F123" s="274"/>
      <c r="G123" s="274"/>
      <c r="H123" s="231"/>
      <c r="I123" s="224"/>
      <c r="J123" s="277"/>
      <c r="K123" s="321"/>
      <c r="L123" s="281"/>
      <c r="M123" s="274"/>
      <c r="N123" s="274"/>
      <c r="O123" s="274"/>
      <c r="P123" s="274"/>
      <c r="Q123" s="231"/>
      <c r="R123" s="224"/>
    </row>
    <row r="124" spans="1:18" ht="12.75">
      <c r="A124" s="324"/>
      <c r="B124" s="321">
        <f>'пр.хода'!G65</f>
        <v>31</v>
      </c>
      <c r="C124" s="280" t="str">
        <f>VLOOKUP(B124,'пр.взв.'!B1:H596,2,FALSE)</f>
        <v>Табурченко Павел Алексеевич</v>
      </c>
      <c r="D124" s="273" t="str">
        <f>VLOOKUP(B124,'пр.взв.'!B1:H183,3,FALSE)</f>
        <v>28.04.89 мс</v>
      </c>
      <c r="E124" s="273" t="str">
        <f>VLOOKUP(B124,'пр.взв.'!B1:H183,4,FALSE)</f>
        <v>ЦФО</v>
      </c>
      <c r="F124" s="271"/>
      <c r="G124" s="271"/>
      <c r="H124" s="242"/>
      <c r="I124" s="242"/>
      <c r="J124" s="277"/>
      <c r="K124" s="321">
        <f>'пр.хода'!Y65</f>
        <v>32</v>
      </c>
      <c r="L124" s="280" t="str">
        <f>VLOOKUP(K124,'пр.взв.'!B1:H183,2,FALSE)</f>
        <v>Мельников Антон Сергеевич</v>
      </c>
      <c r="M124" s="273" t="str">
        <f>VLOOKUP(K124,'пр.взв.'!B1:H183,3,FALSE)</f>
        <v>15.05.91 мс</v>
      </c>
      <c r="N124" s="273" t="str">
        <f>VLOOKUP(K124,'пр.взв.'!B1:H183,4,FALSE)</f>
        <v>ЦФО</v>
      </c>
      <c r="O124" s="271"/>
      <c r="P124" s="271"/>
      <c r="Q124" s="242"/>
      <c r="R124" s="242"/>
    </row>
    <row r="125" spans="1:18" ht="13.5" thickBot="1">
      <c r="A125" s="325"/>
      <c r="B125" s="321"/>
      <c r="C125" s="281"/>
      <c r="D125" s="274"/>
      <c r="E125" s="274"/>
      <c r="F125" s="272"/>
      <c r="G125" s="272"/>
      <c r="H125" s="243"/>
      <c r="I125" s="243"/>
      <c r="J125" s="278"/>
      <c r="K125" s="321"/>
      <c r="L125" s="294"/>
      <c r="M125" s="291"/>
      <c r="N125" s="291"/>
      <c r="O125" s="272"/>
      <c r="P125" s="272"/>
      <c r="Q125" s="243"/>
      <c r="R125" s="243"/>
    </row>
    <row r="127" spans="2:18" ht="16.5" thickBot="1">
      <c r="B127" s="78" t="s">
        <v>66</v>
      </c>
      <c r="C127" s="79" t="s">
        <v>67</v>
      </c>
      <c r="D127" s="80" t="s">
        <v>76</v>
      </c>
      <c r="E127" s="79"/>
      <c r="F127" s="78" t="str">
        <f>F107</f>
        <v>в.к.68 кг</v>
      </c>
      <c r="G127" s="79"/>
      <c r="H127" s="79"/>
      <c r="I127" s="79"/>
      <c r="J127" s="79"/>
      <c r="K127" s="78" t="s">
        <v>77</v>
      </c>
      <c r="L127" s="79" t="s">
        <v>67</v>
      </c>
      <c r="M127" s="80" t="s">
        <v>76</v>
      </c>
      <c r="N127" s="79"/>
      <c r="O127" s="78" t="str">
        <f>F127</f>
        <v>в.к.68 кг</v>
      </c>
      <c r="P127" s="79"/>
      <c r="Q127" s="79"/>
      <c r="R127" s="79"/>
    </row>
    <row r="128" spans="1:18" ht="12.75">
      <c r="A128" s="308" t="s">
        <v>69</v>
      </c>
      <c r="B128" s="310" t="s">
        <v>3</v>
      </c>
      <c r="C128" s="300" t="s">
        <v>4</v>
      </c>
      <c r="D128" s="300" t="s">
        <v>13</v>
      </c>
      <c r="E128" s="300" t="s">
        <v>14</v>
      </c>
      <c r="F128" s="300" t="s">
        <v>15</v>
      </c>
      <c r="G128" s="302" t="s">
        <v>70</v>
      </c>
      <c r="H128" s="304" t="s">
        <v>71</v>
      </c>
      <c r="I128" s="306" t="s">
        <v>17</v>
      </c>
      <c r="J128" s="308" t="s">
        <v>69</v>
      </c>
      <c r="K128" s="310" t="s">
        <v>3</v>
      </c>
      <c r="L128" s="300" t="s">
        <v>4</v>
      </c>
      <c r="M128" s="300" t="s">
        <v>13</v>
      </c>
      <c r="N128" s="300" t="s">
        <v>14</v>
      </c>
      <c r="O128" s="300" t="s">
        <v>15</v>
      </c>
      <c r="P128" s="302" t="s">
        <v>70</v>
      </c>
      <c r="Q128" s="304" t="s">
        <v>71</v>
      </c>
      <c r="R128" s="306" t="s">
        <v>17</v>
      </c>
    </row>
    <row r="129" spans="1:18" ht="13.5" thickBot="1">
      <c r="A129" s="309"/>
      <c r="B129" s="311" t="s">
        <v>72</v>
      </c>
      <c r="C129" s="301"/>
      <c r="D129" s="301"/>
      <c r="E129" s="301"/>
      <c r="F129" s="301"/>
      <c r="G129" s="303"/>
      <c r="H129" s="305"/>
      <c r="I129" s="307" t="s">
        <v>73</v>
      </c>
      <c r="J129" s="309"/>
      <c r="K129" s="311" t="s">
        <v>72</v>
      </c>
      <c r="L129" s="301"/>
      <c r="M129" s="301"/>
      <c r="N129" s="301"/>
      <c r="O129" s="301"/>
      <c r="P129" s="303"/>
      <c r="Q129" s="305"/>
      <c r="R129" s="307" t="s">
        <v>73</v>
      </c>
    </row>
    <row r="130" spans="1:18" ht="12.75">
      <c r="A130" s="323">
        <v>1</v>
      </c>
      <c r="B130" s="322">
        <f>'пр.хода'!I12</f>
        <v>33</v>
      </c>
      <c r="C130" s="287" t="str">
        <f>VLOOKUP(B130,'пр.взв.'!B2:H602,2,FALSE)</f>
        <v>Клецков Дмитрий Валерьевич</v>
      </c>
      <c r="D130" s="296" t="str">
        <f>VLOOKUP(B130,'пр.взв.'!B2:H189,3,FALSE)</f>
        <v>26.11.86 мс</v>
      </c>
      <c r="E130" s="296" t="str">
        <f>VLOOKUP(B130,'пр.взв.'!B2:H189,4,FALSE)</f>
        <v>МОС</v>
      </c>
      <c r="F130" s="290"/>
      <c r="G130" s="297"/>
      <c r="H130" s="298"/>
      <c r="I130" s="299"/>
      <c r="J130" s="295">
        <v>5</v>
      </c>
      <c r="K130" s="322">
        <f>'пр.хода'!W12</f>
        <v>34</v>
      </c>
      <c r="L130" s="287" t="str">
        <f>VLOOKUP(K130,'пр.взв.'!B2:H189,2,FALSE)</f>
        <v>Клецков Никита Валерьевич</v>
      </c>
      <c r="M130" s="296" t="str">
        <f>VLOOKUP(K130,'пр.взв.'!B2:H189,3,FALSE)</f>
        <v>26.11.86 мсмк</v>
      </c>
      <c r="N130" s="296" t="str">
        <f>VLOOKUP(K130,'пр.взв.'!B2:H189,4,FALSE)</f>
        <v>МОС</v>
      </c>
      <c r="O130" s="290"/>
      <c r="P130" s="297"/>
      <c r="Q130" s="298"/>
      <c r="R130" s="299"/>
    </row>
    <row r="131" spans="1:18" ht="12.75">
      <c r="A131" s="324"/>
      <c r="B131" s="321"/>
      <c r="C131" s="281"/>
      <c r="D131" s="274"/>
      <c r="E131" s="274"/>
      <c r="F131" s="274"/>
      <c r="G131" s="274"/>
      <c r="H131" s="231"/>
      <c r="I131" s="224"/>
      <c r="J131" s="277"/>
      <c r="K131" s="321"/>
      <c r="L131" s="281"/>
      <c r="M131" s="274"/>
      <c r="N131" s="274"/>
      <c r="O131" s="274"/>
      <c r="P131" s="274"/>
      <c r="Q131" s="231"/>
      <c r="R131" s="224"/>
    </row>
    <row r="132" spans="1:18" ht="12.75">
      <c r="A132" s="324"/>
      <c r="B132" s="321">
        <f>'пр.хода'!I28</f>
        <v>29</v>
      </c>
      <c r="C132" s="280" t="str">
        <f>VLOOKUP(B132,'пр.взв.'!B2:H604,2,FALSE)</f>
        <v>Жуков Антон Вячеславович</v>
      </c>
      <c r="D132" s="273" t="str">
        <f>VLOOKUP(B132,'пр.взв.'!B2:H191,3,FALSE)</f>
        <v>28.08.86 мс</v>
      </c>
      <c r="E132" s="273" t="str">
        <f>VLOOKUP(B132,'пр.взв.'!B2:H191,4,FALSE)</f>
        <v>УФО</v>
      </c>
      <c r="F132" s="271"/>
      <c r="G132" s="271"/>
      <c r="H132" s="242"/>
      <c r="I132" s="242"/>
      <c r="J132" s="277"/>
      <c r="K132" s="321">
        <f>'пр.хода'!W28</f>
        <v>30</v>
      </c>
      <c r="L132" s="280" t="str">
        <f>VLOOKUP(K132,'пр.взв.'!B2:H191,2,FALSE)</f>
        <v>Ильясов Эли Зайндиевич</v>
      </c>
      <c r="M132" s="273" t="str">
        <f>VLOOKUP(K132,'пр.взв.'!B2:H191,3,FALSE)</f>
        <v>25.01.92 кмс</v>
      </c>
      <c r="N132" s="273" t="str">
        <f>VLOOKUP(K132,'пр.взв.'!B2:H191,4,FALSE)</f>
        <v>ПФО</v>
      </c>
      <c r="O132" s="271"/>
      <c r="P132" s="271"/>
      <c r="Q132" s="242"/>
      <c r="R132" s="242"/>
    </row>
    <row r="133" spans="1:18" ht="13.5" thickBot="1">
      <c r="A133" s="327"/>
      <c r="B133" s="326"/>
      <c r="C133" s="294"/>
      <c r="D133" s="291"/>
      <c r="E133" s="291"/>
      <c r="F133" s="288"/>
      <c r="G133" s="288"/>
      <c r="H133" s="289"/>
      <c r="I133" s="289"/>
      <c r="J133" s="292"/>
      <c r="K133" s="326"/>
      <c r="L133" s="294"/>
      <c r="M133" s="291"/>
      <c r="N133" s="291"/>
      <c r="O133" s="288"/>
      <c r="P133" s="288"/>
      <c r="Q133" s="289"/>
      <c r="R133" s="289"/>
    </row>
    <row r="134" spans="1:18" ht="12.75">
      <c r="A134" s="323">
        <v>2</v>
      </c>
      <c r="B134" s="322">
        <f>'пр.хода'!I46</f>
        <v>27</v>
      </c>
      <c r="C134" s="287" t="str">
        <f>VLOOKUP(B134,'пр.взв.'!B2:H606,2,FALSE)</f>
        <v>Лагвенкин Павел Михайлович</v>
      </c>
      <c r="D134" s="284" t="str">
        <f>VLOOKUP(B134,'пр.взв.'!B2:H193,3,FALSE)</f>
        <v>13.02.92 мс</v>
      </c>
      <c r="E134" s="284" t="str">
        <f>VLOOKUP(B134,'пр.взв.'!B2:H193,4,FALSE)</f>
        <v>ЦФО</v>
      </c>
      <c r="F134" s="290"/>
      <c r="G134" s="297"/>
      <c r="H134" s="298"/>
      <c r="I134" s="284"/>
      <c r="J134" s="295">
        <v>6</v>
      </c>
      <c r="K134" s="322">
        <f>'пр.хода'!W45</f>
        <v>20</v>
      </c>
      <c r="L134" s="287" t="str">
        <f>VLOOKUP(K134,'пр.взв.'!B2:H193,2,FALSE)</f>
        <v>Межлумян Гайк Левонович</v>
      </c>
      <c r="M134" s="284" t="str">
        <f>VLOOKUP(K134,'пр.взв.'!B2:H193,3,FALSE)</f>
        <v>17.05.90 мс</v>
      </c>
      <c r="N134" s="284" t="str">
        <f>VLOOKUP(K134,'пр.взв.'!B2:H193,4,FALSE)</f>
        <v>ЮФО </v>
      </c>
      <c r="O134" s="290"/>
      <c r="P134" s="297"/>
      <c r="Q134" s="298"/>
      <c r="R134" s="284"/>
    </row>
    <row r="135" spans="1:18" ht="12.75">
      <c r="A135" s="324"/>
      <c r="B135" s="321"/>
      <c r="C135" s="281"/>
      <c r="D135" s="274"/>
      <c r="E135" s="274"/>
      <c r="F135" s="274"/>
      <c r="G135" s="274"/>
      <c r="H135" s="231"/>
      <c r="I135" s="224"/>
      <c r="J135" s="277"/>
      <c r="K135" s="321"/>
      <c r="L135" s="281"/>
      <c r="M135" s="274"/>
      <c r="N135" s="274"/>
      <c r="O135" s="274"/>
      <c r="P135" s="274"/>
      <c r="Q135" s="231"/>
      <c r="R135" s="224"/>
    </row>
    <row r="136" spans="1:18" ht="12.75">
      <c r="A136" s="324"/>
      <c r="B136" s="321">
        <f>'пр.хода'!I61</f>
        <v>7</v>
      </c>
      <c r="C136" s="280" t="str">
        <f>VLOOKUP(B136,'пр.взв.'!B2:H608,2,FALSE)</f>
        <v>Кадяев Дмитрий Николаевич</v>
      </c>
      <c r="D136" s="273" t="str">
        <f>VLOOKUP(B136,'пр.взв.'!B2:H195,3,FALSE)</f>
        <v>15.07.88 мс</v>
      </c>
      <c r="E136" s="273" t="str">
        <f>VLOOKUP(B136,'пр.взв.'!B2:H195,4,FALSE)</f>
        <v>ПФО</v>
      </c>
      <c r="F136" s="271"/>
      <c r="G136" s="271"/>
      <c r="H136" s="242"/>
      <c r="I136" s="242"/>
      <c r="J136" s="277"/>
      <c r="K136" s="321">
        <f>'пр.хода'!W61</f>
        <v>8</v>
      </c>
      <c r="L136" s="280" t="str">
        <f>VLOOKUP(K136,'пр.взв.'!B2:H195,2,FALSE)</f>
        <v>Абмаев Антон Сергеевич</v>
      </c>
      <c r="M136" s="273" t="str">
        <f>VLOOKUP(K136,'пр.взв.'!B2:H195,3,FALSE)</f>
        <v>04.06.86 МСМК</v>
      </c>
      <c r="N136" s="273" t="str">
        <f>VLOOKUP(K136,'пр.взв.'!B2:H195,4,FALSE)</f>
        <v>ДВФ0</v>
      </c>
      <c r="O136" s="271"/>
      <c r="P136" s="271"/>
      <c r="Q136" s="242"/>
      <c r="R136" s="242"/>
    </row>
    <row r="137" spans="1:18" ht="12.75">
      <c r="A137" s="325"/>
      <c r="B137" s="321"/>
      <c r="C137" s="281"/>
      <c r="D137" s="274"/>
      <c r="E137" s="274"/>
      <c r="F137" s="272"/>
      <c r="G137" s="272"/>
      <c r="H137" s="243"/>
      <c r="I137" s="243"/>
      <c r="J137" s="278"/>
      <c r="K137" s="321"/>
      <c r="L137" s="281"/>
      <c r="M137" s="274"/>
      <c r="N137" s="274"/>
      <c r="O137" s="272"/>
      <c r="P137" s="272"/>
      <c r="Q137" s="243"/>
      <c r="R137" s="243"/>
    </row>
    <row r="139" spans="2:18" ht="16.5" thickBot="1">
      <c r="B139" s="78" t="s">
        <v>66</v>
      </c>
      <c r="C139" s="125" t="s">
        <v>78</v>
      </c>
      <c r="D139" s="125"/>
      <c r="E139" s="125"/>
      <c r="F139" s="130" t="str">
        <f>F127</f>
        <v>в.к.68 кг</v>
      </c>
      <c r="G139" s="125"/>
      <c r="H139" s="125"/>
      <c r="I139" s="125"/>
      <c r="J139" s="126"/>
      <c r="K139" s="78" t="s">
        <v>1</v>
      </c>
      <c r="L139" s="125" t="s">
        <v>78</v>
      </c>
      <c r="M139" s="125"/>
      <c r="N139" s="125"/>
      <c r="O139" s="78" t="str">
        <f>F139</f>
        <v>в.к.68 кг</v>
      </c>
      <c r="P139" s="125"/>
      <c r="Q139" s="125"/>
      <c r="R139" s="125"/>
    </row>
    <row r="140" spans="1:18" ht="12.75">
      <c r="A140" s="308" t="s">
        <v>69</v>
      </c>
      <c r="B140" s="310" t="s">
        <v>3</v>
      </c>
      <c r="C140" s="300" t="s">
        <v>4</v>
      </c>
      <c r="D140" s="300" t="s">
        <v>13</v>
      </c>
      <c r="E140" s="300" t="s">
        <v>14</v>
      </c>
      <c r="F140" s="300" t="s">
        <v>15</v>
      </c>
      <c r="G140" s="302" t="s">
        <v>70</v>
      </c>
      <c r="H140" s="304" t="s">
        <v>71</v>
      </c>
      <c r="I140" s="306" t="s">
        <v>17</v>
      </c>
      <c r="J140" s="308" t="s">
        <v>69</v>
      </c>
      <c r="K140" s="310" t="s">
        <v>3</v>
      </c>
      <c r="L140" s="300" t="s">
        <v>4</v>
      </c>
      <c r="M140" s="300" t="s">
        <v>13</v>
      </c>
      <c r="N140" s="300" t="s">
        <v>14</v>
      </c>
      <c r="O140" s="300" t="s">
        <v>15</v>
      </c>
      <c r="P140" s="302" t="s">
        <v>70</v>
      </c>
      <c r="Q140" s="304" t="s">
        <v>71</v>
      </c>
      <c r="R140" s="306" t="s">
        <v>17</v>
      </c>
    </row>
    <row r="141" spans="1:18" ht="13.5" thickBot="1">
      <c r="A141" s="309"/>
      <c r="B141" s="311" t="s">
        <v>72</v>
      </c>
      <c r="C141" s="301"/>
      <c r="D141" s="301"/>
      <c r="E141" s="301"/>
      <c r="F141" s="301"/>
      <c r="G141" s="303"/>
      <c r="H141" s="305"/>
      <c r="I141" s="307" t="s">
        <v>73</v>
      </c>
      <c r="J141" s="309"/>
      <c r="K141" s="311" t="s">
        <v>72</v>
      </c>
      <c r="L141" s="301"/>
      <c r="M141" s="301"/>
      <c r="N141" s="301"/>
      <c r="O141" s="301"/>
      <c r="P141" s="303"/>
      <c r="Q141" s="305"/>
      <c r="R141" s="307" t="s">
        <v>73</v>
      </c>
    </row>
    <row r="142" spans="1:18" ht="12.75">
      <c r="A142" s="320">
        <v>1</v>
      </c>
      <c r="B142" s="315">
        <f>'пр.хода'!K20</f>
        <v>33</v>
      </c>
      <c r="C142" s="317" t="str">
        <f>VLOOKUP(B142,'пр.взв.'!B1:H614,2,FALSE)</f>
        <v>Клецков Дмитрий Валерьевич</v>
      </c>
      <c r="D142" s="296" t="str">
        <f>VLOOKUP(B142,'пр.взв.'!B1:H201,3,FALSE)</f>
        <v>26.11.86 мс</v>
      </c>
      <c r="E142" s="296" t="str">
        <f>VLOOKUP(B142,'пр.взв.'!B1:H201,4,FALSE)</f>
        <v>МОС</v>
      </c>
      <c r="F142" s="272"/>
      <c r="G142" s="285"/>
      <c r="H142" s="259"/>
      <c r="I142" s="243"/>
      <c r="J142" s="313">
        <v>2</v>
      </c>
      <c r="K142" s="315">
        <f>'пр.хода'!U20</f>
        <v>34</v>
      </c>
      <c r="L142" s="317" t="str">
        <f>VLOOKUP(K142,'пр.взв.'!B1:H201,2,FALSE)</f>
        <v>Клецков Никита Валерьевич</v>
      </c>
      <c r="M142" s="296" t="str">
        <f>VLOOKUP(K142,'пр.взв.'!B1:H201,3,FALSE)</f>
        <v>26.11.86 мсмк</v>
      </c>
      <c r="N142" s="296" t="str">
        <f>VLOOKUP(K142,'пр.взв.'!B1:H201,4,FALSE)</f>
        <v>МОС</v>
      </c>
      <c r="O142" s="272"/>
      <c r="P142" s="285"/>
      <c r="Q142" s="259"/>
      <c r="R142" s="243"/>
    </row>
    <row r="143" spans="1:18" ht="12.75">
      <c r="A143" s="313"/>
      <c r="B143" s="316"/>
      <c r="C143" s="281"/>
      <c r="D143" s="274"/>
      <c r="E143" s="274"/>
      <c r="F143" s="274"/>
      <c r="G143" s="274"/>
      <c r="H143" s="231"/>
      <c r="I143" s="224"/>
      <c r="J143" s="313"/>
      <c r="K143" s="316"/>
      <c r="L143" s="281"/>
      <c r="M143" s="274"/>
      <c r="N143" s="274"/>
      <c r="O143" s="274"/>
      <c r="P143" s="274"/>
      <c r="Q143" s="231"/>
      <c r="R143" s="224"/>
    </row>
    <row r="144" spans="1:18" ht="12.75">
      <c r="A144" s="313"/>
      <c r="B144" s="318">
        <f>'пр.хода'!K53</f>
        <v>7</v>
      </c>
      <c r="C144" s="280" t="str">
        <f>VLOOKUP(B144,'пр.взв.'!B1:H616,2,FALSE)</f>
        <v>Кадяев Дмитрий Николаевич</v>
      </c>
      <c r="D144" s="273" t="str">
        <f>VLOOKUP(B144,'пр.взв.'!B1:H203,3,FALSE)</f>
        <v>15.07.88 мс</v>
      </c>
      <c r="E144" s="273" t="str">
        <f>VLOOKUP(B144,'пр.взв.'!B1:H203,4,FALSE)</f>
        <v>ПФО</v>
      </c>
      <c r="F144" s="271"/>
      <c r="G144" s="271"/>
      <c r="H144" s="242"/>
      <c r="I144" s="242"/>
      <c r="J144" s="313"/>
      <c r="K144" s="318">
        <f>'пр.хода'!U53</f>
        <v>8</v>
      </c>
      <c r="L144" s="280" t="str">
        <f>VLOOKUP(K144,'пр.взв.'!B1:H203,2,FALSE)</f>
        <v>Абмаев Антон Сергеевич</v>
      </c>
      <c r="M144" s="273" t="str">
        <f>VLOOKUP(K144,'пр.взв.'!B1:H203,3,FALSE)</f>
        <v>04.06.86 МСМК</v>
      </c>
      <c r="N144" s="273" t="str">
        <f>VLOOKUP(K144,'пр.взв.'!B1:H203,4,FALSE)</f>
        <v>ДВФ0</v>
      </c>
      <c r="O144" s="271"/>
      <c r="P144" s="271"/>
      <c r="Q144" s="242"/>
      <c r="R144" s="242"/>
    </row>
    <row r="145" spans="1:18" ht="12.75">
      <c r="A145" s="314"/>
      <c r="B145" s="319"/>
      <c r="C145" s="281"/>
      <c r="D145" s="274"/>
      <c r="E145" s="274"/>
      <c r="F145" s="272"/>
      <c r="G145" s="272"/>
      <c r="H145" s="243"/>
      <c r="I145" s="243"/>
      <c r="J145" s="314"/>
      <c r="K145" s="319"/>
      <c r="L145" s="281"/>
      <c r="M145" s="274"/>
      <c r="N145" s="274"/>
      <c r="O145" s="272"/>
      <c r="P145" s="272"/>
      <c r="Q145" s="243"/>
      <c r="R145" s="243"/>
    </row>
    <row r="147" spans="1:18" ht="15">
      <c r="A147" s="312" t="s">
        <v>79</v>
      </c>
      <c r="B147" s="312"/>
      <c r="C147" s="312"/>
      <c r="D147" s="312"/>
      <c r="E147" s="312"/>
      <c r="F147" s="312"/>
      <c r="G147" s="312"/>
      <c r="H147" s="312"/>
      <c r="I147" s="312"/>
      <c r="J147" s="312" t="s">
        <v>80</v>
      </c>
      <c r="K147" s="312"/>
      <c r="L147" s="312"/>
      <c r="M147" s="312"/>
      <c r="N147" s="312"/>
      <c r="O147" s="312"/>
      <c r="P147" s="312"/>
      <c r="Q147" s="312"/>
      <c r="R147" s="312"/>
    </row>
    <row r="148" spans="2:18" ht="16.5" thickBot="1">
      <c r="B148" s="78" t="s">
        <v>66</v>
      </c>
      <c r="C148" s="127"/>
      <c r="D148" s="127"/>
      <c r="E148" s="127"/>
      <c r="F148" s="128" t="str">
        <f>F139</f>
        <v>в.к.68 кг</v>
      </c>
      <c r="G148" s="127"/>
      <c r="H148" s="127"/>
      <c r="I148" s="127"/>
      <c r="J148" s="85"/>
      <c r="K148" s="129" t="s">
        <v>1</v>
      </c>
      <c r="L148" s="127"/>
      <c r="M148" s="127"/>
      <c r="N148" s="127"/>
      <c r="O148" s="128" t="str">
        <f>F148</f>
        <v>в.к.68 кг</v>
      </c>
      <c r="P148" s="126"/>
      <c r="Q148" s="126"/>
      <c r="R148" s="126"/>
    </row>
    <row r="149" spans="1:18" ht="12.75">
      <c r="A149" s="308" t="s">
        <v>69</v>
      </c>
      <c r="B149" s="310" t="s">
        <v>3</v>
      </c>
      <c r="C149" s="300" t="s">
        <v>4</v>
      </c>
      <c r="D149" s="300" t="s">
        <v>13</v>
      </c>
      <c r="E149" s="300" t="s">
        <v>14</v>
      </c>
      <c r="F149" s="300" t="s">
        <v>15</v>
      </c>
      <c r="G149" s="302" t="s">
        <v>70</v>
      </c>
      <c r="H149" s="304" t="s">
        <v>71</v>
      </c>
      <c r="I149" s="306" t="s">
        <v>17</v>
      </c>
      <c r="J149" s="308" t="s">
        <v>69</v>
      </c>
      <c r="K149" s="310" t="s">
        <v>3</v>
      </c>
      <c r="L149" s="300" t="s">
        <v>4</v>
      </c>
      <c r="M149" s="300" t="s">
        <v>13</v>
      </c>
      <c r="N149" s="300" t="s">
        <v>14</v>
      </c>
      <c r="O149" s="300" t="s">
        <v>15</v>
      </c>
      <c r="P149" s="302" t="s">
        <v>70</v>
      </c>
      <c r="Q149" s="304" t="s">
        <v>71</v>
      </c>
      <c r="R149" s="306" t="s">
        <v>17</v>
      </c>
    </row>
    <row r="150" spans="1:18" ht="13.5" thickBot="1">
      <c r="A150" s="309"/>
      <c r="B150" s="311" t="s">
        <v>72</v>
      </c>
      <c r="C150" s="301"/>
      <c r="D150" s="301"/>
      <c r="E150" s="301"/>
      <c r="F150" s="301"/>
      <c r="G150" s="303"/>
      <c r="H150" s="305"/>
      <c r="I150" s="307" t="s">
        <v>73</v>
      </c>
      <c r="J150" s="309"/>
      <c r="K150" s="311" t="s">
        <v>72</v>
      </c>
      <c r="L150" s="301"/>
      <c r="M150" s="301"/>
      <c r="N150" s="301"/>
      <c r="O150" s="301"/>
      <c r="P150" s="303"/>
      <c r="Q150" s="305"/>
      <c r="R150" s="307" t="s">
        <v>73</v>
      </c>
    </row>
    <row r="151" spans="1:18" ht="12.75" hidden="1">
      <c r="A151" s="295">
        <v>1</v>
      </c>
      <c r="B151" s="286">
        <f>'пр.хода'!L7</f>
        <v>1</v>
      </c>
      <c r="C151" s="287" t="str">
        <f>VLOOKUP(B151,'пр.взв.'!B2:H623,2,FALSE)</f>
        <v>Онегов Никита Александрович</v>
      </c>
      <c r="D151" s="296" t="str">
        <f>VLOOKUP(B151,'пр.взв.'!B2:H210,3,FALSE)</f>
        <v>06.08.88 мс</v>
      </c>
      <c r="E151" s="296" t="str">
        <f>VLOOKUP(B151,'пр.взв.'!B2:H210,4,FALSE)</f>
        <v>ЦФО</v>
      </c>
      <c r="F151" s="290"/>
      <c r="G151" s="297"/>
      <c r="H151" s="298"/>
      <c r="I151" s="299"/>
      <c r="J151" s="295">
        <v>2</v>
      </c>
      <c r="K151" s="286">
        <f>'пр.хода'!L56</f>
        <v>2</v>
      </c>
      <c r="L151" s="287" t="str">
        <f>VLOOKUP(K151,'пр.взв.'!B2:H210,2,FALSE)</f>
        <v>Хлопов Роман Александрович</v>
      </c>
      <c r="M151" s="296" t="str">
        <f>VLOOKUP(K151,'пр.взв.'!B2:H210,3,FALSE)</f>
        <v>23.04.85 мс</v>
      </c>
      <c r="N151" s="296" t="str">
        <f>VLOOKUP(K151,'пр.взв.'!B2:H210,4,FALSE)</f>
        <v>СПБ</v>
      </c>
      <c r="O151" s="290"/>
      <c r="P151" s="297"/>
      <c r="Q151" s="298"/>
      <c r="R151" s="299"/>
    </row>
    <row r="152" spans="1:18" ht="12.75" hidden="1">
      <c r="A152" s="277"/>
      <c r="B152" s="279"/>
      <c r="C152" s="281"/>
      <c r="D152" s="274"/>
      <c r="E152" s="274"/>
      <c r="F152" s="274"/>
      <c r="G152" s="274"/>
      <c r="H152" s="231"/>
      <c r="I152" s="224"/>
      <c r="J152" s="277"/>
      <c r="K152" s="279"/>
      <c r="L152" s="281"/>
      <c r="M152" s="274"/>
      <c r="N152" s="274"/>
      <c r="O152" s="274"/>
      <c r="P152" s="274"/>
      <c r="Q152" s="231"/>
      <c r="R152" s="224"/>
    </row>
    <row r="153" spans="1:18" ht="12.75" hidden="1">
      <c r="A153" s="277"/>
      <c r="B153" s="282">
        <f>'пр.хода'!L10</f>
        <v>17</v>
      </c>
      <c r="C153" s="280" t="str">
        <f>VLOOKUP(B153,'пр.взв.'!B2:H625,2,FALSE)</f>
        <v>Толкачёв Андрей Александрович</v>
      </c>
      <c r="D153" s="273" t="str">
        <f>VLOOKUP(B153,'пр.взв.'!B2:H212,3,FALSE)</f>
        <v>08.09.92 мс</v>
      </c>
      <c r="E153" s="273" t="str">
        <f>VLOOKUP(B153,'пр.взв.'!B2:H212,4,FALSE)</f>
        <v>ЦФО</v>
      </c>
      <c r="F153" s="271"/>
      <c r="G153" s="271"/>
      <c r="H153" s="242"/>
      <c r="I153" s="242"/>
      <c r="J153" s="277"/>
      <c r="K153" s="282">
        <f>'пр.хода'!L59</f>
        <v>18</v>
      </c>
      <c r="L153" s="280" t="str">
        <f>VLOOKUP(K153,'пр.взв.'!B2:H212,2,FALSE)</f>
        <v>Антропов Глеб Евгеньевич</v>
      </c>
      <c r="M153" s="273" t="str">
        <f>VLOOKUP(K153,'пр.взв.'!B2:H212,3,FALSE)</f>
        <v>26.02.91 мс</v>
      </c>
      <c r="N153" s="273" t="str">
        <f>VLOOKUP(K153,'пр.взв.'!B2:H212,4,FALSE)</f>
        <v>УФО</v>
      </c>
      <c r="O153" s="271"/>
      <c r="P153" s="271"/>
      <c r="Q153" s="242"/>
      <c r="R153" s="242"/>
    </row>
    <row r="154" spans="1:18" ht="13.5" hidden="1" thickBot="1">
      <c r="A154" s="278"/>
      <c r="B154" s="293"/>
      <c r="C154" s="294"/>
      <c r="D154" s="291"/>
      <c r="E154" s="291"/>
      <c r="F154" s="288"/>
      <c r="G154" s="288"/>
      <c r="H154" s="289"/>
      <c r="I154" s="289"/>
      <c r="J154" s="278"/>
      <c r="K154" s="293"/>
      <c r="L154" s="294"/>
      <c r="M154" s="291"/>
      <c r="N154" s="291"/>
      <c r="O154" s="288"/>
      <c r="P154" s="288"/>
      <c r="Q154" s="289"/>
      <c r="R154" s="289"/>
    </row>
    <row r="155" spans="1:18" ht="12.75" hidden="1">
      <c r="A155" s="295">
        <v>2</v>
      </c>
      <c r="B155" s="286">
        <f>'пр.хода'!L14</f>
        <v>0</v>
      </c>
      <c r="C155" s="287" t="e">
        <f>VLOOKUP(B155,'пр.взв.'!B2:H627,2,FALSE)</f>
        <v>#N/A</v>
      </c>
      <c r="D155" s="284" t="e">
        <f>VLOOKUP(B155,'пр.взв.'!B2:H214,3,FALSE)</f>
        <v>#N/A</v>
      </c>
      <c r="E155" s="284" t="e">
        <f>VLOOKUP(B155,'пр.взв.'!B2:H214,4,FALSE)</f>
        <v>#N/A</v>
      </c>
      <c r="F155" s="290"/>
      <c r="G155" s="285"/>
      <c r="H155" s="259"/>
      <c r="I155" s="243"/>
      <c r="J155" s="295">
        <v>4</v>
      </c>
      <c r="K155" s="286">
        <f>'пр.хода'!L63</f>
        <v>0</v>
      </c>
      <c r="L155" s="287" t="e">
        <f>VLOOKUP(K155,'пр.взв.'!B2:H214,2,FALSE)</f>
        <v>#N/A</v>
      </c>
      <c r="M155" s="284" t="e">
        <f>VLOOKUP(K155,'пр.взв.'!B2:H214,3,FALSE)</f>
        <v>#N/A</v>
      </c>
      <c r="N155" s="284" t="e">
        <f>VLOOKUP(K155,'пр.взв.'!B2:H214,4,FALSE)</f>
        <v>#N/A</v>
      </c>
      <c r="O155" s="272"/>
      <c r="P155" s="285"/>
      <c r="Q155" s="259"/>
      <c r="R155" s="243"/>
    </row>
    <row r="156" spans="1:18" ht="12.75" hidden="1">
      <c r="A156" s="277"/>
      <c r="B156" s="279"/>
      <c r="C156" s="281"/>
      <c r="D156" s="274"/>
      <c r="E156" s="274"/>
      <c r="F156" s="274"/>
      <c r="G156" s="274"/>
      <c r="H156" s="231"/>
      <c r="I156" s="224"/>
      <c r="J156" s="277"/>
      <c r="K156" s="279"/>
      <c r="L156" s="281"/>
      <c r="M156" s="274"/>
      <c r="N156" s="274"/>
      <c r="O156" s="274"/>
      <c r="P156" s="274"/>
      <c r="Q156" s="231"/>
      <c r="R156" s="224"/>
    </row>
    <row r="157" spans="1:18" ht="12.75" hidden="1">
      <c r="A157" s="277"/>
      <c r="B157" s="282">
        <f>'пр.хода'!L17</f>
        <v>0</v>
      </c>
      <c r="C157" s="280" t="e">
        <f>VLOOKUP(B157,'пр.взв.'!B2:H629,2,FALSE)</f>
        <v>#N/A</v>
      </c>
      <c r="D157" s="273" t="e">
        <f>VLOOKUP(B157,'пр.взв.'!B2:H216,3,FALSE)</f>
        <v>#N/A</v>
      </c>
      <c r="E157" s="273" t="e">
        <f>VLOOKUP(B157,'пр.взв.'!B2:H216,4,FALSE)</f>
        <v>#N/A</v>
      </c>
      <c r="F157" s="271"/>
      <c r="G157" s="271"/>
      <c r="H157" s="242"/>
      <c r="I157" s="242"/>
      <c r="J157" s="277"/>
      <c r="K157" s="282">
        <f>'пр.хода'!L66</f>
        <v>0</v>
      </c>
      <c r="L157" s="280" t="e">
        <f>VLOOKUP(K157,'пр.взв.'!B2:H216,2,FALSE)</f>
        <v>#N/A</v>
      </c>
      <c r="M157" s="273" t="e">
        <f>VLOOKUP(K157,'пр.взв.'!B2:H216,3,FALSE)</f>
        <v>#N/A</v>
      </c>
      <c r="N157" s="273" t="e">
        <f>VLOOKUP(K157,'пр.взв.'!B2:H216,4,FALSE)</f>
        <v>#N/A</v>
      </c>
      <c r="O157" s="271"/>
      <c r="P157" s="271"/>
      <c r="Q157" s="242"/>
      <c r="R157" s="242"/>
    </row>
    <row r="158" spans="1:18" ht="12.75" hidden="1">
      <c r="A158" s="278"/>
      <c r="B158" s="283"/>
      <c r="C158" s="281"/>
      <c r="D158" s="274"/>
      <c r="E158" s="274"/>
      <c r="F158" s="272"/>
      <c r="G158" s="272"/>
      <c r="H158" s="243"/>
      <c r="I158" s="243"/>
      <c r="J158" s="278"/>
      <c r="K158" s="283"/>
      <c r="L158" s="281"/>
      <c r="M158" s="274"/>
      <c r="N158" s="274"/>
      <c r="O158" s="272"/>
      <c r="P158" s="272"/>
      <c r="Q158" s="243"/>
      <c r="R158" s="243"/>
    </row>
    <row r="159" ht="12.75" hidden="1"/>
    <row r="160" spans="1:18" ht="12.75" hidden="1">
      <c r="A160" s="276">
        <v>1</v>
      </c>
      <c r="B160" s="279">
        <f>'пр.хода'!N8</f>
        <v>1</v>
      </c>
      <c r="C160" s="280" t="str">
        <f>VLOOKUP(B160,'пр.взв.'!B3:H632,2,FALSE)</f>
        <v>Онегов Никита Александрович</v>
      </c>
      <c r="D160" s="273" t="str">
        <f>VLOOKUP(B160,'пр.взв.'!B3:H219,3,FALSE)</f>
        <v>06.08.88 мс</v>
      </c>
      <c r="E160" s="273" t="str">
        <f>VLOOKUP(B160,'пр.взв.'!B3:H219,4,FALSE)</f>
        <v>ЦФО</v>
      </c>
      <c r="F160" s="274"/>
      <c r="G160" s="275"/>
      <c r="H160" s="231"/>
      <c r="I160" s="224"/>
      <c r="J160" s="276">
        <v>7</v>
      </c>
      <c r="K160" s="279">
        <f>'пр.хода'!N57</f>
        <v>2</v>
      </c>
      <c r="L160" s="280" t="str">
        <f>VLOOKUP(K160,'пр.взв.'!B3:H219,2,FALSE)</f>
        <v>Хлопов Роман Александрович</v>
      </c>
      <c r="M160" s="273" t="str">
        <f>VLOOKUP(K160,'пр.взв.'!B3:H219,3,FALSE)</f>
        <v>23.04.85 мс</v>
      </c>
      <c r="N160" s="273" t="str">
        <f>VLOOKUP(K160,'пр.взв.'!B3:H219,4,FALSE)</f>
        <v>СПБ</v>
      </c>
      <c r="O160" s="274"/>
      <c r="P160" s="275"/>
      <c r="Q160" s="231"/>
      <c r="R160" s="224"/>
    </row>
    <row r="161" spans="1:18" ht="12.75" hidden="1">
      <c r="A161" s="277"/>
      <c r="B161" s="279"/>
      <c r="C161" s="281"/>
      <c r="D161" s="274"/>
      <c r="E161" s="274"/>
      <c r="F161" s="274"/>
      <c r="G161" s="274"/>
      <c r="H161" s="231"/>
      <c r="I161" s="224"/>
      <c r="J161" s="277"/>
      <c r="K161" s="279"/>
      <c r="L161" s="281"/>
      <c r="M161" s="274"/>
      <c r="N161" s="274"/>
      <c r="O161" s="274"/>
      <c r="P161" s="274"/>
      <c r="Q161" s="231"/>
      <c r="R161" s="224"/>
    </row>
    <row r="162" spans="1:18" ht="12.75" hidden="1">
      <c r="A162" s="277"/>
      <c r="B162" s="282">
        <f>'пр.хода'!N11</f>
        <v>9</v>
      </c>
      <c r="C162" s="280" t="str">
        <f>VLOOKUP(B162,'пр.взв.'!B3:H634,2,FALSE)</f>
        <v>Семиног Денис Вадимович</v>
      </c>
      <c r="D162" s="273" t="str">
        <f>VLOOKUP(B162,'пр.взв.'!B3:H221,3,FALSE)</f>
        <v>06.08.91,МС</v>
      </c>
      <c r="E162" s="273" t="str">
        <f>VLOOKUP(B162,'пр.взв.'!B3:H221,4,FALSE)</f>
        <v>ДВФО</v>
      </c>
      <c r="F162" s="271"/>
      <c r="G162" s="271"/>
      <c r="H162" s="242"/>
      <c r="I162" s="242"/>
      <c r="J162" s="277"/>
      <c r="K162" s="282">
        <f>'пр.хода'!N60</f>
        <v>10</v>
      </c>
      <c r="L162" s="280" t="str">
        <f>VLOOKUP(K162,'пр.взв.'!B3:H221,2,FALSE)</f>
        <v>Шемазашвили Георгий Кобаевич</v>
      </c>
      <c r="M162" s="273" t="str">
        <f>VLOOKUP(K162,'пр.взв.'!B3:H221,3,FALSE)</f>
        <v>03.09.90, МС</v>
      </c>
      <c r="N162" s="273" t="str">
        <f>VLOOKUP(K162,'пр.взв.'!B3:H221,4,FALSE)</f>
        <v>CФО</v>
      </c>
      <c r="O162" s="271"/>
      <c r="P162" s="271"/>
      <c r="Q162" s="242"/>
      <c r="R162" s="242"/>
    </row>
    <row r="163" spans="1:18" ht="13.5" hidden="1" thickBot="1">
      <c r="A163" s="292"/>
      <c r="B163" s="293"/>
      <c r="C163" s="294"/>
      <c r="D163" s="291"/>
      <c r="E163" s="291"/>
      <c r="F163" s="288"/>
      <c r="G163" s="288"/>
      <c r="H163" s="289"/>
      <c r="I163" s="289"/>
      <c r="J163" s="292"/>
      <c r="K163" s="293"/>
      <c r="L163" s="294"/>
      <c r="M163" s="291"/>
      <c r="N163" s="291"/>
      <c r="O163" s="288"/>
      <c r="P163" s="288"/>
      <c r="Q163" s="289"/>
      <c r="R163" s="289"/>
    </row>
    <row r="164" spans="1:18" ht="12.75" hidden="1">
      <c r="A164" s="277">
        <v>2</v>
      </c>
      <c r="B164" s="286">
        <f>'пр.хода'!N15</f>
        <v>23</v>
      </c>
      <c r="C164" s="287" t="str">
        <f>VLOOKUP(B164,'пр.взв.'!B3:H636,2,FALSE)</f>
        <v>Тютюкин Антон Олегович</v>
      </c>
      <c r="D164" s="284" t="str">
        <f>VLOOKUP(B164,'пр.взв.'!B3:H223,3,FALSE)</f>
        <v>25.07.94 кмс</v>
      </c>
      <c r="E164" s="284" t="str">
        <f>VLOOKUP(B164,'пр.взв.'!B3:H223,4,FALSE)</f>
        <v>УФО</v>
      </c>
      <c r="F164" s="290"/>
      <c r="G164" s="285"/>
      <c r="H164" s="259"/>
      <c r="I164" s="243"/>
      <c r="J164" s="277">
        <v>8</v>
      </c>
      <c r="K164" s="286">
        <f>'пр.хода'!N64</f>
        <v>24</v>
      </c>
      <c r="L164" s="287" t="str">
        <f>VLOOKUP(K164,'пр.взв.'!B3:H223,2,FALSE)</f>
        <v>Морозов Дмитрий Сергеевич</v>
      </c>
      <c r="M164" s="284" t="str">
        <f>VLOOKUP(K164,'пр.взв.'!B3:H223,3,FALSE)</f>
        <v>26.12.83 мс</v>
      </c>
      <c r="N164" s="284" t="str">
        <f>VLOOKUP(K164,'пр.взв.'!B3:H223,4,FALSE)</f>
        <v>СЗФО</v>
      </c>
      <c r="O164" s="272"/>
      <c r="P164" s="285"/>
      <c r="Q164" s="259"/>
      <c r="R164" s="243"/>
    </row>
    <row r="165" spans="1:18" ht="12.75" hidden="1">
      <c r="A165" s="277"/>
      <c r="B165" s="279"/>
      <c r="C165" s="281"/>
      <c r="D165" s="274"/>
      <c r="E165" s="274"/>
      <c r="F165" s="274"/>
      <c r="G165" s="274"/>
      <c r="H165" s="231"/>
      <c r="I165" s="224"/>
      <c r="J165" s="277"/>
      <c r="K165" s="279"/>
      <c r="L165" s="281"/>
      <c r="M165" s="274"/>
      <c r="N165" s="274"/>
      <c r="O165" s="274"/>
      <c r="P165" s="274"/>
      <c r="Q165" s="231"/>
      <c r="R165" s="224"/>
    </row>
    <row r="166" spans="1:18" ht="12.75" hidden="1">
      <c r="A166" s="277"/>
      <c r="B166" s="282">
        <f>'пр.хода'!N18</f>
        <v>31</v>
      </c>
      <c r="C166" s="280" t="str">
        <f>VLOOKUP(B166,'пр.взв.'!B3:H638,2,FALSE)</f>
        <v>Табурченко Павел Алексеевич</v>
      </c>
      <c r="D166" s="273" t="str">
        <f>VLOOKUP(B166,'пр.взв.'!B3:H225,3,FALSE)</f>
        <v>28.04.89 мс</v>
      </c>
      <c r="E166" s="273" t="str">
        <f>VLOOKUP(B166,'пр.взв.'!B3:H225,4,FALSE)</f>
        <v>ЦФО</v>
      </c>
      <c r="F166" s="271"/>
      <c r="G166" s="271"/>
      <c r="H166" s="242"/>
      <c r="I166" s="242"/>
      <c r="J166" s="277"/>
      <c r="K166" s="282">
        <f>'пр.хода'!N67</f>
        <v>32</v>
      </c>
      <c r="L166" s="280" t="str">
        <f>VLOOKUP(K166,'пр.взв.'!B3:H225,2,FALSE)</f>
        <v>Мельников Антон Сергеевич</v>
      </c>
      <c r="M166" s="273" t="str">
        <f>VLOOKUP(K166,'пр.взв.'!B3:H225,3,FALSE)</f>
        <v>15.05.91 мс</v>
      </c>
      <c r="N166" s="273" t="str">
        <f>VLOOKUP(K166,'пр.взв.'!B3:H225,4,FALSE)</f>
        <v>ЦФО</v>
      </c>
      <c r="O166" s="271"/>
      <c r="P166" s="271"/>
      <c r="Q166" s="242"/>
      <c r="R166" s="242"/>
    </row>
    <row r="167" spans="1:18" ht="12.75" hidden="1">
      <c r="A167" s="278"/>
      <c r="B167" s="283"/>
      <c r="C167" s="281"/>
      <c r="D167" s="274"/>
      <c r="E167" s="274"/>
      <c r="F167" s="272"/>
      <c r="G167" s="272"/>
      <c r="H167" s="243"/>
      <c r="I167" s="243"/>
      <c r="J167" s="278"/>
      <c r="K167" s="283"/>
      <c r="L167" s="281"/>
      <c r="M167" s="274"/>
      <c r="N167" s="274"/>
      <c r="O167" s="272"/>
      <c r="P167" s="272"/>
      <c r="Q167" s="243"/>
      <c r="R167" s="243"/>
    </row>
    <row r="168" ht="12.75" hidden="1"/>
    <row r="169" spans="1:18" ht="12.75" hidden="1">
      <c r="A169" s="276">
        <v>9</v>
      </c>
      <c r="B169" s="279">
        <f>'пр.хода'!O10</f>
        <v>1</v>
      </c>
      <c r="C169" s="280" t="str">
        <f>VLOOKUP(B169,'пр.взв.'!B1:H641,2,FALSE)</f>
        <v>Онегов Никита Александрович</v>
      </c>
      <c r="D169" s="273" t="str">
        <f>VLOOKUP(B169,'пр.взв.'!B4:H228,3,FALSE)</f>
        <v>06.08.88 мс</v>
      </c>
      <c r="E169" s="273" t="str">
        <f>VLOOKUP(B169,'пр.взв.'!B4:H228,4,FALSE)</f>
        <v>ЦФО</v>
      </c>
      <c r="F169" s="274"/>
      <c r="G169" s="275"/>
      <c r="H169" s="231"/>
      <c r="I169" s="224"/>
      <c r="J169" s="276">
        <v>3</v>
      </c>
      <c r="K169" s="279">
        <f>'пр.хода'!O59</f>
        <v>10</v>
      </c>
      <c r="L169" s="280" t="str">
        <f>VLOOKUP(K169,'пр.взв.'!B4:H228,2,FALSE)</f>
        <v>Шемазашвили Георгий Кобаевич</v>
      </c>
      <c r="M169" s="273" t="str">
        <f>VLOOKUP(K169,'пр.взв.'!B4:H228,3,FALSE)</f>
        <v>03.09.90, МС</v>
      </c>
      <c r="N169" s="273" t="str">
        <f>VLOOKUP(K169,'пр.взв.'!B4:H228,4,FALSE)</f>
        <v>CФО</v>
      </c>
      <c r="O169" s="274"/>
      <c r="P169" s="275"/>
      <c r="Q169" s="231"/>
      <c r="R169" s="224"/>
    </row>
    <row r="170" spans="1:18" ht="12.75" hidden="1">
      <c r="A170" s="277"/>
      <c r="B170" s="279"/>
      <c r="C170" s="281"/>
      <c r="D170" s="274"/>
      <c r="E170" s="274"/>
      <c r="F170" s="274"/>
      <c r="G170" s="274"/>
      <c r="H170" s="231"/>
      <c r="I170" s="224"/>
      <c r="J170" s="277"/>
      <c r="K170" s="279"/>
      <c r="L170" s="281"/>
      <c r="M170" s="274"/>
      <c r="N170" s="274"/>
      <c r="O170" s="274"/>
      <c r="P170" s="274"/>
      <c r="Q170" s="231"/>
      <c r="R170" s="224"/>
    </row>
    <row r="171" spans="1:18" ht="12.75" hidden="1">
      <c r="A171" s="277"/>
      <c r="B171" s="282">
        <f>'пр.хода'!O13</f>
        <v>29</v>
      </c>
      <c r="C171" s="280" t="str">
        <f>VLOOKUP(B171,'пр.взв.'!B41:H643,2,FALSE)</f>
        <v>Жуков Антон Вячеславович</v>
      </c>
      <c r="D171" s="273" t="str">
        <f>VLOOKUP(B171,'пр.взв.'!B4:H230,3,FALSE)</f>
        <v>28.08.86 мс</v>
      </c>
      <c r="E171" s="273" t="str">
        <f>VLOOKUP(B171,'пр.взв.'!B4:H230,4,FALSE)</f>
        <v>УФО</v>
      </c>
      <c r="F171" s="271"/>
      <c r="G171" s="271"/>
      <c r="H171" s="242"/>
      <c r="I171" s="242"/>
      <c r="J171" s="277"/>
      <c r="K171" s="282">
        <f>'пр.хода'!O62</f>
        <v>30</v>
      </c>
      <c r="L171" s="280" t="str">
        <f>VLOOKUP(K171,'пр.взв.'!B4:H230,2,FALSE)</f>
        <v>Ильясов Эли Зайндиевич</v>
      </c>
      <c r="M171" s="273" t="str">
        <f>VLOOKUP(K171,'пр.взв.'!B4:H230,3,FALSE)</f>
        <v>25.01.92 кмс</v>
      </c>
      <c r="N171" s="273" t="str">
        <f>VLOOKUP(K171,'пр.взв.'!B4:H230,4,FALSE)</f>
        <v>ПФО</v>
      </c>
      <c r="O171" s="271"/>
      <c r="P171" s="271"/>
      <c r="Q171" s="242"/>
      <c r="R171" s="242"/>
    </row>
    <row r="172" spans="1:18" ht="13.5" hidden="1" thickBot="1">
      <c r="A172" s="292"/>
      <c r="B172" s="293"/>
      <c r="C172" s="294"/>
      <c r="D172" s="291"/>
      <c r="E172" s="291"/>
      <c r="F172" s="288"/>
      <c r="G172" s="288"/>
      <c r="H172" s="289"/>
      <c r="I172" s="289"/>
      <c r="J172" s="292"/>
      <c r="K172" s="293"/>
      <c r="L172" s="294"/>
      <c r="M172" s="291"/>
      <c r="N172" s="291"/>
      <c r="O172" s="288"/>
      <c r="P172" s="288"/>
      <c r="Q172" s="289"/>
      <c r="R172" s="289"/>
    </row>
    <row r="173" spans="1:18" ht="12.75" hidden="1">
      <c r="A173" s="277">
        <v>10</v>
      </c>
      <c r="B173" s="286">
        <f>'пр.хода'!O17</f>
        <v>31</v>
      </c>
      <c r="C173" s="287" t="str">
        <f>VLOOKUP(B173,'пр.взв.'!B41:H645,2,FALSE)</f>
        <v>Табурченко Павел Алексеевич</v>
      </c>
      <c r="D173" s="284" t="str">
        <f>VLOOKUP(B173,'пр.взв.'!B4:H232,3,FALSE)</f>
        <v>28.04.89 мс</v>
      </c>
      <c r="E173" s="284" t="str">
        <f>VLOOKUP(B173,'пр.взв.'!B4:H232,4,FALSE)</f>
        <v>ЦФО</v>
      </c>
      <c r="F173" s="290"/>
      <c r="G173" s="285"/>
      <c r="H173" s="259"/>
      <c r="I173" s="243"/>
      <c r="J173" s="277">
        <v>4</v>
      </c>
      <c r="K173" s="286">
        <f>'пр.хода'!O66</f>
        <v>32</v>
      </c>
      <c r="L173" s="287" t="str">
        <f>VLOOKUP(K173,'пр.взв.'!B4:H232,2,FALSE)</f>
        <v>Мельников Антон Сергеевич</v>
      </c>
      <c r="M173" s="284" t="str">
        <f>VLOOKUP(K173,'пр.взв.'!B4:H232,3,FALSE)</f>
        <v>15.05.91 мс</v>
      </c>
      <c r="N173" s="284" t="str">
        <f>VLOOKUP(K173,'пр.взв.'!B4:H232,4,FALSE)</f>
        <v>ЦФО</v>
      </c>
      <c r="O173" s="272"/>
      <c r="P173" s="285"/>
      <c r="Q173" s="259"/>
      <c r="R173" s="243"/>
    </row>
    <row r="174" spans="1:18" ht="12.75" hidden="1">
      <c r="A174" s="277"/>
      <c r="B174" s="279"/>
      <c r="C174" s="281"/>
      <c r="D174" s="274"/>
      <c r="E174" s="274"/>
      <c r="F174" s="274"/>
      <c r="G174" s="274"/>
      <c r="H174" s="231"/>
      <c r="I174" s="224"/>
      <c r="J174" s="277"/>
      <c r="K174" s="279"/>
      <c r="L174" s="281"/>
      <c r="M174" s="274"/>
      <c r="N174" s="274"/>
      <c r="O174" s="274"/>
      <c r="P174" s="274"/>
      <c r="Q174" s="231"/>
      <c r="R174" s="224"/>
    </row>
    <row r="175" spans="1:18" ht="12.75" hidden="1">
      <c r="A175" s="277"/>
      <c r="B175" s="282">
        <f>'пр.хода'!O20</f>
        <v>27</v>
      </c>
      <c r="C175" s="280" t="str">
        <f>VLOOKUP(B175,'пр.взв.'!B41:H647,2,FALSE)</f>
        <v>Лагвенкин Павел Михайлович</v>
      </c>
      <c r="D175" s="273" t="str">
        <f>VLOOKUP(B175,'пр.взв.'!B4:H234,3,FALSE)</f>
        <v>13.02.92 мс</v>
      </c>
      <c r="E175" s="273" t="str">
        <f>VLOOKUP(B175,'пр.взв.'!B4:H234,4,FALSE)</f>
        <v>ЦФО</v>
      </c>
      <c r="F175" s="271"/>
      <c r="G175" s="271"/>
      <c r="H175" s="242"/>
      <c r="I175" s="242"/>
      <c r="J175" s="277"/>
      <c r="K175" s="282">
        <f>'пр.хода'!O69</f>
        <v>20</v>
      </c>
      <c r="L175" s="280" t="str">
        <f>VLOOKUP(K175,'пр.взв.'!B4:H234,2,FALSE)</f>
        <v>Межлумян Гайк Левонович</v>
      </c>
      <c r="M175" s="273" t="str">
        <f>VLOOKUP(K175,'пр.взв.'!B4:H234,3,FALSE)</f>
        <v>17.05.90 мс</v>
      </c>
      <c r="N175" s="273" t="str">
        <f>VLOOKUP(K175,'пр.взв.'!B4:H234,4,FALSE)</f>
        <v>ЮФО </v>
      </c>
      <c r="O175" s="271"/>
      <c r="P175" s="271"/>
      <c r="Q175" s="242"/>
      <c r="R175" s="242"/>
    </row>
    <row r="176" spans="1:18" ht="12.75" hidden="1">
      <c r="A176" s="278"/>
      <c r="B176" s="283"/>
      <c r="C176" s="281"/>
      <c r="D176" s="274"/>
      <c r="E176" s="274"/>
      <c r="F176" s="272"/>
      <c r="G176" s="272"/>
      <c r="H176" s="243"/>
      <c r="I176" s="243"/>
      <c r="J176" s="278"/>
      <c r="K176" s="283"/>
      <c r="L176" s="281"/>
      <c r="M176" s="274"/>
      <c r="N176" s="274"/>
      <c r="O176" s="272"/>
      <c r="P176" s="272"/>
      <c r="Q176" s="243"/>
      <c r="R176" s="243"/>
    </row>
    <row r="177" ht="12.75" hidden="1"/>
    <row r="178" spans="1:18" ht="12.75">
      <c r="A178" s="276">
        <v>13</v>
      </c>
      <c r="B178" s="279">
        <f>'пр.хода'!P12</f>
        <v>29</v>
      </c>
      <c r="C178" s="280" t="str">
        <f>VLOOKUP(B178,'пр.взв.'!B50:H650,2,FALSE)</f>
        <v>Жуков Антон Вячеславович</v>
      </c>
      <c r="D178" s="273" t="str">
        <f>VLOOKUP(B178,'пр.взв.'!B50:H237,3,FALSE)</f>
        <v>28.08.86 мс</v>
      </c>
      <c r="E178" s="273" t="str">
        <f>VLOOKUP(B178,'пр.взв.'!B5:H237,4,FALSE)</f>
        <v>УФО</v>
      </c>
      <c r="F178" s="274"/>
      <c r="G178" s="275"/>
      <c r="H178" s="231"/>
      <c r="I178" s="224"/>
      <c r="J178" s="276">
        <v>14</v>
      </c>
      <c r="K178" s="279">
        <f>'пр.хода'!P61</f>
        <v>30</v>
      </c>
      <c r="L178" s="280" t="str">
        <f>VLOOKUP(K178,'пр.взв.'!B5:H237,2,FALSE)</f>
        <v>Ильясов Эли Зайндиевич</v>
      </c>
      <c r="M178" s="273" t="str">
        <f>VLOOKUP(K178,'пр.взв.'!B5:H237,3,FALSE)</f>
        <v>25.01.92 кмс</v>
      </c>
      <c r="N178" s="273" t="str">
        <f>VLOOKUP(K178,'пр.взв.'!B5:H237,4,FALSE)</f>
        <v>ПФО</v>
      </c>
      <c r="O178" s="274"/>
      <c r="P178" s="275"/>
      <c r="Q178" s="231"/>
      <c r="R178" s="224"/>
    </row>
    <row r="179" spans="1:18" ht="12.75">
      <c r="A179" s="277"/>
      <c r="B179" s="279"/>
      <c r="C179" s="281"/>
      <c r="D179" s="274"/>
      <c r="E179" s="274"/>
      <c r="F179" s="274"/>
      <c r="G179" s="274"/>
      <c r="H179" s="231"/>
      <c r="I179" s="224"/>
      <c r="J179" s="277"/>
      <c r="K179" s="279"/>
      <c r="L179" s="281"/>
      <c r="M179" s="274"/>
      <c r="N179" s="274"/>
      <c r="O179" s="274"/>
      <c r="P179" s="274"/>
      <c r="Q179" s="231"/>
      <c r="R179" s="224"/>
    </row>
    <row r="180" spans="1:18" ht="12.75">
      <c r="A180" s="277"/>
      <c r="B180" s="282">
        <f>'пр.хода'!P19</f>
        <v>31</v>
      </c>
      <c r="C180" s="280" t="str">
        <f>VLOOKUP(B180,'пр.взв.'!B50:H652,2,FALSE)</f>
        <v>Табурченко Павел Алексеевич</v>
      </c>
      <c r="D180" s="273" t="str">
        <f>VLOOKUP(B180,'пр.взв.'!B50:H239,3,FALSE)</f>
        <v>28.04.89 мс</v>
      </c>
      <c r="E180" s="273" t="str">
        <f>VLOOKUP(B180,'пр.взв.'!B5:H239,4,FALSE)</f>
        <v>ЦФО</v>
      </c>
      <c r="F180" s="271"/>
      <c r="G180" s="271"/>
      <c r="H180" s="242"/>
      <c r="I180" s="242"/>
      <c r="J180" s="277"/>
      <c r="K180" s="282">
        <f>'пр.хода'!P68</f>
        <v>20</v>
      </c>
      <c r="L180" s="280" t="str">
        <f>VLOOKUP(K180,'пр.взв.'!B5:H239,2,FALSE)</f>
        <v>Межлумян Гайк Левонович</v>
      </c>
      <c r="M180" s="273" t="str">
        <f>VLOOKUP(K180,'пр.взв.'!B5:H239,3,FALSE)</f>
        <v>17.05.90 мс</v>
      </c>
      <c r="N180" s="273" t="str">
        <f>VLOOKUP(K180,'пр.взв.'!B5:H239,4,FALSE)</f>
        <v>ЮФО </v>
      </c>
      <c r="O180" s="271"/>
      <c r="P180" s="271"/>
      <c r="Q180" s="242"/>
      <c r="R180" s="242"/>
    </row>
    <row r="181" spans="1:18" ht="12.75">
      <c r="A181" s="278"/>
      <c r="B181" s="283"/>
      <c r="C181" s="281"/>
      <c r="D181" s="274"/>
      <c r="E181" s="274"/>
      <c r="F181" s="272"/>
      <c r="G181" s="272"/>
      <c r="H181" s="243"/>
      <c r="I181" s="243"/>
      <c r="J181" s="278"/>
      <c r="K181" s="283"/>
      <c r="L181" s="281"/>
      <c r="M181" s="274"/>
      <c r="N181" s="274"/>
      <c r="O181" s="272"/>
      <c r="P181" s="272"/>
      <c r="Q181" s="243"/>
      <c r="R181" s="243"/>
    </row>
  </sheetData>
  <sheetProtection/>
  <mergeCells count="1406"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L80:L81"/>
    <mergeCell ref="M80:M81"/>
    <mergeCell ref="P78:P79"/>
    <mergeCell ref="K78:K79"/>
    <mergeCell ref="L78:L79"/>
    <mergeCell ref="M78:M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N104:N105"/>
    <mergeCell ref="O104:O105"/>
    <mergeCell ref="K104:K105"/>
    <mergeCell ref="L104:L105"/>
    <mergeCell ref="M100:M101"/>
    <mergeCell ref="N100:N101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92:M93"/>
    <mergeCell ref="N92:N93"/>
    <mergeCell ref="O92:O93"/>
    <mergeCell ref="P92:P93"/>
    <mergeCell ref="K92:K93"/>
    <mergeCell ref="L92:L93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M88:M89"/>
    <mergeCell ref="N88:N89"/>
    <mergeCell ref="O88:O89"/>
    <mergeCell ref="P88:P89"/>
    <mergeCell ref="K88:K89"/>
    <mergeCell ref="L88:L89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N72:N73"/>
    <mergeCell ref="O72:O73"/>
    <mergeCell ref="P72:P73"/>
    <mergeCell ref="I72:I73"/>
    <mergeCell ref="J72:J73"/>
    <mergeCell ref="K72:K73"/>
    <mergeCell ref="L72:L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B60:B61"/>
    <mergeCell ref="C60:C61"/>
    <mergeCell ref="D60:D61"/>
    <mergeCell ref="E60:E61"/>
    <mergeCell ref="F60:F61"/>
    <mergeCell ref="G60:G61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I54:I55"/>
    <mergeCell ref="J54:J57"/>
    <mergeCell ref="K54:K55"/>
    <mergeCell ref="L54:L55"/>
    <mergeCell ref="K56:K57"/>
    <mergeCell ref="L56:L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2:F53"/>
    <mergeCell ref="G52:G53"/>
    <mergeCell ref="M52:M53"/>
    <mergeCell ref="N52:N53"/>
    <mergeCell ref="O52:O53"/>
    <mergeCell ref="P52:P53"/>
    <mergeCell ref="H52:H53"/>
    <mergeCell ref="I52:I53"/>
    <mergeCell ref="O50:O51"/>
    <mergeCell ref="P50:P51"/>
    <mergeCell ref="I50:I51"/>
    <mergeCell ref="J50:J53"/>
    <mergeCell ref="K50:K51"/>
    <mergeCell ref="L50:L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K52:K53"/>
    <mergeCell ref="L52:L53"/>
    <mergeCell ref="Q48:Q49"/>
    <mergeCell ref="R48:R49"/>
    <mergeCell ref="Q50:Q51"/>
    <mergeCell ref="R50:R51"/>
    <mergeCell ref="Q52:Q53"/>
    <mergeCell ref="R52:R53"/>
    <mergeCell ref="M50:M51"/>
    <mergeCell ref="N50:N51"/>
    <mergeCell ref="H48:H49"/>
    <mergeCell ref="I48:I49"/>
    <mergeCell ref="G50:G51"/>
    <mergeCell ref="H50:H51"/>
    <mergeCell ref="M48:M49"/>
    <mergeCell ref="N48:N49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M46:M47"/>
    <mergeCell ref="N46:N47"/>
    <mergeCell ref="O46:O47"/>
    <mergeCell ref="P46:P47"/>
    <mergeCell ref="I46:I47"/>
    <mergeCell ref="J46:J49"/>
    <mergeCell ref="K46:K47"/>
    <mergeCell ref="L46:L47"/>
    <mergeCell ref="O48:O49"/>
    <mergeCell ref="P48:P49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2:Q43"/>
    <mergeCell ref="R42:R43"/>
    <mergeCell ref="Q44:Q45"/>
    <mergeCell ref="R44:R45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I34:I35"/>
    <mergeCell ref="J34:J37"/>
    <mergeCell ref="K34:K35"/>
    <mergeCell ref="L34:L35"/>
    <mergeCell ref="K36:K37"/>
    <mergeCell ref="L36:L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2:F33"/>
    <mergeCell ref="G32:G33"/>
    <mergeCell ref="M32:M33"/>
    <mergeCell ref="N32:N33"/>
    <mergeCell ref="O32:O33"/>
    <mergeCell ref="P32:P33"/>
    <mergeCell ref="H32:H33"/>
    <mergeCell ref="I32:I33"/>
    <mergeCell ref="O30:O31"/>
    <mergeCell ref="P30:P31"/>
    <mergeCell ref="I30:I31"/>
    <mergeCell ref="J30:J33"/>
    <mergeCell ref="K30:K31"/>
    <mergeCell ref="L30:L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K32:K33"/>
    <mergeCell ref="L32:L33"/>
    <mergeCell ref="Q28:Q29"/>
    <mergeCell ref="R28:R29"/>
    <mergeCell ref="Q30:Q31"/>
    <mergeCell ref="R30:R31"/>
    <mergeCell ref="Q32:Q33"/>
    <mergeCell ref="R32:R33"/>
    <mergeCell ref="M30:M31"/>
    <mergeCell ref="N30:N31"/>
    <mergeCell ref="H28:H29"/>
    <mergeCell ref="I28:I29"/>
    <mergeCell ref="G30:G31"/>
    <mergeCell ref="H30:H31"/>
    <mergeCell ref="M28:M29"/>
    <mergeCell ref="N28:N29"/>
    <mergeCell ref="K28:K29"/>
    <mergeCell ref="L28:L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M26:M27"/>
    <mergeCell ref="N26:N27"/>
    <mergeCell ref="O26:O27"/>
    <mergeCell ref="P26:P27"/>
    <mergeCell ref="I26:I27"/>
    <mergeCell ref="J26:J29"/>
    <mergeCell ref="K26:K27"/>
    <mergeCell ref="L26:L27"/>
    <mergeCell ref="O28:O29"/>
    <mergeCell ref="P28:P29"/>
    <mergeCell ref="A26:A29"/>
    <mergeCell ref="B26:B27"/>
    <mergeCell ref="C26:C27"/>
    <mergeCell ref="D26:D27"/>
    <mergeCell ref="E26:E27"/>
    <mergeCell ref="F26:F27"/>
    <mergeCell ref="F24:F25"/>
    <mergeCell ref="G24:G25"/>
    <mergeCell ref="M24:M25"/>
    <mergeCell ref="N24:N25"/>
    <mergeCell ref="O24:O25"/>
    <mergeCell ref="P24:P25"/>
    <mergeCell ref="H24:H25"/>
    <mergeCell ref="I24:I25"/>
    <mergeCell ref="O22:O23"/>
    <mergeCell ref="P22:P23"/>
    <mergeCell ref="I22:I23"/>
    <mergeCell ref="J22:J25"/>
    <mergeCell ref="K22:K23"/>
    <mergeCell ref="L22:L23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K24:K25"/>
    <mergeCell ref="L24:L25"/>
    <mergeCell ref="Q20:Q21"/>
    <mergeCell ref="R20:R21"/>
    <mergeCell ref="Q22:Q23"/>
    <mergeCell ref="R22:R23"/>
    <mergeCell ref="Q24:Q25"/>
    <mergeCell ref="R24:R25"/>
    <mergeCell ref="M22:M23"/>
    <mergeCell ref="N22:N23"/>
    <mergeCell ref="H20:H21"/>
    <mergeCell ref="I20:I21"/>
    <mergeCell ref="G22:G23"/>
    <mergeCell ref="H22:H23"/>
    <mergeCell ref="M20:M21"/>
    <mergeCell ref="N20:N21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O20:O21"/>
    <mergeCell ref="P20:P21"/>
    <mergeCell ref="A18:A21"/>
    <mergeCell ref="B18:B19"/>
    <mergeCell ref="C18:C19"/>
    <mergeCell ref="D18:D19"/>
    <mergeCell ref="E18:E19"/>
    <mergeCell ref="F18:F19"/>
    <mergeCell ref="F16:F17"/>
    <mergeCell ref="G16:G17"/>
    <mergeCell ref="M16:M17"/>
    <mergeCell ref="N16:N17"/>
    <mergeCell ref="O16:O17"/>
    <mergeCell ref="P16:P17"/>
    <mergeCell ref="H16:H17"/>
    <mergeCell ref="I16:I17"/>
    <mergeCell ref="O14:O15"/>
    <mergeCell ref="P14:P15"/>
    <mergeCell ref="I14:I15"/>
    <mergeCell ref="J14:J17"/>
    <mergeCell ref="K14:K15"/>
    <mergeCell ref="L14:L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K16:K17"/>
    <mergeCell ref="L16:L17"/>
    <mergeCell ref="Q12:Q13"/>
    <mergeCell ref="R12:R13"/>
    <mergeCell ref="Q14:Q15"/>
    <mergeCell ref="R14:R15"/>
    <mergeCell ref="Q16:Q17"/>
    <mergeCell ref="R16:R17"/>
    <mergeCell ref="M14:M15"/>
    <mergeCell ref="N14:N15"/>
    <mergeCell ref="H12:H13"/>
    <mergeCell ref="I12:I13"/>
    <mergeCell ref="G14:G15"/>
    <mergeCell ref="H14:H15"/>
    <mergeCell ref="M12:M13"/>
    <mergeCell ref="N12:N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O12:O13"/>
    <mergeCell ref="P12:P13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Q110:Q111"/>
    <mergeCell ref="R110:R111"/>
    <mergeCell ref="F112:F113"/>
    <mergeCell ref="G112:G113"/>
    <mergeCell ref="H112:H113"/>
    <mergeCell ref="I112:I113"/>
    <mergeCell ref="M112:M113"/>
    <mergeCell ref="N112:N113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Q118:Q119"/>
    <mergeCell ref="R118:R119"/>
    <mergeCell ref="F120:F121"/>
    <mergeCell ref="G120:G121"/>
    <mergeCell ref="H120:H121"/>
    <mergeCell ref="I120:I121"/>
    <mergeCell ref="M120:M121"/>
    <mergeCell ref="N120:N121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M124:M125"/>
    <mergeCell ref="N124:N125"/>
    <mergeCell ref="O124:O125"/>
    <mergeCell ref="P124:P125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Q130:Q131"/>
    <mergeCell ref="R130:R131"/>
    <mergeCell ref="F132:F133"/>
    <mergeCell ref="G132:G133"/>
    <mergeCell ref="H132:H133"/>
    <mergeCell ref="I132:I133"/>
    <mergeCell ref="M132:M133"/>
    <mergeCell ref="N132:N133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M134:M135"/>
    <mergeCell ref="N134:N135"/>
    <mergeCell ref="O134:O135"/>
    <mergeCell ref="P134:P135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Q151:Q152"/>
    <mergeCell ref="R151:R152"/>
    <mergeCell ref="F153:F154"/>
    <mergeCell ref="G153:G154"/>
    <mergeCell ref="H153:H154"/>
    <mergeCell ref="I153:I154"/>
    <mergeCell ref="M153:M154"/>
    <mergeCell ref="N153:N154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M155:M156"/>
    <mergeCell ref="N155:N156"/>
    <mergeCell ref="O155:O156"/>
    <mergeCell ref="P155:P156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M157:M158"/>
    <mergeCell ref="N157:N158"/>
    <mergeCell ref="O157:O158"/>
    <mergeCell ref="P157:P158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Q160:Q161"/>
    <mergeCell ref="R160:R161"/>
    <mergeCell ref="F162:F163"/>
    <mergeCell ref="G162:G163"/>
    <mergeCell ref="H162:H163"/>
    <mergeCell ref="I162:I163"/>
    <mergeCell ref="M162:M163"/>
    <mergeCell ref="N162:N163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M164:M165"/>
    <mergeCell ref="N164:N165"/>
    <mergeCell ref="O164:O165"/>
    <mergeCell ref="P164:P165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M166:M167"/>
    <mergeCell ref="N166:N167"/>
    <mergeCell ref="O166:O167"/>
    <mergeCell ref="P166:P167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Q169:Q170"/>
    <mergeCell ref="R169:R170"/>
    <mergeCell ref="F171:F172"/>
    <mergeCell ref="G171:G172"/>
    <mergeCell ref="H171:H172"/>
    <mergeCell ref="I171:I172"/>
    <mergeCell ref="M171:M172"/>
    <mergeCell ref="N171:N172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78:Q179"/>
    <mergeCell ref="R178:R179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6" sqref="A1:H36"/>
    </sheetView>
  </sheetViews>
  <sheetFormatPr defaultColWidth="9.140625" defaultRowHeight="12.75"/>
  <sheetData>
    <row r="1" spans="1:8" ht="30.75" customHeight="1" thickBot="1">
      <c r="A1" s="171" t="str">
        <f>HYPERLINK('[1]реквизиты'!$A$2)</f>
        <v>Кубок России по САМБО среди мужчин</v>
      </c>
      <c r="B1" s="172"/>
      <c r="C1" s="172"/>
      <c r="D1" s="172"/>
      <c r="E1" s="172"/>
      <c r="F1" s="172"/>
      <c r="G1" s="172"/>
      <c r="H1" s="173"/>
    </row>
    <row r="2" spans="1:8" ht="12.75">
      <c r="A2" s="358" t="str">
        <f>HYPERLINK('[1]реквизиты'!$A$3)</f>
        <v>26-30 ноября 2012г.                                                         г.Кстово</v>
      </c>
      <c r="B2" s="358"/>
      <c r="C2" s="358"/>
      <c r="D2" s="358"/>
      <c r="E2" s="358"/>
      <c r="F2" s="358"/>
      <c r="G2" s="358"/>
      <c r="H2" s="358"/>
    </row>
    <row r="3" spans="1:8" ht="18.75" thickBot="1">
      <c r="A3" s="359" t="s">
        <v>60</v>
      </c>
      <c r="B3" s="359"/>
      <c r="C3" s="359"/>
      <c r="D3" s="359"/>
      <c r="E3" s="359"/>
      <c r="F3" s="359"/>
      <c r="G3" s="359"/>
      <c r="H3" s="359"/>
    </row>
    <row r="4" spans="2:8" ht="18.75" thickBot="1">
      <c r="B4" s="71"/>
      <c r="C4" s="72"/>
      <c r="D4" s="360" t="str">
        <f>HYPERLINK('пр.взв.'!G3)</f>
        <v>в.к.68 кг</v>
      </c>
      <c r="E4" s="361"/>
      <c r="F4" s="362"/>
      <c r="G4" s="72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369" t="s">
        <v>61</v>
      </c>
      <c r="B6" s="354" t="str">
        <f>VLOOKUP(J6,'пр.взв.'!B6:H133,2,FALSE)</f>
        <v>Клецков Дмитрий Валерьевич</v>
      </c>
      <c r="C6" s="354"/>
      <c r="D6" s="354"/>
      <c r="E6" s="354"/>
      <c r="F6" s="354"/>
      <c r="G6" s="354"/>
      <c r="H6" s="356" t="str">
        <f>VLOOKUP(J6,'пр.взв.'!B6:H133,3,FALSE)</f>
        <v>26.11.86 мс</v>
      </c>
      <c r="I6" s="72"/>
      <c r="J6" s="73">
        <f>'пр.хода'!M32</f>
        <v>33</v>
      </c>
    </row>
    <row r="7" spans="1:10" ht="18">
      <c r="A7" s="370"/>
      <c r="B7" s="355"/>
      <c r="C7" s="355"/>
      <c r="D7" s="355"/>
      <c r="E7" s="355"/>
      <c r="F7" s="355"/>
      <c r="G7" s="355"/>
      <c r="H7" s="357"/>
      <c r="I7" s="72"/>
      <c r="J7" s="73"/>
    </row>
    <row r="8" spans="1:10" ht="18">
      <c r="A8" s="370"/>
      <c r="B8" s="366" t="str">
        <f>VLOOKUP(J6,'пр.взв.'!B6:H133,4,FALSE)</f>
        <v>МОС</v>
      </c>
      <c r="C8" s="366"/>
      <c r="D8" s="366"/>
      <c r="E8" s="366"/>
      <c r="F8" s="366"/>
      <c r="G8" s="366"/>
      <c r="H8" s="357"/>
      <c r="I8" s="72"/>
      <c r="J8" s="73"/>
    </row>
    <row r="9" spans="1:10" ht="18.75" thickBot="1">
      <c r="A9" s="371"/>
      <c r="B9" s="367"/>
      <c r="C9" s="367"/>
      <c r="D9" s="367"/>
      <c r="E9" s="367"/>
      <c r="F9" s="367"/>
      <c r="G9" s="367"/>
      <c r="H9" s="368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363" t="s">
        <v>62</v>
      </c>
      <c r="B11" s="354" t="str">
        <f>VLOOKUP(J11,'пр.взв.'!B6:H133,2,FALSE)</f>
        <v>Клецков Никита Валерьевич</v>
      </c>
      <c r="C11" s="354"/>
      <c r="D11" s="354"/>
      <c r="E11" s="354"/>
      <c r="F11" s="354"/>
      <c r="G11" s="354"/>
      <c r="H11" s="356" t="str">
        <f>VLOOKUP(J11,'пр.взв.'!B6:H133,3,FALSE)</f>
        <v>26.11.86 мсмк</v>
      </c>
      <c r="I11" s="72"/>
      <c r="J11" s="73">
        <f>'пр.хода'!M40</f>
        <v>34</v>
      </c>
    </row>
    <row r="12" spans="1:10" ht="18">
      <c r="A12" s="364"/>
      <c r="B12" s="355"/>
      <c r="C12" s="355"/>
      <c r="D12" s="355"/>
      <c r="E12" s="355"/>
      <c r="F12" s="355"/>
      <c r="G12" s="355"/>
      <c r="H12" s="357"/>
      <c r="I12" s="72"/>
      <c r="J12" s="73"/>
    </row>
    <row r="13" spans="1:10" ht="18">
      <c r="A13" s="364"/>
      <c r="B13" s="366" t="str">
        <f>VLOOKUP(J11,'пр.взв.'!B6:H133,4,FALSE)</f>
        <v>МОС</v>
      </c>
      <c r="C13" s="366"/>
      <c r="D13" s="366"/>
      <c r="E13" s="366"/>
      <c r="F13" s="366"/>
      <c r="G13" s="366"/>
      <c r="H13" s="357"/>
      <c r="I13" s="72"/>
      <c r="J13" s="73"/>
    </row>
    <row r="14" spans="1:10" ht="18.75" thickBot="1">
      <c r="A14" s="365"/>
      <c r="B14" s="367"/>
      <c r="C14" s="367"/>
      <c r="D14" s="367"/>
      <c r="E14" s="367"/>
      <c r="F14" s="367"/>
      <c r="G14" s="367"/>
      <c r="H14" s="368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375" t="s">
        <v>63</v>
      </c>
      <c r="B16" s="354" t="str">
        <f>VLOOKUP(J16,'пр.взв.'!B6:H133,2,FALSE)</f>
        <v>Жуков Антон Вячеславович</v>
      </c>
      <c r="C16" s="354"/>
      <c r="D16" s="354"/>
      <c r="E16" s="354"/>
      <c r="F16" s="354"/>
      <c r="G16" s="354"/>
      <c r="H16" s="356" t="str">
        <f>VLOOKUP(J16,'пр.взв.'!B6:H133,3,FALSE)</f>
        <v>28.08.86 мс</v>
      </c>
      <c r="I16" s="72"/>
      <c r="J16" s="144">
        <f>'пр.хода'!R18</f>
        <v>29</v>
      </c>
    </row>
    <row r="17" spans="1:10" ht="18">
      <c r="A17" s="376"/>
      <c r="B17" s="355"/>
      <c r="C17" s="355"/>
      <c r="D17" s="355"/>
      <c r="E17" s="355"/>
      <c r="F17" s="355"/>
      <c r="G17" s="355"/>
      <c r="H17" s="357"/>
      <c r="I17" s="72"/>
      <c r="J17" s="73"/>
    </row>
    <row r="18" spans="1:10" ht="18">
      <c r="A18" s="376"/>
      <c r="B18" s="366" t="str">
        <f>VLOOKUP(J16,'пр.взв.'!B6:H133,4,FALSE)</f>
        <v>УФО</v>
      </c>
      <c r="C18" s="366"/>
      <c r="D18" s="366"/>
      <c r="E18" s="366"/>
      <c r="F18" s="366"/>
      <c r="G18" s="366"/>
      <c r="H18" s="357"/>
      <c r="I18" s="72"/>
      <c r="J18" s="73"/>
    </row>
    <row r="19" spans="1:10" ht="18.75" thickBot="1">
      <c r="A19" s="377"/>
      <c r="B19" s="367"/>
      <c r="C19" s="367"/>
      <c r="D19" s="367"/>
      <c r="E19" s="367"/>
      <c r="F19" s="367"/>
      <c r="G19" s="367"/>
      <c r="H19" s="368"/>
      <c r="I19" s="72"/>
      <c r="J19" s="73"/>
    </row>
    <row r="20" spans="1:10" ht="18.75" thickBot="1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>
      <c r="A21" s="375" t="s">
        <v>63</v>
      </c>
      <c r="B21" s="354" t="str">
        <f>VLOOKUP(J21,'пр.взв.'!B6:H133,2,FALSE)</f>
        <v>Кадяев Дмитрий Николаевич</v>
      </c>
      <c r="C21" s="354"/>
      <c r="D21" s="354"/>
      <c r="E21" s="354"/>
      <c r="F21" s="354"/>
      <c r="G21" s="354"/>
      <c r="H21" s="356" t="str">
        <f>VLOOKUP(J21,'пр.взв.'!B6:H133,3,FALSE)</f>
        <v>15.07.88 мс</v>
      </c>
      <c r="I21" s="72"/>
      <c r="J21" s="73">
        <f>'пр.хода'!R67</f>
        <v>7</v>
      </c>
    </row>
    <row r="22" spans="1:10" ht="18">
      <c r="A22" s="376"/>
      <c r="B22" s="355"/>
      <c r="C22" s="355"/>
      <c r="D22" s="355"/>
      <c r="E22" s="355"/>
      <c r="F22" s="355"/>
      <c r="G22" s="355"/>
      <c r="H22" s="357"/>
      <c r="I22" s="72"/>
      <c r="J22" s="73"/>
    </row>
    <row r="23" spans="1:9" ht="18">
      <c r="A23" s="376"/>
      <c r="B23" s="366" t="str">
        <f>VLOOKUP(J21,'пр.взв.'!B6:H133,4,FALSE)</f>
        <v>ПФО</v>
      </c>
      <c r="C23" s="366"/>
      <c r="D23" s="366"/>
      <c r="E23" s="366"/>
      <c r="F23" s="366"/>
      <c r="G23" s="366"/>
      <c r="H23" s="357"/>
      <c r="I23" s="72"/>
    </row>
    <row r="24" spans="1:9" ht="18.75" thickBot="1">
      <c r="A24" s="377"/>
      <c r="B24" s="367"/>
      <c r="C24" s="367"/>
      <c r="D24" s="367"/>
      <c r="E24" s="367"/>
      <c r="F24" s="367"/>
      <c r="G24" s="367"/>
      <c r="H24" s="368"/>
      <c r="I24" s="72"/>
    </row>
    <row r="25" spans="1:8" ht="18">
      <c r="A25" s="72"/>
      <c r="B25" s="72"/>
      <c r="C25" s="72"/>
      <c r="D25" s="72"/>
      <c r="E25" s="72"/>
      <c r="F25" s="72"/>
      <c r="G25" s="72"/>
      <c r="H25" s="72"/>
    </row>
    <row r="26" spans="1:8" ht="18">
      <c r="A26" s="72" t="s">
        <v>84</v>
      </c>
      <c r="B26" s="72"/>
      <c r="C26" s="72"/>
      <c r="D26" s="72"/>
      <c r="E26" s="72"/>
      <c r="F26" s="72"/>
      <c r="G26" s="72"/>
      <c r="H26" s="72"/>
    </row>
    <row r="27" ht="13.5" thickBot="1"/>
    <row r="28" spans="1:10" ht="12.75">
      <c r="A28" s="372" t="str">
        <f>VLOOKUP(J28,'пр.взв.'!B6:H133,7,FALSE)</f>
        <v>Фунтиков ПВ Бобров АА Павлов ДА Алямкин В</v>
      </c>
      <c r="B28" s="373"/>
      <c r="C28" s="373"/>
      <c r="D28" s="373"/>
      <c r="E28" s="373"/>
      <c r="F28" s="373"/>
      <c r="G28" s="373"/>
      <c r="H28" s="356"/>
      <c r="J28">
        <f>'пр.хода'!M32</f>
        <v>33</v>
      </c>
    </row>
    <row r="29" spans="1:8" ht="13.5" thickBot="1">
      <c r="A29" s="374"/>
      <c r="B29" s="367"/>
      <c r="C29" s="367"/>
      <c r="D29" s="367"/>
      <c r="E29" s="367"/>
      <c r="F29" s="367"/>
      <c r="G29" s="367"/>
      <c r="H29" s="368"/>
    </row>
    <row r="32" spans="1:8" ht="18">
      <c r="A32" s="72" t="s">
        <v>64</v>
      </c>
      <c r="B32" s="72"/>
      <c r="C32" s="72"/>
      <c r="D32" s="72"/>
      <c r="E32" s="72"/>
      <c r="F32" s="72"/>
      <c r="G32" s="72"/>
      <c r="H32" s="72"/>
    </row>
    <row r="33" spans="1:8" ht="18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</sheetData>
  <sheetProtection/>
  <mergeCells count="21">
    <mergeCell ref="B16:G17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5">
      <selection activeCell="I26" sqref="A1:I26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388" t="str">
        <f>HYPERLINK('[1]реквизиты'!$A$2)</f>
        <v>Кубок России по САМБО среди мужчин</v>
      </c>
      <c r="B1" s="388"/>
      <c r="C1" s="388"/>
      <c r="D1" s="388"/>
      <c r="E1" s="388"/>
      <c r="F1" s="388"/>
      <c r="G1" s="388"/>
      <c r="H1" s="388"/>
      <c r="I1" s="388"/>
    </row>
    <row r="2" spans="4:5" ht="12.75" customHeight="1" hidden="1">
      <c r="D2" s="132"/>
      <c r="E2" s="133" t="str">
        <f>'пр.взв.'!G3</f>
        <v>в.к.68 кг</v>
      </c>
    </row>
    <row r="3" ht="19.5" customHeight="1" hidden="1">
      <c r="C3" s="39" t="s">
        <v>28</v>
      </c>
    </row>
    <row r="4" ht="21" customHeight="1" hidden="1">
      <c r="C4" s="40" t="s">
        <v>11</v>
      </c>
    </row>
    <row r="5" spans="1:9" ht="12.75" hidden="1">
      <c r="A5" s="224" t="s">
        <v>12</v>
      </c>
      <c r="B5" s="224" t="s">
        <v>3</v>
      </c>
      <c r="C5" s="243" t="s">
        <v>4</v>
      </c>
      <c r="D5" s="224" t="s">
        <v>13</v>
      </c>
      <c r="E5" s="348" t="s">
        <v>14</v>
      </c>
      <c r="F5" s="378"/>
      <c r="G5" s="224" t="s">
        <v>15</v>
      </c>
      <c r="H5" s="224" t="s">
        <v>16</v>
      </c>
      <c r="I5" s="224" t="s">
        <v>17</v>
      </c>
    </row>
    <row r="6" spans="1:9" ht="12.75" hidden="1">
      <c r="A6" s="242"/>
      <c r="B6" s="242"/>
      <c r="C6" s="242"/>
      <c r="D6" s="242"/>
      <c r="E6" s="379"/>
      <c r="F6" s="380"/>
      <c r="G6" s="242"/>
      <c r="H6" s="242"/>
      <c r="I6" s="242"/>
    </row>
    <row r="7" spans="1:9" ht="12.75" hidden="1">
      <c r="A7" s="389"/>
      <c r="B7" s="273">
        <f>'пр.хода'!Q15</f>
        <v>29</v>
      </c>
      <c r="C7" s="390" t="str">
        <f>VLOOKUP(B7,'пр.взв.'!B6:H133,2,FALSE)</f>
        <v>Жуков Антон Вячеславович</v>
      </c>
      <c r="D7" s="390" t="str">
        <f>VLOOKUP(B7,'пр.взв.'!B6:H133,3,FALSE)</f>
        <v>28.08.86 мс</v>
      </c>
      <c r="E7" s="381" t="str">
        <f>VLOOKUP(B7,'пр.взв.'!B6:H133,4,FALSE)</f>
        <v>УФО</v>
      </c>
      <c r="F7" s="383" t="str">
        <f>VLOOKUP(B7,'пр.взв.'!B6:H133,5,FALSE)</f>
        <v> Свердловская  Екатеринбург ПР</v>
      </c>
      <c r="G7" s="385"/>
      <c r="H7" s="231"/>
      <c r="I7" s="224"/>
    </row>
    <row r="8" spans="1:9" ht="12.75" hidden="1">
      <c r="A8" s="389"/>
      <c r="B8" s="224"/>
      <c r="C8" s="390"/>
      <c r="D8" s="390"/>
      <c r="E8" s="386"/>
      <c r="F8" s="387"/>
      <c r="G8" s="385"/>
      <c r="H8" s="231"/>
      <c r="I8" s="224"/>
    </row>
    <row r="9" spans="1:9" ht="12.75" hidden="1">
      <c r="A9" s="391"/>
      <c r="B9" s="273">
        <f>'пр.хода'!Q21</f>
        <v>8</v>
      </c>
      <c r="C9" s="390" t="str">
        <f>VLOOKUP(B9,'пр.взв.'!B1:H135,2,FALSE)</f>
        <v>Абмаев Антон Сергеевич</v>
      </c>
      <c r="D9" s="390" t="str">
        <f>VLOOKUP(B9,'пр.взв.'!B1:H135,3,FALSE)</f>
        <v>04.06.86 МСМК</v>
      </c>
      <c r="E9" s="381" t="str">
        <f>VLOOKUP(B9,'пр.взв.'!B1:H135,4,FALSE)</f>
        <v>ДВФ0</v>
      </c>
      <c r="F9" s="383" t="str">
        <f>VLOOKUP(B9,'пр.взв.'!B1:H135,5,FALSE)</f>
        <v> Амурская Благовещенск  МО</v>
      </c>
      <c r="G9" s="385"/>
      <c r="H9" s="224"/>
      <c r="I9" s="224"/>
    </row>
    <row r="10" spans="1:9" ht="12.75" hidden="1">
      <c r="A10" s="391"/>
      <c r="B10" s="224"/>
      <c r="C10" s="390"/>
      <c r="D10" s="390"/>
      <c r="E10" s="382"/>
      <c r="F10" s="384"/>
      <c r="G10" s="385"/>
      <c r="H10" s="224"/>
      <c r="I10" s="224"/>
    </row>
    <row r="11" spans="1:2" ht="34.5" customHeight="1" hidden="1">
      <c r="A11" s="30" t="s">
        <v>18</v>
      </c>
      <c r="B11" s="30"/>
    </row>
    <row r="12" spans="2:9" ht="19.5" customHeight="1" hidden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 hidden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 hidden="1"/>
    <row r="15" ht="24" customHeight="1">
      <c r="C15" s="13" t="s">
        <v>81</v>
      </c>
    </row>
    <row r="16" spans="3:5" ht="12.75" customHeight="1">
      <c r="C16" s="40" t="s">
        <v>19</v>
      </c>
      <c r="E16" s="133" t="str">
        <f>'пр.взв.'!G3</f>
        <v>в.к.68 кг</v>
      </c>
    </row>
    <row r="17" spans="1:9" ht="12.75">
      <c r="A17" s="224" t="s">
        <v>12</v>
      </c>
      <c r="B17" s="224" t="s">
        <v>3</v>
      </c>
      <c r="C17" s="243" t="s">
        <v>4</v>
      </c>
      <c r="D17" s="224" t="s">
        <v>13</v>
      </c>
      <c r="E17" s="348" t="s">
        <v>14</v>
      </c>
      <c r="F17" s="378"/>
      <c r="G17" s="224" t="s">
        <v>15</v>
      </c>
      <c r="H17" s="224" t="s">
        <v>16</v>
      </c>
      <c r="I17" s="224" t="s">
        <v>17</v>
      </c>
    </row>
    <row r="18" spans="1:9" ht="12.75">
      <c r="A18" s="242"/>
      <c r="B18" s="242"/>
      <c r="C18" s="242"/>
      <c r="D18" s="242"/>
      <c r="E18" s="379"/>
      <c r="F18" s="380"/>
      <c r="G18" s="242"/>
      <c r="H18" s="242"/>
      <c r="I18" s="242"/>
    </row>
    <row r="19" spans="1:9" ht="12.75">
      <c r="A19" s="389"/>
      <c r="B19" s="273">
        <f>'пр.хода'!Q64</f>
        <v>20</v>
      </c>
      <c r="C19" s="390" t="str">
        <f>VLOOKUP(B19,'пр.взв.'!B18:H145,2,FALSE)</f>
        <v>Межлумян Гайк Левонович</v>
      </c>
      <c r="D19" s="390" t="str">
        <f>VLOOKUP(B19,'пр.взв.'!B18:H145,3,FALSE)</f>
        <v>17.05.90 мс</v>
      </c>
      <c r="E19" s="381" t="str">
        <f>VLOOKUP(B19,'пр.взв.'!B18:H145,4,FALSE)</f>
        <v>ЮФО </v>
      </c>
      <c r="F19" s="383" t="str">
        <f>VLOOKUP(B19,'пр.взв.'!B18:H145,5,FALSE)</f>
        <v>Краснодарский Новороссийск МО</v>
      </c>
      <c r="G19" s="385"/>
      <c r="H19" s="231"/>
      <c r="I19" s="224"/>
    </row>
    <row r="20" spans="1:9" ht="12.75">
      <c r="A20" s="389"/>
      <c r="B20" s="224"/>
      <c r="C20" s="390"/>
      <c r="D20" s="390"/>
      <c r="E20" s="386"/>
      <c r="F20" s="387"/>
      <c r="G20" s="385"/>
      <c r="H20" s="231"/>
      <c r="I20" s="224"/>
    </row>
    <row r="21" spans="1:9" ht="12.75">
      <c r="A21" s="391"/>
      <c r="B21" s="273">
        <f>'пр.хода'!Q70</f>
        <v>7</v>
      </c>
      <c r="C21" s="390" t="str">
        <f>VLOOKUP(B21,'пр.взв.'!B13:H147,2,FALSE)</f>
        <v>Кадяев Дмитрий Николаевич</v>
      </c>
      <c r="D21" s="390" t="str">
        <f>VLOOKUP(B21,'пр.взв.'!B13:H147,3,FALSE)</f>
        <v>15.07.88 мс</v>
      </c>
      <c r="E21" s="381" t="str">
        <f>VLOOKUP(B21,'пр.взв.'!B13:H147,4,FALSE)</f>
        <v>ПФО</v>
      </c>
      <c r="F21" s="383" t="str">
        <f>VLOOKUP(B21,'пр.взв.'!B13:H147,5,FALSE)</f>
        <v> Нижегородская Выкса ФСИН</v>
      </c>
      <c r="G21" s="385"/>
      <c r="H21" s="224"/>
      <c r="I21" s="224"/>
    </row>
    <row r="22" spans="1:9" ht="12.75">
      <c r="A22" s="391"/>
      <c r="B22" s="224"/>
      <c r="C22" s="390"/>
      <c r="D22" s="390"/>
      <c r="E22" s="382"/>
      <c r="F22" s="384"/>
      <c r="G22" s="385"/>
      <c r="H22" s="224"/>
      <c r="I22" s="224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33" t="str">
        <f>'пр.взв.'!G3</f>
        <v>в.к.68 кг</v>
      </c>
    </row>
    <row r="30" spans="1:9" ht="12.75">
      <c r="A30" s="224" t="s">
        <v>12</v>
      </c>
      <c r="B30" s="224" t="s">
        <v>3</v>
      </c>
      <c r="C30" s="243" t="s">
        <v>4</v>
      </c>
      <c r="D30" s="224" t="s">
        <v>13</v>
      </c>
      <c r="E30" s="348" t="s">
        <v>14</v>
      </c>
      <c r="F30" s="378"/>
      <c r="G30" s="224" t="s">
        <v>15</v>
      </c>
      <c r="H30" s="224" t="s">
        <v>16</v>
      </c>
      <c r="I30" s="224" t="s">
        <v>17</v>
      </c>
    </row>
    <row r="31" spans="1:9" ht="12.75">
      <c r="A31" s="242"/>
      <c r="B31" s="242"/>
      <c r="C31" s="242"/>
      <c r="D31" s="242"/>
      <c r="E31" s="379"/>
      <c r="F31" s="380"/>
      <c r="G31" s="242"/>
      <c r="H31" s="242"/>
      <c r="I31" s="242"/>
    </row>
    <row r="32" spans="1:9" ht="12.75">
      <c r="A32" s="389"/>
      <c r="B32" s="273">
        <f>'пр.хода'!M36</f>
        <v>33</v>
      </c>
      <c r="C32" s="390" t="str">
        <f>VLOOKUP(B32,'пр.взв.'!B1:H158,2,FALSE)</f>
        <v>Клецков Дмитрий Валерьевич</v>
      </c>
      <c r="D32" s="390" t="str">
        <f>VLOOKUP(B32,'пр.взв.'!B3:H158,3,FALSE)</f>
        <v>26.11.86 мс</v>
      </c>
      <c r="E32" s="381" t="str">
        <f>VLOOKUP(B32,'пр.взв.'!B1:H158,4,FALSE)</f>
        <v>МОС</v>
      </c>
      <c r="F32" s="383" t="str">
        <f>VLOOKUP(B32,'пр.взв.'!B1:H158,5,FALSE)</f>
        <v>Москва Д</v>
      </c>
      <c r="G32" s="385"/>
      <c r="H32" s="231"/>
      <c r="I32" s="224"/>
    </row>
    <row r="33" spans="1:9" ht="12.75">
      <c r="A33" s="389"/>
      <c r="B33" s="224"/>
      <c r="C33" s="390"/>
      <c r="D33" s="390"/>
      <c r="E33" s="386"/>
      <c r="F33" s="387"/>
      <c r="G33" s="385"/>
      <c r="H33" s="231"/>
      <c r="I33" s="224"/>
    </row>
    <row r="34" spans="1:9" ht="12.75">
      <c r="A34" s="391"/>
      <c r="B34" s="273">
        <f>'пр.хода'!S36</f>
        <v>34</v>
      </c>
      <c r="C34" s="390" t="str">
        <f>VLOOKUP(B34,'пр.взв.'!B2:H160,2,FALSE)</f>
        <v>Клецков Никита Валерьевич</v>
      </c>
      <c r="D34" s="390" t="str">
        <f>VLOOKUP(B34,'пр.взв.'!B2:H160,3,FALSE)</f>
        <v>26.11.86 мсмк</v>
      </c>
      <c r="E34" s="381" t="str">
        <f>VLOOKUP(B34,'пр.взв.'!B2:H160,4,FALSE)</f>
        <v>МОС</v>
      </c>
      <c r="F34" s="383" t="str">
        <f>VLOOKUP(B34,'пр.взв.'!B2:H160,5,FALSE)</f>
        <v>Москва Д</v>
      </c>
      <c r="G34" s="385"/>
      <c r="H34" s="224"/>
      <c r="I34" s="224"/>
    </row>
    <row r="35" spans="1:9" ht="12.75">
      <c r="A35" s="391"/>
      <c r="B35" s="224"/>
      <c r="C35" s="390"/>
      <c r="D35" s="390"/>
      <c r="E35" s="382"/>
      <c r="F35" s="384"/>
      <c r="G35" s="385"/>
      <c r="H35" s="224"/>
      <c r="I35" s="224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0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D66" sqref="B3:D67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98" t="str">
        <f>HYPERLINK('[1]реквизиты'!$A$2)</f>
        <v>Кубок России по САМБО среди мужчин</v>
      </c>
      <c r="B1" s="398"/>
      <c r="C1" s="398"/>
      <c r="D1" s="398"/>
      <c r="E1" s="398"/>
      <c r="F1" s="398"/>
      <c r="G1" s="398"/>
      <c r="H1" s="398"/>
    </row>
    <row r="2" spans="1:8" ht="13.5" customHeight="1" thickBot="1">
      <c r="A2" s="269"/>
      <c r="B2" s="399"/>
      <c r="C2" s="399"/>
      <c r="D2" s="399"/>
      <c r="E2" s="399"/>
      <c r="F2" s="399"/>
      <c r="G2" s="399"/>
      <c r="H2" s="400" t="str">
        <f>HYPERLINK('пр.взв.'!G3)</f>
        <v>в.к.68 кг</v>
      </c>
    </row>
    <row r="3" spans="1:8" ht="12" customHeight="1">
      <c r="A3" s="401">
        <v>2</v>
      </c>
      <c r="B3" s="394" t="str">
        <f>VLOOKUP(A3,'пр.взв.'!B5:C132,2,FALSE)</f>
        <v>Хлопов Роман Александрович</v>
      </c>
      <c r="C3" s="394" t="str">
        <f>VLOOKUP(A3,'пр.взв.'!B5:H132,3,FALSE)</f>
        <v>23.04.85 мс</v>
      </c>
      <c r="D3" s="394" t="str">
        <f>VLOOKUP(A3,'пр.взв.'!B5:F132,4,FALSE)</f>
        <v>СПБ</v>
      </c>
      <c r="H3" s="400"/>
    </row>
    <row r="4" spans="1:8" ht="12" customHeight="1">
      <c r="A4" s="392"/>
      <c r="B4" s="395"/>
      <c r="C4" s="395"/>
      <c r="D4" s="395"/>
      <c r="E4" s="1"/>
      <c r="F4" s="1"/>
      <c r="H4" s="400" t="s">
        <v>10</v>
      </c>
    </row>
    <row r="5" spans="1:8" ht="12" customHeight="1">
      <c r="A5" s="392">
        <v>34</v>
      </c>
      <c r="B5" s="402" t="str">
        <f>VLOOKUP(A5,'пр.взв.'!B7:C134,2,FALSE)</f>
        <v>Клецков Никита Валерьевич</v>
      </c>
      <c r="C5" s="402" t="str">
        <f>VLOOKUP(A5,'пр.взв.'!B7:H134,3,FALSE)</f>
        <v>26.11.86 мсмк</v>
      </c>
      <c r="D5" s="402" t="str">
        <f>VLOOKUP(A5,'пр.взв.'!B7:F134,4,FALSE)</f>
        <v>МОС</v>
      </c>
      <c r="E5" s="3"/>
      <c r="F5" s="1"/>
      <c r="G5" s="1"/>
      <c r="H5" s="400"/>
    </row>
    <row r="6" spans="1:7" ht="12" customHeight="1" thickBot="1">
      <c r="A6" s="393"/>
      <c r="B6" s="403"/>
      <c r="C6" s="403"/>
      <c r="D6" s="403"/>
      <c r="E6" s="4"/>
      <c r="F6" s="8"/>
      <c r="G6" s="1"/>
    </row>
    <row r="7" spans="1:7" ht="12" customHeight="1">
      <c r="A7" s="401">
        <v>18</v>
      </c>
      <c r="B7" s="394" t="str">
        <f>VLOOKUP(A7,'пр.взв.'!B9:C136,2,FALSE)</f>
        <v>Антропов Глеб Евгеньевич</v>
      </c>
      <c r="C7" s="394" t="str">
        <f>VLOOKUP(A7,'пр.взв.'!B9:H136,3,FALSE)</f>
        <v>26.02.91 мс</v>
      </c>
      <c r="D7" s="394" t="str">
        <f>VLOOKUP(A7,'пр.взв.'!B9:F136,4,FALSE)</f>
        <v>УФО</v>
      </c>
      <c r="E7" s="4"/>
      <c r="F7" s="5"/>
      <c r="G7" s="1"/>
    </row>
    <row r="8" spans="1:7" ht="12" customHeight="1">
      <c r="A8" s="392"/>
      <c r="B8" s="395"/>
      <c r="C8" s="395"/>
      <c r="D8" s="395"/>
      <c r="E8" s="9"/>
      <c r="F8" s="6"/>
      <c r="G8" s="1"/>
    </row>
    <row r="9" spans="1:7" ht="12" customHeight="1">
      <c r="A9" s="392">
        <v>50</v>
      </c>
      <c r="B9" s="402">
        <f>VLOOKUP(A9,'пр.взв.'!B11:C138,2,FALSE)</f>
        <v>0</v>
      </c>
      <c r="C9" s="402">
        <f>VLOOKUP(A9,'пр.взв.'!B11:H138,3,FALSE)</f>
        <v>0</v>
      </c>
      <c r="D9" s="402">
        <f>VLOOKUP(A9,'пр.взв.'!B11:F138,4,FALSE)</f>
        <v>0</v>
      </c>
      <c r="E9" s="2"/>
      <c r="F9" s="6"/>
      <c r="G9" s="1"/>
    </row>
    <row r="10" spans="1:7" ht="12" customHeight="1" thickBot="1">
      <c r="A10" s="393"/>
      <c r="B10" s="403"/>
      <c r="C10" s="403"/>
      <c r="D10" s="403"/>
      <c r="E10" s="1"/>
      <c r="F10" s="6"/>
      <c r="G10" s="8"/>
    </row>
    <row r="11" spans="1:7" ht="12" customHeight="1">
      <c r="A11" s="401">
        <v>10</v>
      </c>
      <c r="B11" s="394" t="str">
        <f>VLOOKUP(A11,'пр.взв.'!B13:C140,2,FALSE)</f>
        <v>Шемазашвили Георгий Кобаевич</v>
      </c>
      <c r="C11" s="394" t="str">
        <f>VLOOKUP(A11,'пр.взв.'!B13:H140,3,FALSE)</f>
        <v>03.09.90, МС</v>
      </c>
      <c r="D11" s="394" t="str">
        <f>VLOOKUP(A11,'пр.взв.'!B13:F140,4,FALSE)</f>
        <v>CФО</v>
      </c>
      <c r="E11" s="1"/>
      <c r="F11" s="6"/>
      <c r="G11" s="5"/>
    </row>
    <row r="12" spans="1:7" ht="12" customHeight="1">
      <c r="A12" s="392"/>
      <c r="B12" s="395"/>
      <c r="C12" s="395"/>
      <c r="D12" s="395"/>
      <c r="E12" s="7"/>
      <c r="F12" s="6"/>
      <c r="G12" s="6"/>
    </row>
    <row r="13" spans="1:7" ht="12" customHeight="1">
      <c r="A13" s="392">
        <v>42</v>
      </c>
      <c r="B13" s="402">
        <f>VLOOKUP(A13,'пр.взв.'!B15:C142,2,FALSE)</f>
        <v>0</v>
      </c>
      <c r="C13" s="402">
        <f>VLOOKUP(A13,'пр.взв.'!B15:H142,3,FALSE)</f>
        <v>0</v>
      </c>
      <c r="D13" s="402">
        <f>VLOOKUP(A13,'пр.взв.'!B15:F142,4,FALSE)</f>
        <v>0</v>
      </c>
      <c r="E13" s="3"/>
      <c r="F13" s="6"/>
      <c r="G13" s="6"/>
    </row>
    <row r="14" spans="1:7" ht="12" customHeight="1" thickBot="1">
      <c r="A14" s="393"/>
      <c r="B14" s="403"/>
      <c r="C14" s="403"/>
      <c r="D14" s="403"/>
      <c r="E14" s="4"/>
      <c r="F14" s="10"/>
      <c r="G14" s="6"/>
    </row>
    <row r="15" spans="1:7" ht="12" customHeight="1">
      <c r="A15" s="401">
        <v>26</v>
      </c>
      <c r="B15" s="394" t="str">
        <f>VLOOKUP(A15,'пр.взв.'!B17:C144,2,FALSE)</f>
        <v>Холтобин Руслан Андреевич</v>
      </c>
      <c r="C15" s="394" t="str">
        <f>VLOOKUP(A15,'пр.взв.'!B17:H144,3,FALSE)</f>
        <v>21.01.92 кмс</v>
      </c>
      <c r="D15" s="394" t="str">
        <f>VLOOKUP(A15,'пр.взв.'!B17:F144,4,FALSE)</f>
        <v>ЦФО</v>
      </c>
      <c r="E15" s="4"/>
      <c r="F15" s="1"/>
      <c r="G15" s="6"/>
    </row>
    <row r="16" spans="1:7" ht="12" customHeight="1">
      <c r="A16" s="392"/>
      <c r="B16" s="395"/>
      <c r="C16" s="395"/>
      <c r="D16" s="395"/>
      <c r="E16" s="9"/>
      <c r="F16" s="1"/>
      <c r="G16" s="6"/>
    </row>
    <row r="17" spans="1:7" ht="12" customHeight="1">
      <c r="A17" s="392">
        <v>58</v>
      </c>
      <c r="B17" s="402">
        <f>VLOOKUP(A17,'пр.взв.'!B19:C146,2,FALSE)</f>
        <v>0</v>
      </c>
      <c r="C17" s="402">
        <f>VLOOKUP(A17,'пр.взв.'!B19:H146,3,FALSE)</f>
        <v>0</v>
      </c>
      <c r="D17" s="402">
        <f>VLOOKUP(A17,'пр.взв.'!B19:F146,4,FALSE)</f>
        <v>0</v>
      </c>
      <c r="E17" s="2"/>
      <c r="F17" s="1"/>
      <c r="G17" s="6"/>
    </row>
    <row r="18" spans="1:7" ht="12" customHeight="1" thickBot="1">
      <c r="A18" s="393"/>
      <c r="B18" s="403"/>
      <c r="C18" s="403"/>
      <c r="D18" s="403"/>
      <c r="E18" s="1"/>
      <c r="F18" s="1"/>
      <c r="G18" s="6"/>
    </row>
    <row r="19" spans="1:8" ht="12" customHeight="1">
      <c r="A19" s="401">
        <v>6</v>
      </c>
      <c r="B19" s="394" t="str">
        <f>VLOOKUP(A19,'пр.взв.'!B5:C132,2,FALSE)</f>
        <v>Машакин Михаил Владимирович</v>
      </c>
      <c r="C19" s="394" t="str">
        <f>VLOOKUP(A19,'пр.взв.'!B5:H132,3,FALSE)</f>
        <v>08.09.93 кмс</v>
      </c>
      <c r="D19" s="394" t="str">
        <f>VLOOKUP(A19,'пр.взв.'!B5:H132,4,FALSE)</f>
        <v>ПФО</v>
      </c>
      <c r="E19" s="1"/>
      <c r="F19" s="1"/>
      <c r="G19" s="6"/>
      <c r="H19" s="36"/>
    </row>
    <row r="20" spans="1:8" ht="12" customHeight="1">
      <c r="A20" s="392"/>
      <c r="B20" s="395"/>
      <c r="C20" s="395"/>
      <c r="D20" s="395"/>
      <c r="E20" s="7"/>
      <c r="F20" s="1"/>
      <c r="G20" s="6"/>
      <c r="H20" s="35"/>
    </row>
    <row r="21" spans="1:8" ht="12" customHeight="1">
      <c r="A21" s="392">
        <v>38</v>
      </c>
      <c r="B21" s="402">
        <f>VLOOKUP(A21,'пр.взв.'!B23:C150,2,FALSE)</f>
        <v>0</v>
      </c>
      <c r="C21" s="402">
        <f>VLOOKUP(A21,'пр.взв.'!B23:H150,3,FALSE)</f>
        <v>0</v>
      </c>
      <c r="D21" s="402">
        <f>VLOOKUP(A21,'пр.взв.'!B23:F150,4,FALSE)</f>
        <v>0</v>
      </c>
      <c r="E21" s="3"/>
      <c r="F21" s="1"/>
      <c r="G21" s="6"/>
      <c r="H21" s="35"/>
    </row>
    <row r="22" spans="1:8" ht="12" customHeight="1" thickBot="1">
      <c r="A22" s="393"/>
      <c r="B22" s="403"/>
      <c r="C22" s="403"/>
      <c r="D22" s="403"/>
      <c r="E22" s="4"/>
      <c r="F22" s="8"/>
      <c r="G22" s="6"/>
      <c r="H22" s="35"/>
    </row>
    <row r="23" spans="1:8" ht="12" customHeight="1">
      <c r="A23" s="401">
        <v>22</v>
      </c>
      <c r="B23" s="394" t="str">
        <f>VLOOKUP(A23,'пр.взв.'!B25:C152,2,FALSE)</f>
        <v>Огарышев Алексей Сергеевич</v>
      </c>
      <c r="C23" s="394" t="str">
        <f>VLOOKUP(A23,'пр.взв.'!B25:H152,3,FALSE)</f>
        <v>06.03 88 мс</v>
      </c>
      <c r="D23" s="394" t="str">
        <f>VLOOKUP(A23,'пр.взв.'!B25:F152,4,FALSE)</f>
        <v>ЦФО</v>
      </c>
      <c r="E23" s="4"/>
      <c r="F23" s="5"/>
      <c r="G23" s="6"/>
      <c r="H23" s="35"/>
    </row>
    <row r="24" spans="1:8" ht="12" customHeight="1">
      <c r="A24" s="392"/>
      <c r="B24" s="395"/>
      <c r="C24" s="395"/>
      <c r="D24" s="395"/>
      <c r="E24" s="9"/>
      <c r="F24" s="6"/>
      <c r="G24" s="6"/>
      <c r="H24" s="35"/>
    </row>
    <row r="25" spans="1:8" ht="12" customHeight="1">
      <c r="A25" s="392">
        <v>54</v>
      </c>
      <c r="B25" s="402">
        <f>VLOOKUP(A25,'пр.взв.'!B27:C154,2,FALSE)</f>
        <v>0</v>
      </c>
      <c r="C25" s="402">
        <f>VLOOKUP(A25,'пр.взв.'!B27:H154,3,FALSE)</f>
        <v>0</v>
      </c>
      <c r="D25" s="402">
        <f>VLOOKUP(A25,'пр.взв.'!B27:F154,4,FALSE)</f>
        <v>0</v>
      </c>
      <c r="E25" s="2"/>
      <c r="F25" s="6"/>
      <c r="G25" s="6"/>
      <c r="H25" s="35"/>
    </row>
    <row r="26" spans="1:8" ht="12" customHeight="1" thickBot="1">
      <c r="A26" s="393"/>
      <c r="B26" s="403"/>
      <c r="C26" s="403"/>
      <c r="D26" s="403"/>
      <c r="E26" s="1"/>
      <c r="F26" s="6"/>
      <c r="G26" s="6"/>
      <c r="H26" s="35"/>
    </row>
    <row r="27" spans="1:8" ht="12" customHeight="1">
      <c r="A27" s="401">
        <v>14</v>
      </c>
      <c r="B27" s="394" t="str">
        <f>VLOOKUP(A27,'пр.взв.'!B29:C156,2,FALSE)</f>
        <v>Меркулов Вадим Михайлович</v>
      </c>
      <c r="C27" s="394" t="str">
        <f>VLOOKUP(A27,'пр.взв.'!B29:H156,3,FALSE)</f>
        <v>28.08.89 мс</v>
      </c>
      <c r="D27" s="394" t="str">
        <f>VLOOKUP(A27,'пр.взв.'!B29:F156,4,FALSE)</f>
        <v>МОС</v>
      </c>
      <c r="E27" s="1"/>
      <c r="F27" s="6"/>
      <c r="G27" s="10"/>
      <c r="H27" s="35"/>
    </row>
    <row r="28" spans="1:8" ht="12" customHeight="1">
      <c r="A28" s="392"/>
      <c r="B28" s="395"/>
      <c r="C28" s="395"/>
      <c r="D28" s="395"/>
      <c r="E28" s="7"/>
      <c r="F28" s="6"/>
      <c r="G28" s="1"/>
      <c r="H28" s="35"/>
    </row>
    <row r="29" spans="1:8" ht="12" customHeight="1">
      <c r="A29" s="392">
        <v>46</v>
      </c>
      <c r="B29" s="402">
        <f>VLOOKUP(A29,'пр.взв.'!B31:C158,2,FALSE)</f>
        <v>0</v>
      </c>
      <c r="C29" s="402">
        <f>VLOOKUP(A29,'пр.взв.'!B31:H158,3,FALSE)</f>
        <v>0</v>
      </c>
      <c r="D29" s="402">
        <f>VLOOKUP(A29,'пр.взв.'!B31:F158,4,FALSE)</f>
        <v>0</v>
      </c>
      <c r="E29" s="3"/>
      <c r="F29" s="6"/>
      <c r="G29" s="1"/>
      <c r="H29" s="35"/>
    </row>
    <row r="30" spans="1:8" ht="12" customHeight="1" thickBot="1">
      <c r="A30" s="393"/>
      <c r="B30" s="403"/>
      <c r="C30" s="403"/>
      <c r="D30" s="403"/>
      <c r="E30" s="4"/>
      <c r="F30" s="10"/>
      <c r="G30" s="1"/>
      <c r="H30" s="35"/>
    </row>
    <row r="31" spans="1:8" ht="12" customHeight="1">
      <c r="A31" s="401">
        <v>30</v>
      </c>
      <c r="B31" s="394" t="str">
        <f>VLOOKUP(A31,'пр.взв.'!B33:C160,2,FALSE)</f>
        <v>Ильясов Эли Зайндиевич</v>
      </c>
      <c r="C31" s="394" t="str">
        <f>VLOOKUP(A31,'пр.взв.'!B33:H160,3,FALSE)</f>
        <v>25.01.92 кмс</v>
      </c>
      <c r="D31" s="394" t="str">
        <f>VLOOKUP(A31,'пр.взв.'!B33:F160,4,FALSE)</f>
        <v>ПФО</v>
      </c>
      <c r="E31" s="4"/>
      <c r="F31" s="1"/>
      <c r="G31" s="1"/>
      <c r="H31" s="35"/>
    </row>
    <row r="32" spans="1:8" ht="12" customHeight="1">
      <c r="A32" s="392"/>
      <c r="B32" s="395"/>
      <c r="C32" s="395"/>
      <c r="D32" s="395"/>
      <c r="E32" s="9"/>
      <c r="F32" s="1"/>
      <c r="G32" s="1"/>
      <c r="H32" s="35"/>
    </row>
    <row r="33" spans="1:8" ht="12" customHeight="1">
      <c r="A33" s="392">
        <v>62</v>
      </c>
      <c r="B33" s="402">
        <f>VLOOKUP(A33,'пр.взв.'!B35:C162,2,FALSE)</f>
        <v>0</v>
      </c>
      <c r="C33" s="402">
        <f>VLOOKUP(A33,'пр.взв.'!B35:H162,3,FALSE)</f>
        <v>0</v>
      </c>
      <c r="D33" s="402">
        <f>VLOOKUP(A33,'пр.взв.'!B35:F162,4,FALSE)</f>
        <v>0</v>
      </c>
      <c r="E33" s="2"/>
      <c r="F33" s="1"/>
      <c r="G33" s="1"/>
      <c r="H33" s="35"/>
    </row>
    <row r="34" spans="1:8" ht="12" customHeight="1" thickBot="1">
      <c r="A34" s="393"/>
      <c r="B34" s="403"/>
      <c r="C34" s="403"/>
      <c r="D34" s="403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401">
        <v>4</v>
      </c>
      <c r="B36" s="394" t="str">
        <f>VLOOKUP(A36,'пр.взв.'!B5:H132,2,FALSE)</f>
        <v>Куварин Алексей Сергеевич</v>
      </c>
      <c r="C36" s="394" t="str">
        <f>VLOOKUP(A36,'пр.взв.'!B5:H132,3,FALSE)</f>
        <v>20.10.92 кмс</v>
      </c>
      <c r="D36" s="394" t="str">
        <f>VLOOKUP(A36,'пр.взв.'!B5:H132,4,FALSE)</f>
        <v>ПФО</v>
      </c>
      <c r="H36" s="35"/>
    </row>
    <row r="37" spans="1:8" ht="12" customHeight="1">
      <c r="A37" s="392"/>
      <c r="B37" s="395"/>
      <c r="C37" s="395"/>
      <c r="D37" s="395"/>
      <c r="E37" s="1"/>
      <c r="F37" s="1"/>
      <c r="H37" s="35"/>
    </row>
    <row r="38" spans="1:8" ht="12" customHeight="1">
      <c r="A38" s="392">
        <v>36</v>
      </c>
      <c r="B38" s="402" t="str">
        <f>VLOOKUP(A38,'пр.взв.'!B7:H134,2,FALSE)</f>
        <v>Суханов Михаил Игоревич</v>
      </c>
      <c r="C38" s="402" t="str">
        <f>VLOOKUP(A38,'пр.взв.'!B7:H134,3,FALSE)</f>
        <v>31.08.84 мс</v>
      </c>
      <c r="D38" s="402" t="str">
        <f>VLOOKUP(A38,'пр.взв.'!B7:H134,4,FALSE)</f>
        <v>УФО</v>
      </c>
      <c r="E38" s="3"/>
      <c r="F38" s="1"/>
      <c r="G38" s="1"/>
      <c r="H38" s="35"/>
    </row>
    <row r="39" spans="1:8" ht="12" customHeight="1" thickBot="1">
      <c r="A39" s="393"/>
      <c r="B39" s="403"/>
      <c r="C39" s="403"/>
      <c r="D39" s="403"/>
      <c r="E39" s="4"/>
      <c r="F39" s="8"/>
      <c r="G39" s="1"/>
      <c r="H39" s="35"/>
    </row>
    <row r="40" spans="1:8" ht="12" customHeight="1">
      <c r="A40" s="404">
        <v>20</v>
      </c>
      <c r="B40" s="394" t="str">
        <f>VLOOKUP(A40,'пр.взв.'!B9:H136,2,FALSE)</f>
        <v>Межлумян Гайк Левонович</v>
      </c>
      <c r="C40" s="394" t="str">
        <f>VLOOKUP(A40,'пр.взв.'!B9:H136,3,FALSE)</f>
        <v>17.05.90 мс</v>
      </c>
      <c r="D40" s="394" t="str">
        <f>VLOOKUP(A40,'пр.взв.'!B9:H136,4,FALSE)</f>
        <v>ЮФО </v>
      </c>
      <c r="E40" s="4"/>
      <c r="F40" s="5"/>
      <c r="G40" s="1"/>
      <c r="H40" s="35"/>
    </row>
    <row r="41" spans="1:8" ht="12" customHeight="1">
      <c r="A41" s="392"/>
      <c r="B41" s="395"/>
      <c r="C41" s="395"/>
      <c r="D41" s="395"/>
      <c r="E41" s="9"/>
      <c r="F41" s="6"/>
      <c r="G41" s="1"/>
      <c r="H41" s="35"/>
    </row>
    <row r="42" spans="1:8" ht="12" customHeight="1">
      <c r="A42" s="392">
        <v>52</v>
      </c>
      <c r="B42" s="402">
        <f>VLOOKUP(A42,'пр.взв.'!B11:H138,2,FALSE)</f>
        <v>0</v>
      </c>
      <c r="C42" s="402">
        <f>VLOOKUP(A42,'пр.взв.'!B11:H138,3,FALSE)</f>
        <v>0</v>
      </c>
      <c r="D42" s="402">
        <f>VLOOKUP(A42,'пр.взв.'!B11:H138,4,FALSE)</f>
        <v>0</v>
      </c>
      <c r="E42" s="2"/>
      <c r="F42" s="6"/>
      <c r="G42" s="1"/>
      <c r="H42" s="35"/>
    </row>
    <row r="43" spans="1:8" ht="12" customHeight="1" thickBot="1">
      <c r="A43" s="393"/>
      <c r="B43" s="403"/>
      <c r="C43" s="403"/>
      <c r="D43" s="403"/>
      <c r="E43" s="1"/>
      <c r="F43" s="6"/>
      <c r="G43" s="8"/>
      <c r="H43" s="35"/>
    </row>
    <row r="44" spans="1:8" ht="12" customHeight="1">
      <c r="A44" s="401">
        <v>12</v>
      </c>
      <c r="B44" s="394" t="str">
        <f>VLOOKUP(A44,'пр.взв.'!B13:H140,2,FALSE)</f>
        <v>Савельев Евгений Анатольевич</v>
      </c>
      <c r="C44" s="394" t="str">
        <f>VLOOKUP(A44,'пр.взв.'!B13:H140,3,FALSE)</f>
        <v>11.06.1991, МС</v>
      </c>
      <c r="D44" s="394" t="str">
        <f>VLOOKUP(A44,'пр.взв.'!B13:H140,4,FALSE)</f>
        <v>ЦФО</v>
      </c>
      <c r="E44" s="1"/>
      <c r="F44" s="6"/>
      <c r="G44" s="5"/>
      <c r="H44" s="35"/>
    </row>
    <row r="45" spans="1:8" ht="12" customHeight="1">
      <c r="A45" s="392"/>
      <c r="B45" s="395"/>
      <c r="C45" s="395"/>
      <c r="D45" s="395"/>
      <c r="E45" s="7"/>
      <c r="F45" s="6"/>
      <c r="G45" s="6"/>
      <c r="H45" s="35"/>
    </row>
    <row r="46" spans="1:8" ht="12" customHeight="1">
      <c r="A46" s="392">
        <v>44</v>
      </c>
      <c r="B46" s="402">
        <f>VLOOKUP(A46,'пр.взв.'!B15:H142,2,FALSE)</f>
        <v>0</v>
      </c>
      <c r="C46" s="402">
        <f>VLOOKUP(A46,'пр.взв.'!B15:H142,3,FALSE)</f>
        <v>0</v>
      </c>
      <c r="D46" s="402">
        <f>VLOOKUP(A46,'пр.взв.'!B15:H142,4,FALSE)</f>
        <v>0</v>
      </c>
      <c r="E46" s="3"/>
      <c r="F46" s="6"/>
      <c r="G46" s="6"/>
      <c r="H46" s="35"/>
    </row>
    <row r="47" spans="1:8" ht="12" customHeight="1" thickBot="1">
      <c r="A47" s="393"/>
      <c r="B47" s="403"/>
      <c r="C47" s="403"/>
      <c r="D47" s="403"/>
      <c r="E47" s="4"/>
      <c r="F47" s="10"/>
      <c r="G47" s="6"/>
      <c r="H47" s="35"/>
    </row>
    <row r="48" spans="1:8" ht="12" customHeight="1">
      <c r="A48" s="401">
        <v>28</v>
      </c>
      <c r="B48" s="394" t="str">
        <f>VLOOKUP(A48,'пр.взв.'!B17:H144,2,FALSE)</f>
        <v>Езжалкин Иван Сергеевич</v>
      </c>
      <c r="C48" s="394" t="str">
        <f>VLOOKUP(A48,'пр.взв.'!B17:H144,3,FALSE)</f>
        <v>21.05.93 кмс</v>
      </c>
      <c r="D48" s="394" t="str">
        <f>VLOOKUP(A48,'пр.взв.'!B17:H144,4,FALSE)</f>
        <v>ЦФО</v>
      </c>
      <c r="E48" s="4"/>
      <c r="F48" s="1"/>
      <c r="G48" s="6"/>
      <c r="H48" s="35"/>
    </row>
    <row r="49" spans="1:8" ht="12" customHeight="1">
      <c r="A49" s="392"/>
      <c r="B49" s="395"/>
      <c r="C49" s="395"/>
      <c r="D49" s="395"/>
      <c r="E49" s="9"/>
      <c r="F49" s="1"/>
      <c r="G49" s="6"/>
      <c r="H49" s="35"/>
    </row>
    <row r="50" spans="1:8" ht="12" customHeight="1">
      <c r="A50" s="392">
        <v>60</v>
      </c>
      <c r="B50" s="402">
        <f>VLOOKUP(A50,'пр.взв.'!B19:H146,2,FALSE)</f>
        <v>0</v>
      </c>
      <c r="C50" s="402">
        <f>VLOOKUP(A50,'пр.взв.'!B19:H146,3,FALSE)</f>
        <v>0</v>
      </c>
      <c r="D50" s="402">
        <f>VLOOKUP(A50,'пр.взв.'!B19:H146,4,FALSE)</f>
        <v>0</v>
      </c>
      <c r="E50" s="2"/>
      <c r="F50" s="1"/>
      <c r="G50" s="6"/>
      <c r="H50" s="35"/>
    </row>
    <row r="51" spans="1:8" ht="12" customHeight="1" thickBot="1">
      <c r="A51" s="393"/>
      <c r="B51" s="403"/>
      <c r="C51" s="403"/>
      <c r="D51" s="403"/>
      <c r="E51" s="1"/>
      <c r="F51" s="1"/>
      <c r="G51" s="6"/>
      <c r="H51" s="35"/>
    </row>
    <row r="52" spans="1:8" ht="12" customHeight="1">
      <c r="A52" s="401">
        <v>8</v>
      </c>
      <c r="B52" s="394" t="str">
        <f>VLOOKUP(A52,'пр.взв.'!B5:H132,2,FALSE)</f>
        <v>Абмаев Антон Сергеевич</v>
      </c>
      <c r="C52" s="394" t="str">
        <f>VLOOKUP(A52,'пр.взв.'!B5:H132,3,FALSE)</f>
        <v>04.06.86 МСМК</v>
      </c>
      <c r="D52" s="394" t="str">
        <f>VLOOKUP(A52,'пр.взв.'!B5:H132,4,FALSE)</f>
        <v>ДВФ0</v>
      </c>
      <c r="E52" s="1"/>
      <c r="F52" s="1"/>
      <c r="G52" s="6"/>
      <c r="H52" s="35"/>
    </row>
    <row r="53" spans="1:8" ht="12" customHeight="1">
      <c r="A53" s="392"/>
      <c r="B53" s="395"/>
      <c r="C53" s="395"/>
      <c r="D53" s="395"/>
      <c r="E53" s="7"/>
      <c r="F53" s="1"/>
      <c r="G53" s="6"/>
      <c r="H53" s="37"/>
    </row>
    <row r="54" spans="1:7" ht="12" customHeight="1">
      <c r="A54" s="392">
        <v>40</v>
      </c>
      <c r="B54" s="402">
        <f>VLOOKUP(A54,'пр.взв.'!B23:H150,2,FALSE)</f>
        <v>0</v>
      </c>
      <c r="C54" s="402">
        <f>VLOOKUP(A54,'пр.взв.'!B23:H150,3,FALSE)</f>
        <v>0</v>
      </c>
      <c r="D54" s="402">
        <f>VLOOKUP(A54,'пр.взв.'!B23:H150,4,FALSE)</f>
        <v>0</v>
      </c>
      <c r="E54" s="3"/>
      <c r="F54" s="1"/>
      <c r="G54" s="6"/>
    </row>
    <row r="55" spans="1:7" ht="12" customHeight="1" thickBot="1">
      <c r="A55" s="393"/>
      <c r="B55" s="403"/>
      <c r="C55" s="403"/>
      <c r="D55" s="403"/>
      <c r="E55" s="4"/>
      <c r="F55" s="8"/>
      <c r="G55" s="6"/>
    </row>
    <row r="56" spans="1:7" ht="12" customHeight="1">
      <c r="A56" s="401">
        <v>24</v>
      </c>
      <c r="B56" s="394" t="str">
        <f>VLOOKUP(A56,'пр.взв.'!B25:H152,2,FALSE)</f>
        <v>Морозов Дмитрий Сергеевич</v>
      </c>
      <c r="C56" s="394" t="str">
        <f>VLOOKUP(A56,'пр.взв.'!B25:H152,3,FALSE)</f>
        <v>26.12.83 мс</v>
      </c>
      <c r="D56" s="394" t="str">
        <f>VLOOKUP(A56,'пр.взв.'!B25:H152,4,FALSE)</f>
        <v>СЗФО</v>
      </c>
      <c r="E56" s="4"/>
      <c r="F56" s="5"/>
      <c r="G56" s="6"/>
    </row>
    <row r="57" spans="1:7" ht="12" customHeight="1">
      <c r="A57" s="392"/>
      <c r="B57" s="395"/>
      <c r="C57" s="395"/>
      <c r="D57" s="395"/>
      <c r="E57" s="9"/>
      <c r="F57" s="6"/>
      <c r="G57" s="6"/>
    </row>
    <row r="58" spans="1:7" ht="12" customHeight="1">
      <c r="A58" s="392">
        <v>56</v>
      </c>
      <c r="B58" s="402">
        <f>VLOOKUP(A58,'пр.взв.'!B27:H154,2,FALSE)</f>
        <v>0</v>
      </c>
      <c r="C58" s="402">
        <f>VLOOKUP(A58,'пр.взв.'!B27:H154,3,FALSE)</f>
        <v>0</v>
      </c>
      <c r="D58" s="402">
        <f>VLOOKUP(A58,'пр.взв.'!B27:H154,4,FALSE)</f>
        <v>0</v>
      </c>
      <c r="E58" s="2"/>
      <c r="F58" s="6"/>
      <c r="G58" s="6"/>
    </row>
    <row r="59" spans="1:7" ht="12" customHeight="1" thickBot="1">
      <c r="A59" s="393"/>
      <c r="B59" s="403"/>
      <c r="C59" s="403"/>
      <c r="D59" s="403"/>
      <c r="E59" s="1"/>
      <c r="F59" s="6"/>
      <c r="G59" s="6"/>
    </row>
    <row r="60" spans="1:7" ht="12" customHeight="1">
      <c r="A60" s="401">
        <v>16</v>
      </c>
      <c r="B60" s="394" t="str">
        <f>VLOOKUP(A60,'пр.взв.'!B29:H156,2,FALSE)</f>
        <v>Павлов Денис Александрович</v>
      </c>
      <c r="C60" s="394" t="str">
        <f>VLOOKUP(A60,'пр.взв.'!B29:H156,3,FALSE)</f>
        <v>22.05.80 мс</v>
      </c>
      <c r="D60" s="394" t="str">
        <f>VLOOKUP(A60,'пр.взв.'!B29:H156,4,FALSE)</f>
        <v>МОС</v>
      </c>
      <c r="E60" s="1"/>
      <c r="F60" s="6"/>
      <c r="G60" s="10"/>
    </row>
    <row r="61" spans="1:7" ht="12" customHeight="1">
      <c r="A61" s="392"/>
      <c r="B61" s="395"/>
      <c r="C61" s="395"/>
      <c r="D61" s="395"/>
      <c r="E61" s="7"/>
      <c r="F61" s="6"/>
      <c r="G61" s="1"/>
    </row>
    <row r="62" spans="1:7" ht="12" customHeight="1">
      <c r="A62" s="392">
        <v>48</v>
      </c>
      <c r="B62" s="402">
        <f>VLOOKUP(A62,'пр.взв.'!B31:H158,2,FALSE)</f>
        <v>0</v>
      </c>
      <c r="C62" s="402">
        <f>VLOOKUP(A62,'пр.взв.'!B31:H158,3,FALSE)</f>
        <v>0</v>
      </c>
      <c r="D62" s="402">
        <f>VLOOKUP(A62,'пр.взв.'!B31:H158,4,FALSE)</f>
        <v>0</v>
      </c>
      <c r="E62" s="3"/>
      <c r="F62" s="6"/>
      <c r="G62" s="1"/>
    </row>
    <row r="63" spans="1:7" ht="12" customHeight="1" thickBot="1">
      <c r="A63" s="393"/>
      <c r="B63" s="403"/>
      <c r="C63" s="403"/>
      <c r="D63" s="403"/>
      <c r="E63" s="4"/>
      <c r="F63" s="10"/>
      <c r="G63" s="1"/>
    </row>
    <row r="64" spans="1:7" ht="12" customHeight="1">
      <c r="A64" s="401">
        <v>32</v>
      </c>
      <c r="B64" s="394" t="str">
        <f>VLOOKUP(A64,'пр.взв.'!B33:H160,2,FALSE)</f>
        <v>Мельников Антон Сергеевич</v>
      </c>
      <c r="C64" s="394" t="str">
        <f>VLOOKUP(A64,'пр.взв.'!B33:H160,3,FALSE)</f>
        <v>15.05.91 мс</v>
      </c>
      <c r="D64" s="394" t="str">
        <f>VLOOKUP(A64,'пр.взв.'!B33:H160,4,FALSE)</f>
        <v>ЦФО</v>
      </c>
      <c r="E64" s="4"/>
      <c r="F64" s="1"/>
      <c r="G64" s="1"/>
    </row>
    <row r="65" spans="1:7" ht="12" customHeight="1">
      <c r="A65" s="392"/>
      <c r="B65" s="395"/>
      <c r="C65" s="395"/>
      <c r="D65" s="395"/>
      <c r="E65" s="9"/>
      <c r="F65" s="1"/>
      <c r="G65" s="1"/>
    </row>
    <row r="66" spans="1:7" ht="12" customHeight="1">
      <c r="A66" s="392">
        <v>64</v>
      </c>
      <c r="B66" s="402">
        <f>VLOOKUP(A66,'пр.взв.'!B35:H162,2,FALSE)</f>
        <v>0</v>
      </c>
      <c r="C66" s="402">
        <f>VLOOKUP(A66,'пр.взв.'!B35:H162,3,FALSE)</f>
        <v>0</v>
      </c>
      <c r="D66" s="402">
        <f>VLOOKUP(A66,'пр.взв.'!B35:H162,4,FALSE)</f>
        <v>0</v>
      </c>
      <c r="E66" s="2"/>
      <c r="F66" s="1"/>
      <c r="G66" s="1"/>
    </row>
    <row r="67" spans="1:4" ht="12" customHeight="1" thickBot="1">
      <c r="A67" s="393"/>
      <c r="B67" s="403"/>
      <c r="C67" s="403"/>
      <c r="D67" s="403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396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397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5"/>
      <c r="H73" s="65"/>
      <c r="I73" s="12"/>
    </row>
    <row r="74" spans="1:9" ht="19.5" customHeight="1">
      <c r="A74" s="12"/>
      <c r="B74" s="19"/>
      <c r="G74" s="65"/>
      <c r="H74" s="65"/>
      <c r="I74" s="12"/>
    </row>
    <row r="75" spans="1:9" ht="19.5" customHeight="1">
      <c r="A75" s="12"/>
      <c r="B75" s="44"/>
      <c r="C75" s="43"/>
      <c r="D75" s="21"/>
      <c r="E75" s="17"/>
      <c r="G75" s="34"/>
      <c r="H75" s="65"/>
      <c r="I75" s="12"/>
    </row>
    <row r="76" spans="1:9" ht="19.5" customHeight="1">
      <c r="A76" s="11"/>
      <c r="B76" s="15"/>
      <c r="C76" s="20"/>
      <c r="D76" s="66"/>
      <c r="E76" s="17"/>
      <c r="G76" s="34"/>
      <c r="H76" s="65"/>
      <c r="I76" s="12"/>
    </row>
    <row r="77" spans="1:9" ht="19.5" customHeight="1">
      <c r="A77" s="12"/>
      <c r="B77" s="20"/>
      <c r="C77" s="20"/>
      <c r="D77" s="35"/>
      <c r="E77" s="18"/>
      <c r="F77" s="20"/>
      <c r="H77" s="65"/>
      <c r="I77" s="12"/>
    </row>
    <row r="78" spans="1:9" ht="19.5" customHeight="1">
      <c r="A78" s="12"/>
      <c r="B78" s="20"/>
      <c r="C78" s="14"/>
      <c r="D78" s="37"/>
      <c r="E78" s="19"/>
      <c r="F78" s="67"/>
      <c r="H78" s="65"/>
      <c r="I78" s="12"/>
    </row>
    <row r="79" spans="2:9" ht="19.5" customHeight="1">
      <c r="B79" s="68"/>
      <c r="C79" s="68"/>
      <c r="D79" s="12"/>
      <c r="E79" s="19"/>
      <c r="F79" s="18"/>
      <c r="H79" s="65"/>
      <c r="I79" s="12"/>
    </row>
    <row r="80" spans="3:9" ht="19.5" customHeight="1">
      <c r="C80" s="17"/>
      <c r="D80" s="12"/>
      <c r="E80" s="15"/>
      <c r="F80" s="19"/>
      <c r="H80" s="65"/>
      <c r="I80" s="12"/>
    </row>
    <row r="81" spans="1:9" ht="19.5" customHeight="1">
      <c r="A81" s="16"/>
      <c r="B81" s="18"/>
      <c r="D81" s="12"/>
      <c r="F81" s="35"/>
      <c r="H81" s="65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5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5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5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5"/>
      <c r="I85" s="12"/>
    </row>
    <row r="86" spans="1:9" ht="19.5" customHeight="1">
      <c r="A86" s="12"/>
      <c r="B86" s="20"/>
      <c r="C86" s="14"/>
      <c r="D86" s="37"/>
      <c r="E86" s="19"/>
      <c r="F86" s="69"/>
      <c r="G86" s="35"/>
      <c r="H86" s="65"/>
      <c r="I86" s="12"/>
    </row>
    <row r="87" spans="2:9" ht="19.5" customHeight="1">
      <c r="B87" s="68"/>
      <c r="C87" s="68"/>
      <c r="E87" s="19"/>
      <c r="F87" s="22"/>
      <c r="G87" s="35"/>
      <c r="H87" s="65"/>
      <c r="I87" s="12"/>
    </row>
    <row r="88" spans="3:9" ht="19.5" customHeight="1">
      <c r="C88" s="17"/>
      <c r="E88" s="15"/>
      <c r="F88" s="20"/>
      <c r="G88" s="37"/>
      <c r="H88" s="65"/>
      <c r="I88" s="12"/>
    </row>
    <row r="89" spans="1:9" ht="19.5" customHeight="1">
      <c r="A89" s="65"/>
      <c r="B89" s="65"/>
      <c r="C89" s="65"/>
      <c r="D89" s="65"/>
      <c r="E89" s="65"/>
      <c r="F89" s="65"/>
      <c r="G89" s="34"/>
      <c r="H89" s="65"/>
      <c r="I89" s="12"/>
    </row>
    <row r="90" spans="1:9" ht="19.5" customHeight="1">
      <c r="A90" s="65"/>
      <c r="B90" s="20"/>
      <c r="C90" s="47"/>
      <c r="D90" s="65"/>
      <c r="E90" s="20"/>
      <c r="F90" s="22"/>
      <c r="G90" s="34"/>
      <c r="H90" s="65"/>
      <c r="I90" s="12"/>
    </row>
    <row r="91" spans="1:9" ht="19.5" customHeight="1">
      <c r="A91" s="65"/>
      <c r="B91" s="20"/>
      <c r="C91" s="22"/>
      <c r="D91" s="47"/>
      <c r="E91" s="47"/>
      <c r="F91" s="20"/>
      <c r="G91" s="65"/>
      <c r="H91" s="65"/>
      <c r="I91" s="12"/>
    </row>
    <row r="92" spans="1:9" ht="19.5" customHeight="1">
      <c r="A92" s="65"/>
      <c r="B92" s="65"/>
      <c r="C92" s="20"/>
      <c r="D92" s="65"/>
      <c r="E92" s="22"/>
      <c r="F92" s="20"/>
      <c r="G92" s="65"/>
      <c r="H92" s="65"/>
      <c r="I92" s="12"/>
    </row>
    <row r="93" spans="1:9" ht="19.5" customHeight="1">
      <c r="A93" s="65"/>
      <c r="B93" s="65"/>
      <c r="C93" s="22"/>
      <c r="D93" s="65"/>
      <c r="E93" s="20"/>
      <c r="F93" s="47"/>
      <c r="G93" s="34"/>
      <c r="H93" s="65"/>
      <c r="I93" s="12"/>
    </row>
    <row r="94" spans="1:9" ht="19.5" customHeight="1">
      <c r="A94" s="65"/>
      <c r="B94" s="20"/>
      <c r="C94" s="22"/>
      <c r="D94" s="47"/>
      <c r="E94" s="47"/>
      <c r="F94" s="20"/>
      <c r="G94" s="34"/>
      <c r="H94" s="65"/>
      <c r="I94" s="12"/>
    </row>
    <row r="95" spans="1:9" ht="19.5" customHeight="1">
      <c r="A95" s="65"/>
      <c r="B95" s="65"/>
      <c r="C95" s="20"/>
      <c r="D95" s="65"/>
      <c r="E95" s="22"/>
      <c r="F95" s="20"/>
      <c r="G95" s="34"/>
      <c r="H95" s="65"/>
      <c r="I95" s="12"/>
    </row>
    <row r="96" spans="1:9" ht="19.5" customHeight="1">
      <c r="A96" s="65"/>
      <c r="B96" s="65"/>
      <c r="C96" s="22"/>
      <c r="D96" s="65"/>
      <c r="E96" s="20"/>
      <c r="F96" s="47"/>
      <c r="G96" s="34"/>
      <c r="H96" s="65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98" t="str">
        <f>HYPERLINK('[1]реквизиты'!$A$2)</f>
        <v>Кубок России по САМБО среди мужчин</v>
      </c>
      <c r="B1" s="398"/>
      <c r="C1" s="398"/>
      <c r="D1" s="398"/>
      <c r="E1" s="398"/>
      <c r="F1" s="398"/>
      <c r="G1" s="398"/>
      <c r="H1" s="398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08"/>
      <c r="B2" s="409"/>
      <c r="C2" s="409"/>
      <c r="D2" s="409"/>
      <c r="E2" s="409"/>
      <c r="F2" s="409"/>
      <c r="G2" s="409"/>
      <c r="H2" s="400" t="str">
        <f>HYPERLINK('пр.взв.'!G3)</f>
        <v>в.к.68 кг</v>
      </c>
      <c r="O2" s="33"/>
      <c r="P2" s="33"/>
      <c r="Q2" s="33"/>
      <c r="R2" s="23"/>
      <c r="S2" s="23"/>
    </row>
    <row r="3" spans="1:8" ht="12" customHeight="1">
      <c r="A3" s="401">
        <v>1</v>
      </c>
      <c r="B3" s="405" t="str">
        <f>VLOOKUP(A3,'пр.взв.'!B5:C132,2,FALSE)</f>
        <v>Онегов Никита Александрович</v>
      </c>
      <c r="C3" s="405" t="str">
        <f>VLOOKUP(A3,'пр.взв.'!B5:H132,3,FALSE)</f>
        <v>06.08.88 мс</v>
      </c>
      <c r="D3" s="405" t="str">
        <f>VLOOKUP(A3,'пр.взв.'!B5:F132,4,FALSE)</f>
        <v>ЦФО</v>
      </c>
      <c r="E3" s="49"/>
      <c r="F3" s="49"/>
      <c r="G3" s="49"/>
      <c r="H3" s="400"/>
    </row>
    <row r="4" spans="1:8" ht="12" customHeight="1">
      <c r="A4" s="392"/>
      <c r="B4" s="406"/>
      <c r="C4" s="406"/>
      <c r="D4" s="406"/>
      <c r="E4" s="1"/>
      <c r="F4" s="1"/>
      <c r="G4" s="50"/>
      <c r="H4" s="50"/>
    </row>
    <row r="5" spans="1:8" ht="12" customHeight="1">
      <c r="A5" s="392">
        <v>33</v>
      </c>
      <c r="B5" s="395" t="str">
        <f>VLOOKUP(A5,'пр.взв.'!B7:C134,2,FALSE)</f>
        <v>Клецков Дмитрий Валерьевич</v>
      </c>
      <c r="C5" s="395" t="str">
        <f>VLOOKUP(A5,'пр.взв.'!B7:H134,3,FALSE)</f>
        <v>26.11.86 мс</v>
      </c>
      <c r="D5" s="395" t="str">
        <f>VLOOKUP(A5,'пр.взв.'!B7:F134,4,FALSE)</f>
        <v>МОС</v>
      </c>
      <c r="E5" s="3"/>
      <c r="F5" s="1"/>
      <c r="G5" s="1"/>
      <c r="H5" s="400" t="s">
        <v>9</v>
      </c>
    </row>
    <row r="6" spans="1:8" ht="12" customHeight="1" thickBot="1">
      <c r="A6" s="393"/>
      <c r="B6" s="406"/>
      <c r="C6" s="406"/>
      <c r="D6" s="406"/>
      <c r="E6" s="4"/>
      <c r="F6" s="8"/>
      <c r="G6" s="1"/>
      <c r="H6" s="400"/>
    </row>
    <row r="7" spans="1:8" ht="12" customHeight="1">
      <c r="A7" s="401">
        <v>17</v>
      </c>
      <c r="B7" s="405" t="str">
        <f>VLOOKUP(A7,'пр.взв.'!B9:C136,2,FALSE)</f>
        <v>Толкачёв Андрей Александрович</v>
      </c>
      <c r="C7" s="405" t="str">
        <f>VLOOKUP(A7,'пр.взв.'!B9:H136,3,FALSE)</f>
        <v>08.09.92 мс</v>
      </c>
      <c r="D7" s="405" t="str">
        <f>VLOOKUP(A7,'пр.взв.'!B9:F136,4,FALSE)</f>
        <v>ЦФО</v>
      </c>
      <c r="E7" s="4"/>
      <c r="F7" s="5"/>
      <c r="G7" s="1"/>
      <c r="H7" s="50"/>
    </row>
    <row r="8" spans="1:8" ht="12" customHeight="1">
      <c r="A8" s="392"/>
      <c r="B8" s="406"/>
      <c r="C8" s="406"/>
      <c r="D8" s="406"/>
      <c r="E8" s="9"/>
      <c r="F8" s="6"/>
      <c r="G8" s="1"/>
      <c r="H8" s="50"/>
    </row>
    <row r="9" spans="1:8" ht="12" customHeight="1">
      <c r="A9" s="392">
        <v>49</v>
      </c>
      <c r="B9" s="395">
        <f>VLOOKUP(A9,'пр.взв.'!B11:C138,2,FALSE)</f>
        <v>0</v>
      </c>
      <c r="C9" s="395">
        <f>VLOOKUP(A9,'пр.взв.'!B11:H138,3,FALSE)</f>
        <v>0</v>
      </c>
      <c r="D9" s="395">
        <f>VLOOKUP(A9,'пр.взв.'!B11:F138,4,FALSE)</f>
        <v>0</v>
      </c>
      <c r="E9" s="2"/>
      <c r="F9" s="6"/>
      <c r="G9" s="1"/>
      <c r="H9" s="50"/>
    </row>
    <row r="10" spans="1:8" ht="12" customHeight="1" thickBot="1">
      <c r="A10" s="393"/>
      <c r="B10" s="406"/>
      <c r="C10" s="406"/>
      <c r="D10" s="406"/>
      <c r="E10" s="1"/>
      <c r="F10" s="6"/>
      <c r="G10" s="8"/>
      <c r="H10" s="50"/>
    </row>
    <row r="11" spans="1:8" ht="12" customHeight="1">
      <c r="A11" s="401">
        <v>9</v>
      </c>
      <c r="B11" s="405" t="str">
        <f>VLOOKUP(A11,'пр.взв.'!B13:C140,2,FALSE)</f>
        <v>Семиног Денис Вадимович</v>
      </c>
      <c r="C11" s="405" t="str">
        <f>VLOOKUP(A11,'пр.взв.'!B13:H140,3,FALSE)</f>
        <v>06.08.91,МС</v>
      </c>
      <c r="D11" s="405" t="str">
        <f>VLOOKUP(A11,'пр.взв.'!B13:F140,4,FALSE)</f>
        <v>ДВФО</v>
      </c>
      <c r="E11" s="1"/>
      <c r="F11" s="6"/>
      <c r="G11" s="5"/>
      <c r="H11" s="50"/>
    </row>
    <row r="12" spans="1:8" ht="12" customHeight="1">
      <c r="A12" s="392"/>
      <c r="B12" s="406"/>
      <c r="C12" s="406"/>
      <c r="D12" s="406"/>
      <c r="E12" s="7"/>
      <c r="F12" s="6"/>
      <c r="G12" s="6"/>
      <c r="H12" s="50"/>
    </row>
    <row r="13" spans="1:8" ht="12" customHeight="1">
      <c r="A13" s="392">
        <v>41</v>
      </c>
      <c r="B13" s="395">
        <f>VLOOKUP(A13,'пр.взв.'!B15:C142,2,FALSE)</f>
        <v>0</v>
      </c>
      <c r="C13" s="395">
        <f>VLOOKUP(A13,'пр.взв.'!B15:H142,3,FALSE)</f>
        <v>0</v>
      </c>
      <c r="D13" s="395">
        <f>VLOOKUP(A13,'пр.взв.'!B15:F142,4,FALSE)</f>
        <v>0</v>
      </c>
      <c r="E13" s="3"/>
      <c r="F13" s="6"/>
      <c r="G13" s="6"/>
      <c r="H13" s="50"/>
    </row>
    <row r="14" spans="1:8" ht="12" customHeight="1" thickBot="1">
      <c r="A14" s="393"/>
      <c r="B14" s="406"/>
      <c r="C14" s="406"/>
      <c r="D14" s="406"/>
      <c r="E14" s="4"/>
      <c r="F14" s="10"/>
      <c r="G14" s="6"/>
      <c r="H14" s="50"/>
    </row>
    <row r="15" spans="1:8" ht="12" customHeight="1">
      <c r="A15" s="401">
        <v>25</v>
      </c>
      <c r="B15" s="405" t="str">
        <f>VLOOKUP(A15,'пр.взв.'!B17:C144,2,FALSE)</f>
        <v>Баженов Алексей Витальевич</v>
      </c>
      <c r="C15" s="405" t="str">
        <f>VLOOKUP(A15,'пр.взв.'!B17:H144,3,FALSE)</f>
        <v>25.05.92 кмс</v>
      </c>
      <c r="D15" s="405" t="str">
        <f>VLOOKUP(A15,'пр.взв.'!B17:F144,4,FALSE)</f>
        <v>СЗФО</v>
      </c>
      <c r="E15" s="4"/>
      <c r="F15" s="1"/>
      <c r="G15" s="6"/>
      <c r="H15" s="50"/>
    </row>
    <row r="16" spans="1:8" ht="12" customHeight="1">
      <c r="A16" s="392"/>
      <c r="B16" s="406"/>
      <c r="C16" s="406"/>
      <c r="D16" s="406"/>
      <c r="E16" s="9"/>
      <c r="F16" s="1"/>
      <c r="G16" s="6"/>
      <c r="H16" s="50"/>
    </row>
    <row r="17" spans="1:8" ht="12" customHeight="1">
      <c r="A17" s="392">
        <v>57</v>
      </c>
      <c r="B17" s="395">
        <f>VLOOKUP(A17,'пр.взв.'!B19:C146,2,FALSE)</f>
        <v>0</v>
      </c>
      <c r="C17" s="395">
        <f>VLOOKUP(A17,'пр.взв.'!B19:H146,3,FALSE)</f>
        <v>0</v>
      </c>
      <c r="D17" s="395">
        <f>VLOOKUP(A17,'пр.взв.'!B19:F146,4,FALSE)</f>
        <v>0</v>
      </c>
      <c r="E17" s="2"/>
      <c r="F17" s="1"/>
      <c r="G17" s="6"/>
      <c r="H17" s="50"/>
    </row>
    <row r="18" spans="1:8" ht="12" customHeight="1" thickBot="1">
      <c r="A18" s="393"/>
      <c r="B18" s="406"/>
      <c r="C18" s="406"/>
      <c r="D18" s="406"/>
      <c r="E18" s="1"/>
      <c r="F18" s="1"/>
      <c r="G18" s="6"/>
      <c r="H18" s="50"/>
    </row>
    <row r="19" spans="1:8" ht="12" customHeight="1">
      <c r="A19" s="401">
        <v>5</v>
      </c>
      <c r="B19" s="405" t="str">
        <f>VLOOKUP(A19,'пр.взв.'!B5:C132,2,FALSE)</f>
        <v>Даудов Абутарик Алашевич</v>
      </c>
      <c r="C19" s="405" t="str">
        <f>VLOOKUP(A19,'пр.взв.'!B5:H132,3,FALSE)</f>
        <v>03.05.94 кмс</v>
      </c>
      <c r="D19" s="405" t="str">
        <f>VLOOKUP(A19,'пр.взв.'!B5:H132,4,FALSE)</f>
        <v>ПФО</v>
      </c>
      <c r="E19" s="1"/>
      <c r="F19" s="1"/>
      <c r="G19" s="6"/>
      <c r="H19" s="52"/>
    </row>
    <row r="20" spans="1:8" ht="12" customHeight="1">
      <c r="A20" s="392"/>
      <c r="B20" s="406"/>
      <c r="C20" s="406"/>
      <c r="D20" s="406"/>
      <c r="E20" s="7"/>
      <c r="F20" s="1"/>
      <c r="G20" s="6"/>
      <c r="H20" s="51"/>
    </row>
    <row r="21" spans="1:8" ht="12" customHeight="1">
      <c r="A21" s="392">
        <v>37</v>
      </c>
      <c r="B21" s="395" t="str">
        <f>VLOOKUP(A21,'пр.взв.'!B23:C150,2,FALSE)</f>
        <v>Зайцев Андрей Александрович</v>
      </c>
      <c r="C21" s="395" t="str">
        <f>VLOOKUP(A21,'пр.взв.'!B23:H150,3,FALSE)</f>
        <v>05.01.87 кмс</v>
      </c>
      <c r="D21" s="395" t="str">
        <f>VLOOKUP(A21,'пр.взв.'!B23:F150,4,FALSE)</f>
        <v>ЮФО</v>
      </c>
      <c r="E21" s="3"/>
      <c r="F21" s="1"/>
      <c r="G21" s="6"/>
      <c r="H21" s="51"/>
    </row>
    <row r="22" spans="1:8" ht="12" customHeight="1" thickBot="1">
      <c r="A22" s="393"/>
      <c r="B22" s="406"/>
      <c r="C22" s="406"/>
      <c r="D22" s="406"/>
      <c r="E22" s="4"/>
      <c r="F22" s="8"/>
      <c r="G22" s="6"/>
      <c r="H22" s="51"/>
    </row>
    <row r="23" spans="1:8" ht="12" customHeight="1">
      <c r="A23" s="401">
        <v>21</v>
      </c>
      <c r="B23" s="405" t="str">
        <f>VLOOKUP(A23,'пр.взв.'!B25:C152,2,FALSE)</f>
        <v>Хорошилов Антон Андреевич</v>
      </c>
      <c r="C23" s="405" t="str">
        <f>VLOOKUP(A23,'пр.взв.'!B25:H152,3,FALSE)</f>
        <v>14.05.87 мс</v>
      </c>
      <c r="D23" s="405" t="str">
        <f>VLOOKUP(A23,'пр.взв.'!B25:F152,4,FALSE)</f>
        <v>МОС</v>
      </c>
      <c r="E23" s="4"/>
      <c r="F23" s="5"/>
      <c r="G23" s="6"/>
      <c r="H23" s="51"/>
    </row>
    <row r="24" spans="1:8" ht="12" customHeight="1">
      <c r="A24" s="392"/>
      <c r="B24" s="406"/>
      <c r="C24" s="406"/>
      <c r="D24" s="406"/>
      <c r="E24" s="9"/>
      <c r="F24" s="6"/>
      <c r="G24" s="6"/>
      <c r="H24" s="51"/>
    </row>
    <row r="25" spans="1:8" ht="12" customHeight="1">
      <c r="A25" s="392">
        <v>53</v>
      </c>
      <c r="B25" s="395">
        <f>VLOOKUP(A25,'пр.взв.'!B27:C154,2,FALSE)</f>
        <v>0</v>
      </c>
      <c r="C25" s="395">
        <f>VLOOKUP(A25,'пр.взв.'!B27:H154,3,FALSE)</f>
        <v>0</v>
      </c>
      <c r="D25" s="395">
        <f>VLOOKUP(A25,'пр.взв.'!B27:F154,4,FALSE)</f>
        <v>0</v>
      </c>
      <c r="E25" s="2"/>
      <c r="F25" s="6"/>
      <c r="G25" s="6"/>
      <c r="H25" s="51"/>
    </row>
    <row r="26" spans="1:8" ht="12" customHeight="1" thickBot="1">
      <c r="A26" s="393"/>
      <c r="B26" s="406"/>
      <c r="C26" s="406"/>
      <c r="D26" s="406"/>
      <c r="E26" s="1"/>
      <c r="F26" s="6"/>
      <c r="G26" s="6"/>
      <c r="H26" s="51"/>
    </row>
    <row r="27" spans="1:8" ht="12" customHeight="1">
      <c r="A27" s="401">
        <v>13</v>
      </c>
      <c r="B27" s="405" t="str">
        <f>VLOOKUP(A27,'пр.взв.'!B29:C156,2,FALSE)</f>
        <v>Гречишников Антон Владимирович</v>
      </c>
      <c r="C27" s="405" t="str">
        <f>VLOOKUP(A27,'пр.взв.'!B29:H156,3,FALSE)</f>
        <v>18.12.92 мсмк</v>
      </c>
      <c r="D27" s="405" t="str">
        <f>VLOOKUP(A27,'пр.взв.'!B29:F156,4,FALSE)</f>
        <v>ПФО</v>
      </c>
      <c r="E27" s="1"/>
      <c r="F27" s="6"/>
      <c r="G27" s="10"/>
      <c r="H27" s="51"/>
    </row>
    <row r="28" spans="1:8" ht="12" customHeight="1">
      <c r="A28" s="392"/>
      <c r="B28" s="406"/>
      <c r="C28" s="406"/>
      <c r="D28" s="406"/>
      <c r="E28" s="7"/>
      <c r="F28" s="6"/>
      <c r="G28" s="1"/>
      <c r="H28" s="51"/>
    </row>
    <row r="29" spans="1:8" ht="12" customHeight="1">
      <c r="A29" s="392">
        <v>45</v>
      </c>
      <c r="B29" s="395">
        <f>VLOOKUP(A29,'пр.взв.'!B31:C158,2,FALSE)</f>
        <v>0</v>
      </c>
      <c r="C29" s="395">
        <f>VLOOKUP(A29,'пр.взв.'!B31:H158,3,FALSE)</f>
        <v>0</v>
      </c>
      <c r="D29" s="395">
        <f>VLOOKUP(A29,'пр.взв.'!B31:F158,4,FALSE)</f>
        <v>0</v>
      </c>
      <c r="E29" s="3"/>
      <c r="F29" s="6"/>
      <c r="G29" s="1"/>
      <c r="H29" s="51"/>
    </row>
    <row r="30" spans="1:8" ht="12" customHeight="1" thickBot="1">
      <c r="A30" s="393"/>
      <c r="B30" s="406"/>
      <c r="C30" s="406"/>
      <c r="D30" s="406"/>
      <c r="E30" s="4"/>
      <c r="F30" s="10"/>
      <c r="G30" s="1"/>
      <c r="H30" s="51"/>
    </row>
    <row r="31" spans="1:8" ht="12" customHeight="1">
      <c r="A31" s="401">
        <v>29</v>
      </c>
      <c r="B31" s="405" t="str">
        <f>VLOOKUP(A31,'пр.взв.'!B33:C160,2,FALSE)</f>
        <v>Жуков Антон Вячеславович</v>
      </c>
      <c r="C31" s="405" t="str">
        <f>VLOOKUP(A31,'пр.взв.'!B33:H160,3,FALSE)</f>
        <v>28.08.86 мс</v>
      </c>
      <c r="D31" s="405" t="str">
        <f>VLOOKUP(A31,'пр.взв.'!B33:F160,4,FALSE)</f>
        <v>УФО</v>
      </c>
      <c r="E31" s="4"/>
      <c r="F31" s="1"/>
      <c r="G31" s="1"/>
      <c r="H31" s="51"/>
    </row>
    <row r="32" spans="1:8" ht="12" customHeight="1">
      <c r="A32" s="392"/>
      <c r="B32" s="406"/>
      <c r="C32" s="406"/>
      <c r="D32" s="406"/>
      <c r="E32" s="9"/>
      <c r="F32" s="1"/>
      <c r="G32" s="1"/>
      <c r="H32" s="51"/>
    </row>
    <row r="33" spans="1:8" ht="12" customHeight="1">
      <c r="A33" s="392">
        <v>61</v>
      </c>
      <c r="B33" s="410">
        <f>VLOOKUP(A33,'пр.взв.'!B35:C162,2,FALSE)</f>
        <v>0</v>
      </c>
      <c r="C33" s="410">
        <f>VLOOKUP(A33,'пр.взв.'!B35:H162,3,FALSE)</f>
        <v>0</v>
      </c>
      <c r="D33" s="410">
        <f>VLOOKUP(A33,'пр.взв.'!B35:F162,4,FALSE)</f>
        <v>0</v>
      </c>
      <c r="E33" s="2"/>
      <c r="F33" s="1"/>
      <c r="G33" s="1"/>
      <c r="H33" s="51"/>
    </row>
    <row r="34" spans="1:8" ht="12" customHeight="1" thickBot="1">
      <c r="A34" s="393"/>
      <c r="B34" s="411"/>
      <c r="C34" s="411"/>
      <c r="D34" s="411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401">
        <v>3</v>
      </c>
      <c r="B36" s="405" t="str">
        <f>VLOOKUP(A36,'пр.взв.'!B5:H132,2,FALSE)</f>
        <v>Леонтьев Владимир Александрович</v>
      </c>
      <c r="C36" s="405" t="str">
        <f>VLOOKUP(A36,'пр.взв.'!B5:H132,3,FALSE)</f>
        <v>27.11.85 мсмк</v>
      </c>
      <c r="D36" s="405" t="str">
        <f>VLOOKUP(A36,'пр.взв.'!B5:H132,4,FALSE)</f>
        <v>МОС</v>
      </c>
      <c r="E36" s="49"/>
      <c r="F36" s="49"/>
      <c r="G36" s="49"/>
      <c r="H36" s="53"/>
    </row>
    <row r="37" spans="1:16" ht="12" customHeight="1">
      <c r="A37" s="392"/>
      <c r="B37" s="406"/>
      <c r="C37" s="406"/>
      <c r="D37" s="406"/>
      <c r="E37" s="1"/>
      <c r="F37" s="1"/>
      <c r="G37" s="50"/>
      <c r="H37" s="51"/>
      <c r="P37" s="12"/>
    </row>
    <row r="38" spans="1:8" ht="12" customHeight="1">
      <c r="A38" s="392">
        <v>35</v>
      </c>
      <c r="B38" s="395" t="str">
        <f>VLOOKUP(A38,'пр.взв.'!B7:H134,2,FALSE)</f>
        <v>Горобец Андрей Федорович</v>
      </c>
      <c r="C38" s="395" t="str">
        <f>VLOOKUP(A38,'пр.взв.'!B7:H134,3,FALSE)</f>
        <v>22.11.86 мсмк</v>
      </c>
      <c r="D38" s="395" t="str">
        <f>VLOOKUP(A38,'пр.взв.'!B7:H134,4,FALSE)</f>
        <v>ЮФО</v>
      </c>
      <c r="E38" s="3"/>
      <c r="F38" s="1"/>
      <c r="G38" s="1"/>
      <c r="H38" s="51"/>
    </row>
    <row r="39" spans="1:8" ht="12" customHeight="1" thickBot="1">
      <c r="A39" s="393"/>
      <c r="B39" s="406"/>
      <c r="C39" s="406"/>
      <c r="D39" s="406"/>
      <c r="E39" s="4"/>
      <c r="F39" s="8"/>
      <c r="G39" s="1"/>
      <c r="H39" s="51"/>
    </row>
    <row r="40" spans="1:8" ht="12" customHeight="1">
      <c r="A40" s="401">
        <v>19</v>
      </c>
      <c r="B40" s="405" t="str">
        <f>VLOOKUP(A40,'пр.взв.'!B9:H136,2,FALSE)</f>
        <v>Анисимов Сергей Юрьевич</v>
      </c>
      <c r="C40" s="405" t="str">
        <f>VLOOKUP(A40,'пр.взв.'!B9:H136,3,FALSE)</f>
        <v>08.01.86 мс</v>
      </c>
      <c r="D40" s="405" t="str">
        <f>VLOOKUP(A40,'пр.взв.'!B9:H136,4,FALSE)</f>
        <v>СПБ</v>
      </c>
      <c r="E40" s="4"/>
      <c r="F40" s="5"/>
      <c r="G40" s="1"/>
      <c r="H40" s="51"/>
    </row>
    <row r="41" spans="1:8" ht="12" customHeight="1">
      <c r="A41" s="392"/>
      <c r="B41" s="406"/>
      <c r="C41" s="406"/>
      <c r="D41" s="406"/>
      <c r="E41" s="9"/>
      <c r="F41" s="6"/>
      <c r="G41" s="1"/>
      <c r="H41" s="51"/>
    </row>
    <row r="42" spans="1:8" ht="12" customHeight="1">
      <c r="A42" s="392">
        <v>51</v>
      </c>
      <c r="B42" s="395">
        <f>VLOOKUP(A42,'пр.взв.'!B11:H138,2,FALSE)</f>
        <v>0</v>
      </c>
      <c r="C42" s="395">
        <f>VLOOKUP(A42,'пр.взв.'!B11:H138,3,FALSE)</f>
        <v>0</v>
      </c>
      <c r="D42" s="395">
        <f>VLOOKUP(A42,'пр.взв.'!B11:H138,4,FALSE)</f>
        <v>0</v>
      </c>
      <c r="E42" s="2"/>
      <c r="F42" s="6"/>
      <c r="G42" s="1"/>
      <c r="H42" s="51"/>
    </row>
    <row r="43" spans="1:8" ht="12" customHeight="1" thickBot="1">
      <c r="A43" s="412"/>
      <c r="B43" s="406"/>
      <c r="C43" s="406"/>
      <c r="D43" s="406"/>
      <c r="E43" s="1"/>
      <c r="F43" s="6"/>
      <c r="G43" s="8"/>
      <c r="H43" s="51"/>
    </row>
    <row r="44" spans="1:8" ht="12" customHeight="1">
      <c r="A44" s="401">
        <v>11</v>
      </c>
      <c r="B44" s="405" t="str">
        <f>VLOOKUP(A44,'пр.взв.'!B13:H140,2,FALSE)</f>
        <v>Власов Максим Александрович</v>
      </c>
      <c r="C44" s="405" t="str">
        <f>VLOOKUP(A44,'пр.взв.'!B13:H140,3,FALSE)</f>
        <v>10.01.90 кмс</v>
      </c>
      <c r="D44" s="405" t="str">
        <f>VLOOKUP(A44,'пр.взв.'!B13:H140,4,FALSE)</f>
        <v>ДВФ0</v>
      </c>
      <c r="E44" s="1"/>
      <c r="F44" s="6"/>
      <c r="G44" s="5"/>
      <c r="H44" s="51"/>
    </row>
    <row r="45" spans="1:8" ht="12" customHeight="1">
      <c r="A45" s="392"/>
      <c r="B45" s="406"/>
      <c r="C45" s="406"/>
      <c r="D45" s="406"/>
      <c r="E45" s="7"/>
      <c r="F45" s="6"/>
      <c r="G45" s="6"/>
      <c r="H45" s="51"/>
    </row>
    <row r="46" spans="1:8" ht="12" customHeight="1">
      <c r="A46" s="392">
        <v>43</v>
      </c>
      <c r="B46" s="395">
        <f>VLOOKUP(A46,'пр.взв.'!B15:H142,2,FALSE)</f>
        <v>0</v>
      </c>
      <c r="C46" s="395">
        <f>VLOOKUP(A46,'пр.взв.'!B15:H142,3,FALSE)</f>
        <v>0</v>
      </c>
      <c r="D46" s="395">
        <f>VLOOKUP(A46,'пр.взв.'!B15:H142,4,FALSE)</f>
        <v>0</v>
      </c>
      <c r="E46" s="3"/>
      <c r="F46" s="6"/>
      <c r="G46" s="6"/>
      <c r="H46" s="51"/>
    </row>
    <row r="47" spans="1:8" ht="12" customHeight="1" thickBot="1">
      <c r="A47" s="393"/>
      <c r="B47" s="406"/>
      <c r="C47" s="406"/>
      <c r="D47" s="406"/>
      <c r="E47" s="4"/>
      <c r="F47" s="10"/>
      <c r="G47" s="6"/>
      <c r="H47" s="51"/>
    </row>
    <row r="48" spans="1:8" ht="12" customHeight="1">
      <c r="A48" s="401">
        <v>27</v>
      </c>
      <c r="B48" s="405" t="str">
        <f>VLOOKUP(A48,'пр.взв.'!B17:H144,2,FALSE)</f>
        <v>Лагвенкин Павел Михайлович</v>
      </c>
      <c r="C48" s="405" t="str">
        <f>VLOOKUP(A48,'пр.взв.'!B17:H144,3,FALSE)</f>
        <v>13.02.92 мс</v>
      </c>
      <c r="D48" s="405" t="str">
        <f>VLOOKUP(A48,'пр.взв.'!B17:H144,4,FALSE)</f>
        <v>ЦФО</v>
      </c>
      <c r="E48" s="4"/>
      <c r="F48" s="1"/>
      <c r="G48" s="6"/>
      <c r="H48" s="51"/>
    </row>
    <row r="49" spans="1:8" ht="12" customHeight="1">
      <c r="A49" s="392"/>
      <c r="B49" s="406"/>
      <c r="C49" s="406"/>
      <c r="D49" s="406"/>
      <c r="E49" s="9"/>
      <c r="F49" s="1"/>
      <c r="G49" s="6"/>
      <c r="H49" s="51"/>
    </row>
    <row r="50" spans="1:8" ht="12" customHeight="1">
      <c r="A50" s="392">
        <v>59</v>
      </c>
      <c r="B50" s="395">
        <f>VLOOKUP(A50,'пр.взв.'!B19:H146,2,FALSE)</f>
        <v>0</v>
      </c>
      <c r="C50" s="395">
        <f>VLOOKUP(A50,'пр.взв.'!B19:H146,3,FALSE)</f>
        <v>0</v>
      </c>
      <c r="D50" s="395">
        <f>VLOOKUP(A50,'пр.взв.'!B19:H146,4,FALSE)</f>
        <v>0</v>
      </c>
      <c r="E50" s="2"/>
      <c r="F50" s="1"/>
      <c r="G50" s="6"/>
      <c r="H50" s="51"/>
    </row>
    <row r="51" spans="1:8" ht="12" customHeight="1" thickBot="1">
      <c r="A51" s="393"/>
      <c r="B51" s="406"/>
      <c r="C51" s="406"/>
      <c r="D51" s="406"/>
      <c r="E51" s="1"/>
      <c r="F51" s="1"/>
      <c r="G51" s="6"/>
      <c r="H51" s="51"/>
    </row>
    <row r="52" spans="1:8" ht="12" customHeight="1">
      <c r="A52" s="401">
        <v>7</v>
      </c>
      <c r="B52" s="405" t="str">
        <f>VLOOKUP(A52,'пр.взв.'!B5:H132,2,FALSE)</f>
        <v>Кадяев Дмитрий Николаевич</v>
      </c>
      <c r="C52" s="405" t="str">
        <f>VLOOKUP(A52,'пр.взв.'!B5:H132,3,FALSE)</f>
        <v>15.07.88 мс</v>
      </c>
      <c r="D52" s="405" t="str">
        <f>VLOOKUP(A52,'пр.взв.'!B5:H132,4,FALSE)</f>
        <v>ПФО</v>
      </c>
      <c r="E52" s="1"/>
      <c r="F52" s="1"/>
      <c r="G52" s="6"/>
      <c r="H52" s="51"/>
    </row>
    <row r="53" spans="1:8" ht="12" customHeight="1">
      <c r="A53" s="392"/>
      <c r="B53" s="406"/>
      <c r="C53" s="406"/>
      <c r="D53" s="406"/>
      <c r="E53" s="7"/>
      <c r="F53" s="1"/>
      <c r="G53" s="6"/>
      <c r="H53" s="54"/>
    </row>
    <row r="54" spans="1:8" ht="12" customHeight="1">
      <c r="A54" s="392">
        <v>39</v>
      </c>
      <c r="B54" s="395">
        <f>VLOOKUP(A54,'пр.взв.'!B23:H150,2,FALSE)</f>
        <v>0</v>
      </c>
      <c r="C54" s="395">
        <f>VLOOKUP(A54,'пр.взв.'!B23:H150,3,FALSE)</f>
        <v>0</v>
      </c>
      <c r="D54" s="395">
        <f>VLOOKUP(A54,'пр.взв.'!B23:H150,4,FALSE)</f>
        <v>0</v>
      </c>
      <c r="E54" s="3"/>
      <c r="F54" s="1"/>
      <c r="G54" s="6"/>
      <c r="H54" s="50"/>
    </row>
    <row r="55" spans="1:8" ht="12" customHeight="1" thickBot="1">
      <c r="A55" s="393"/>
      <c r="B55" s="406"/>
      <c r="C55" s="406"/>
      <c r="D55" s="406"/>
      <c r="E55" s="4"/>
      <c r="F55" s="8"/>
      <c r="G55" s="6"/>
      <c r="H55" s="50"/>
    </row>
    <row r="56" spans="1:8" ht="12" customHeight="1">
      <c r="A56" s="401">
        <v>23</v>
      </c>
      <c r="B56" s="405" t="str">
        <f>VLOOKUP(A56,'пр.взв.'!B25:H152,2,FALSE)</f>
        <v>Тютюкин Антон Олегович</v>
      </c>
      <c r="C56" s="405" t="str">
        <f>VLOOKUP(A56,'пр.взв.'!B25:H152,3,FALSE)</f>
        <v>25.07.94 кмс</v>
      </c>
      <c r="D56" s="405" t="str">
        <f>VLOOKUP(A56,'пр.взв.'!B25:H152,4,FALSE)</f>
        <v>УФО</v>
      </c>
      <c r="E56" s="4"/>
      <c r="F56" s="5"/>
      <c r="G56" s="6"/>
      <c r="H56" s="50"/>
    </row>
    <row r="57" spans="1:8" ht="12" customHeight="1">
      <c r="A57" s="392"/>
      <c r="B57" s="406"/>
      <c r="C57" s="406"/>
      <c r="D57" s="406"/>
      <c r="E57" s="9"/>
      <c r="F57" s="6"/>
      <c r="G57" s="6"/>
      <c r="H57" s="50"/>
    </row>
    <row r="58" spans="1:8" ht="12" customHeight="1">
      <c r="A58" s="392">
        <v>55</v>
      </c>
      <c r="B58" s="395">
        <f>VLOOKUP(A58,'пр.взв.'!B27:H154,2,FALSE)</f>
        <v>0</v>
      </c>
      <c r="C58" s="395">
        <f>VLOOKUP(A58,'пр.взв.'!B27:H154,3,FALSE)</f>
        <v>0</v>
      </c>
      <c r="D58" s="395">
        <f>VLOOKUP(A58,'пр.взв.'!B27:H154,4,FALSE)</f>
        <v>0</v>
      </c>
      <c r="E58" s="2"/>
      <c r="F58" s="6"/>
      <c r="G58" s="6"/>
      <c r="H58" s="50"/>
    </row>
    <row r="59" spans="1:8" ht="12" customHeight="1" thickBot="1">
      <c r="A59" s="393"/>
      <c r="B59" s="406"/>
      <c r="C59" s="406"/>
      <c r="D59" s="406"/>
      <c r="E59" s="1"/>
      <c r="F59" s="6"/>
      <c r="G59" s="6"/>
      <c r="H59" s="50"/>
    </row>
    <row r="60" spans="1:8" ht="12" customHeight="1">
      <c r="A60" s="401">
        <v>15</v>
      </c>
      <c r="B60" s="405" t="str">
        <f>VLOOKUP(A60,'пр.взв.'!B29:H156,2,FALSE)</f>
        <v>Малиев Родион Гасенович</v>
      </c>
      <c r="C60" s="405" t="str">
        <f>VLOOKUP(A60,'пр.взв.'!B29:H156,3,FALSE)</f>
        <v>07.04.91 кмс</v>
      </c>
      <c r="D60" s="405" t="str">
        <f>VLOOKUP(A60,'пр.взв.'!B29:H156,4,FALSE)</f>
        <v>МОС</v>
      </c>
      <c r="E60" s="1"/>
      <c r="F60" s="6"/>
      <c r="G60" s="10"/>
      <c r="H60" s="50"/>
    </row>
    <row r="61" spans="1:8" ht="12" customHeight="1">
      <c r="A61" s="392"/>
      <c r="B61" s="406"/>
      <c r="C61" s="406"/>
      <c r="D61" s="406"/>
      <c r="E61" s="7"/>
      <c r="F61" s="6"/>
      <c r="G61" s="1"/>
      <c r="H61" s="50"/>
    </row>
    <row r="62" spans="1:8" ht="12" customHeight="1">
      <c r="A62" s="392">
        <v>47</v>
      </c>
      <c r="B62" s="395">
        <f>VLOOKUP(A62,'пр.взв.'!B31:H158,2,FALSE)</f>
        <v>0</v>
      </c>
      <c r="C62" s="395">
        <f>VLOOKUP(A62,'пр.взв.'!B31:H158,3,FALSE)</f>
        <v>0</v>
      </c>
      <c r="D62" s="395">
        <f>VLOOKUP(A62,'пр.взв.'!B31:H158,4,FALSE)</f>
        <v>0</v>
      </c>
      <c r="E62" s="3"/>
      <c r="F62" s="6"/>
      <c r="G62" s="1"/>
      <c r="H62" s="50"/>
    </row>
    <row r="63" spans="1:8" ht="12" customHeight="1" thickBot="1">
      <c r="A63" s="393"/>
      <c r="B63" s="406"/>
      <c r="C63" s="406"/>
      <c r="D63" s="406"/>
      <c r="E63" s="4"/>
      <c r="F63" s="10"/>
      <c r="G63" s="1"/>
      <c r="H63" s="50"/>
    </row>
    <row r="64" spans="1:8" ht="12" customHeight="1">
      <c r="A64" s="401">
        <v>31</v>
      </c>
      <c r="B64" s="405" t="str">
        <f>VLOOKUP(A64,'пр.взв.'!B33:H160,2,FALSE)</f>
        <v>Табурченко Павел Алексеевич</v>
      </c>
      <c r="C64" s="405" t="str">
        <f>VLOOKUP(A64,'пр.взв.'!B33:H160,3,FALSE)</f>
        <v>28.04.89 мс</v>
      </c>
      <c r="D64" s="405" t="str">
        <f>VLOOKUP(A64,'пр.взв.'!B33:H160,4,FALSE)</f>
        <v>ЦФО</v>
      </c>
      <c r="E64" s="4"/>
      <c r="F64" s="1"/>
      <c r="G64" s="1"/>
      <c r="H64" s="50"/>
    </row>
    <row r="65" spans="1:8" ht="12" customHeight="1">
      <c r="A65" s="392"/>
      <c r="B65" s="406"/>
      <c r="C65" s="406"/>
      <c r="D65" s="406"/>
      <c r="E65" s="9"/>
      <c r="F65" s="1"/>
      <c r="G65" s="1"/>
      <c r="H65" s="50"/>
    </row>
    <row r="66" spans="1:8" ht="12" customHeight="1">
      <c r="A66" s="392">
        <v>63</v>
      </c>
      <c r="B66" s="410">
        <f>VLOOKUP(A66,'пр.взв.'!B35:H162,2,FALSE)</f>
        <v>0</v>
      </c>
      <c r="C66" s="410">
        <f>VLOOKUP(A66,'пр.взв.'!B35:H162,3,FALSE)</f>
        <v>0</v>
      </c>
      <c r="D66" s="410">
        <f>VLOOKUP(A66,'пр.взв.'!B35:H162,4,FALSE)</f>
        <v>0</v>
      </c>
      <c r="E66" s="2"/>
      <c r="F66" s="1"/>
      <c r="G66" s="1"/>
      <c r="H66" s="50"/>
    </row>
    <row r="67" spans="1:8" ht="12" customHeight="1" thickBot="1">
      <c r="A67" s="393"/>
      <c r="B67" s="411"/>
      <c r="C67" s="411"/>
      <c r="D67" s="411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407" t="str">
        <f>HYPERLINK('пр.взв.'!G3)</f>
        <v>в.к.68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397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5"/>
      <c r="H75" s="65"/>
      <c r="I75" s="12"/>
    </row>
    <row r="76" spans="1:9" ht="19.5" customHeight="1">
      <c r="A76" s="12"/>
      <c r="B76" s="19"/>
      <c r="G76" s="65"/>
      <c r="H76" s="65"/>
      <c r="I76" s="12"/>
    </row>
    <row r="77" spans="1:9" ht="19.5" customHeight="1">
      <c r="A77" s="12"/>
      <c r="B77" s="44"/>
      <c r="C77" s="43"/>
      <c r="D77" s="21"/>
      <c r="E77" s="17"/>
      <c r="G77" s="34"/>
      <c r="H77" s="65"/>
      <c r="I77" s="12"/>
    </row>
    <row r="78" spans="1:9" ht="19.5" customHeight="1">
      <c r="A78" s="11"/>
      <c r="B78" s="15"/>
      <c r="C78" s="20"/>
      <c r="D78" s="66"/>
      <c r="E78" s="17"/>
      <c r="G78" s="34"/>
      <c r="H78" s="65"/>
      <c r="I78" s="12"/>
    </row>
    <row r="79" spans="1:9" ht="19.5" customHeight="1">
      <c r="A79" s="12"/>
      <c r="B79" s="20"/>
      <c r="C79" s="20"/>
      <c r="D79" s="35"/>
      <c r="E79" s="18"/>
      <c r="F79" s="20"/>
      <c r="H79" s="65"/>
      <c r="I79" s="12"/>
    </row>
    <row r="80" spans="1:9" ht="19.5" customHeight="1">
      <c r="A80" s="12"/>
      <c r="B80" s="20"/>
      <c r="C80" s="14"/>
      <c r="D80" s="37"/>
      <c r="E80" s="19"/>
      <c r="F80" s="67"/>
      <c r="H80" s="65"/>
      <c r="I80" s="12"/>
    </row>
    <row r="81" spans="2:9" ht="19.5" customHeight="1">
      <c r="B81" s="68"/>
      <c r="C81" s="68"/>
      <c r="D81" s="12"/>
      <c r="E81" s="19"/>
      <c r="F81" s="18"/>
      <c r="H81" s="65"/>
      <c r="I81" s="12"/>
    </row>
    <row r="82" spans="3:9" ht="19.5" customHeight="1">
      <c r="C82" s="17"/>
      <c r="D82" s="12"/>
      <c r="E82" s="15"/>
      <c r="F82" s="19"/>
      <c r="H82" s="65"/>
      <c r="I82" s="12"/>
    </row>
    <row r="83" spans="1:9" ht="19.5" customHeight="1">
      <c r="A83" s="16"/>
      <c r="B83" s="18"/>
      <c r="D83" s="12"/>
      <c r="F83" s="35"/>
      <c r="H83" s="65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5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5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5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5"/>
      <c r="I87" s="12"/>
    </row>
    <row r="88" spans="1:9" ht="19.5" customHeight="1">
      <c r="A88" s="12"/>
      <c r="B88" s="20"/>
      <c r="C88" s="14"/>
      <c r="D88" s="37"/>
      <c r="E88" s="19"/>
      <c r="F88" s="69"/>
      <c r="G88" s="35"/>
      <c r="H88" s="65"/>
      <c r="I88" s="12"/>
    </row>
    <row r="89" spans="2:9" ht="19.5" customHeight="1">
      <c r="B89" s="68"/>
      <c r="C89" s="68"/>
      <c r="E89" s="19"/>
      <c r="F89" s="22"/>
      <c r="G89" s="35"/>
      <c r="H89" s="65"/>
      <c r="I89" s="12"/>
    </row>
    <row r="90" spans="3:9" ht="19.5" customHeight="1">
      <c r="C90" s="17"/>
      <c r="E90" s="15"/>
      <c r="F90" s="20"/>
      <c r="G90" s="37"/>
      <c r="H90" s="65"/>
      <c r="I90" s="12"/>
    </row>
    <row r="91" spans="1:9" ht="19.5" customHeight="1">
      <c r="A91" s="65"/>
      <c r="B91" s="65"/>
      <c r="C91" s="65"/>
      <c r="D91" s="65"/>
      <c r="E91" s="65"/>
      <c r="F91" s="65"/>
      <c r="G91" s="34"/>
      <c r="H91" s="65"/>
      <c r="I91" s="12"/>
    </row>
    <row r="92" spans="1:9" ht="19.5" customHeight="1">
      <c r="A92" s="65"/>
      <c r="B92" s="20"/>
      <c r="C92" s="47"/>
      <c r="D92" s="65"/>
      <c r="E92" s="20"/>
      <c r="F92" s="22"/>
      <c r="G92" s="34"/>
      <c r="H92" s="65"/>
      <c r="I92" s="12"/>
    </row>
    <row r="93" spans="1:9" ht="19.5" customHeight="1">
      <c r="A93" s="65"/>
      <c r="B93" s="20"/>
      <c r="C93" s="22"/>
      <c r="D93" s="47"/>
      <c r="E93" s="47"/>
      <c r="F93" s="20"/>
      <c r="G93" s="65"/>
      <c r="H93" s="65"/>
      <c r="I93" s="12"/>
    </row>
    <row r="94" spans="1:9" ht="19.5" customHeight="1">
      <c r="A94" s="65"/>
      <c r="B94" s="65"/>
      <c r="C94" s="20"/>
      <c r="D94" s="65"/>
      <c r="E94" s="22"/>
      <c r="F94" s="20"/>
      <c r="G94" s="65"/>
      <c r="H94" s="65"/>
      <c r="I94" s="12"/>
    </row>
    <row r="95" spans="1:9" ht="19.5" customHeight="1">
      <c r="A95" s="65"/>
      <c r="B95" s="65"/>
      <c r="C95" s="22"/>
      <c r="D95" s="65"/>
      <c r="E95" s="20"/>
      <c r="F95" s="47"/>
      <c r="G95" s="34"/>
      <c r="H95" s="65"/>
      <c r="I95" s="12"/>
    </row>
    <row r="96" spans="1:9" ht="19.5" customHeight="1">
      <c r="A96" s="65"/>
      <c r="B96" s="20"/>
      <c r="C96" s="22"/>
      <c r="D96" s="47"/>
      <c r="E96" s="47"/>
      <c r="F96" s="20"/>
      <c r="G96" s="34"/>
      <c r="H96" s="65"/>
      <c r="I96" s="12"/>
    </row>
    <row r="97" spans="1:9" ht="19.5" customHeight="1">
      <c r="A97" s="65"/>
      <c r="B97" s="65"/>
      <c r="C97" s="20"/>
      <c r="D97" s="65"/>
      <c r="E97" s="22"/>
      <c r="F97" s="20"/>
      <c r="G97" s="34"/>
      <c r="H97" s="65"/>
      <c r="I97" s="12"/>
    </row>
    <row r="98" spans="1:9" ht="19.5" customHeight="1">
      <c r="A98" s="65"/>
      <c r="B98" s="65"/>
      <c r="C98" s="22"/>
      <c r="D98" s="65"/>
      <c r="E98" s="20"/>
      <c r="F98" s="47"/>
      <c r="G98" s="34"/>
      <c r="H98" s="65"/>
      <c r="I98" s="12"/>
    </row>
    <row r="99" spans="1:9" ht="19.5" customHeight="1">
      <c r="A99" s="65"/>
      <c r="B99" s="65"/>
      <c r="C99" s="65"/>
      <c r="D99" s="65"/>
      <c r="E99" s="65"/>
      <c r="F99" s="65"/>
      <c r="G99" s="65"/>
      <c r="H99" s="65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A16">
      <selection activeCell="AD73" sqref="A1:AE7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14.140625" style="0" customWidth="1"/>
    <col min="29" max="29" width="7.00390625" style="0" customWidth="1"/>
    <col min="30" max="30" width="7.7109375" style="0" customWidth="1"/>
    <col min="31" max="31" width="4.7109375" style="0" customWidth="1"/>
  </cols>
  <sheetData>
    <row r="1" spans="1:31" ht="27.75" customHeight="1">
      <c r="A1" s="50"/>
      <c r="B1" s="147"/>
      <c r="C1" s="147"/>
      <c r="D1" s="147"/>
      <c r="E1" s="147"/>
      <c r="F1" s="417" t="s">
        <v>29</v>
      </c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147"/>
      <c r="AB1" s="50"/>
      <c r="AC1" s="418" t="str">
        <f>HYPERLINK('пр.взв.'!G3)</f>
        <v>в.к.68 кг</v>
      </c>
      <c r="AD1" s="419"/>
      <c r="AE1" s="420"/>
    </row>
    <row r="2" spans="1:31" ht="14.25" customHeight="1" thickBot="1">
      <c r="A2" s="50"/>
      <c r="B2" s="86"/>
      <c r="C2" s="86"/>
      <c r="D2" s="86"/>
      <c r="E2" s="86"/>
      <c r="F2" s="416" t="s">
        <v>30</v>
      </c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86"/>
      <c r="AB2" s="139"/>
      <c r="AC2" s="421"/>
      <c r="AD2" s="422"/>
      <c r="AE2" s="423"/>
    </row>
    <row r="3" spans="1:31" ht="24.75" customHeight="1" thickBot="1">
      <c r="A3" s="91"/>
      <c r="B3" s="86"/>
      <c r="C3" s="50"/>
      <c r="D3" s="50"/>
      <c r="E3" s="50"/>
      <c r="F3" s="429" t="str">
        <f>HYPERLINK('[1]реквизиты'!$A$2)</f>
        <v>Кубок России по САМБО среди мужчин</v>
      </c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1"/>
      <c r="AA3" s="50"/>
      <c r="AB3" s="140"/>
      <c r="AC3" s="424"/>
      <c r="AD3" s="425"/>
      <c r="AE3" s="426"/>
    </row>
    <row r="4" spans="1:31" ht="18" customHeight="1" thickBot="1">
      <c r="A4" s="89" t="s">
        <v>9</v>
      </c>
      <c r="B4" s="23"/>
      <c r="C4" s="91"/>
      <c r="D4" s="87"/>
      <c r="E4" s="50"/>
      <c r="F4" s="50"/>
      <c r="G4" s="50"/>
      <c r="H4" s="50"/>
      <c r="I4" s="50"/>
      <c r="J4" s="50"/>
      <c r="K4" s="440" t="str">
        <f>HYPERLINK('[1]реквизиты'!$A$3)</f>
        <v>26-30 ноября 2012г.                                                         г.Кстово</v>
      </c>
      <c r="L4" s="217"/>
      <c r="M4" s="217"/>
      <c r="N4" s="217"/>
      <c r="O4" s="217"/>
      <c r="P4" s="217"/>
      <c r="Q4" s="217"/>
      <c r="R4" s="217"/>
      <c r="S4" s="217"/>
      <c r="T4" s="217"/>
      <c r="U4" s="91"/>
      <c r="V4" s="50"/>
      <c r="W4" s="50"/>
      <c r="X4" s="50"/>
      <c r="Y4" s="50"/>
      <c r="Z4" s="50"/>
      <c r="AA4" s="50"/>
      <c r="AB4" s="427" t="s">
        <v>10</v>
      </c>
      <c r="AC4" s="427"/>
      <c r="AD4" s="427"/>
      <c r="AE4" s="427"/>
    </row>
    <row r="5" spans="1:31" ht="12" customHeight="1" thickBot="1">
      <c r="A5" s="444">
        <v>1</v>
      </c>
      <c r="B5" s="443" t="str">
        <f>VLOOKUP(A5,'пр.взв.'!B6:C133,2,FALSE)</f>
        <v>Онегов Никита Александрович</v>
      </c>
      <c r="C5" s="443" t="str">
        <f>VLOOKUP(A5,'пр.взв.'!B6:H133,3,FALSE)</f>
        <v>06.08.88 мс</v>
      </c>
      <c r="D5" s="443" t="str">
        <f>VLOOKUP(A5,'пр.взв.'!B6:F133,4,FALSE)</f>
        <v>ЦФО</v>
      </c>
      <c r="E5" s="91"/>
      <c r="F5" s="91"/>
      <c r="G5" s="89"/>
      <c r="H5" s="50"/>
      <c r="I5" s="50"/>
      <c r="J5" s="50"/>
      <c r="K5" s="91"/>
      <c r="L5" s="91"/>
      <c r="M5" s="91"/>
      <c r="N5" s="91"/>
      <c r="O5" s="92"/>
      <c r="P5" s="50"/>
      <c r="Q5" s="50"/>
      <c r="R5" s="50"/>
      <c r="S5" s="91"/>
      <c r="T5" s="91"/>
      <c r="U5" s="91"/>
      <c r="V5" s="50"/>
      <c r="W5" s="50"/>
      <c r="X5" s="50"/>
      <c r="Y5" s="50"/>
      <c r="Z5" s="50"/>
      <c r="AA5" s="50"/>
      <c r="AB5" s="434" t="str">
        <f>VLOOKUP(AE5,'пр.взв.'!B1:H211,2,FALSE)</f>
        <v>Хлопов Роман Александрович</v>
      </c>
      <c r="AC5" s="434" t="str">
        <f>VLOOKUP(AE5,'пр.взв.'!B1:AH133,3,FALSE)</f>
        <v>23.04.85 мс</v>
      </c>
      <c r="AD5" s="434" t="str">
        <f>VLOOKUP(AE5,'пр.взв.'!B1:H133,4,FALSE)</f>
        <v>СПБ</v>
      </c>
      <c r="AE5" s="413">
        <v>2</v>
      </c>
    </row>
    <row r="6" spans="1:31" ht="12" customHeight="1">
      <c r="A6" s="441"/>
      <c r="B6" s="168"/>
      <c r="C6" s="168"/>
      <c r="D6" s="168"/>
      <c r="E6" s="57">
        <v>33</v>
      </c>
      <c r="F6" s="93"/>
      <c r="G6" s="94"/>
      <c r="H6" s="95"/>
      <c r="I6" s="96"/>
      <c r="J6" s="50"/>
      <c r="K6" s="143"/>
      <c r="L6" s="90"/>
      <c r="M6" s="90"/>
      <c r="N6" s="428" t="s">
        <v>25</v>
      </c>
      <c r="O6" s="428"/>
      <c r="P6" s="91"/>
      <c r="Q6" s="91"/>
      <c r="R6" s="101"/>
      <c r="S6" s="50"/>
      <c r="T6" s="50"/>
      <c r="U6" s="50"/>
      <c r="V6" s="50"/>
      <c r="W6" s="50"/>
      <c r="X6" s="50"/>
      <c r="Y6" s="50"/>
      <c r="Z6" s="50"/>
      <c r="AA6" s="57">
        <v>34</v>
      </c>
      <c r="AB6" s="435"/>
      <c r="AC6" s="435"/>
      <c r="AD6" s="435"/>
      <c r="AE6" s="414"/>
    </row>
    <row r="7" spans="1:31" ht="12" customHeight="1" thickBot="1">
      <c r="A7" s="441">
        <v>33</v>
      </c>
      <c r="B7" s="435" t="str">
        <f>VLOOKUP(A7,'пр.взв.'!B8:C135,2,FALSE)</f>
        <v>Клецков Дмитрий Валерьевич</v>
      </c>
      <c r="C7" s="435" t="str">
        <f>VLOOKUP(A7,'пр.взв.'!B8:H135,3,FALSE)</f>
        <v>26.11.86 мс</v>
      </c>
      <c r="D7" s="435" t="str">
        <f>VLOOKUP(A7,'пр.взв.'!B8:F135,4,FALSE)</f>
        <v>МОС</v>
      </c>
      <c r="E7" s="145" t="s">
        <v>247</v>
      </c>
      <c r="F7" s="99"/>
      <c r="G7" s="93"/>
      <c r="H7" s="100"/>
      <c r="I7" s="103"/>
      <c r="J7" s="143"/>
      <c r="K7" s="143"/>
      <c r="L7" s="466">
        <v>1</v>
      </c>
      <c r="M7" s="466"/>
      <c r="N7" s="102"/>
      <c r="O7" s="102"/>
      <c r="P7" s="102"/>
      <c r="Q7" s="102"/>
      <c r="R7" s="101"/>
      <c r="S7" s="50"/>
      <c r="T7" s="50"/>
      <c r="U7" s="50"/>
      <c r="V7" s="50"/>
      <c r="W7" s="50"/>
      <c r="X7" s="50"/>
      <c r="Y7" s="50"/>
      <c r="Z7" s="148"/>
      <c r="AA7" s="145" t="s">
        <v>247</v>
      </c>
      <c r="AB7" s="436" t="str">
        <f>VLOOKUP(AE7,'пр.взв.'!B1:H213,2,FALSE)</f>
        <v>Клецков Никита Валерьевич</v>
      </c>
      <c r="AC7" s="436" t="str">
        <f>VLOOKUP(AE7,'пр.взв.'!B1:AH135,3,FALSE)</f>
        <v>26.11.86 мсмк</v>
      </c>
      <c r="AD7" s="436" t="str">
        <f>VLOOKUP(AE7,'пр.взв.'!B1:H135,4,FALSE)</f>
        <v>МОС</v>
      </c>
      <c r="AE7" s="414">
        <v>34</v>
      </c>
    </row>
    <row r="8" spans="1:31" ht="12" customHeight="1" thickBot="1">
      <c r="A8" s="442"/>
      <c r="B8" s="168"/>
      <c r="C8" s="168"/>
      <c r="D8" s="168"/>
      <c r="E8" s="93"/>
      <c r="F8" s="77"/>
      <c r="G8" s="57">
        <v>33</v>
      </c>
      <c r="H8" s="103"/>
      <c r="I8" s="96"/>
      <c r="J8" s="90"/>
      <c r="K8" s="91"/>
      <c r="L8" s="465"/>
      <c r="M8" s="467"/>
      <c r="N8" s="101">
        <v>1</v>
      </c>
      <c r="O8" s="102"/>
      <c r="P8" s="101"/>
      <c r="Q8" s="157"/>
      <c r="R8" s="157"/>
      <c r="S8" s="50"/>
      <c r="T8" s="50"/>
      <c r="U8" s="50"/>
      <c r="V8" s="50"/>
      <c r="W8" s="50"/>
      <c r="X8" s="150"/>
      <c r="Y8" s="57">
        <v>34</v>
      </c>
      <c r="Z8" s="151"/>
      <c r="AA8" s="50"/>
      <c r="AB8" s="437"/>
      <c r="AC8" s="437"/>
      <c r="AD8" s="437"/>
      <c r="AE8" s="415"/>
    </row>
    <row r="9" spans="1:31" ht="12" customHeight="1" thickBot="1">
      <c r="A9" s="444">
        <v>17</v>
      </c>
      <c r="B9" s="443" t="str">
        <f>VLOOKUP(A9,'пр.взв.'!B10:C137,2,FALSE)</f>
        <v>Толкачёв Андрей Александрович</v>
      </c>
      <c r="C9" s="443" t="str">
        <f>VLOOKUP(A9,'пр.взв.'!B10:H137,3,FALSE)</f>
        <v>08.09.92 мс</v>
      </c>
      <c r="D9" s="443" t="str">
        <f>VLOOKUP(A9,'пр.взв.'!B10:F137,4,FALSE)</f>
        <v>ЦФО</v>
      </c>
      <c r="E9" s="91"/>
      <c r="F9" s="93"/>
      <c r="G9" s="145" t="s">
        <v>249</v>
      </c>
      <c r="H9" s="104"/>
      <c r="I9" s="105"/>
      <c r="J9" s="50"/>
      <c r="K9" s="143"/>
      <c r="L9" s="95"/>
      <c r="M9" s="152"/>
      <c r="N9" s="162" t="s">
        <v>247</v>
      </c>
      <c r="O9" s="101"/>
      <c r="P9" s="102"/>
      <c r="Q9" s="157"/>
      <c r="R9" s="157"/>
      <c r="S9" s="50"/>
      <c r="T9" s="50"/>
      <c r="U9" s="50"/>
      <c r="V9" s="50"/>
      <c r="W9" s="50"/>
      <c r="X9" s="151"/>
      <c r="Y9" s="145" t="s">
        <v>248</v>
      </c>
      <c r="Z9" s="151"/>
      <c r="AA9" s="50"/>
      <c r="AB9" s="434" t="str">
        <f>VLOOKUP(AE9,'пр.взв.'!B5:H215,2,FALSE)</f>
        <v>Антропов Глеб Евгеньевич</v>
      </c>
      <c r="AC9" s="434" t="str">
        <f>VLOOKUP(AE9,'пр.взв.'!B5:AH137,3,FALSE)</f>
        <v>26.02.91 мс</v>
      </c>
      <c r="AD9" s="434" t="str">
        <f>VLOOKUP(AE9,'пр.взв.'!B5:H137,4,FALSE)</f>
        <v>УФО</v>
      </c>
      <c r="AE9" s="413">
        <v>18</v>
      </c>
    </row>
    <row r="10" spans="1:31" ht="12" customHeight="1">
      <c r="A10" s="441"/>
      <c r="B10" s="168"/>
      <c r="C10" s="168"/>
      <c r="D10" s="168"/>
      <c r="E10" s="57">
        <v>17</v>
      </c>
      <c r="F10" s="107"/>
      <c r="G10" s="93"/>
      <c r="H10" s="95"/>
      <c r="I10" s="105"/>
      <c r="J10" s="103"/>
      <c r="K10" s="91"/>
      <c r="L10" s="466">
        <v>17</v>
      </c>
      <c r="M10" s="468"/>
      <c r="N10" s="159"/>
      <c r="O10" s="101">
        <v>1</v>
      </c>
      <c r="P10" s="102"/>
      <c r="Q10" s="102"/>
      <c r="R10" s="157"/>
      <c r="S10" s="108"/>
      <c r="T10" s="50"/>
      <c r="U10" s="50"/>
      <c r="V10" s="50"/>
      <c r="W10" s="50"/>
      <c r="X10" s="151"/>
      <c r="Y10" s="50"/>
      <c r="Z10" s="153"/>
      <c r="AA10" s="57">
        <v>18</v>
      </c>
      <c r="AB10" s="435"/>
      <c r="AC10" s="435"/>
      <c r="AD10" s="435"/>
      <c r="AE10" s="414"/>
    </row>
    <row r="11" spans="1:31" ht="12" customHeight="1" thickBot="1">
      <c r="A11" s="441">
        <v>49</v>
      </c>
      <c r="B11" s="438">
        <f>VLOOKUP(A11,'пр.взв.'!B12:C139,2,FALSE)</f>
        <v>0</v>
      </c>
      <c r="C11" s="438">
        <f>VLOOKUP(A11,'пр.взв.'!B12:H139,3,FALSE)</f>
        <v>0</v>
      </c>
      <c r="D11" s="438">
        <f>VLOOKUP(A11,'пр.взв.'!B12:F139,4,FALSE)</f>
        <v>0</v>
      </c>
      <c r="E11" s="136"/>
      <c r="F11" s="93"/>
      <c r="G11" s="93"/>
      <c r="H11" s="100"/>
      <c r="I11" s="105"/>
      <c r="J11" s="103"/>
      <c r="K11" s="50"/>
      <c r="L11" s="465"/>
      <c r="M11" s="465"/>
      <c r="N11" s="15">
        <v>9</v>
      </c>
      <c r="O11" s="162" t="s">
        <v>249</v>
      </c>
      <c r="P11" s="102"/>
      <c r="Q11" s="157"/>
      <c r="R11" s="157"/>
      <c r="S11" s="102"/>
      <c r="T11" s="91"/>
      <c r="U11" s="50"/>
      <c r="V11" s="50"/>
      <c r="W11" s="50"/>
      <c r="X11" s="151"/>
      <c r="Y11" s="50"/>
      <c r="Z11" s="50"/>
      <c r="AA11" s="136"/>
      <c r="AB11" s="432">
        <f>VLOOKUP(AE11,'пр.взв.'!B5:H217,2,FALSE)</f>
        <v>0</v>
      </c>
      <c r="AC11" s="432">
        <f>VLOOKUP(AE11,'пр.взв.'!B5:AH139,3,FALSE)</f>
        <v>0</v>
      </c>
      <c r="AD11" s="432">
        <f>VLOOKUP(AE11,'пр.взв.'!B5:H139,4,FALSE)</f>
        <v>0</v>
      </c>
      <c r="AE11" s="414">
        <v>50</v>
      </c>
    </row>
    <row r="12" spans="1:31" ht="12" customHeight="1" thickBot="1">
      <c r="A12" s="442"/>
      <c r="B12" s="439"/>
      <c r="C12" s="439"/>
      <c r="D12" s="439"/>
      <c r="E12" s="93"/>
      <c r="F12" s="93"/>
      <c r="G12" s="77"/>
      <c r="H12" s="103"/>
      <c r="I12" s="57">
        <v>33</v>
      </c>
      <c r="J12" s="111"/>
      <c r="K12" s="50"/>
      <c r="L12" s="102"/>
      <c r="M12" s="102"/>
      <c r="N12" s="157"/>
      <c r="O12" s="159"/>
      <c r="P12" s="101">
        <v>29</v>
      </c>
      <c r="Q12" s="157"/>
      <c r="R12" s="157"/>
      <c r="S12" s="102"/>
      <c r="T12" s="90"/>
      <c r="U12" s="50"/>
      <c r="V12" s="50"/>
      <c r="W12" s="57">
        <v>34</v>
      </c>
      <c r="X12" s="151"/>
      <c r="Y12" s="50"/>
      <c r="Z12" s="50"/>
      <c r="AA12" s="50"/>
      <c r="AB12" s="433"/>
      <c r="AC12" s="433"/>
      <c r="AD12" s="433"/>
      <c r="AE12" s="415"/>
    </row>
    <row r="13" spans="1:31" ht="12" customHeight="1" thickBot="1">
      <c r="A13" s="444">
        <v>9</v>
      </c>
      <c r="B13" s="443" t="str">
        <f>VLOOKUP(A13,'пр.взв.'!B14:C141,2,FALSE)</f>
        <v>Семиног Денис Вадимович</v>
      </c>
      <c r="C13" s="443" t="str">
        <f>VLOOKUP(A13,'пр.взв.'!B14:H141,3,FALSE)</f>
        <v>06.08.91,МС</v>
      </c>
      <c r="D13" s="443" t="str">
        <f>VLOOKUP(A13,'пр.взв.'!B14:F141,4,FALSE)</f>
        <v>ДВФО</v>
      </c>
      <c r="E13" s="91"/>
      <c r="F13" s="91"/>
      <c r="G13" s="93"/>
      <c r="H13" s="96"/>
      <c r="I13" s="145" t="s">
        <v>248</v>
      </c>
      <c r="J13" s="90"/>
      <c r="K13" s="59"/>
      <c r="L13" s="102"/>
      <c r="M13" s="102"/>
      <c r="N13" s="157"/>
      <c r="O13" s="15">
        <v>29</v>
      </c>
      <c r="P13" s="164" t="s">
        <v>247</v>
      </c>
      <c r="Q13" s="157"/>
      <c r="R13" s="157"/>
      <c r="S13" s="95"/>
      <c r="T13" s="108"/>
      <c r="U13" s="50"/>
      <c r="V13" s="148"/>
      <c r="W13" s="145" t="s">
        <v>247</v>
      </c>
      <c r="X13" s="151"/>
      <c r="Y13" s="50"/>
      <c r="Z13" s="50"/>
      <c r="AA13" s="50"/>
      <c r="AB13" s="434" t="str">
        <f>VLOOKUP(AE13,'пр.взв.'!B9:H219,2,FALSE)</f>
        <v>Шемазашвили Георгий Кобаевич</v>
      </c>
      <c r="AC13" s="434" t="str">
        <f>VLOOKUP(AE13,'пр.взв.'!B9:AH141,3,FALSE)</f>
        <v>03.09.90, МС</v>
      </c>
      <c r="AD13" s="434" t="str">
        <f>VLOOKUP(AE13,'пр.взв.'!B9:H141,4,FALSE)</f>
        <v>CФО</v>
      </c>
      <c r="AE13" s="413">
        <v>10</v>
      </c>
    </row>
    <row r="14" spans="1:31" ht="12" customHeight="1">
      <c r="A14" s="441"/>
      <c r="B14" s="168"/>
      <c r="C14" s="168"/>
      <c r="D14" s="168"/>
      <c r="E14" s="57">
        <v>9</v>
      </c>
      <c r="F14" s="93"/>
      <c r="G14" s="93"/>
      <c r="H14" s="152"/>
      <c r="I14" s="50"/>
      <c r="J14" s="90"/>
      <c r="K14" s="59"/>
      <c r="L14" s="469"/>
      <c r="M14" s="469"/>
      <c r="N14" s="157"/>
      <c r="O14" s="157"/>
      <c r="P14" s="112"/>
      <c r="Q14" s="157"/>
      <c r="R14" s="157"/>
      <c r="S14" s="95"/>
      <c r="T14" s="108"/>
      <c r="U14" s="50"/>
      <c r="V14" s="151"/>
      <c r="W14" s="50"/>
      <c r="X14" s="151"/>
      <c r="Y14" s="50"/>
      <c r="Z14" s="50"/>
      <c r="AA14" s="57">
        <v>10</v>
      </c>
      <c r="AB14" s="435"/>
      <c r="AC14" s="435"/>
      <c r="AD14" s="435"/>
      <c r="AE14" s="414"/>
    </row>
    <row r="15" spans="1:31" ht="12" customHeight="1" thickBot="1">
      <c r="A15" s="441">
        <v>41</v>
      </c>
      <c r="B15" s="438">
        <f>VLOOKUP(A15,'пр.взв.'!B16:C143,2,FALSE)</f>
        <v>0</v>
      </c>
      <c r="C15" s="438">
        <f>VLOOKUP(A15,'пр.взв.'!B16:H143,3,FALSE)</f>
        <v>0</v>
      </c>
      <c r="D15" s="438">
        <f>VLOOKUP(A15,'пр.взв.'!B16:F143,4,FALSE)</f>
        <v>0</v>
      </c>
      <c r="E15" s="136"/>
      <c r="F15" s="99"/>
      <c r="G15" s="93"/>
      <c r="H15" s="113"/>
      <c r="I15" s="90"/>
      <c r="J15" s="90"/>
      <c r="K15" s="59"/>
      <c r="L15" s="149"/>
      <c r="M15" s="106"/>
      <c r="N15" s="13">
        <v>23</v>
      </c>
      <c r="O15" s="157"/>
      <c r="P15" s="142"/>
      <c r="Q15" s="13">
        <v>29</v>
      </c>
      <c r="R15" s="157"/>
      <c r="S15" s="103"/>
      <c r="T15" s="108"/>
      <c r="U15" s="50"/>
      <c r="V15" s="151"/>
      <c r="W15" s="50"/>
      <c r="X15" s="151"/>
      <c r="Y15" s="50"/>
      <c r="Z15" s="148"/>
      <c r="AA15" s="136"/>
      <c r="AB15" s="432">
        <f>VLOOKUP(AE15,'пр.взв.'!B9:H221,2,FALSE)</f>
        <v>0</v>
      </c>
      <c r="AC15" s="432">
        <f>VLOOKUP(AE15,'пр.взв.'!B9:AH143,3,FALSE)</f>
        <v>0</v>
      </c>
      <c r="AD15" s="432">
        <f>VLOOKUP(AE15,'пр.взв.'!B9:H143,4,FALSE)</f>
        <v>0</v>
      </c>
      <c r="AE15" s="414">
        <v>42</v>
      </c>
    </row>
    <row r="16" spans="1:31" ht="12" customHeight="1" thickBot="1">
      <c r="A16" s="442"/>
      <c r="B16" s="439"/>
      <c r="C16" s="439"/>
      <c r="D16" s="439"/>
      <c r="E16" s="93"/>
      <c r="F16" s="77"/>
      <c r="G16" s="57">
        <v>9</v>
      </c>
      <c r="H16" s="110"/>
      <c r="I16" s="90"/>
      <c r="J16" s="90"/>
      <c r="K16" s="59"/>
      <c r="L16" s="95"/>
      <c r="M16" s="152"/>
      <c r="N16" s="158"/>
      <c r="O16" s="157"/>
      <c r="P16" s="112"/>
      <c r="Q16" s="164" t="s">
        <v>248</v>
      </c>
      <c r="R16" s="157"/>
      <c r="S16" s="95"/>
      <c r="T16" s="91"/>
      <c r="U16" s="50"/>
      <c r="V16" s="151"/>
      <c r="W16" s="50"/>
      <c r="X16" s="153"/>
      <c r="Y16" s="57">
        <v>10</v>
      </c>
      <c r="Z16" s="151"/>
      <c r="AA16" s="50"/>
      <c r="AB16" s="433"/>
      <c r="AC16" s="433"/>
      <c r="AD16" s="433"/>
      <c r="AE16" s="415"/>
    </row>
    <row r="17" spans="1:31" ht="12" customHeight="1" thickBot="1">
      <c r="A17" s="444">
        <v>25</v>
      </c>
      <c r="B17" s="443" t="str">
        <f>VLOOKUP(A17,'пр.взв.'!B18:C145,2,FALSE)</f>
        <v>Баженов Алексей Витальевич</v>
      </c>
      <c r="C17" s="443" t="str">
        <f>VLOOKUP(A17,'пр.взв.'!B18:H145,3,FALSE)</f>
        <v>25.05.92 кмс</v>
      </c>
      <c r="D17" s="443" t="str">
        <f>VLOOKUP(A17,'пр.взв.'!B18:F145,4,FALSE)</f>
        <v>СЗФО</v>
      </c>
      <c r="E17" s="91"/>
      <c r="F17" s="93"/>
      <c r="G17" s="145" t="s">
        <v>248</v>
      </c>
      <c r="H17" s="100"/>
      <c r="I17" s="90"/>
      <c r="J17" s="90"/>
      <c r="K17" s="59"/>
      <c r="L17" s="469"/>
      <c r="M17" s="470"/>
      <c r="N17" s="159"/>
      <c r="O17" s="13">
        <v>31</v>
      </c>
      <c r="P17" s="112"/>
      <c r="Q17" s="159"/>
      <c r="R17" s="157"/>
      <c r="S17" s="95"/>
      <c r="T17" s="91"/>
      <c r="U17" s="50"/>
      <c r="V17" s="151"/>
      <c r="W17" s="50"/>
      <c r="X17" s="50"/>
      <c r="Y17" s="145" t="s">
        <v>249</v>
      </c>
      <c r="Z17" s="151"/>
      <c r="AA17" s="50"/>
      <c r="AB17" s="434" t="str">
        <f>VLOOKUP(AE17,'пр.взв.'!B13:H223,2,FALSE)</f>
        <v>Холтобин Руслан Андреевич</v>
      </c>
      <c r="AC17" s="434" t="str">
        <f>VLOOKUP(AE17,'пр.взв.'!B13:AH145,3,FALSE)</f>
        <v>21.01.92 кмс</v>
      </c>
      <c r="AD17" s="434" t="str">
        <f>VLOOKUP(AE17,'пр.взв.'!B13:H145,4,FALSE)</f>
        <v>ЦФО</v>
      </c>
      <c r="AE17" s="413">
        <v>26</v>
      </c>
    </row>
    <row r="18" spans="1:31" ht="12" customHeight="1">
      <c r="A18" s="441"/>
      <c r="B18" s="168"/>
      <c r="C18" s="168"/>
      <c r="D18" s="168"/>
      <c r="E18" s="57">
        <v>25</v>
      </c>
      <c r="F18" s="107"/>
      <c r="G18" s="93"/>
      <c r="H18" s="95"/>
      <c r="I18" s="90"/>
      <c r="J18" s="90"/>
      <c r="K18" s="59"/>
      <c r="L18" s="102"/>
      <c r="M18" s="102"/>
      <c r="N18" s="15">
        <v>31</v>
      </c>
      <c r="O18" s="162" t="s">
        <v>247</v>
      </c>
      <c r="P18" s="112"/>
      <c r="Q18" s="159"/>
      <c r="R18" s="57">
        <v>29</v>
      </c>
      <c r="S18" s="95"/>
      <c r="T18" s="91"/>
      <c r="U18" s="50"/>
      <c r="V18" s="151"/>
      <c r="W18" s="50"/>
      <c r="X18" s="50"/>
      <c r="Y18" s="50"/>
      <c r="Z18" s="153"/>
      <c r="AA18" s="57">
        <v>26</v>
      </c>
      <c r="AB18" s="435"/>
      <c r="AC18" s="435"/>
      <c r="AD18" s="435"/>
      <c r="AE18" s="414"/>
    </row>
    <row r="19" spans="1:31" ht="12" customHeight="1" thickBot="1">
      <c r="A19" s="441">
        <v>57</v>
      </c>
      <c r="B19" s="438">
        <f>VLOOKUP(A19,'пр.взв.'!B20:C147,2,FALSE)</f>
        <v>0</v>
      </c>
      <c r="C19" s="438">
        <f>VLOOKUP(A19,'пр.взв.'!B20:H147,3,FALSE)</f>
        <v>0</v>
      </c>
      <c r="D19" s="438">
        <f>VLOOKUP(A19,'пр.взв.'!B20:F147,4,FALSE)</f>
        <v>0</v>
      </c>
      <c r="E19" s="136"/>
      <c r="F19" s="93"/>
      <c r="G19" s="93"/>
      <c r="H19" s="100"/>
      <c r="I19" s="90"/>
      <c r="J19" s="90"/>
      <c r="K19" s="59"/>
      <c r="L19" s="102"/>
      <c r="M19" s="102"/>
      <c r="N19" s="157"/>
      <c r="O19" s="159"/>
      <c r="P19" s="110">
        <v>31</v>
      </c>
      <c r="Q19" s="159"/>
      <c r="R19" s="145" t="s">
        <v>247</v>
      </c>
      <c r="S19" s="95"/>
      <c r="T19" s="50"/>
      <c r="U19" s="50"/>
      <c r="V19" s="151"/>
      <c r="W19" s="50"/>
      <c r="X19" s="50"/>
      <c r="Y19" s="50"/>
      <c r="Z19" s="50"/>
      <c r="AA19" s="136"/>
      <c r="AB19" s="432">
        <f>VLOOKUP(AE19,'пр.взв.'!B13:H225,2,FALSE)</f>
        <v>0</v>
      </c>
      <c r="AC19" s="432">
        <f>VLOOKUP(AE19,'пр.взв.'!B13:AH147,3,FALSE)</f>
        <v>0</v>
      </c>
      <c r="AD19" s="432">
        <f>VLOOKUP(AE19,'пр.взв.'!B13:H147,4,FALSE)</f>
        <v>0</v>
      </c>
      <c r="AE19" s="414">
        <v>58</v>
      </c>
    </row>
    <row r="20" spans="1:31" ht="12" customHeight="1" thickBot="1">
      <c r="A20" s="442"/>
      <c r="B20" s="439"/>
      <c r="C20" s="439"/>
      <c r="D20" s="439"/>
      <c r="E20" s="93"/>
      <c r="F20" s="93"/>
      <c r="G20" s="93"/>
      <c r="H20" s="95"/>
      <c r="I20" s="90"/>
      <c r="J20" s="90"/>
      <c r="K20" s="57">
        <v>33</v>
      </c>
      <c r="L20" s="163"/>
      <c r="M20" s="103"/>
      <c r="N20" s="157"/>
      <c r="O20" s="15">
        <v>27</v>
      </c>
      <c r="P20" s="167" t="s">
        <v>249</v>
      </c>
      <c r="Q20" s="159"/>
      <c r="R20" s="157"/>
      <c r="S20" s="95"/>
      <c r="T20" s="150"/>
      <c r="U20" s="57">
        <v>34</v>
      </c>
      <c r="V20" s="151"/>
      <c r="W20" s="50"/>
      <c r="X20" s="50"/>
      <c r="Y20" s="50"/>
      <c r="Z20" s="50"/>
      <c r="AA20" s="50"/>
      <c r="AB20" s="433"/>
      <c r="AC20" s="433"/>
      <c r="AD20" s="433"/>
      <c r="AE20" s="415"/>
    </row>
    <row r="21" spans="1:31" ht="12" customHeight="1" thickBot="1">
      <c r="A21" s="444">
        <v>5</v>
      </c>
      <c r="B21" s="443" t="str">
        <f>VLOOKUP(A21,'пр.взв.'!B6:C133,2,FALSE)</f>
        <v>Даудов Абутарик Алашевич</v>
      </c>
      <c r="C21" s="443" t="str">
        <f>VLOOKUP(A21,'пр.взв.'!B6:H133,3,FALSE)</f>
        <v>03.05.94 кмс</v>
      </c>
      <c r="D21" s="443" t="str">
        <f>VLOOKUP(A21,'пр.взв.'!B6:H133,4,FALSE)</f>
        <v>ПФО</v>
      </c>
      <c r="E21" s="91"/>
      <c r="F21" s="91"/>
      <c r="G21" s="89"/>
      <c r="H21" s="89"/>
      <c r="I21" s="101"/>
      <c r="J21" s="101"/>
      <c r="K21" s="145" t="s">
        <v>249</v>
      </c>
      <c r="L21" s="113"/>
      <c r="M21" s="102"/>
      <c r="N21" s="102"/>
      <c r="O21" s="157"/>
      <c r="P21" s="102"/>
      <c r="Q21" s="15">
        <v>8</v>
      </c>
      <c r="R21" s="96"/>
      <c r="S21" s="90"/>
      <c r="T21" s="59"/>
      <c r="U21" s="145" t="s">
        <v>248</v>
      </c>
      <c r="V21" s="151"/>
      <c r="W21" s="50"/>
      <c r="X21" s="50"/>
      <c r="Y21" s="50"/>
      <c r="Z21" s="50"/>
      <c r="AA21" s="50"/>
      <c r="AB21" s="434" t="str">
        <f>VLOOKUP(AE21,'пр.взв.'!B1:H227,2,FALSE)</f>
        <v>Машакин Михаил Владимирович</v>
      </c>
      <c r="AC21" s="434" t="str">
        <f>VLOOKUP(AE21,'пр.взв.'!B1:AH149,3,FALSE)</f>
        <v>08.09.93 кмс</v>
      </c>
      <c r="AD21" s="434" t="str">
        <f>VLOOKUP(AE21,'пр.взв.'!B1:H149,4,FALSE)</f>
        <v>ПФО</v>
      </c>
      <c r="AE21" s="413">
        <v>6</v>
      </c>
    </row>
    <row r="22" spans="1:31" ht="12" customHeight="1">
      <c r="A22" s="441"/>
      <c r="B22" s="168"/>
      <c r="C22" s="168"/>
      <c r="D22" s="168"/>
      <c r="E22" s="57">
        <v>37</v>
      </c>
      <c r="F22" s="93"/>
      <c r="G22" s="94"/>
      <c r="H22" s="95"/>
      <c r="I22" s="96"/>
      <c r="J22" s="103"/>
      <c r="K22" s="114"/>
      <c r="L22" s="141"/>
      <c r="M22" s="91"/>
      <c r="N22" s="91"/>
      <c r="O22" s="50"/>
      <c r="P22" s="91"/>
      <c r="Q22" s="50"/>
      <c r="R22" s="108"/>
      <c r="S22" s="90"/>
      <c r="T22" s="59"/>
      <c r="U22" s="51"/>
      <c r="V22" s="151"/>
      <c r="W22" s="50"/>
      <c r="X22" s="50"/>
      <c r="Y22" s="50"/>
      <c r="Z22" s="50"/>
      <c r="AA22" s="57">
        <v>6</v>
      </c>
      <c r="AB22" s="435"/>
      <c r="AC22" s="435"/>
      <c r="AD22" s="435"/>
      <c r="AE22" s="414"/>
    </row>
    <row r="23" spans="1:31" ht="12" customHeight="1" thickBot="1">
      <c r="A23" s="441">
        <v>37</v>
      </c>
      <c r="B23" s="435" t="str">
        <f>VLOOKUP(A23,'пр.взв.'!B24:C151,2,FALSE)</f>
        <v>Зайцев Андрей Александрович</v>
      </c>
      <c r="C23" s="435" t="str">
        <f>VLOOKUP(A23,'пр.взв.'!B24:H151,3,FALSE)</f>
        <v>05.01.87 кмс</v>
      </c>
      <c r="D23" s="435" t="str">
        <f>VLOOKUP(A23,'пр.взв.'!B24:F151,4,FALSE)</f>
        <v>ЮФО</v>
      </c>
      <c r="E23" s="145" t="s">
        <v>247</v>
      </c>
      <c r="F23" s="99"/>
      <c r="G23" s="93"/>
      <c r="H23" s="100"/>
      <c r="I23" s="103"/>
      <c r="J23" s="96"/>
      <c r="K23" s="59"/>
      <c r="L23" s="141"/>
      <c r="M23" s="90"/>
      <c r="N23" s="91"/>
      <c r="O23" s="50"/>
      <c r="P23" s="91"/>
      <c r="Q23" s="50"/>
      <c r="R23" s="91"/>
      <c r="S23" s="90"/>
      <c r="T23" s="59"/>
      <c r="U23" s="51"/>
      <c r="V23" s="151"/>
      <c r="W23" s="50"/>
      <c r="X23" s="50"/>
      <c r="Y23" s="50"/>
      <c r="Z23" s="148"/>
      <c r="AA23" s="136"/>
      <c r="AB23" s="432">
        <f>VLOOKUP(AE23,'пр.взв.'!B17:H229,2,FALSE)</f>
        <v>0</v>
      </c>
      <c r="AC23" s="432">
        <f>VLOOKUP(AE23,'пр.взв.'!B17:AH151,3,FALSE)</f>
        <v>0</v>
      </c>
      <c r="AD23" s="432">
        <f>VLOOKUP(AE23,'пр.взв.'!B17:H151,4,FALSE)</f>
        <v>0</v>
      </c>
      <c r="AE23" s="414">
        <v>38</v>
      </c>
    </row>
    <row r="24" spans="1:31" ht="12" customHeight="1" thickBot="1">
      <c r="A24" s="442"/>
      <c r="B24" s="168"/>
      <c r="C24" s="168"/>
      <c r="D24" s="168"/>
      <c r="E24" s="93"/>
      <c r="F24" s="77"/>
      <c r="G24" s="57">
        <v>21</v>
      </c>
      <c r="H24" s="103"/>
      <c r="I24" s="96"/>
      <c r="J24" s="103"/>
      <c r="K24" s="59"/>
      <c r="L24" s="90"/>
      <c r="M24" s="59"/>
      <c r="N24" s="91"/>
      <c r="O24" s="90"/>
      <c r="P24" s="90"/>
      <c r="Q24" s="90"/>
      <c r="R24" s="90"/>
      <c r="S24" s="93"/>
      <c r="T24" s="59"/>
      <c r="U24" s="90"/>
      <c r="V24" s="151"/>
      <c r="W24" s="50"/>
      <c r="X24" s="50"/>
      <c r="Y24" s="57">
        <v>22</v>
      </c>
      <c r="Z24" s="151"/>
      <c r="AA24" s="50"/>
      <c r="AB24" s="433"/>
      <c r="AC24" s="433"/>
      <c r="AD24" s="433"/>
      <c r="AE24" s="415"/>
    </row>
    <row r="25" spans="1:31" ht="12" customHeight="1" thickBot="1">
      <c r="A25" s="444">
        <v>21</v>
      </c>
      <c r="B25" s="443" t="str">
        <f>VLOOKUP(A25,'пр.взв.'!B26:C153,2,FALSE)</f>
        <v>Хорошилов Антон Андреевич</v>
      </c>
      <c r="C25" s="443" t="str">
        <f>VLOOKUP(A25,'пр.взв.'!B26:H153,3,FALSE)</f>
        <v>14.05.87 мс</v>
      </c>
      <c r="D25" s="443" t="str">
        <f>VLOOKUP(A25,'пр.взв.'!B26:F153,4,FALSE)</f>
        <v>МОС</v>
      </c>
      <c r="E25" s="91"/>
      <c r="F25" s="93"/>
      <c r="G25" s="145" t="s">
        <v>247</v>
      </c>
      <c r="H25" s="115"/>
      <c r="I25" s="103"/>
      <c r="J25" s="103"/>
      <c r="K25" s="114"/>
      <c r="L25" s="90"/>
      <c r="M25" s="59"/>
      <c r="N25" s="90"/>
      <c r="O25" s="96"/>
      <c r="P25" s="103"/>
      <c r="Q25" s="103"/>
      <c r="R25" s="108"/>
      <c r="S25" s="90"/>
      <c r="T25" s="59"/>
      <c r="U25" s="90"/>
      <c r="V25" s="151"/>
      <c r="W25" s="50"/>
      <c r="X25" s="148"/>
      <c r="Y25" s="145" t="s">
        <v>248</v>
      </c>
      <c r="Z25" s="151"/>
      <c r="AA25" s="50"/>
      <c r="AB25" s="434" t="str">
        <f>VLOOKUP(AE25,'пр.взв.'!B21:H231,2,FALSE)</f>
        <v>Огарышев Алексей Сергеевич</v>
      </c>
      <c r="AC25" s="434" t="str">
        <f>VLOOKUP(AE25,'пр.взв.'!B21:AH153,3,FALSE)</f>
        <v>06.03 88 мс</v>
      </c>
      <c r="AD25" s="434" t="str">
        <f>VLOOKUP(AE25,'пр.взв.'!B21:H153,4,FALSE)</f>
        <v>ЦФО</v>
      </c>
      <c r="AE25" s="413">
        <v>22</v>
      </c>
    </row>
    <row r="26" spans="1:31" ht="12" customHeight="1" thickBot="1">
      <c r="A26" s="441"/>
      <c r="B26" s="168"/>
      <c r="C26" s="168"/>
      <c r="D26" s="168"/>
      <c r="E26" s="57">
        <v>21</v>
      </c>
      <c r="F26" s="107"/>
      <c r="G26" s="93"/>
      <c r="H26" s="112"/>
      <c r="I26" s="103"/>
      <c r="J26" s="103"/>
      <c r="K26" s="59"/>
      <c r="L26" s="90"/>
      <c r="M26" s="59"/>
      <c r="N26" s="90"/>
      <c r="O26" s="90"/>
      <c r="P26" s="97" t="s">
        <v>24</v>
      </c>
      <c r="Q26" s="90"/>
      <c r="R26" s="90"/>
      <c r="S26" s="90"/>
      <c r="T26" s="59"/>
      <c r="U26" s="90"/>
      <c r="V26" s="151"/>
      <c r="W26" s="50"/>
      <c r="X26" s="151"/>
      <c r="Y26" s="50"/>
      <c r="Z26" s="153"/>
      <c r="AA26" s="57">
        <v>22</v>
      </c>
      <c r="AB26" s="435"/>
      <c r="AC26" s="435"/>
      <c r="AD26" s="435"/>
      <c r="AE26" s="414"/>
    </row>
    <row r="27" spans="1:31" ht="12" customHeight="1" thickBot="1">
      <c r="A27" s="441">
        <v>53</v>
      </c>
      <c r="B27" s="438">
        <f>VLOOKUP(A27,'пр.взв.'!B28:C155,2,FALSE)</f>
        <v>0</v>
      </c>
      <c r="C27" s="438">
        <f>VLOOKUP(A27,'пр.взв.'!B28:H155,3,FALSE)</f>
        <v>0</v>
      </c>
      <c r="D27" s="438">
        <f>VLOOKUP(A27,'пр.взв.'!B28:F155,4,FALSE)</f>
        <v>0</v>
      </c>
      <c r="E27" s="136"/>
      <c r="F27" s="93"/>
      <c r="G27" s="93"/>
      <c r="H27" s="113"/>
      <c r="I27" s="103"/>
      <c r="J27" s="96"/>
      <c r="K27" s="59"/>
      <c r="L27" s="90"/>
      <c r="M27" s="59"/>
      <c r="N27" s="451" t="str">
        <f>VLOOKUP(R18,'пр.взв.'!B6:D133,2,FALSE)</f>
        <v>Жуков Антон Вячеславович</v>
      </c>
      <c r="O27" s="452"/>
      <c r="P27" s="452"/>
      <c r="Q27" s="452"/>
      <c r="R27" s="453"/>
      <c r="S27" s="90"/>
      <c r="T27" s="59"/>
      <c r="U27" s="90"/>
      <c r="V27" s="151"/>
      <c r="W27" s="50"/>
      <c r="X27" s="151"/>
      <c r="Y27" s="50"/>
      <c r="Z27" s="50"/>
      <c r="AA27" s="136"/>
      <c r="AB27" s="432">
        <f>VLOOKUP(AE27,'пр.взв.'!B21:H233,2,FALSE)</f>
        <v>0</v>
      </c>
      <c r="AC27" s="432">
        <f>VLOOKUP(AE27,'пр.взв.'!B21:AH155,3,FALSE)</f>
        <v>0</v>
      </c>
      <c r="AD27" s="432">
        <f>VLOOKUP(AE27,'пр.взв.'!B21:H155,4,FALSE)</f>
        <v>0</v>
      </c>
      <c r="AE27" s="414">
        <v>53</v>
      </c>
    </row>
    <row r="28" spans="1:31" ht="12" customHeight="1" thickBot="1">
      <c r="A28" s="442"/>
      <c r="B28" s="439"/>
      <c r="C28" s="439"/>
      <c r="D28" s="439"/>
      <c r="E28" s="93"/>
      <c r="F28" s="93"/>
      <c r="G28" s="77"/>
      <c r="H28" s="103"/>
      <c r="I28" s="57">
        <v>29</v>
      </c>
      <c r="J28" s="154"/>
      <c r="K28" s="59"/>
      <c r="L28" s="90"/>
      <c r="M28" s="59"/>
      <c r="N28" s="454"/>
      <c r="O28" s="455"/>
      <c r="P28" s="455"/>
      <c r="Q28" s="455"/>
      <c r="R28" s="456"/>
      <c r="S28" s="90"/>
      <c r="T28" s="59"/>
      <c r="U28" s="90"/>
      <c r="V28" s="153"/>
      <c r="W28" s="138">
        <v>30</v>
      </c>
      <c r="X28" s="151"/>
      <c r="Y28" s="50"/>
      <c r="Z28" s="50"/>
      <c r="AA28" s="50"/>
      <c r="AB28" s="433"/>
      <c r="AC28" s="433"/>
      <c r="AD28" s="433"/>
      <c r="AE28" s="415"/>
    </row>
    <row r="29" spans="1:31" ht="12" customHeight="1" thickBot="1">
      <c r="A29" s="444">
        <v>13</v>
      </c>
      <c r="B29" s="443" t="str">
        <f>VLOOKUP(A29,'пр.взв.'!B30:C157,2,FALSE)</f>
        <v>Гречишников Антон Владимирович</v>
      </c>
      <c r="C29" s="443" t="str">
        <f>VLOOKUP(A29,'пр.взв.'!B30:H157,3,FALSE)</f>
        <v>18.12.92 мсмк</v>
      </c>
      <c r="D29" s="443" t="str">
        <f>VLOOKUP(A29,'пр.взв.'!B30:F157,4,FALSE)</f>
        <v>ПФО</v>
      </c>
      <c r="E29" s="91"/>
      <c r="F29" s="91"/>
      <c r="G29" s="93"/>
      <c r="H29" s="96"/>
      <c r="I29" s="145" t="s">
        <v>248</v>
      </c>
      <c r="J29" s="103"/>
      <c r="K29" s="90"/>
      <c r="L29" s="90"/>
      <c r="M29" s="59"/>
      <c r="N29" s="103"/>
      <c r="O29" s="90"/>
      <c r="P29" s="103"/>
      <c r="Q29" s="103"/>
      <c r="R29" s="108"/>
      <c r="S29" s="90"/>
      <c r="T29" s="59"/>
      <c r="U29" s="90"/>
      <c r="V29" s="50"/>
      <c r="W29" s="146" t="s">
        <v>248</v>
      </c>
      <c r="X29" s="151"/>
      <c r="Y29" s="50"/>
      <c r="Z29" s="50"/>
      <c r="AA29" s="50"/>
      <c r="AB29" s="434" t="str">
        <f>VLOOKUP(AE29,'пр.взв.'!B25:H235,2,FALSE)</f>
        <v>Меркулов Вадим Михайлович</v>
      </c>
      <c r="AC29" s="434" t="str">
        <f>VLOOKUP(AE29,'пр.взв.'!B25:AH157,3,FALSE)</f>
        <v>28.08.89 мс</v>
      </c>
      <c r="AD29" s="434" t="str">
        <f>VLOOKUP(AE29,'пр.взв.'!B25:H157,4,FALSE)</f>
        <v>МОС</v>
      </c>
      <c r="AE29" s="413">
        <v>14</v>
      </c>
    </row>
    <row r="30" spans="1:31" ht="12" customHeight="1">
      <c r="A30" s="441"/>
      <c r="B30" s="168"/>
      <c r="C30" s="168"/>
      <c r="D30" s="168"/>
      <c r="E30" s="57">
        <v>13</v>
      </c>
      <c r="F30" s="93"/>
      <c r="G30" s="93"/>
      <c r="H30" s="152"/>
      <c r="I30" s="90"/>
      <c r="J30" s="91"/>
      <c r="K30" s="91"/>
      <c r="L30" s="90"/>
      <c r="M30" s="59"/>
      <c r="N30" s="90"/>
      <c r="O30" s="91"/>
      <c r="P30" s="96"/>
      <c r="Q30" s="103"/>
      <c r="R30" s="108"/>
      <c r="S30" s="90"/>
      <c r="T30" s="59"/>
      <c r="U30" s="90"/>
      <c r="V30" s="50"/>
      <c r="W30" s="50"/>
      <c r="X30" s="151"/>
      <c r="Y30" s="50"/>
      <c r="Z30" s="50"/>
      <c r="AA30" s="57">
        <v>14</v>
      </c>
      <c r="AB30" s="435"/>
      <c r="AC30" s="435"/>
      <c r="AD30" s="435"/>
      <c r="AE30" s="414"/>
    </row>
    <row r="31" spans="1:31" ht="12" customHeight="1" thickBot="1">
      <c r="A31" s="441">
        <v>45</v>
      </c>
      <c r="B31" s="438">
        <f>VLOOKUP(A31,'пр.взв.'!B32:C159,2,FALSE)</f>
        <v>0</v>
      </c>
      <c r="C31" s="438">
        <f>VLOOKUP(A31,'пр.взв.'!B32:H159,3,FALSE)</f>
        <v>0</v>
      </c>
      <c r="D31" s="438">
        <f>VLOOKUP(A31,'пр.взв.'!B32:F159,4,FALSE)</f>
        <v>0</v>
      </c>
      <c r="E31" s="98"/>
      <c r="F31" s="99"/>
      <c r="G31" s="93"/>
      <c r="H31" s="113"/>
      <c r="I31" s="90"/>
      <c r="J31" s="91"/>
      <c r="K31" s="91"/>
      <c r="L31" s="90"/>
      <c r="M31" s="59"/>
      <c r="N31" s="90"/>
      <c r="O31" s="90"/>
      <c r="P31" s="97" t="s">
        <v>27</v>
      </c>
      <c r="Q31" s="91"/>
      <c r="R31" s="91"/>
      <c r="S31" s="90"/>
      <c r="T31" s="59"/>
      <c r="U31" s="90"/>
      <c r="V31" s="50"/>
      <c r="W31" s="50"/>
      <c r="X31" s="151"/>
      <c r="Y31" s="50"/>
      <c r="Z31" s="148"/>
      <c r="AA31" s="136"/>
      <c r="AB31" s="432">
        <f>VLOOKUP(AE31,'пр.взв.'!B25:H237,2,FALSE)</f>
        <v>0</v>
      </c>
      <c r="AC31" s="432">
        <f>VLOOKUP(AE31,'пр.взв.'!B25:AH159,3,FALSE)</f>
        <v>0</v>
      </c>
      <c r="AD31" s="432">
        <f>VLOOKUP(AE31,'пр.взв.'!B25:H159,4,FALSE)</f>
        <v>0</v>
      </c>
      <c r="AE31" s="414">
        <v>46</v>
      </c>
    </row>
    <row r="32" spans="1:31" ht="12" customHeight="1" thickBot="1">
      <c r="A32" s="442"/>
      <c r="B32" s="439"/>
      <c r="C32" s="439"/>
      <c r="D32" s="439"/>
      <c r="E32" s="93"/>
      <c r="F32" s="77"/>
      <c r="G32" s="57">
        <v>29</v>
      </c>
      <c r="H32" s="110"/>
      <c r="I32" s="90"/>
      <c r="J32" s="91"/>
      <c r="K32" s="91"/>
      <c r="L32" s="90"/>
      <c r="M32" s="474">
        <v>33</v>
      </c>
      <c r="N32" s="90"/>
      <c r="O32" s="90"/>
      <c r="P32" s="91"/>
      <c r="Q32" s="91"/>
      <c r="R32" s="91"/>
      <c r="S32" s="90"/>
      <c r="T32" s="59"/>
      <c r="U32" s="90"/>
      <c r="V32" s="50"/>
      <c r="W32" s="50"/>
      <c r="X32" s="153"/>
      <c r="Y32" s="57">
        <v>30</v>
      </c>
      <c r="Z32" s="151"/>
      <c r="AA32" s="50"/>
      <c r="AB32" s="433"/>
      <c r="AC32" s="433"/>
      <c r="AD32" s="433"/>
      <c r="AE32" s="415"/>
    </row>
    <row r="33" spans="1:31" ht="12" customHeight="1" thickBot="1">
      <c r="A33" s="444">
        <v>29</v>
      </c>
      <c r="B33" s="443" t="str">
        <f>VLOOKUP(A33,'пр.взв.'!B34:C161,2,FALSE)</f>
        <v>Жуков Антон Вячеславович</v>
      </c>
      <c r="C33" s="443" t="str">
        <f>VLOOKUP(A33,'пр.взв.'!B34:H161,3,FALSE)</f>
        <v>28.08.86 мс</v>
      </c>
      <c r="D33" s="443" t="str">
        <f>VLOOKUP(A33,'пр.взв.'!B34:F161,4,FALSE)</f>
        <v>УФО</v>
      </c>
      <c r="E33" s="91"/>
      <c r="F33" s="93"/>
      <c r="G33" s="145" t="s">
        <v>247</v>
      </c>
      <c r="H33" s="100"/>
      <c r="I33" s="90"/>
      <c r="J33" s="91"/>
      <c r="K33" s="91"/>
      <c r="L33" s="90"/>
      <c r="M33" s="59"/>
      <c r="N33" s="445" t="str">
        <f>VLOOKUP(M32,'пр.взв.'!B6:H133,2,FALSE)</f>
        <v>Клецков Дмитрий Валерьевич</v>
      </c>
      <c r="O33" s="446"/>
      <c r="P33" s="446"/>
      <c r="Q33" s="446"/>
      <c r="R33" s="447"/>
      <c r="S33" s="90"/>
      <c r="T33" s="59"/>
      <c r="U33" s="90"/>
      <c r="V33" s="50"/>
      <c r="W33" s="50"/>
      <c r="X33" s="50"/>
      <c r="Y33" s="145" t="s">
        <v>248</v>
      </c>
      <c r="Z33" s="151"/>
      <c r="AA33" s="50"/>
      <c r="AB33" s="434" t="str">
        <f>VLOOKUP(AE33,'пр.взв.'!B1:H239,2,FALSE)</f>
        <v>Ильясов Эли Зайндиевич</v>
      </c>
      <c r="AC33" s="434" t="str">
        <f>VLOOKUP(AE33,'пр.взв.'!B1:AH161,3,FALSE)</f>
        <v>25.01.92 кмс</v>
      </c>
      <c r="AD33" s="434" t="str">
        <f>VLOOKUP(AE33,'пр.взв.'!B1:H161,4,FALSE)</f>
        <v>ПФО</v>
      </c>
      <c r="AE33" s="413">
        <v>30</v>
      </c>
    </row>
    <row r="34" spans="1:31" ht="12" customHeight="1" thickBot="1">
      <c r="A34" s="441"/>
      <c r="B34" s="168"/>
      <c r="C34" s="168"/>
      <c r="D34" s="168"/>
      <c r="E34" s="57">
        <v>29</v>
      </c>
      <c r="F34" s="107"/>
      <c r="G34" s="93"/>
      <c r="H34" s="95"/>
      <c r="I34" s="90"/>
      <c r="J34" s="91"/>
      <c r="K34" s="91"/>
      <c r="L34" s="90"/>
      <c r="M34" s="59"/>
      <c r="N34" s="448"/>
      <c r="O34" s="449"/>
      <c r="P34" s="449"/>
      <c r="Q34" s="449"/>
      <c r="R34" s="450"/>
      <c r="S34" s="90"/>
      <c r="T34" s="59"/>
      <c r="U34" s="91"/>
      <c r="V34" s="50"/>
      <c r="W34" s="50"/>
      <c r="X34" s="50"/>
      <c r="Y34" s="50"/>
      <c r="Z34" s="153"/>
      <c r="AA34" s="57">
        <v>30</v>
      </c>
      <c r="AB34" s="435"/>
      <c r="AC34" s="435"/>
      <c r="AD34" s="435"/>
      <c r="AE34" s="414"/>
    </row>
    <row r="35" spans="1:31" ht="12" customHeight="1" thickBot="1">
      <c r="A35" s="441">
        <v>61</v>
      </c>
      <c r="B35" s="457">
        <f>VLOOKUP(A35,'пр.взв.'!B36:C163,2,FALSE)</f>
        <v>0</v>
      </c>
      <c r="C35" s="457">
        <f>VLOOKUP(A35,'пр.взв.'!B36:H163,3,FALSE)</f>
        <v>0</v>
      </c>
      <c r="D35" s="457">
        <f>VLOOKUP(A35,'пр.взв.'!B36:F163,4,FALSE)</f>
        <v>0</v>
      </c>
      <c r="E35" s="98"/>
      <c r="F35" s="93"/>
      <c r="G35" s="93"/>
      <c r="H35" s="100"/>
      <c r="I35" s="90"/>
      <c r="J35" s="91"/>
      <c r="K35" s="91"/>
      <c r="L35" s="90"/>
      <c r="M35" s="59"/>
      <c r="N35" s="90"/>
      <c r="O35" s="90"/>
      <c r="P35" s="475" t="s">
        <v>248</v>
      </c>
      <c r="Q35" s="91"/>
      <c r="R35" s="91"/>
      <c r="S35" s="91"/>
      <c r="T35" s="59"/>
      <c r="U35" s="91"/>
      <c r="V35" s="50"/>
      <c r="W35" s="50"/>
      <c r="X35" s="50"/>
      <c r="Y35" s="50"/>
      <c r="Z35" s="50"/>
      <c r="AA35" s="136"/>
      <c r="AB35" s="432">
        <f>VLOOKUP(AE35,'пр.взв.'!B1:H241,2,FALSE)</f>
        <v>0</v>
      </c>
      <c r="AC35" s="432">
        <f>VLOOKUP(AE35,'пр.взв.'!B1:AH163,3,FALSE)</f>
        <v>0</v>
      </c>
      <c r="AD35" s="432">
        <f>VLOOKUP(AE35,'пр.взв.'!B1:H163,4,FALSE)</f>
        <v>0</v>
      </c>
      <c r="AE35" s="414">
        <v>62</v>
      </c>
    </row>
    <row r="36" spans="1:31" ht="12" customHeight="1" thickBot="1">
      <c r="A36" s="442"/>
      <c r="B36" s="458"/>
      <c r="C36" s="458"/>
      <c r="D36" s="458"/>
      <c r="E36" s="93"/>
      <c r="F36" s="93"/>
      <c r="G36" s="93"/>
      <c r="H36" s="95"/>
      <c r="I36" s="90"/>
      <c r="J36" s="91"/>
      <c r="K36" s="91"/>
      <c r="L36" s="90"/>
      <c r="M36" s="58">
        <v>33</v>
      </c>
      <c r="N36" s="90"/>
      <c r="O36" s="90"/>
      <c r="P36" s="91"/>
      <c r="Q36" s="91"/>
      <c r="R36" s="91"/>
      <c r="S36" s="58">
        <v>34</v>
      </c>
      <c r="T36" s="59"/>
      <c r="U36" s="91"/>
      <c r="V36" s="50"/>
      <c r="W36" s="50"/>
      <c r="X36" s="50"/>
      <c r="Y36" s="50"/>
      <c r="Z36" s="50"/>
      <c r="AA36" s="50"/>
      <c r="AB36" s="433"/>
      <c r="AC36" s="433"/>
      <c r="AD36" s="433"/>
      <c r="AE36" s="415"/>
    </row>
    <row r="37" spans="1:31" ht="3" customHeight="1" thickBot="1">
      <c r="A37" s="116"/>
      <c r="B37" s="155"/>
      <c r="C37" s="155"/>
      <c r="D37" s="91"/>
      <c r="E37" s="93"/>
      <c r="F37" s="93"/>
      <c r="G37" s="93"/>
      <c r="H37" s="90"/>
      <c r="I37" s="103"/>
      <c r="J37" s="91"/>
      <c r="K37" s="91"/>
      <c r="L37" s="90"/>
      <c r="M37" s="117"/>
      <c r="N37" s="90"/>
      <c r="O37" s="90"/>
      <c r="P37" s="91"/>
      <c r="Q37" s="91"/>
      <c r="R37" s="91"/>
      <c r="S37" s="117"/>
      <c r="T37" s="59"/>
      <c r="U37" s="91"/>
      <c r="V37" s="50"/>
      <c r="W37" s="50"/>
      <c r="X37" s="50"/>
      <c r="Y37" s="50"/>
      <c r="Z37" s="50"/>
      <c r="AA37" s="50"/>
      <c r="AB37" s="155"/>
      <c r="AC37" s="155"/>
      <c r="AD37" s="91"/>
      <c r="AE37" s="116"/>
    </row>
    <row r="38" spans="1:31" ht="12" customHeight="1" thickBot="1">
      <c r="A38" s="444">
        <v>3</v>
      </c>
      <c r="B38" s="443" t="str">
        <f>VLOOKUP(A38,'пр.взв.'!B6:H133,2,FALSE)</f>
        <v>Леонтьев Владимир Александрович</v>
      </c>
      <c r="C38" s="443" t="str">
        <f>VLOOKUP(A38,'пр.взв.'!B6:H133,3,FALSE)</f>
        <v>27.11.85 мсмк</v>
      </c>
      <c r="D38" s="443" t="str">
        <f>VLOOKUP(A38,'пр.взв.'!B6:H133,4,FALSE)</f>
        <v>МОС</v>
      </c>
      <c r="E38" s="91"/>
      <c r="F38" s="91"/>
      <c r="G38" s="89"/>
      <c r="H38" s="91"/>
      <c r="I38" s="143"/>
      <c r="J38" s="90"/>
      <c r="K38" s="91"/>
      <c r="L38" s="90"/>
      <c r="M38" s="137" t="s">
        <v>251</v>
      </c>
      <c r="N38" s="90"/>
      <c r="O38" s="90"/>
      <c r="P38" s="91"/>
      <c r="Q38" s="91"/>
      <c r="R38" s="91"/>
      <c r="S38" s="137" t="s">
        <v>247</v>
      </c>
      <c r="T38" s="59"/>
      <c r="U38" s="91"/>
      <c r="V38" s="50"/>
      <c r="W38" s="50"/>
      <c r="X38" s="50"/>
      <c r="Y38" s="50"/>
      <c r="Z38" s="50"/>
      <c r="AA38" s="50"/>
      <c r="AB38" s="434" t="str">
        <f>VLOOKUP(AE38,'пр.взв.'!B6:H244,2,FALSE)</f>
        <v>Куварин Алексей Сергеевич</v>
      </c>
      <c r="AC38" s="434" t="str">
        <f>VLOOKUP(AE38,'пр.взв.'!B6:AH166,3,FALSE)</f>
        <v>20.10.92 кмс</v>
      </c>
      <c r="AD38" s="434" t="str">
        <f>VLOOKUP(AE38,'пр.взв.'!B6:H166,4,FALSE)</f>
        <v>ПФО</v>
      </c>
      <c r="AE38" s="413">
        <v>4</v>
      </c>
    </row>
    <row r="39" spans="1:31" ht="12" customHeight="1">
      <c r="A39" s="441"/>
      <c r="B39" s="168"/>
      <c r="C39" s="168"/>
      <c r="D39" s="168"/>
      <c r="E39" s="57">
        <v>35</v>
      </c>
      <c r="F39" s="93"/>
      <c r="G39" s="94"/>
      <c r="H39" s="95"/>
      <c r="I39" s="96"/>
      <c r="J39" s="97"/>
      <c r="K39" s="91"/>
      <c r="L39" s="90"/>
      <c r="M39" s="59"/>
      <c r="N39" s="91"/>
      <c r="O39" s="91"/>
      <c r="P39" s="91"/>
      <c r="Q39" s="91"/>
      <c r="R39" s="91"/>
      <c r="S39" s="91"/>
      <c r="T39" s="59"/>
      <c r="U39" s="91"/>
      <c r="V39" s="50"/>
      <c r="W39" s="50"/>
      <c r="X39" s="50"/>
      <c r="Y39" s="50"/>
      <c r="Z39" s="50"/>
      <c r="AA39" s="57">
        <v>36</v>
      </c>
      <c r="AB39" s="435"/>
      <c r="AC39" s="435"/>
      <c r="AD39" s="435"/>
      <c r="AE39" s="414"/>
    </row>
    <row r="40" spans="1:43" ht="12" customHeight="1" thickBot="1">
      <c r="A40" s="441">
        <v>35</v>
      </c>
      <c r="B40" s="435" t="str">
        <f>VLOOKUP(A40,'пр.взв.'!B8:H135,2,FALSE)</f>
        <v>Горобец Андрей Федорович</v>
      </c>
      <c r="C40" s="435" t="str">
        <f>VLOOKUP(A40,'пр.взв.'!B8:H135,3,FALSE)</f>
        <v>22.11.86 мсмк</v>
      </c>
      <c r="D40" s="435" t="str">
        <f>VLOOKUP(A40,'пр.взв.'!B8:H135,4,FALSE)</f>
        <v>ЮФО</v>
      </c>
      <c r="E40" s="145" t="s">
        <v>247</v>
      </c>
      <c r="F40" s="99"/>
      <c r="G40" s="93"/>
      <c r="H40" s="100"/>
      <c r="I40" s="103"/>
      <c r="J40" s="90"/>
      <c r="K40" s="91"/>
      <c r="L40" s="90"/>
      <c r="M40" s="474">
        <v>34</v>
      </c>
      <c r="N40" s="90"/>
      <c r="O40" s="90"/>
      <c r="P40" s="91"/>
      <c r="Q40" s="91"/>
      <c r="R40" s="91"/>
      <c r="S40" s="91"/>
      <c r="T40" s="59"/>
      <c r="U40" s="91"/>
      <c r="V40" s="50"/>
      <c r="W40" s="50"/>
      <c r="X40" s="50"/>
      <c r="Y40" s="50"/>
      <c r="Z40" s="148"/>
      <c r="AA40" s="145" t="s">
        <v>248</v>
      </c>
      <c r="AB40" s="436" t="str">
        <f>VLOOKUP(AE40,'пр.взв.'!B6:H246,2,FALSE)</f>
        <v>Суханов Михаил Игоревич</v>
      </c>
      <c r="AC40" s="436" t="str">
        <f>VLOOKUP(AE40,'пр.взв.'!B6:AH168,3,FALSE)</f>
        <v>31.08.84 мс</v>
      </c>
      <c r="AD40" s="436" t="str">
        <f>VLOOKUP(AE40,'пр.взв.'!B6:H168,4,FALSE)</f>
        <v>УФО</v>
      </c>
      <c r="AE40" s="414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42"/>
      <c r="B41" s="168"/>
      <c r="C41" s="168"/>
      <c r="D41" s="168"/>
      <c r="E41" s="93"/>
      <c r="F41" s="77"/>
      <c r="G41" s="57">
        <v>35</v>
      </c>
      <c r="H41" s="103"/>
      <c r="I41" s="96"/>
      <c r="J41" s="90"/>
      <c r="K41" s="91"/>
      <c r="L41" s="90"/>
      <c r="M41" s="59"/>
      <c r="N41" s="459" t="str">
        <f>VLOOKUP(M40,'пр.взв.'!B6:H147,2,FALSE)</f>
        <v>Клецков Никита Валерьевич</v>
      </c>
      <c r="O41" s="460"/>
      <c r="P41" s="460"/>
      <c r="Q41" s="460"/>
      <c r="R41" s="461"/>
      <c r="S41" s="91"/>
      <c r="T41" s="59"/>
      <c r="U41" s="91"/>
      <c r="V41" s="50"/>
      <c r="W41" s="50"/>
      <c r="X41" s="150"/>
      <c r="Y41" s="57">
        <v>20</v>
      </c>
      <c r="Z41" s="151"/>
      <c r="AA41" s="50"/>
      <c r="AB41" s="437"/>
      <c r="AC41" s="437"/>
      <c r="AD41" s="437"/>
      <c r="AE41" s="415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444">
        <v>19</v>
      </c>
      <c r="B42" s="443" t="str">
        <f>VLOOKUP(A42,'пр.взв.'!B10:H137,2,FALSE)</f>
        <v>Анисимов Сергей Юрьевич</v>
      </c>
      <c r="C42" s="443" t="str">
        <f>VLOOKUP(A42,'пр.взв.'!B10:H137,3,FALSE)</f>
        <v>08.01.86 мс</v>
      </c>
      <c r="D42" s="443" t="str">
        <f>VLOOKUP(A42,'пр.взв.'!B10:H137,4,FALSE)</f>
        <v>СПБ</v>
      </c>
      <c r="E42" s="91"/>
      <c r="F42" s="93"/>
      <c r="G42" s="145" t="s">
        <v>247</v>
      </c>
      <c r="H42" s="104"/>
      <c r="I42" s="105"/>
      <c r="J42" s="90"/>
      <c r="K42" s="91"/>
      <c r="L42" s="90"/>
      <c r="M42" s="59"/>
      <c r="N42" s="462"/>
      <c r="O42" s="463"/>
      <c r="P42" s="463"/>
      <c r="Q42" s="463"/>
      <c r="R42" s="464"/>
      <c r="S42" s="91"/>
      <c r="T42" s="59"/>
      <c r="U42" s="91"/>
      <c r="V42" s="50"/>
      <c r="W42" s="50"/>
      <c r="X42" s="151"/>
      <c r="Y42" s="145" t="s">
        <v>250</v>
      </c>
      <c r="Z42" s="151"/>
      <c r="AA42" s="50"/>
      <c r="AB42" s="434" t="str">
        <f>VLOOKUP(AE42,'пр.взв.'!B10:H248,2,FALSE)</f>
        <v>Межлумян Гайк Левонович</v>
      </c>
      <c r="AC42" s="434" t="str">
        <f>VLOOKUP(AE42,'пр.взв.'!B10:AH170,3,FALSE)</f>
        <v>17.05.90 мс</v>
      </c>
      <c r="AD42" s="434" t="str">
        <f>VLOOKUP(AE42,'пр.взв.'!B10:H170,4,FALSE)</f>
        <v>ЮФО </v>
      </c>
      <c r="AE42" s="413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441"/>
      <c r="B43" s="168"/>
      <c r="C43" s="168"/>
      <c r="D43" s="168"/>
      <c r="E43" s="57">
        <v>19</v>
      </c>
      <c r="F43" s="107"/>
      <c r="G43" s="93"/>
      <c r="H43" s="95"/>
      <c r="I43" s="105"/>
      <c r="J43" s="103"/>
      <c r="K43" s="91"/>
      <c r="L43" s="90"/>
      <c r="M43" s="59"/>
      <c r="N43" s="103"/>
      <c r="O43" s="90"/>
      <c r="P43" s="103"/>
      <c r="Q43" s="103"/>
      <c r="R43" s="108"/>
      <c r="S43" s="91"/>
      <c r="T43" s="59"/>
      <c r="U43" s="91"/>
      <c r="V43" s="50"/>
      <c r="W43" s="50"/>
      <c r="X43" s="151"/>
      <c r="Y43" s="50"/>
      <c r="Z43" s="153"/>
      <c r="AA43" s="57">
        <v>20</v>
      </c>
      <c r="AB43" s="435"/>
      <c r="AC43" s="435"/>
      <c r="AD43" s="435"/>
      <c r="AE43" s="414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441">
        <v>51</v>
      </c>
      <c r="B44" s="438">
        <f>VLOOKUP(A44,'пр.взв.'!B12:H139,2,FALSE)</f>
        <v>0</v>
      </c>
      <c r="C44" s="438">
        <f>VLOOKUP(A44,'пр.взв.'!B12:H139,3,FALSE)</f>
        <v>0</v>
      </c>
      <c r="D44" s="438">
        <f>VLOOKUP(A44,'пр.взв.'!B12:H139,4,FALSE)</f>
        <v>0</v>
      </c>
      <c r="E44" s="136"/>
      <c r="F44" s="93"/>
      <c r="G44" s="93"/>
      <c r="H44" s="100"/>
      <c r="I44" s="105"/>
      <c r="J44" s="103"/>
      <c r="K44" s="91"/>
      <c r="L44" s="90"/>
      <c r="M44" s="59"/>
      <c r="N44" s="90"/>
      <c r="O44" s="97"/>
      <c r="P44" s="96"/>
      <c r="Q44" s="103"/>
      <c r="R44" s="108"/>
      <c r="S44" s="91"/>
      <c r="T44" s="59"/>
      <c r="U44" s="91"/>
      <c r="V44" s="50"/>
      <c r="W44" s="50"/>
      <c r="X44" s="151"/>
      <c r="Y44" s="50"/>
      <c r="Z44" s="50"/>
      <c r="AA44" s="136"/>
      <c r="AB44" s="432">
        <f>VLOOKUP(AE44,'пр.взв.'!B10:H250,2,FALSE)</f>
        <v>0</v>
      </c>
      <c r="AC44" s="432">
        <f>VLOOKUP(AE44,'пр.взв.'!B10:AH172,3,FALSE)</f>
        <v>0</v>
      </c>
      <c r="AD44" s="432">
        <f>VLOOKUP(AE44,'пр.взв.'!B10:H172,4,FALSE)</f>
        <v>0</v>
      </c>
      <c r="AE44" s="414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442"/>
      <c r="B45" s="439"/>
      <c r="C45" s="439"/>
      <c r="D45" s="439"/>
      <c r="E45" s="93"/>
      <c r="F45" s="93"/>
      <c r="G45" s="77"/>
      <c r="H45" s="103"/>
      <c r="I45" s="109"/>
      <c r="J45" s="90"/>
      <c r="K45" s="91"/>
      <c r="L45" s="90"/>
      <c r="M45" s="59"/>
      <c r="N45" s="90"/>
      <c r="O45" s="90"/>
      <c r="P45" s="91"/>
      <c r="Q45" s="91"/>
      <c r="R45" s="91"/>
      <c r="S45" s="91"/>
      <c r="T45" s="59"/>
      <c r="U45" s="91"/>
      <c r="V45" s="50"/>
      <c r="W45" s="57">
        <v>20</v>
      </c>
      <c r="X45" s="151"/>
      <c r="Y45" s="50"/>
      <c r="Z45" s="50"/>
      <c r="AA45" s="50"/>
      <c r="AB45" s="433"/>
      <c r="AC45" s="433"/>
      <c r="AD45" s="433"/>
      <c r="AE45" s="415"/>
    </row>
    <row r="46" spans="1:31" ht="12" customHeight="1" thickBot="1">
      <c r="A46" s="444">
        <v>11</v>
      </c>
      <c r="B46" s="443" t="str">
        <f>VLOOKUP(A46,'пр.взв.'!B14:H141,2,FALSE)</f>
        <v>Власов Максим Александрович</v>
      </c>
      <c r="C46" s="443" t="str">
        <f>VLOOKUP(A46,'пр.взв.'!B14:H141,3,FALSE)</f>
        <v>10.01.90 кмс</v>
      </c>
      <c r="D46" s="443" t="str">
        <f>VLOOKUP(A46,'пр.взв.'!B14:H141,4,FALSE)</f>
        <v>ДВФ0</v>
      </c>
      <c r="E46" s="91"/>
      <c r="F46" s="91"/>
      <c r="G46" s="93"/>
      <c r="H46" s="96"/>
      <c r="I46" s="57">
        <v>27</v>
      </c>
      <c r="J46" s="111"/>
      <c r="K46" s="90"/>
      <c r="L46" s="90"/>
      <c r="M46" s="59"/>
      <c r="N46" s="90"/>
      <c r="O46" s="90"/>
      <c r="P46" s="91"/>
      <c r="Q46" s="91"/>
      <c r="R46" s="91"/>
      <c r="S46" s="91"/>
      <c r="T46" s="59"/>
      <c r="U46" s="91"/>
      <c r="V46" s="148"/>
      <c r="W46" s="145" t="s">
        <v>249</v>
      </c>
      <c r="X46" s="151"/>
      <c r="Y46" s="50"/>
      <c r="Z46" s="50"/>
      <c r="AA46" s="50"/>
      <c r="AB46" s="434" t="str">
        <f>VLOOKUP(AE46,'пр.взв.'!B14:H252,2,FALSE)</f>
        <v>Савельев Евгений Анатольевич</v>
      </c>
      <c r="AC46" s="434" t="str">
        <f>VLOOKUP(AE46,'пр.взв.'!B14:AH174,3,FALSE)</f>
        <v>11.06.1991, МС</v>
      </c>
      <c r="AD46" s="434" t="str">
        <f>VLOOKUP(AE46,'пр.взв.'!B14:H174,4,FALSE)</f>
        <v>ЦФО</v>
      </c>
      <c r="AE46" s="413">
        <v>12</v>
      </c>
    </row>
    <row r="47" spans="1:31" ht="12" customHeight="1" thickBot="1">
      <c r="A47" s="441"/>
      <c r="B47" s="168"/>
      <c r="C47" s="168"/>
      <c r="D47" s="168"/>
      <c r="E47" s="57">
        <v>11</v>
      </c>
      <c r="F47" s="93"/>
      <c r="G47" s="93"/>
      <c r="H47" s="152"/>
      <c r="I47" s="145" t="s">
        <v>248</v>
      </c>
      <c r="J47" s="90"/>
      <c r="K47" s="59"/>
      <c r="L47" s="90"/>
      <c r="M47" s="59"/>
      <c r="N47" s="90"/>
      <c r="O47" s="90"/>
      <c r="P47" s="97" t="s">
        <v>24</v>
      </c>
      <c r="Q47" s="90"/>
      <c r="R47" s="90"/>
      <c r="S47" s="91"/>
      <c r="T47" s="59"/>
      <c r="U47" s="91"/>
      <c r="V47" s="151"/>
      <c r="W47" s="50"/>
      <c r="X47" s="151"/>
      <c r="Y47" s="50"/>
      <c r="Z47" s="50"/>
      <c r="AA47" s="57">
        <v>12</v>
      </c>
      <c r="AB47" s="435"/>
      <c r="AC47" s="435"/>
      <c r="AD47" s="435"/>
      <c r="AE47" s="414"/>
    </row>
    <row r="48" spans="1:31" ht="12" customHeight="1" thickBot="1">
      <c r="A48" s="441">
        <v>43</v>
      </c>
      <c r="B48" s="438">
        <f>VLOOKUP(A48,'пр.взв.'!B16:H143,2,FALSE)</f>
        <v>0</v>
      </c>
      <c r="C48" s="438">
        <f>VLOOKUP(A48,'пр.взв.'!B16:H143,3,FALSE)</f>
        <v>0</v>
      </c>
      <c r="D48" s="438">
        <f>VLOOKUP(A48,'пр.взв.'!B16:H143,4,FALSE)</f>
        <v>0</v>
      </c>
      <c r="E48" s="136"/>
      <c r="F48" s="99"/>
      <c r="G48" s="93"/>
      <c r="H48" s="113"/>
      <c r="I48" s="90"/>
      <c r="J48" s="90"/>
      <c r="K48" s="59"/>
      <c r="L48" s="90"/>
      <c r="M48" s="59"/>
      <c r="N48" s="451" t="str">
        <f>VLOOKUP(R67,'пр.взв.'!B6:H133,2,FALSE)</f>
        <v>Кадяев Дмитрий Николаевич</v>
      </c>
      <c r="O48" s="452"/>
      <c r="P48" s="452"/>
      <c r="Q48" s="452"/>
      <c r="R48" s="453"/>
      <c r="S48" s="91"/>
      <c r="T48" s="59"/>
      <c r="U48" s="91"/>
      <c r="V48" s="151"/>
      <c r="W48" s="50"/>
      <c r="X48" s="151"/>
      <c r="Y48" s="50"/>
      <c r="Z48" s="148"/>
      <c r="AA48" s="136"/>
      <c r="AB48" s="432">
        <f>VLOOKUP(AE48,'пр.взв.'!B14:H254,2,FALSE)</f>
        <v>0</v>
      </c>
      <c r="AC48" s="432">
        <f>VLOOKUP(AE48,'пр.взв.'!B14:AH176,3,FALSE)</f>
        <v>0</v>
      </c>
      <c r="AD48" s="432">
        <f>VLOOKUP(AE48,'пр.взв.'!B14:H176,4,FALSE)</f>
        <v>0</v>
      </c>
      <c r="AE48" s="414">
        <v>44</v>
      </c>
    </row>
    <row r="49" spans="1:31" ht="12" customHeight="1" thickBot="1">
      <c r="A49" s="442"/>
      <c r="B49" s="439"/>
      <c r="C49" s="439"/>
      <c r="D49" s="439"/>
      <c r="E49" s="93"/>
      <c r="F49" s="77"/>
      <c r="G49" s="57">
        <v>27</v>
      </c>
      <c r="H49" s="110"/>
      <c r="I49" s="90"/>
      <c r="J49" s="90"/>
      <c r="K49" s="59"/>
      <c r="L49" s="90"/>
      <c r="M49" s="59"/>
      <c r="N49" s="454"/>
      <c r="O49" s="455"/>
      <c r="P49" s="455"/>
      <c r="Q49" s="455"/>
      <c r="R49" s="456"/>
      <c r="S49" s="91"/>
      <c r="T49" s="59"/>
      <c r="U49" s="91"/>
      <c r="V49" s="151"/>
      <c r="W49" s="50"/>
      <c r="X49" s="153"/>
      <c r="Y49" s="57">
        <v>12</v>
      </c>
      <c r="Z49" s="151"/>
      <c r="AA49" s="50"/>
      <c r="AB49" s="433"/>
      <c r="AC49" s="433"/>
      <c r="AD49" s="433"/>
      <c r="AE49" s="415"/>
    </row>
    <row r="50" spans="1:31" ht="12" customHeight="1" thickBot="1">
      <c r="A50" s="444">
        <v>27</v>
      </c>
      <c r="B50" s="443" t="str">
        <f>VLOOKUP(A50,'пр.взв.'!B18:H145,2,FALSE)</f>
        <v>Лагвенкин Павел Михайлович</v>
      </c>
      <c r="C50" s="443" t="str">
        <f>VLOOKUP(A50,'пр.взв.'!B18:H145,3,FALSE)</f>
        <v>13.02.92 мс</v>
      </c>
      <c r="D50" s="443" t="str">
        <f>VLOOKUP(A50,'пр.взв.'!B18:H145,4,FALSE)</f>
        <v>ЦФО</v>
      </c>
      <c r="E50" s="91"/>
      <c r="F50" s="93"/>
      <c r="G50" s="145" t="s">
        <v>248</v>
      </c>
      <c r="H50" s="100"/>
      <c r="I50" s="90"/>
      <c r="J50" s="90"/>
      <c r="K50" s="59"/>
      <c r="L50" s="90"/>
      <c r="M50" s="59"/>
      <c r="N50" s="90"/>
      <c r="O50" s="90"/>
      <c r="P50" s="91"/>
      <c r="Q50" s="91"/>
      <c r="R50" s="91"/>
      <c r="S50" s="91"/>
      <c r="T50" s="59"/>
      <c r="U50" s="90"/>
      <c r="V50" s="151"/>
      <c r="W50" s="50"/>
      <c r="X50" s="50"/>
      <c r="Y50" s="145" t="s">
        <v>249</v>
      </c>
      <c r="Z50" s="151"/>
      <c r="AA50" s="50"/>
      <c r="AB50" s="434" t="str">
        <f>VLOOKUP(AE50,'пр.взв.'!B18:H256,2,FALSE)</f>
        <v>Езжалкин Иван Сергеевич</v>
      </c>
      <c r="AC50" s="434" t="str">
        <f>VLOOKUP(AE50,'пр.взв.'!B18:AH178,3,FALSE)</f>
        <v>21.05.93 кмс</v>
      </c>
      <c r="AD50" s="434" t="str">
        <f>VLOOKUP(AE50,'пр.взв.'!B18:H178,4,FALSE)</f>
        <v>ЦФО</v>
      </c>
      <c r="AE50" s="413">
        <v>28</v>
      </c>
    </row>
    <row r="51" spans="1:31" ht="12" customHeight="1">
      <c r="A51" s="441"/>
      <c r="B51" s="168"/>
      <c r="C51" s="168"/>
      <c r="D51" s="168"/>
      <c r="E51" s="57">
        <v>27</v>
      </c>
      <c r="F51" s="107"/>
      <c r="G51" s="93"/>
      <c r="H51" s="95"/>
      <c r="I51" s="90"/>
      <c r="J51" s="90"/>
      <c r="K51" s="59"/>
      <c r="L51" s="90"/>
      <c r="M51" s="59"/>
      <c r="N51" s="90"/>
      <c r="O51" s="90"/>
      <c r="P51" s="91"/>
      <c r="Q51" s="91"/>
      <c r="R51" s="91"/>
      <c r="S51" s="91"/>
      <c r="T51" s="59"/>
      <c r="U51" s="90"/>
      <c r="V51" s="151"/>
      <c r="W51" s="50"/>
      <c r="X51" s="50"/>
      <c r="Y51" s="50"/>
      <c r="Z51" s="153"/>
      <c r="AA51" s="57">
        <v>28</v>
      </c>
      <c r="AB51" s="435"/>
      <c r="AC51" s="435"/>
      <c r="AD51" s="435"/>
      <c r="AE51" s="414"/>
    </row>
    <row r="52" spans="1:31" ht="12" customHeight="1" thickBot="1">
      <c r="A52" s="441">
        <v>59</v>
      </c>
      <c r="B52" s="438">
        <f>VLOOKUP(A52,'пр.взв.'!B20:H147,2,FALSE)</f>
        <v>0</v>
      </c>
      <c r="C52" s="438">
        <f>VLOOKUP(A52,'пр.взв.'!B20:H147,3,FALSE)</f>
        <v>0</v>
      </c>
      <c r="D52" s="438">
        <f>VLOOKUP(A52,'пр.взв.'!B20:H147,4,FALSE)</f>
        <v>0</v>
      </c>
      <c r="E52" s="136"/>
      <c r="F52" s="93"/>
      <c r="G52" s="93"/>
      <c r="H52" s="100"/>
      <c r="I52" s="90"/>
      <c r="J52" s="90"/>
      <c r="K52" s="59"/>
      <c r="L52" s="90"/>
      <c r="M52" s="59"/>
      <c r="N52" s="90"/>
      <c r="O52" s="90"/>
      <c r="P52" s="91"/>
      <c r="Q52" s="91"/>
      <c r="R52" s="91"/>
      <c r="S52" s="91"/>
      <c r="T52" s="59"/>
      <c r="U52" s="90"/>
      <c r="V52" s="151"/>
      <c r="W52" s="50"/>
      <c r="X52" s="50"/>
      <c r="Y52" s="50"/>
      <c r="Z52" s="50"/>
      <c r="AA52" s="136"/>
      <c r="AB52" s="432">
        <f>VLOOKUP(AE52,'пр.взв.'!B18:H258,2,FALSE)</f>
        <v>0</v>
      </c>
      <c r="AC52" s="432">
        <f>VLOOKUP(AE52,'пр.взв.'!B18:AH180,3,FALSE)</f>
        <v>0</v>
      </c>
      <c r="AD52" s="432">
        <f>VLOOKUP(AE52,'пр.взв.'!B18:H180,4,FALSE)</f>
        <v>0</v>
      </c>
      <c r="AE52" s="414">
        <v>60</v>
      </c>
    </row>
    <row r="53" spans="1:31" ht="12" customHeight="1" thickBot="1">
      <c r="A53" s="442"/>
      <c r="B53" s="439"/>
      <c r="C53" s="439"/>
      <c r="D53" s="439"/>
      <c r="E53" s="93"/>
      <c r="F53" s="93"/>
      <c r="G53" s="93"/>
      <c r="H53" s="95"/>
      <c r="I53" s="90"/>
      <c r="J53" s="90"/>
      <c r="K53" s="57">
        <v>7</v>
      </c>
      <c r="L53" s="118"/>
      <c r="M53" s="59"/>
      <c r="N53" s="90"/>
      <c r="O53" s="90"/>
      <c r="P53" s="91"/>
      <c r="Q53" s="91"/>
      <c r="R53" s="91"/>
      <c r="S53" s="91"/>
      <c r="T53" s="156"/>
      <c r="U53" s="57">
        <v>8</v>
      </c>
      <c r="V53" s="151"/>
      <c r="W53" s="50"/>
      <c r="X53" s="50"/>
      <c r="Y53" s="50"/>
      <c r="Z53" s="50"/>
      <c r="AA53" s="50"/>
      <c r="AB53" s="433"/>
      <c r="AC53" s="433"/>
      <c r="AD53" s="433"/>
      <c r="AE53" s="415"/>
    </row>
    <row r="54" spans="1:31" ht="12" customHeight="1" thickBot="1">
      <c r="A54" s="444">
        <v>7</v>
      </c>
      <c r="B54" s="443" t="str">
        <f>VLOOKUP(A54,'пр.взв.'!B6:H133,2,FALSE)</f>
        <v>Кадяев Дмитрий Николаевич</v>
      </c>
      <c r="C54" s="443" t="str">
        <f>VLOOKUP(A54,'пр.взв.'!B6:H133,3,FALSE)</f>
        <v>15.07.88 мс</v>
      </c>
      <c r="D54" s="443" t="str">
        <f>VLOOKUP(A54,'пр.взв.'!B6:H133,4,FALSE)</f>
        <v>ПФО</v>
      </c>
      <c r="E54" s="91"/>
      <c r="F54" s="91"/>
      <c r="G54" s="89"/>
      <c r="H54" s="89"/>
      <c r="I54" s="101"/>
      <c r="J54" s="101"/>
      <c r="K54" s="145" t="s">
        <v>249</v>
      </c>
      <c r="L54" s="91"/>
      <c r="M54" s="91"/>
      <c r="N54" s="428" t="s">
        <v>26</v>
      </c>
      <c r="O54" s="428"/>
      <c r="P54" s="91"/>
      <c r="Q54" s="91"/>
      <c r="R54" s="91"/>
      <c r="S54" s="91"/>
      <c r="T54" s="91"/>
      <c r="U54" s="145" t="s">
        <v>247</v>
      </c>
      <c r="V54" s="151"/>
      <c r="W54" s="50"/>
      <c r="X54" s="50"/>
      <c r="Y54" s="50"/>
      <c r="Z54" s="50"/>
      <c r="AA54" s="50"/>
      <c r="AB54" s="434" t="str">
        <f>VLOOKUP(AE54,'пр.взв.'!B2:H260,2,FALSE)</f>
        <v>Абмаев Антон Сергеевич</v>
      </c>
      <c r="AC54" s="434" t="str">
        <f>VLOOKUP(AE54,'пр.взв.'!B2:AH182,3,FALSE)</f>
        <v>04.06.86 МСМК</v>
      </c>
      <c r="AD54" s="434" t="str">
        <f>VLOOKUP(AE54,'пр.взв.'!B2:H182,4,FALSE)</f>
        <v>ДВФ0</v>
      </c>
      <c r="AE54" s="413">
        <v>8</v>
      </c>
    </row>
    <row r="55" spans="1:31" ht="12" customHeight="1">
      <c r="A55" s="441"/>
      <c r="B55" s="168"/>
      <c r="C55" s="168"/>
      <c r="D55" s="168"/>
      <c r="E55" s="57">
        <v>7</v>
      </c>
      <c r="F55" s="93"/>
      <c r="G55" s="94"/>
      <c r="H55" s="95"/>
      <c r="I55" s="96"/>
      <c r="J55" s="103"/>
      <c r="K55" s="114"/>
      <c r="L55" s="91"/>
      <c r="M55" s="91"/>
      <c r="N55" s="428"/>
      <c r="O55" s="428"/>
      <c r="P55" s="91"/>
      <c r="Q55" s="91"/>
      <c r="R55" s="91"/>
      <c r="S55" s="91"/>
      <c r="T55" s="91"/>
      <c r="U55" s="90"/>
      <c r="V55" s="151"/>
      <c r="W55" s="50"/>
      <c r="X55" s="50"/>
      <c r="Y55" s="50"/>
      <c r="Z55" s="50"/>
      <c r="AA55" s="57">
        <v>8</v>
      </c>
      <c r="AB55" s="435"/>
      <c r="AC55" s="435"/>
      <c r="AD55" s="435"/>
      <c r="AE55" s="414"/>
    </row>
    <row r="56" spans="1:31" ht="12" customHeight="1" thickBot="1">
      <c r="A56" s="441">
        <v>39</v>
      </c>
      <c r="B56" s="438">
        <f>VLOOKUP(A56,'пр.взв.'!B24:H151,2,FALSE)</f>
        <v>0</v>
      </c>
      <c r="C56" s="438">
        <f>VLOOKUP(A56,'пр.взв.'!B24:H151,3,FALSE)</f>
        <v>0</v>
      </c>
      <c r="D56" s="438">
        <f>VLOOKUP(A56,'пр.взв.'!B24:H151,4,FALSE)</f>
        <v>0</v>
      </c>
      <c r="E56" s="136"/>
      <c r="F56" s="99"/>
      <c r="G56" s="93"/>
      <c r="H56" s="100"/>
      <c r="I56" s="103"/>
      <c r="J56" s="96"/>
      <c r="K56" s="59"/>
      <c r="L56" s="466">
        <v>2</v>
      </c>
      <c r="M56" s="466"/>
      <c r="N56" s="102"/>
      <c r="O56" s="102"/>
      <c r="P56" s="102"/>
      <c r="Q56" s="102"/>
      <c r="R56" s="101"/>
      <c r="S56" s="50"/>
      <c r="T56" s="91"/>
      <c r="U56" s="90"/>
      <c r="V56" s="151"/>
      <c r="W56" s="50"/>
      <c r="X56" s="50"/>
      <c r="Y56" s="50"/>
      <c r="Z56" s="148"/>
      <c r="AA56" s="136"/>
      <c r="AB56" s="432">
        <f>VLOOKUP(AE56,'пр.взв.'!B22:H262,2,FALSE)</f>
        <v>0</v>
      </c>
      <c r="AC56" s="432">
        <f>VLOOKUP(AE56,'пр.взв.'!B22:AH184,3,FALSE)</f>
        <v>0</v>
      </c>
      <c r="AD56" s="432">
        <f>VLOOKUP(AE56,'пр.взв.'!B22:H184,4,FALSE)</f>
        <v>0</v>
      </c>
      <c r="AE56" s="414">
        <v>40</v>
      </c>
    </row>
    <row r="57" spans="1:31" ht="12" customHeight="1" thickBot="1">
      <c r="A57" s="442"/>
      <c r="B57" s="439"/>
      <c r="C57" s="439"/>
      <c r="D57" s="439"/>
      <c r="E57" s="93"/>
      <c r="F57" s="77"/>
      <c r="G57" s="57">
        <v>7</v>
      </c>
      <c r="H57" s="103"/>
      <c r="I57" s="96"/>
      <c r="J57" s="103"/>
      <c r="K57" s="59"/>
      <c r="L57" s="465"/>
      <c r="M57" s="467"/>
      <c r="N57" s="101">
        <v>2</v>
      </c>
      <c r="O57" s="102"/>
      <c r="P57" s="101"/>
      <c r="Q57" s="157"/>
      <c r="R57" s="50"/>
      <c r="S57" s="50"/>
      <c r="T57" s="91"/>
      <c r="U57" s="90"/>
      <c r="V57" s="151"/>
      <c r="W57" s="50"/>
      <c r="X57" s="50"/>
      <c r="Y57" s="57">
        <v>8</v>
      </c>
      <c r="Z57" s="151"/>
      <c r="AA57" s="50"/>
      <c r="AB57" s="433"/>
      <c r="AC57" s="433"/>
      <c r="AD57" s="433"/>
      <c r="AE57" s="415"/>
    </row>
    <row r="58" spans="1:31" ht="12" customHeight="1" thickBot="1">
      <c r="A58" s="444">
        <v>23</v>
      </c>
      <c r="B58" s="443" t="str">
        <f>VLOOKUP(A58,'пр.взв.'!B26:H153,2,FALSE)</f>
        <v>Тютюкин Антон Олегович</v>
      </c>
      <c r="C58" s="443" t="str">
        <f>VLOOKUP(A58,'пр.взв.'!B26:H153,3,FALSE)</f>
        <v>25.07.94 кмс</v>
      </c>
      <c r="D58" s="443" t="str">
        <f>VLOOKUP(A58,'пр.взв.'!B26:H153,4,FALSE)</f>
        <v>УФО</v>
      </c>
      <c r="E58" s="91"/>
      <c r="F58" s="93"/>
      <c r="G58" s="145" t="s">
        <v>247</v>
      </c>
      <c r="H58" s="115"/>
      <c r="I58" s="103"/>
      <c r="J58" s="103"/>
      <c r="K58" s="114"/>
      <c r="L58" s="95"/>
      <c r="M58" s="152"/>
      <c r="N58" s="162" t="s">
        <v>249</v>
      </c>
      <c r="O58" s="101"/>
      <c r="P58" s="102"/>
      <c r="Q58" s="157"/>
      <c r="R58" s="50"/>
      <c r="S58" s="50"/>
      <c r="T58" s="91"/>
      <c r="U58" s="90"/>
      <c r="V58" s="151"/>
      <c r="W58" s="50"/>
      <c r="X58" s="148"/>
      <c r="Y58" s="145" t="s">
        <v>247</v>
      </c>
      <c r="Z58" s="151"/>
      <c r="AA58" s="50"/>
      <c r="AB58" s="434" t="str">
        <f>VLOOKUP(AE58,'пр.взв.'!B26:H264,2,FALSE)</f>
        <v>Морозов Дмитрий Сергеевич</v>
      </c>
      <c r="AC58" s="434" t="str">
        <f>VLOOKUP(AE58,'пр.взв.'!B26:AH186,3,FALSE)</f>
        <v>26.12.83 мс</v>
      </c>
      <c r="AD58" s="434" t="str">
        <f>VLOOKUP(AE58,'пр.взв.'!B26:H186,4,FALSE)</f>
        <v>СЗФО</v>
      </c>
      <c r="AE58" s="413">
        <v>24</v>
      </c>
    </row>
    <row r="59" spans="1:31" ht="12" customHeight="1">
      <c r="A59" s="441"/>
      <c r="B59" s="168"/>
      <c r="C59" s="168"/>
      <c r="D59" s="168"/>
      <c r="E59" s="57">
        <v>23</v>
      </c>
      <c r="F59" s="107"/>
      <c r="G59" s="93"/>
      <c r="H59" s="112"/>
      <c r="I59" s="103"/>
      <c r="J59" s="103"/>
      <c r="K59" s="59"/>
      <c r="L59" s="466">
        <v>18</v>
      </c>
      <c r="M59" s="468"/>
      <c r="N59" s="159"/>
      <c r="O59" s="101">
        <v>10</v>
      </c>
      <c r="P59" s="102"/>
      <c r="Q59" s="102"/>
      <c r="R59" s="50"/>
      <c r="S59" s="108"/>
      <c r="T59" s="91"/>
      <c r="U59" s="90"/>
      <c r="V59" s="151"/>
      <c r="W59" s="50"/>
      <c r="X59" s="151"/>
      <c r="Y59" s="50"/>
      <c r="Z59" s="153"/>
      <c r="AA59" s="57">
        <v>24</v>
      </c>
      <c r="AB59" s="435"/>
      <c r="AC59" s="435"/>
      <c r="AD59" s="435"/>
      <c r="AE59" s="414"/>
    </row>
    <row r="60" spans="1:31" ht="12" customHeight="1" thickBot="1">
      <c r="A60" s="441">
        <v>55</v>
      </c>
      <c r="B60" s="438">
        <f>VLOOKUP(A60,'пр.взв.'!B28:H155,2,FALSE)</f>
        <v>0</v>
      </c>
      <c r="C60" s="438">
        <f>VLOOKUP(A60,'пр.взв.'!B28:H155,3,FALSE)</f>
        <v>0</v>
      </c>
      <c r="D60" s="438">
        <f>VLOOKUP(A60,'пр.взв.'!B28:H155,4,FALSE)</f>
        <v>0</v>
      </c>
      <c r="E60" s="136"/>
      <c r="F60" s="93"/>
      <c r="G60" s="93"/>
      <c r="H60" s="113"/>
      <c r="I60" s="103"/>
      <c r="J60" s="96"/>
      <c r="K60" s="59"/>
      <c r="L60" s="465"/>
      <c r="M60" s="465"/>
      <c r="N60" s="15">
        <v>10</v>
      </c>
      <c r="O60" s="164" t="s">
        <v>247</v>
      </c>
      <c r="P60" s="102"/>
      <c r="Q60" s="157"/>
      <c r="R60" s="50"/>
      <c r="S60" s="102"/>
      <c r="T60" s="91"/>
      <c r="U60" s="90"/>
      <c r="V60" s="151"/>
      <c r="W60" s="50"/>
      <c r="X60" s="151"/>
      <c r="Y60" s="50"/>
      <c r="Z60" s="50"/>
      <c r="AA60" s="136"/>
      <c r="AB60" s="432">
        <f>VLOOKUP(AE60,'пр.взв.'!B26:H266,2,FALSE)</f>
        <v>0</v>
      </c>
      <c r="AC60" s="432">
        <f>VLOOKUP(AE60,'пр.взв.'!B26:AH188,3,FALSE)</f>
        <v>0</v>
      </c>
      <c r="AD60" s="432">
        <f>VLOOKUP(AE60,'пр.взв.'!B26:H188,4,FALSE)</f>
        <v>0</v>
      </c>
      <c r="AE60" s="414">
        <v>56</v>
      </c>
    </row>
    <row r="61" spans="1:31" ht="12" customHeight="1" thickBot="1">
      <c r="A61" s="442"/>
      <c r="B61" s="439"/>
      <c r="C61" s="439"/>
      <c r="D61" s="439"/>
      <c r="E61" s="93"/>
      <c r="F61" s="93"/>
      <c r="G61" s="77"/>
      <c r="H61" s="103"/>
      <c r="I61" s="57">
        <v>7</v>
      </c>
      <c r="J61" s="154"/>
      <c r="K61" s="59"/>
      <c r="L61" s="102"/>
      <c r="M61" s="102"/>
      <c r="N61" s="157"/>
      <c r="O61" s="159"/>
      <c r="P61" s="101">
        <v>30</v>
      </c>
      <c r="Q61" s="157"/>
      <c r="R61" s="50"/>
      <c r="S61" s="102"/>
      <c r="T61" s="91"/>
      <c r="U61" s="90"/>
      <c r="V61" s="153"/>
      <c r="W61" s="138">
        <v>8</v>
      </c>
      <c r="X61" s="151"/>
      <c r="Y61" s="50"/>
      <c r="Z61" s="50"/>
      <c r="AA61" s="50"/>
      <c r="AB61" s="433"/>
      <c r="AC61" s="433"/>
      <c r="AD61" s="433"/>
      <c r="AE61" s="415"/>
    </row>
    <row r="62" spans="1:31" ht="12" customHeight="1" thickBot="1">
      <c r="A62" s="444">
        <v>15</v>
      </c>
      <c r="B62" s="443" t="str">
        <f>VLOOKUP(A62,'пр.взв.'!B30:H157,2,FALSE)</f>
        <v>Малиев Родион Гасенович</v>
      </c>
      <c r="C62" s="443" t="str">
        <f>VLOOKUP(A62,'пр.взв.'!B30:H157,3,FALSE)</f>
        <v>07.04.91 кмс</v>
      </c>
      <c r="D62" s="443" t="str">
        <f>VLOOKUP(A62,'пр.взв.'!B30:H157,4,FALSE)</f>
        <v>МОС</v>
      </c>
      <c r="E62" s="91"/>
      <c r="F62" s="91"/>
      <c r="G62" s="93"/>
      <c r="H62" s="96"/>
      <c r="I62" s="145" t="s">
        <v>247</v>
      </c>
      <c r="J62" s="103"/>
      <c r="K62" s="90"/>
      <c r="L62" s="102"/>
      <c r="M62" s="102"/>
      <c r="N62" s="157"/>
      <c r="O62" s="15">
        <v>30</v>
      </c>
      <c r="P62" s="162" t="s">
        <v>249</v>
      </c>
      <c r="Q62" s="157"/>
      <c r="R62" s="50"/>
      <c r="S62" s="95"/>
      <c r="T62" s="91"/>
      <c r="U62" s="90"/>
      <c r="V62" s="50"/>
      <c r="W62" s="146" t="s">
        <v>247</v>
      </c>
      <c r="X62" s="151"/>
      <c r="Y62" s="50"/>
      <c r="Z62" s="50"/>
      <c r="AA62" s="50"/>
      <c r="AB62" s="434" t="str">
        <f>VLOOKUP(AE62,'пр.взв.'!B30:H268,2,FALSE)</f>
        <v>Павлов Денис Александрович</v>
      </c>
      <c r="AC62" s="434" t="str">
        <f>VLOOKUP(AE62,'пр.взв.'!B30:AH190,3,FALSE)</f>
        <v>22.05.80 мс</v>
      </c>
      <c r="AD62" s="434" t="str">
        <f>VLOOKUP(AE62,'пр.взв.'!B30:H190,4,FALSE)</f>
        <v>МОС</v>
      </c>
      <c r="AE62" s="413">
        <v>16</v>
      </c>
    </row>
    <row r="63" spans="1:31" ht="12" customHeight="1">
      <c r="A63" s="441"/>
      <c r="B63" s="168"/>
      <c r="C63" s="168"/>
      <c r="D63" s="168"/>
      <c r="E63" s="57">
        <v>15</v>
      </c>
      <c r="F63" s="93"/>
      <c r="G63" s="93"/>
      <c r="H63" s="152"/>
      <c r="I63" s="90"/>
      <c r="J63" s="91"/>
      <c r="K63" s="91"/>
      <c r="L63" s="469"/>
      <c r="M63" s="469"/>
      <c r="N63" s="157"/>
      <c r="O63" s="157"/>
      <c r="P63" s="112"/>
      <c r="Q63" s="157"/>
      <c r="R63" s="50"/>
      <c r="S63" s="95"/>
      <c r="T63" s="91"/>
      <c r="U63" s="90"/>
      <c r="V63" s="50"/>
      <c r="W63" s="50"/>
      <c r="X63" s="151"/>
      <c r="Y63" s="50"/>
      <c r="Z63" s="50"/>
      <c r="AA63" s="57">
        <v>16</v>
      </c>
      <c r="AB63" s="435"/>
      <c r="AC63" s="435"/>
      <c r="AD63" s="435"/>
      <c r="AE63" s="414"/>
    </row>
    <row r="64" spans="1:31" ht="12" customHeight="1" thickBot="1">
      <c r="A64" s="441">
        <v>47</v>
      </c>
      <c r="B64" s="438">
        <f>VLOOKUP(A64,'пр.взв.'!B32:H159,2,FALSE)</f>
        <v>0</v>
      </c>
      <c r="C64" s="438">
        <f>VLOOKUP(A64,'пр.взв.'!B32:H159,3,FALSE)</f>
        <v>0</v>
      </c>
      <c r="D64" s="438">
        <f>VLOOKUP(A64,'пр.взв.'!B32:H159,4,FALSE)</f>
        <v>0</v>
      </c>
      <c r="E64" s="98"/>
      <c r="F64" s="99"/>
      <c r="G64" s="93"/>
      <c r="H64" s="113"/>
      <c r="I64" s="90"/>
      <c r="J64" s="50"/>
      <c r="K64" s="50"/>
      <c r="L64" s="149"/>
      <c r="M64" s="106"/>
      <c r="N64" s="13">
        <v>24</v>
      </c>
      <c r="O64" s="157"/>
      <c r="P64" s="142"/>
      <c r="Q64" s="13">
        <v>20</v>
      </c>
      <c r="R64" s="50"/>
      <c r="S64" s="103"/>
      <c r="T64" s="91"/>
      <c r="U64" s="90"/>
      <c r="V64" s="50"/>
      <c r="W64" s="50"/>
      <c r="X64" s="151"/>
      <c r="Y64" s="50"/>
      <c r="Z64" s="148"/>
      <c r="AA64" s="136"/>
      <c r="AB64" s="432">
        <f>VLOOKUP(AE64,'пр.взв.'!B30:H270,2,FALSE)</f>
        <v>0</v>
      </c>
      <c r="AC64" s="432">
        <f>VLOOKUP(AE64,'пр.взв.'!B30:AH192,3,FALSE)</f>
        <v>0</v>
      </c>
      <c r="AD64" s="432">
        <f>VLOOKUP(AE64,'пр.взв.'!B30:H192,4,FALSE)</f>
        <v>0</v>
      </c>
      <c r="AE64" s="414">
        <v>48</v>
      </c>
    </row>
    <row r="65" spans="1:31" ht="12" customHeight="1" thickBot="1">
      <c r="A65" s="442"/>
      <c r="B65" s="439"/>
      <c r="C65" s="439"/>
      <c r="D65" s="439"/>
      <c r="E65" s="93"/>
      <c r="F65" s="77"/>
      <c r="G65" s="57">
        <v>31</v>
      </c>
      <c r="H65" s="110"/>
      <c r="I65" s="90"/>
      <c r="J65" s="50"/>
      <c r="K65" s="50"/>
      <c r="L65" s="95"/>
      <c r="M65" s="152"/>
      <c r="N65" s="158"/>
      <c r="O65" s="157"/>
      <c r="P65" s="112"/>
      <c r="Q65" s="162" t="s">
        <v>248</v>
      </c>
      <c r="R65" s="50"/>
      <c r="S65" s="95"/>
      <c r="T65" s="91"/>
      <c r="U65" s="90"/>
      <c r="V65" s="50"/>
      <c r="W65" s="50"/>
      <c r="X65" s="153"/>
      <c r="Y65" s="57">
        <v>32</v>
      </c>
      <c r="Z65" s="151"/>
      <c r="AA65" s="50"/>
      <c r="AB65" s="433"/>
      <c r="AC65" s="433"/>
      <c r="AD65" s="433"/>
      <c r="AE65" s="415"/>
    </row>
    <row r="66" spans="1:31" ht="12" customHeight="1" thickBot="1">
      <c r="A66" s="444">
        <v>31</v>
      </c>
      <c r="B66" s="443" t="str">
        <f>VLOOKUP(A66,'пр.взв.'!B34:H161,2,FALSE)</f>
        <v>Табурченко Павел Алексеевич</v>
      </c>
      <c r="C66" s="443" t="str">
        <f>VLOOKUP(A66,'пр.взв.'!B34:H161,3,FALSE)</f>
        <v>28.04.89 мс</v>
      </c>
      <c r="D66" s="443" t="str">
        <f>VLOOKUP(A66,'пр.взв.'!B34:H161,4,FALSE)</f>
        <v>ЦФО</v>
      </c>
      <c r="E66" s="91"/>
      <c r="F66" s="93"/>
      <c r="G66" s="145" t="s">
        <v>247</v>
      </c>
      <c r="H66" s="100"/>
      <c r="I66" s="90"/>
      <c r="J66" s="50"/>
      <c r="K66" s="50"/>
      <c r="L66" s="469"/>
      <c r="M66" s="470"/>
      <c r="N66" s="159"/>
      <c r="O66" s="13">
        <v>32</v>
      </c>
      <c r="P66" s="112"/>
      <c r="Q66" s="159"/>
      <c r="R66" s="50"/>
      <c r="S66" s="95"/>
      <c r="T66" s="91"/>
      <c r="U66" s="90"/>
      <c r="V66" s="50"/>
      <c r="W66" s="50"/>
      <c r="X66" s="50"/>
      <c r="Y66" s="145" t="s">
        <v>248</v>
      </c>
      <c r="Z66" s="151"/>
      <c r="AA66" s="50"/>
      <c r="AB66" s="434" t="str">
        <f>VLOOKUP(AE66,'пр.взв.'!B34:H272,2,FALSE)</f>
        <v>Мельников Антон Сергеевич</v>
      </c>
      <c r="AC66" s="434" t="str">
        <f>VLOOKUP(AE66,'пр.взв.'!B34:AH194,3,FALSE)</f>
        <v>15.05.91 мс</v>
      </c>
      <c r="AD66" s="434" t="str">
        <f>VLOOKUP(AE66,'пр.взв.'!B34:H194,4,FALSE)</f>
        <v>ЦФО</v>
      </c>
      <c r="AE66" s="413">
        <v>32</v>
      </c>
    </row>
    <row r="67" spans="1:31" ht="12" customHeight="1">
      <c r="A67" s="441"/>
      <c r="B67" s="168"/>
      <c r="C67" s="168"/>
      <c r="D67" s="168"/>
      <c r="E67" s="57">
        <v>31</v>
      </c>
      <c r="F67" s="107"/>
      <c r="G67" s="93"/>
      <c r="H67" s="95"/>
      <c r="I67" s="90"/>
      <c r="J67" s="50"/>
      <c r="K67" s="50"/>
      <c r="L67" s="102"/>
      <c r="M67" s="102"/>
      <c r="N67" s="15">
        <v>32</v>
      </c>
      <c r="O67" s="164" t="s">
        <v>248</v>
      </c>
      <c r="P67" s="112"/>
      <c r="Q67" s="159"/>
      <c r="R67" s="57">
        <v>7</v>
      </c>
      <c r="S67" s="95"/>
      <c r="T67" s="91"/>
      <c r="U67" s="91"/>
      <c r="V67" s="50"/>
      <c r="W67" s="50"/>
      <c r="X67" s="50"/>
      <c r="Y67" s="50"/>
      <c r="Z67" s="153"/>
      <c r="AA67" s="57">
        <v>32</v>
      </c>
      <c r="AB67" s="435"/>
      <c r="AC67" s="435"/>
      <c r="AD67" s="435"/>
      <c r="AE67" s="414"/>
    </row>
    <row r="68" spans="1:31" ht="12" customHeight="1" thickBot="1">
      <c r="A68" s="441">
        <v>63</v>
      </c>
      <c r="B68" s="457">
        <f>VLOOKUP(A68,'пр.взв.'!B36:H163,2,FALSE)</f>
        <v>0</v>
      </c>
      <c r="C68" s="457">
        <f>VLOOKUP(A68,'пр.взв.'!B36:H163,3,FALSE)</f>
        <v>0</v>
      </c>
      <c r="D68" s="457">
        <f>VLOOKUP(A68,'пр.взв.'!B36:H163,4,FALSE)</f>
        <v>0</v>
      </c>
      <c r="E68" s="98"/>
      <c r="F68" s="93"/>
      <c r="G68" s="93"/>
      <c r="H68" s="100">
        <f>HYPERLINK('[1]реквизиты'!$A$20)</f>
      </c>
      <c r="I68" s="90"/>
      <c r="J68" s="50"/>
      <c r="K68" s="50"/>
      <c r="L68" s="102"/>
      <c r="M68" s="102"/>
      <c r="N68" s="157"/>
      <c r="O68" s="159"/>
      <c r="P68" s="110">
        <v>20</v>
      </c>
      <c r="Q68" s="159"/>
      <c r="R68" s="145" t="s">
        <v>248</v>
      </c>
      <c r="S68" s="95"/>
      <c r="T68" s="91"/>
      <c r="U68" s="91"/>
      <c r="V68" s="50"/>
      <c r="W68" s="50"/>
      <c r="X68" s="50"/>
      <c r="Y68" s="50"/>
      <c r="Z68" s="50"/>
      <c r="AA68" s="136"/>
      <c r="AB68" s="432">
        <f>VLOOKUP(AE68,'пр.взв.'!B34:H274,2,FALSE)</f>
        <v>0</v>
      </c>
      <c r="AC68" s="432">
        <f>VLOOKUP(AE68,'пр.взв.'!B34:AH196,3,FALSE)</f>
        <v>0</v>
      </c>
      <c r="AD68" s="432">
        <f>VLOOKUP(AE68,'пр.взв.'!B34:H196,4,FALSE)</f>
        <v>0</v>
      </c>
      <c r="AE68" s="414">
        <v>64</v>
      </c>
    </row>
    <row r="69" spans="1:31" ht="12" customHeight="1" thickBot="1">
      <c r="A69" s="442"/>
      <c r="B69" s="458"/>
      <c r="C69" s="458"/>
      <c r="D69" s="458"/>
      <c r="E69" s="138"/>
      <c r="F69" s="93"/>
      <c r="G69" s="94"/>
      <c r="H69" s="95"/>
      <c r="I69" s="96"/>
      <c r="J69" s="50"/>
      <c r="K69" s="50"/>
      <c r="L69" s="95"/>
      <c r="M69" s="103"/>
      <c r="N69" s="157"/>
      <c r="O69" s="15">
        <v>20</v>
      </c>
      <c r="P69" s="165" t="s">
        <v>247</v>
      </c>
      <c r="Q69" s="159"/>
      <c r="R69" s="50"/>
      <c r="S69" s="95"/>
      <c r="T69" s="91"/>
      <c r="U69" s="91"/>
      <c r="V69" s="50"/>
      <c r="W69" s="50"/>
      <c r="X69" s="50"/>
      <c r="Y69" s="50"/>
      <c r="Z69" s="50"/>
      <c r="AA69" s="50"/>
      <c r="AB69" s="433"/>
      <c r="AC69" s="433"/>
      <c r="AD69" s="433"/>
      <c r="AE69" s="415"/>
    </row>
    <row r="70" spans="1:31" ht="9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119"/>
      <c r="L70" s="100"/>
      <c r="M70" s="95"/>
      <c r="N70" s="102"/>
      <c r="O70" s="157"/>
      <c r="P70" s="102"/>
      <c r="Q70" s="166">
        <v>7</v>
      </c>
      <c r="R70" s="96"/>
      <c r="S70" s="90"/>
      <c r="T70" s="91"/>
      <c r="U70" s="91"/>
      <c r="V70" s="5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12.75">
      <c r="A71" s="91"/>
      <c r="B71" s="91"/>
      <c r="C71" s="91"/>
      <c r="D71" s="91"/>
      <c r="E71" s="91"/>
      <c r="F71" s="91"/>
      <c r="G71" s="91"/>
      <c r="H71" s="124">
        <f>HYPERLINK('[1]реквизиты'!$A$22)</f>
      </c>
      <c r="I71" s="97"/>
      <c r="J71" s="97"/>
      <c r="K71" s="119"/>
      <c r="L71" s="100"/>
      <c r="M71" s="100"/>
      <c r="N71" s="160"/>
      <c r="O71" s="160"/>
      <c r="P71" s="161">
        <f>HYPERLINK('[1]реквизиты'!$G$23)</f>
      </c>
      <c r="Q71" s="95"/>
      <c r="R71" s="91"/>
      <c r="S71" s="91"/>
      <c r="T71" s="91"/>
      <c r="U71" s="91"/>
      <c r="V71" s="50"/>
      <c r="W71" s="50"/>
      <c r="X71" s="50"/>
      <c r="Y71" s="50"/>
      <c r="Z71" s="50"/>
      <c r="AA71" s="50"/>
      <c r="AB71" s="50"/>
      <c r="AC71" s="50"/>
      <c r="AD71" s="50"/>
      <c r="AE71" s="50"/>
    </row>
    <row r="72" spans="1:31" ht="12.75">
      <c r="A72" s="91"/>
      <c r="B72" s="91"/>
      <c r="C72" s="91"/>
      <c r="D72" s="91"/>
      <c r="E72" s="91"/>
      <c r="F72" s="91"/>
      <c r="G72" s="91"/>
      <c r="H72" s="91"/>
      <c r="I72" s="91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</row>
    <row r="73" spans="1:31" ht="12.75">
      <c r="A73" s="91" t="str">
        <f>HYPERLINK('[1]реквизиты'!$A$6)</f>
        <v>Гл. судья, судья МК</v>
      </c>
      <c r="B73" s="91"/>
      <c r="C73" s="119"/>
      <c r="D73" s="121"/>
      <c r="E73" s="121"/>
      <c r="F73" s="121"/>
      <c r="G73" s="473" t="str">
        <f>'[1]реквизиты'!$G$7</f>
        <v>О.Р. Перминов</v>
      </c>
      <c r="H73" s="473"/>
      <c r="I73" s="473"/>
      <c r="J73" s="472" t="str">
        <f>'[1]реквизиты'!$G$8</f>
        <v>/г. Н.Тагил/</v>
      </c>
      <c r="K73" s="472"/>
      <c r="L73" s="119"/>
      <c r="M73" s="121"/>
      <c r="N73" s="121"/>
      <c r="O73" s="121"/>
      <c r="P73" s="50"/>
      <c r="Q73" s="50"/>
      <c r="R73" s="50"/>
      <c r="S73" s="50"/>
      <c r="T73" s="91" t="str">
        <f>HYPERLINK('[1]реквизиты'!$A$8)</f>
        <v>Гл. секретарь, судья МК</v>
      </c>
      <c r="U73" s="91"/>
      <c r="V73" s="119"/>
      <c r="W73" s="121"/>
      <c r="X73" s="121"/>
      <c r="Y73" s="121"/>
      <c r="Z73" s="50"/>
      <c r="AA73" s="50"/>
      <c r="AB73" s="471" t="str">
        <f>'[1]реквизиты'!$G$9</f>
        <v>Н.Ю. Глушкова</v>
      </c>
      <c r="AC73" s="471"/>
      <c r="AD73" s="472" t="str">
        <f>'[1]реквизиты'!$G$10</f>
        <v>/г. Рязань/</v>
      </c>
      <c r="AE73" s="472"/>
    </row>
    <row r="74" spans="1:25" ht="12.75">
      <c r="A74" s="88"/>
      <c r="B74" s="88"/>
      <c r="C74" s="119"/>
      <c r="D74" s="121"/>
      <c r="E74" s="121"/>
      <c r="F74" s="121"/>
      <c r="H74" s="85"/>
      <c r="I74" s="85"/>
      <c r="Q74" s="119"/>
      <c r="R74" s="85"/>
      <c r="S74" s="85"/>
      <c r="T74" s="97"/>
      <c r="U74" s="91"/>
      <c r="V74" s="119"/>
      <c r="W74" s="119"/>
      <c r="X74" s="121"/>
      <c r="Y74" s="121"/>
    </row>
    <row r="75" spans="9:19" ht="12.75">
      <c r="I75" s="85"/>
      <c r="Q75" s="119"/>
      <c r="R75" s="85"/>
      <c r="S75" s="85"/>
    </row>
    <row r="76" spans="9:19" ht="12.75"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</row>
    <row r="77" spans="1:21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1:21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</row>
    <row r="79" spans="1:21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</row>
    <row r="80" spans="1:21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1:21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1:21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1:21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21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1:21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1:21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1:21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1:21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1:21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1:21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1:21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1:21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1:21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1:21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1:21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1:21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1:21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1:21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1:21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1:21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1:21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1:21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1:21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1:21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1:21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1:21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1:21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1:21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1:21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1:21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1:21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1:21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</sheetData>
  <sheetProtection/>
  <mergeCells count="285">
    <mergeCell ref="AB73:AC73"/>
    <mergeCell ref="AD73:AE73"/>
    <mergeCell ref="L63:M63"/>
    <mergeCell ref="L66:M66"/>
    <mergeCell ref="N6:O6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44:D45"/>
    <mergeCell ref="N48:R49"/>
    <mergeCell ref="N41:R42"/>
    <mergeCell ref="A38:A39"/>
    <mergeCell ref="B38:B39"/>
    <mergeCell ref="C38:C39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A42:A43"/>
    <mergeCell ref="B42:B43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B11:B12"/>
    <mergeCell ref="C11:C12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D15:D16"/>
    <mergeCell ref="AB5:AB6"/>
    <mergeCell ref="AC5:AC6"/>
    <mergeCell ref="AD5:AD6"/>
    <mergeCell ref="AB7:AB8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6:AE67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0:AE41"/>
    <mergeCell ref="AE42:AE43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2012-11-27T11:11:23Z</cp:lastPrinted>
  <dcterms:created xsi:type="dcterms:W3CDTF">1996-10-08T23:32:33Z</dcterms:created>
  <dcterms:modified xsi:type="dcterms:W3CDTF">2012-11-27T11:30:43Z</dcterms:modified>
  <cp:category/>
  <cp:version/>
  <cp:contentType/>
  <cp:contentStatus/>
</cp:coreProperties>
</file>