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<sst xmlns="http://schemas.openxmlformats.org/spreadsheetml/2006/main" count="189" uniqueCount="68">
  <si>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</si>
  <si>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</si>
  <si>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</si>
  <si>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</si>
  <si>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</si>
  <si>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</si>
  <si>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</si>
  <si>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</si>
  <si>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</si>
  <si>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</si>
  <si>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</si>
  <si>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</si>
  <si>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</si>
  <si>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</si>
  <si>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</si>
  <si>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</si>
  <si>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</si>
  <si>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</si>
  <si>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</si>
  <si>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</si>
  <si>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</si>
  <si>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</si>
  <si>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</si>
  <si>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</si>
  <si>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</si>
  <si>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</si>
  <si>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</si>
  <si>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</si>
  <si>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</si>
  <si>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</si>
  <si>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</si>
  <si>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</si>
  <si>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</si>
  <si>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</si>
  <si>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</si>
  <si>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</si>
  <si>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</si>
  <si>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</si>
  <si>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</si>
  <si>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</si>
  <si>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</si>
  <si>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</si>
  <si>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</si>
  <si>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</si>
  <si>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BADZIANKOVA Maryia</t>
  </si>
  <si>
    <t>1992</t>
  </si>
  <si>
    <t>BLR</t>
  </si>
  <si>
    <t>ISAEVA Ksenia</t>
  </si>
  <si>
    <t>1993</t>
  </si>
  <si>
    <t>RUS</t>
  </si>
  <si>
    <t>DZHUROVA Tereza</t>
  </si>
  <si>
    <t>BUL</t>
  </si>
  <si>
    <t>KIRSHINAYTE Roberta</t>
  </si>
  <si>
    <t>1994</t>
  </si>
  <si>
    <t>LIT</t>
  </si>
  <si>
    <t>Weight category 75F  кg.</t>
  </si>
  <si>
    <t>3</t>
  </si>
  <si>
    <t>1</t>
  </si>
  <si>
    <t>2</t>
  </si>
  <si>
    <t>4</t>
  </si>
  <si>
    <t>Ruropen Chempionship Yoyth(1996-97)     on SAMBO</t>
  </si>
  <si>
    <t>Weight category 41F  кg.</t>
  </si>
  <si>
    <t>Khokhlova Olga</t>
  </si>
  <si>
    <t>Olga</t>
  </si>
  <si>
    <t>Sstaralaunikava Angelina</t>
  </si>
  <si>
    <t xml:space="preserve">Tsvetanova Tsvetelina </t>
  </si>
  <si>
    <t>Septembr 22-23, 2012  Tallinn  Estoniy</t>
  </si>
  <si>
    <t>V.Buhval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</si>
</sst>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2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" xfId="0" applyFont="1" applyBorder="1" applyAlignment="1">
      <alignment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11" fillId="0" borderId="18" xfId="16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11" fillId="0" borderId="19" xfId="16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17" xfId="16" applyFont="1" applyBorder="1" applyAlignment="1">
      <alignment horizontal="center" vertical="center" wrapText="1"/>
    </xf>
    <xf numFmtId="0" fontId="25" fillId="0" borderId="0" xfId="15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/>
    </xf>
    <xf numFmtId="0" fontId="35" fillId="3" borderId="25" xfId="0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25" xfId="0" applyFont="1" applyFill="1" applyBorder="1" applyAlignment="1">
      <alignment horizontal="center" vertical="center"/>
    </xf>
    <xf numFmtId="0" fontId="35" fillId="4" borderId="22" xfId="0" applyFont="1" applyFill="1" applyBorder="1" applyAlignment="1">
      <alignment horizontal="center" vertical="center"/>
    </xf>
    <xf numFmtId="0" fontId="32" fillId="5" borderId="27" xfId="15" applyFont="1" applyFill="1" applyBorder="1" applyAlignment="1" applyProtection="1">
      <alignment horizontal="center" vertical="center" wrapText="1"/>
      <protection/>
    </xf>
    <xf numFmtId="0" fontId="32" fillId="5" borderId="10" xfId="15" applyFont="1" applyFill="1" applyBorder="1" applyAlignment="1" applyProtection="1">
      <alignment horizontal="center" vertical="center" wrapText="1"/>
      <protection/>
    </xf>
    <xf numFmtId="0" fontId="32" fillId="5" borderId="28" xfId="15" applyFont="1" applyFill="1" applyBorder="1" applyAlignment="1" applyProtection="1">
      <alignment horizontal="center" vertical="center" wrapText="1"/>
      <protection/>
    </xf>
    <xf numFmtId="0" fontId="0" fillId="0" borderId="20" xfId="15" applyFont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4" fillId="3" borderId="27" xfId="15" applyFont="1" applyFill="1" applyBorder="1" applyAlignment="1">
      <alignment horizontal="center" vertical="center"/>
    </xf>
    <xf numFmtId="0" fontId="34" fillId="3" borderId="10" xfId="15" applyFont="1" applyFill="1" applyBorder="1" applyAlignment="1">
      <alignment horizontal="center" vertical="center"/>
    </xf>
    <xf numFmtId="0" fontId="34" fillId="3" borderId="28" xfId="15" applyFont="1" applyFill="1" applyBorder="1" applyAlignment="1">
      <alignment horizontal="center" vertical="center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17" xfId="16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178" fontId="12" fillId="3" borderId="16" xfId="16" applyFont="1" applyFill="1" applyBorder="1" applyAlignment="1">
      <alignment horizontal="center" vertical="center" wrapText="1"/>
    </xf>
    <xf numFmtId="178" fontId="12" fillId="3" borderId="17" xfId="16" applyFont="1" applyFill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15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7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8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7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8" xfId="15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9" fillId="0" borderId="16" xfId="15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6" xfId="15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7" xfId="15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13" fillId="0" borderId="41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37" fillId="0" borderId="4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/>
    </xf>
    <xf numFmtId="0" fontId="18" fillId="0" borderId="35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15" fillId="0" borderId="46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21" xfId="0" applyNumberFormat="1" applyFont="1" applyFill="1" applyBorder="1" applyAlignment="1">
      <alignment horizontal="center" vertical="center"/>
    </xf>
    <xf numFmtId="0" fontId="9" fillId="6" borderId="22" xfId="0" applyNumberFormat="1" applyFont="1" applyFill="1" applyBorder="1" applyAlignment="1">
      <alignment horizontal="center" vertical="center"/>
    </xf>
    <xf numFmtId="0" fontId="9" fillId="6" borderId="24" xfId="0" applyNumberFormat="1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8" borderId="27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28" xfId="15" applyNumberFormat="1" applyFont="1" applyFill="1" applyBorder="1" applyAlignment="1">
      <alignment horizontal="center" vertical="center" wrapText="1"/>
    </xf>
    <xf numFmtId="0" fontId="4" fillId="0" borderId="27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8" xfId="15" applyNumberFormat="1" applyFont="1" applyBorder="1" applyAlignment="1">
      <alignment horizontal="center" vertical="center" wrapText="1"/>
    </xf>
    <xf numFmtId="0" fontId="1" fillId="9" borderId="27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2" fillId="0" borderId="27" xfId="15" applyNumberFormat="1" applyFont="1" applyFill="1" applyBorder="1" applyAlignment="1">
      <alignment horizontal="center" vertical="center" wrapText="1"/>
    </xf>
    <xf numFmtId="0" fontId="2" fillId="0" borderId="10" xfId="15" applyNumberFormat="1" applyFill="1" applyBorder="1" applyAlignment="1">
      <alignment horizontal="center" vertical="center" wrapText="1"/>
    </xf>
    <xf numFmtId="0" fontId="2" fillId="0" borderId="28" xfId="15" applyNumberForma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A1">
      <selection activeCell="N15" sqref="N15"/>
    </sheetView>
  </sheetViews>
  <sheetFormatPr defaultColWidth="9.140625" defaultRowHeight="12.75"/>
  <sheetData>
    <row r="1" spans="1:8" ht="18" customHeight="1" thickBot="1">
      <c r="A1" s="117" t="str">
        <f>'[1]реквизиты'!$A$2</f>
        <v>Europe Championship  Youth/1992-93/  on SAMBO</v>
      </c>
      <c r="B1" s="118"/>
      <c r="C1" s="118"/>
      <c r="D1" s="118"/>
      <c r="E1" s="118"/>
      <c r="F1" s="118"/>
      <c r="G1" s="118"/>
      <c r="H1" s="119"/>
    </row>
    <row r="2" spans="1:8" ht="12.75">
      <c r="A2" s="120" t="str">
        <f>'[1]реквизиты'!$A$3</f>
        <v>April 15-19, 2010        Nea Moudania, Greece</v>
      </c>
      <c r="B2" s="120"/>
      <c r="C2" s="120"/>
      <c r="D2" s="120"/>
      <c r="E2" s="120"/>
      <c r="F2" s="120"/>
      <c r="G2" s="120"/>
      <c r="H2" s="120"/>
    </row>
    <row r="3" spans="1:8" ht="18.75" thickBot="1">
      <c r="A3" s="121" t="s">
        <v>37</v>
      </c>
      <c r="B3" s="121"/>
      <c r="C3" s="121"/>
      <c r="D3" s="121"/>
      <c r="E3" s="121"/>
      <c r="F3" s="121"/>
      <c r="G3" s="121"/>
      <c r="H3" s="121"/>
    </row>
    <row r="4" spans="2:8" ht="18.75" thickBot="1">
      <c r="B4" s="122" t="str">
        <f>'пр.взв.'!A4</f>
        <v>Weight category 75F  кg.</v>
      </c>
      <c r="C4" s="123"/>
      <c r="D4" s="123"/>
      <c r="E4" s="123"/>
      <c r="F4" s="123"/>
      <c r="G4" s="124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14" t="s">
        <v>38</v>
      </c>
      <c r="B6" s="107" t="e">
        <f>VLOOKUP(J6,'пр.взв.'!B7:F70,2,FALSE)</f>
        <v>#N/A</v>
      </c>
      <c r="C6" s="107"/>
      <c r="D6" s="107"/>
      <c r="E6" s="107"/>
      <c r="F6" s="107"/>
      <c r="G6" s="107"/>
      <c r="H6" s="100" t="e">
        <f>VLOOKUP(J6,'пр.взв.'!B7:F70,3,FALSE)</f>
        <v>#N/A</v>
      </c>
      <c r="I6" s="77"/>
      <c r="J6" s="78">
        <v>0</v>
      </c>
    </row>
    <row r="7" spans="1:10" ht="18">
      <c r="A7" s="115"/>
      <c r="B7" s="108"/>
      <c r="C7" s="108"/>
      <c r="D7" s="108"/>
      <c r="E7" s="108"/>
      <c r="F7" s="108"/>
      <c r="G7" s="108"/>
      <c r="H7" s="109"/>
      <c r="I7" s="77"/>
      <c r="J7" s="78"/>
    </row>
    <row r="8" spans="1:10" ht="18">
      <c r="A8" s="115"/>
      <c r="B8" s="110" t="e">
        <f>VLOOKUP(J6,'пр.взв.'!B7:F70,4,FALSE)</f>
        <v>#N/A</v>
      </c>
      <c r="C8" s="110"/>
      <c r="D8" s="110"/>
      <c r="E8" s="110"/>
      <c r="F8" s="110"/>
      <c r="G8" s="110"/>
      <c r="H8" s="109"/>
      <c r="I8" s="77"/>
      <c r="J8" s="78"/>
    </row>
    <row r="9" spans="1:10" ht="18.75" thickBot="1">
      <c r="A9" s="116"/>
      <c r="B9" s="102"/>
      <c r="C9" s="102"/>
      <c r="D9" s="102"/>
      <c r="E9" s="102"/>
      <c r="F9" s="102"/>
      <c r="G9" s="102"/>
      <c r="H9" s="103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11" t="s">
        <v>39</v>
      </c>
      <c r="B11" s="107" t="e">
        <f>VLOOKUP(J11,'пр.взв.'!B2:F75,2,FALSE)</f>
        <v>#N/A</v>
      </c>
      <c r="C11" s="107"/>
      <c r="D11" s="107"/>
      <c r="E11" s="107"/>
      <c r="F11" s="107"/>
      <c r="G11" s="107"/>
      <c r="H11" s="100" t="e">
        <f>VLOOKUP(J11,'пр.взв.'!B2:F75,3,FALSE)</f>
        <v>#N/A</v>
      </c>
      <c r="I11" s="77"/>
      <c r="J11" s="78">
        <v>0</v>
      </c>
    </row>
    <row r="12" spans="1:10" ht="18">
      <c r="A12" s="112"/>
      <c r="B12" s="108"/>
      <c r="C12" s="108"/>
      <c r="D12" s="108"/>
      <c r="E12" s="108"/>
      <c r="F12" s="108"/>
      <c r="G12" s="108"/>
      <c r="H12" s="109"/>
      <c r="I12" s="77"/>
      <c r="J12" s="78"/>
    </row>
    <row r="13" spans="1:10" ht="18">
      <c r="A13" s="112"/>
      <c r="B13" s="110" t="e">
        <f>VLOOKUP(J11,'пр.взв.'!B2:F75,4,FALSE)</f>
        <v>#N/A</v>
      </c>
      <c r="C13" s="110"/>
      <c r="D13" s="110"/>
      <c r="E13" s="110"/>
      <c r="F13" s="110"/>
      <c r="G13" s="110"/>
      <c r="H13" s="109"/>
      <c r="I13" s="77"/>
      <c r="J13" s="78"/>
    </row>
    <row r="14" spans="1:10" ht="18.75" thickBot="1">
      <c r="A14" s="113"/>
      <c r="B14" s="102"/>
      <c r="C14" s="102"/>
      <c r="D14" s="102"/>
      <c r="E14" s="102"/>
      <c r="F14" s="102"/>
      <c r="G14" s="102"/>
      <c r="H14" s="103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04" t="s">
        <v>40</v>
      </c>
      <c r="B16" s="107" t="e">
        <f>VLOOKUP(J16,'пр.взв.'!B1:F80,2,FALSE)</f>
        <v>#N/A</v>
      </c>
      <c r="C16" s="107"/>
      <c r="D16" s="107"/>
      <c r="E16" s="107"/>
      <c r="F16" s="107"/>
      <c r="G16" s="107"/>
      <c r="H16" s="100" t="e">
        <f>VLOOKUP(J16,'пр.взв.'!B1:F80,3,FALSE)</f>
        <v>#N/A</v>
      </c>
      <c r="I16" s="77"/>
      <c r="J16" s="78">
        <v>0</v>
      </c>
    </row>
    <row r="17" spans="1:10" ht="18">
      <c r="A17" s="105"/>
      <c r="B17" s="108"/>
      <c r="C17" s="108"/>
      <c r="D17" s="108"/>
      <c r="E17" s="108"/>
      <c r="F17" s="108"/>
      <c r="G17" s="108"/>
      <c r="H17" s="109"/>
      <c r="I17" s="77"/>
      <c r="J17" s="78"/>
    </row>
    <row r="18" spans="1:10" ht="18">
      <c r="A18" s="105"/>
      <c r="B18" s="110" t="e">
        <f>VLOOKUP(J16,'пр.взв.'!B1:F80,4,FALSE)</f>
        <v>#N/A</v>
      </c>
      <c r="C18" s="110"/>
      <c r="D18" s="110"/>
      <c r="E18" s="110"/>
      <c r="F18" s="110"/>
      <c r="G18" s="110"/>
      <c r="H18" s="109"/>
      <c r="I18" s="77"/>
      <c r="J18" s="78"/>
    </row>
    <row r="19" spans="1:10" ht="18.75" thickBot="1">
      <c r="A19" s="106"/>
      <c r="B19" s="102"/>
      <c r="C19" s="102"/>
      <c r="D19" s="102"/>
      <c r="E19" s="102"/>
      <c r="F19" s="102"/>
      <c r="G19" s="102"/>
      <c r="H19" s="103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104" t="s">
        <v>40</v>
      </c>
      <c r="B21" s="107" t="e">
        <f>VLOOKUP(J21,'пр.взв.'!B2:F85,2,FALSE)</f>
        <v>#N/A</v>
      </c>
      <c r="C21" s="107"/>
      <c r="D21" s="107"/>
      <c r="E21" s="107"/>
      <c r="F21" s="107"/>
      <c r="G21" s="107"/>
      <c r="H21" s="100" t="e">
        <f>VLOOKUP(J21,'пр.взв.'!B2:F85,3,FALSE)</f>
        <v>#N/A</v>
      </c>
      <c r="I21" s="77"/>
      <c r="J21" s="78">
        <v>0</v>
      </c>
    </row>
    <row r="22" spans="1:10" ht="18">
      <c r="A22" s="105"/>
      <c r="B22" s="108"/>
      <c r="C22" s="108"/>
      <c r="D22" s="108"/>
      <c r="E22" s="108"/>
      <c r="F22" s="108"/>
      <c r="G22" s="108"/>
      <c r="H22" s="109"/>
      <c r="I22" s="77"/>
      <c r="J22" s="78"/>
    </row>
    <row r="23" spans="1:9" ht="18">
      <c r="A23" s="105"/>
      <c r="B23" s="110" t="e">
        <f>VLOOKUP(J21,'пр.взв.'!B2:F85,4,FALSE)</f>
        <v>#N/A</v>
      </c>
      <c r="C23" s="110"/>
      <c r="D23" s="110"/>
      <c r="E23" s="110"/>
      <c r="F23" s="110"/>
      <c r="G23" s="110"/>
      <c r="H23" s="109"/>
      <c r="I23" s="77"/>
    </row>
    <row r="24" spans="1:9" ht="18.75" thickBot="1">
      <c r="A24" s="106"/>
      <c r="B24" s="102"/>
      <c r="C24" s="102"/>
      <c r="D24" s="102"/>
      <c r="E24" s="102"/>
      <c r="F24" s="102"/>
      <c r="G24" s="102"/>
      <c r="H24" s="103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41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98"/>
      <c r="B28" s="99"/>
      <c r="C28" s="99"/>
      <c r="D28" s="99"/>
      <c r="E28" s="99"/>
      <c r="F28" s="99"/>
      <c r="G28" s="99"/>
      <c r="H28" s="100"/>
    </row>
    <row r="29" spans="1:8" ht="13.5" thickBot="1">
      <c r="A29" s="101"/>
      <c r="B29" s="102"/>
      <c r="C29" s="102"/>
      <c r="D29" s="102"/>
      <c r="E29" s="102"/>
      <c r="F29" s="102"/>
      <c r="G29" s="102"/>
      <c r="H29" s="103"/>
    </row>
    <row r="32" spans="1:8" ht="18">
      <c r="A32" s="77" t="s">
        <v>42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1">
    <mergeCell ref="A1:H1"/>
    <mergeCell ref="A2:H2"/>
    <mergeCell ref="A3:H3"/>
    <mergeCell ref="B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G5" sqref="G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96" t="s">
        <v>27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7.75" customHeight="1">
      <c r="A2" s="96" t="str">
        <f>HYPERLINK('[1]реквизиты'!$A$2)</f>
        <v>Europe Championship  Youth/1992-93/  on SAMBO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8" customHeight="1">
      <c r="A3" s="143" t="str">
        <f>HYPERLINK('пр.взв.'!A4)</f>
        <v>Weight category 75F  кg.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27.75" customHeight="1" thickBot="1">
      <c r="A4" s="91" t="s">
        <v>43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21" customHeight="1" thickBot="1">
      <c r="A5" s="60" t="s">
        <v>14</v>
      </c>
      <c r="B5" s="47" t="s">
        <v>6</v>
      </c>
      <c r="C5" s="49" t="s">
        <v>15</v>
      </c>
      <c r="D5" s="47" t="s">
        <v>7</v>
      </c>
      <c r="E5" s="50" t="s">
        <v>8</v>
      </c>
      <c r="F5" s="46" t="s">
        <v>16</v>
      </c>
      <c r="G5" s="51" t="s">
        <v>17</v>
      </c>
      <c r="H5" s="51" t="s">
        <v>19</v>
      </c>
      <c r="I5" s="51" t="s">
        <v>20</v>
      </c>
      <c r="J5" s="49" t="s">
        <v>18</v>
      </c>
      <c r="K5" s="51" t="s">
        <v>21</v>
      </c>
    </row>
    <row r="6" spans="1:11" ht="19.5" customHeight="1">
      <c r="A6" s="92">
        <v>1</v>
      </c>
      <c r="B6" s="90"/>
      <c r="C6" s="125" t="s">
        <v>22</v>
      </c>
      <c r="D6" s="127" t="e">
        <f>VLOOKUP(B6,'пр.взв.'!B7:E22,2,FALSE)</f>
        <v>#N/A</v>
      </c>
      <c r="E6" s="138" t="e">
        <f>VLOOKUP(B6,'пр.взв.'!B7:E22,3,FALSE)</f>
        <v>#N/A</v>
      </c>
      <c r="F6" s="145" t="e">
        <f>VLOOKUP(B6,'пр.взв.'!B7:E22,4,FALSE)</f>
        <v>#N/A</v>
      </c>
      <c r="G6" s="136"/>
      <c r="H6" s="94"/>
      <c r="I6" s="136"/>
      <c r="J6" s="94"/>
      <c r="K6" s="61" t="s">
        <v>25</v>
      </c>
    </row>
    <row r="7" spans="1:11" ht="19.5" customHeight="1" thickBot="1">
      <c r="A7" s="93"/>
      <c r="B7" s="88"/>
      <c r="C7" s="126"/>
      <c r="D7" s="128"/>
      <c r="E7" s="130"/>
      <c r="F7" s="140"/>
      <c r="G7" s="132"/>
      <c r="H7" s="95"/>
      <c r="I7" s="132"/>
      <c r="J7" s="95"/>
      <c r="K7" s="62" t="s">
        <v>2</v>
      </c>
    </row>
    <row r="8" spans="1:11" ht="19.5" customHeight="1">
      <c r="A8" s="93"/>
      <c r="B8" s="90"/>
      <c r="C8" s="134" t="s">
        <v>23</v>
      </c>
      <c r="D8" s="141" t="e">
        <f>VLOOKUP(B8,'пр.взв.'!B7:E22,2,FALSE)</f>
        <v>#N/A</v>
      </c>
      <c r="E8" s="129" t="e">
        <f>VLOOKUP(B8,'пр.взв.'!B7:E22,3,FALSE)</f>
        <v>#N/A</v>
      </c>
      <c r="F8" s="139" t="e">
        <f>VLOOKUP(B8,'пр.взв.'!B7:E22,4,FALSE)</f>
        <v>#N/A</v>
      </c>
      <c r="G8" s="131"/>
      <c r="H8" s="94"/>
      <c r="I8" s="136"/>
      <c r="J8" s="94"/>
      <c r="K8" s="62" t="s">
        <v>26</v>
      </c>
    </row>
    <row r="9" spans="1:11" ht="19.5" customHeight="1" thickBot="1">
      <c r="A9" s="89"/>
      <c r="B9" s="88"/>
      <c r="C9" s="135"/>
      <c r="D9" s="142"/>
      <c r="E9" s="130"/>
      <c r="F9" s="140"/>
      <c r="G9" s="132"/>
      <c r="H9" s="95"/>
      <c r="I9" s="132"/>
      <c r="J9" s="95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14</v>
      </c>
      <c r="B11" s="47" t="s">
        <v>6</v>
      </c>
      <c r="C11" s="49" t="s">
        <v>15</v>
      </c>
      <c r="D11" s="47" t="s">
        <v>7</v>
      </c>
      <c r="E11" s="50" t="s">
        <v>8</v>
      </c>
      <c r="F11" s="46" t="s">
        <v>16</v>
      </c>
      <c r="G11" s="51" t="s">
        <v>17</v>
      </c>
      <c r="H11" s="51" t="s">
        <v>19</v>
      </c>
      <c r="I11" s="51" t="s">
        <v>20</v>
      </c>
      <c r="J11" s="49" t="s">
        <v>18</v>
      </c>
      <c r="K11" s="51" t="s">
        <v>21</v>
      </c>
    </row>
    <row r="12" spans="1:11" ht="19.5" customHeight="1">
      <c r="A12" s="92">
        <v>2</v>
      </c>
      <c r="B12" s="90"/>
      <c r="C12" s="125" t="s">
        <v>22</v>
      </c>
      <c r="D12" s="127" t="e">
        <f>VLOOKUP(B12,'пр.взв.'!B7:E22,2,FALSE)</f>
        <v>#N/A</v>
      </c>
      <c r="E12" s="138" t="e">
        <f>VLOOKUP(B12,'пр.взв.'!B7:E22,3,FALSE)</f>
        <v>#N/A</v>
      </c>
      <c r="F12" s="138" t="e">
        <f>VLOOKUP(B12,'пр.взв.'!B7:E22,4,FALSE)</f>
        <v>#N/A</v>
      </c>
      <c r="G12" s="136"/>
      <c r="H12" s="94"/>
      <c r="I12" s="136"/>
      <c r="J12" s="94"/>
      <c r="K12" s="61" t="s">
        <v>25</v>
      </c>
    </row>
    <row r="13" spans="1:11" ht="19.5" customHeight="1" thickBot="1">
      <c r="A13" s="93"/>
      <c r="B13" s="88"/>
      <c r="C13" s="126"/>
      <c r="D13" s="128"/>
      <c r="E13" s="130"/>
      <c r="F13" s="130"/>
      <c r="G13" s="132"/>
      <c r="H13" s="95"/>
      <c r="I13" s="132"/>
      <c r="J13" s="95"/>
      <c r="K13" s="62" t="s">
        <v>2</v>
      </c>
    </row>
    <row r="14" spans="1:11" ht="19.5" customHeight="1">
      <c r="A14" s="93"/>
      <c r="B14" s="90"/>
      <c r="C14" s="134" t="s">
        <v>23</v>
      </c>
      <c r="D14" s="133" t="e">
        <f>VLOOKUP(B14,'пр.взв.'!B7:E22,2,FALSE)</f>
        <v>#N/A</v>
      </c>
      <c r="E14" s="129" t="e">
        <f>VLOOKUP(B14,'пр.взв.'!B7:E22,3,FALSE)</f>
        <v>#N/A</v>
      </c>
      <c r="F14" s="129" t="e">
        <f>VLOOKUP(B14,'пр.взв.'!B7:E22,4,FALSE)</f>
        <v>#N/A</v>
      </c>
      <c r="G14" s="131"/>
      <c r="H14" s="94"/>
      <c r="I14" s="136"/>
      <c r="J14" s="94"/>
      <c r="K14" s="62" t="s">
        <v>26</v>
      </c>
    </row>
    <row r="15" spans="1:11" ht="19.5" customHeight="1" thickBot="1">
      <c r="A15" s="89"/>
      <c r="B15" s="88"/>
      <c r="C15" s="135"/>
      <c r="D15" s="128"/>
      <c r="E15" s="130"/>
      <c r="F15" s="130"/>
      <c r="G15" s="132"/>
      <c r="H15" s="95"/>
      <c r="I15" s="132"/>
      <c r="J15" s="95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37" t="s">
        <v>24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</row>
    <row r="18" spans="1:11" ht="26.25" thickBot="1">
      <c r="A18" s="48" t="s">
        <v>14</v>
      </c>
      <c r="B18" s="47" t="s">
        <v>6</v>
      </c>
      <c r="C18" s="49" t="s">
        <v>15</v>
      </c>
      <c r="D18" s="47" t="s">
        <v>7</v>
      </c>
      <c r="E18" s="50" t="s">
        <v>8</v>
      </c>
      <c r="F18" s="46" t="s">
        <v>16</v>
      </c>
      <c r="G18" s="51" t="s">
        <v>17</v>
      </c>
      <c r="H18" s="51" t="s">
        <v>19</v>
      </c>
      <c r="I18" s="51" t="s">
        <v>20</v>
      </c>
      <c r="J18" s="49" t="s">
        <v>18</v>
      </c>
      <c r="K18" s="51" t="s">
        <v>21</v>
      </c>
    </row>
    <row r="19" spans="1:11" ht="19.5" customHeight="1">
      <c r="A19" s="92"/>
      <c r="B19" s="90"/>
      <c r="C19" s="125" t="s">
        <v>22</v>
      </c>
      <c r="D19" s="127" t="e">
        <f>VLOOKUP(B19,'пр.взв.'!B7:E22,2,FALSE)</f>
        <v>#N/A</v>
      </c>
      <c r="E19" s="138" t="e">
        <f>VLOOKUP(B19,'пр.взв.'!B7:E22,3,FALSE)</f>
        <v>#N/A</v>
      </c>
      <c r="F19" s="138" t="e">
        <f>VLOOKUP(B19,'пр.взв.'!B7:E22,4,FALSE)</f>
        <v>#N/A</v>
      </c>
      <c r="G19" s="136"/>
      <c r="H19" s="94"/>
      <c r="I19" s="136"/>
      <c r="J19" s="94"/>
      <c r="K19" s="61" t="s">
        <v>25</v>
      </c>
    </row>
    <row r="20" spans="1:11" ht="19.5" customHeight="1" thickBot="1">
      <c r="A20" s="93"/>
      <c r="B20" s="88"/>
      <c r="C20" s="126"/>
      <c r="D20" s="128"/>
      <c r="E20" s="130"/>
      <c r="F20" s="130"/>
      <c r="G20" s="132"/>
      <c r="H20" s="95"/>
      <c r="I20" s="132"/>
      <c r="J20" s="95"/>
      <c r="K20" s="62" t="s">
        <v>2</v>
      </c>
    </row>
    <row r="21" spans="1:11" ht="19.5" customHeight="1">
      <c r="A21" s="93"/>
      <c r="B21" s="90"/>
      <c r="C21" s="134" t="s">
        <v>23</v>
      </c>
      <c r="D21" s="133" t="e">
        <f>VLOOKUP(B21,'пр.взв.'!B7:E22,2,FALSE)</f>
        <v>#N/A</v>
      </c>
      <c r="E21" s="129" t="e">
        <f>VLOOKUP(B21,'пр.взв.'!B7:E22,3,FALSE)</f>
        <v>#N/A</v>
      </c>
      <c r="F21" s="129" t="e">
        <f>VLOOKUP(B21,'пр.взв.'!B7:E22,4,FALSE)</f>
        <v>#N/A</v>
      </c>
      <c r="G21" s="131"/>
      <c r="H21" s="94"/>
      <c r="I21" s="136"/>
      <c r="J21" s="94"/>
      <c r="K21" s="62" t="s">
        <v>26</v>
      </c>
    </row>
    <row r="22" spans="1:11" ht="19.5" customHeight="1" thickBot="1">
      <c r="A22" s="89"/>
      <c r="B22" s="88"/>
      <c r="C22" s="135"/>
      <c r="D22" s="128"/>
      <c r="E22" s="130"/>
      <c r="F22" s="130"/>
      <c r="G22" s="132"/>
      <c r="H22" s="95"/>
      <c r="I22" s="132"/>
      <c r="J22" s="95"/>
      <c r="K22" s="63"/>
    </row>
    <row r="23" ht="19.5" customHeight="1"/>
    <row r="24" spans="1:7" ht="19.5" customHeight="1">
      <c r="A24" s="13" t="str">
        <f>HYPERLINK('[1]реквизиты'!$A$11)</f>
        <v>Chiaf referee</v>
      </c>
      <c r="B24" s="10"/>
      <c r="C24" s="10"/>
      <c r="D24" s="10"/>
      <c r="E24" s="1"/>
      <c r="F24" s="37" t="str">
        <f>HYPERLINK('[1]реквизиты'!$G$11)</f>
        <v>R. Baboyan</v>
      </c>
      <c r="G24" s="16" t="str">
        <f>HYPERLINK('[1]реквизиты'!$G$12)</f>
        <v>/RUS/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Chiaf secretary</v>
      </c>
      <c r="C26" s="10"/>
      <c r="D26" s="18"/>
      <c r="E26" s="35"/>
      <c r="F26" s="37" t="str">
        <f>HYPERLINK('[1]реквизиты'!$G$13)</f>
        <v>A. Sheyko</v>
      </c>
      <c r="G26" s="19" t="str">
        <f>HYPERLINK('[1]реквизиты'!$G$14)</f>
        <v>/BLR/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E11" sqref="E11:E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58" t="s">
        <v>13</v>
      </c>
      <c r="B1" s="158"/>
      <c r="C1" s="158"/>
      <c r="D1" s="158"/>
      <c r="E1" s="158"/>
      <c r="F1" s="158"/>
    </row>
    <row r="2" spans="1:6" ht="28.5" customHeight="1">
      <c r="A2" s="157" t="str">
        <f>HYPERLINK('[1]реквизиты'!$A$2)</f>
        <v>Europe Championship  Youth/1992-93/  on SAMBO</v>
      </c>
      <c r="B2" s="157"/>
      <c r="C2" s="157"/>
      <c r="D2" s="157"/>
      <c r="E2" s="157"/>
      <c r="F2" s="157"/>
    </row>
    <row r="3" spans="1:10" ht="17.25" customHeight="1">
      <c r="A3" s="159" t="str">
        <f>HYPERLINK('[1]реквизиты'!$A$3)</f>
        <v>April 15-19, 2010        Nea Moudania, Greece</v>
      </c>
      <c r="B3" s="159"/>
      <c r="C3" s="159"/>
      <c r="D3" s="159"/>
      <c r="E3" s="159"/>
      <c r="F3" s="159"/>
      <c r="G3" s="11"/>
      <c r="H3" s="11"/>
      <c r="I3" s="11"/>
      <c r="J3" s="12"/>
    </row>
    <row r="4" spans="1:10" ht="21.75" customHeight="1" thickBot="1">
      <c r="A4" s="146" t="s">
        <v>55</v>
      </c>
      <c r="B4" s="146"/>
      <c r="C4" s="146"/>
      <c r="D4" s="146"/>
      <c r="E4" s="146"/>
      <c r="F4" s="146"/>
      <c r="G4" s="11"/>
      <c r="H4" s="11"/>
      <c r="I4" s="11"/>
      <c r="J4" s="12"/>
    </row>
    <row r="5" spans="1:6" ht="12.75" customHeight="1">
      <c r="A5" s="147" t="s">
        <v>5</v>
      </c>
      <c r="B5" s="150" t="s">
        <v>6</v>
      </c>
      <c r="C5" s="147" t="s">
        <v>7</v>
      </c>
      <c r="D5" s="147" t="s">
        <v>34</v>
      </c>
      <c r="E5" s="147" t="s">
        <v>9</v>
      </c>
      <c r="F5" s="147" t="s">
        <v>10</v>
      </c>
    </row>
    <row r="6" spans="1:6" ht="12.75" customHeight="1" thickBot="1">
      <c r="A6" s="148" t="s">
        <v>5</v>
      </c>
      <c r="B6" s="151"/>
      <c r="C6" s="148" t="s">
        <v>7</v>
      </c>
      <c r="D6" s="148" t="s">
        <v>8</v>
      </c>
      <c r="E6" s="148" t="s">
        <v>9</v>
      </c>
      <c r="F6" s="148" t="s">
        <v>10</v>
      </c>
    </row>
    <row r="7" spans="1:6" ht="12.75" customHeight="1">
      <c r="A7" s="152">
        <v>1</v>
      </c>
      <c r="B7" s="153">
        <v>1</v>
      </c>
      <c r="C7" s="154" t="s">
        <v>44</v>
      </c>
      <c r="D7" s="149" t="s">
        <v>45</v>
      </c>
      <c r="E7" s="152" t="s">
        <v>46</v>
      </c>
      <c r="F7" s="149"/>
    </row>
    <row r="8" spans="1:6" ht="12.75" customHeight="1">
      <c r="A8" s="152"/>
      <c r="B8" s="153"/>
      <c r="C8" s="154"/>
      <c r="D8" s="149"/>
      <c r="E8" s="152"/>
      <c r="F8" s="149"/>
    </row>
    <row r="9" spans="1:6" ht="12.75" customHeight="1">
      <c r="A9" s="152">
        <v>2</v>
      </c>
      <c r="B9" s="153">
        <v>2</v>
      </c>
      <c r="C9" s="154" t="s">
        <v>47</v>
      </c>
      <c r="D9" s="149" t="s">
        <v>48</v>
      </c>
      <c r="E9" s="152" t="s">
        <v>49</v>
      </c>
      <c r="F9" s="149"/>
    </row>
    <row r="10" spans="1:6" ht="12.75" customHeight="1">
      <c r="A10" s="152"/>
      <c r="B10" s="153"/>
      <c r="C10" s="154"/>
      <c r="D10" s="149"/>
      <c r="E10" s="152"/>
      <c r="F10" s="149"/>
    </row>
    <row r="11" spans="1:6" ht="12.75" customHeight="1">
      <c r="A11" s="152">
        <v>3</v>
      </c>
      <c r="B11" s="153">
        <v>3</v>
      </c>
      <c r="C11" s="154" t="s">
        <v>50</v>
      </c>
      <c r="D11" s="149" t="s">
        <v>45</v>
      </c>
      <c r="E11" s="152" t="s">
        <v>51</v>
      </c>
      <c r="F11" s="149"/>
    </row>
    <row r="12" spans="1:6" ht="15" customHeight="1">
      <c r="A12" s="152"/>
      <c r="B12" s="153"/>
      <c r="C12" s="154"/>
      <c r="D12" s="149"/>
      <c r="E12" s="152"/>
      <c r="F12" s="149"/>
    </row>
    <row r="13" spans="1:6" ht="12.75" customHeight="1">
      <c r="A13" s="152">
        <v>4</v>
      </c>
      <c r="B13" s="153">
        <v>4</v>
      </c>
      <c r="C13" s="154" t="s">
        <v>52</v>
      </c>
      <c r="D13" s="149" t="s">
        <v>53</v>
      </c>
      <c r="E13" s="152" t="s">
        <v>54</v>
      </c>
      <c r="F13" s="149"/>
    </row>
    <row r="14" spans="1:6" ht="15" customHeight="1">
      <c r="A14" s="152"/>
      <c r="B14" s="153"/>
      <c r="C14" s="154"/>
      <c r="D14" s="149"/>
      <c r="E14" s="152"/>
      <c r="F14" s="149"/>
    </row>
    <row r="15" spans="1:6" ht="15" customHeight="1">
      <c r="A15" s="152">
        <v>5</v>
      </c>
      <c r="B15" s="155"/>
      <c r="C15" s="154"/>
      <c r="D15" s="149"/>
      <c r="E15" s="152"/>
      <c r="F15" s="149"/>
    </row>
    <row r="16" spans="1:6" ht="15.75" customHeight="1">
      <c r="A16" s="152"/>
      <c r="B16" s="156"/>
      <c r="C16" s="154"/>
      <c r="D16" s="149"/>
      <c r="E16" s="152"/>
      <c r="F16" s="149"/>
    </row>
    <row r="17" spans="1:6" ht="12.75" customHeight="1">
      <c r="A17" s="152">
        <v>6</v>
      </c>
      <c r="B17" s="155"/>
      <c r="C17" s="154"/>
      <c r="D17" s="149"/>
      <c r="E17" s="152"/>
      <c r="F17" s="149"/>
    </row>
    <row r="18" spans="1:6" ht="15" customHeight="1">
      <c r="A18" s="152"/>
      <c r="B18" s="156"/>
      <c r="C18" s="154"/>
      <c r="D18" s="149"/>
      <c r="E18" s="152"/>
      <c r="F18" s="149"/>
    </row>
    <row r="19" spans="1:6" ht="12.75" customHeight="1">
      <c r="A19" s="152">
        <v>7</v>
      </c>
      <c r="B19" s="155"/>
      <c r="C19" s="154"/>
      <c r="D19" s="149"/>
      <c r="E19" s="152"/>
      <c r="F19" s="149"/>
    </row>
    <row r="20" spans="1:6" ht="15" customHeight="1">
      <c r="A20" s="152"/>
      <c r="B20" s="156"/>
      <c r="C20" s="154"/>
      <c r="D20" s="149"/>
      <c r="E20" s="152"/>
      <c r="F20" s="149"/>
    </row>
    <row r="21" spans="1:6" ht="12.75" customHeight="1">
      <c r="A21" s="152">
        <v>8</v>
      </c>
      <c r="B21" s="155"/>
      <c r="C21" s="154"/>
      <c r="D21" s="149"/>
      <c r="E21" s="152"/>
      <c r="F21" s="149"/>
    </row>
    <row r="22" spans="1:6" ht="15" customHeight="1">
      <c r="A22" s="152"/>
      <c r="B22" s="156"/>
      <c r="C22" s="154"/>
      <c r="D22" s="149"/>
      <c r="E22" s="152"/>
      <c r="F22" s="149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Chiaf referee</v>
      </c>
      <c r="B26" s="10"/>
      <c r="C26" s="10"/>
      <c r="D26" s="10"/>
      <c r="E26" s="14" t="str">
        <f>HYPERLINK('[1]реквизиты'!$G$11)</f>
        <v>R. Baboyan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/RUS/</v>
      </c>
    </row>
    <row r="28" spans="1:5" ht="26.25" customHeight="1">
      <c r="A28" s="17" t="str">
        <f>HYPERLINK('[1]реквизиты'!$A$13)</f>
        <v>Chiaf secretary</v>
      </c>
      <c r="B28" s="10"/>
      <c r="C28" s="10"/>
      <c r="D28" s="18"/>
      <c r="E28" s="14" t="str">
        <f>HYPERLINK('[1]реквизиты'!$G$13)</f>
        <v>A. Sheyko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/BLR/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4">
      <selection activeCell="K31" sqref="A1:K3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63" t="str">
        <f>HYPERLINK('[1]реквизиты'!$A$2)</f>
        <v>Europe Championship  Youth/1992-93/  on SAMBO</v>
      </c>
      <c r="D1" s="164"/>
      <c r="E1" s="164"/>
      <c r="F1" s="164"/>
      <c r="G1" s="164"/>
      <c r="H1" s="164"/>
      <c r="I1" s="164"/>
      <c r="J1" s="165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66">
        <f>HYPERLINK('[2]ИТ.ПР'!$A$8)</f>
      </c>
      <c r="D2" s="166"/>
      <c r="E2" s="166"/>
      <c r="F2" s="166"/>
      <c r="G2" s="166"/>
      <c r="H2" s="166"/>
      <c r="I2" s="166"/>
      <c r="J2" s="166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67" t="str">
        <f>HYPERLINK('пр.взв.'!A4)</f>
        <v>Weight category 75F  кg.</v>
      </c>
      <c r="D3" s="168"/>
      <c r="E3" s="168"/>
      <c r="F3" s="168"/>
      <c r="G3" s="168"/>
      <c r="H3" s="168"/>
      <c r="I3" s="168"/>
      <c r="J3" s="169"/>
      <c r="K3" s="43"/>
      <c r="L3" s="43"/>
      <c r="M3" s="43"/>
    </row>
    <row r="4" spans="1:13" ht="16.5" thickBot="1">
      <c r="A4" s="162" t="s">
        <v>0</v>
      </c>
      <c r="B4" s="162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70">
        <v>1</v>
      </c>
      <c r="B5" s="172" t="str">
        <f>VLOOKUP(A5,'пр.взв.'!B7:C22,2,FALSE)</f>
        <v>BADZIANKOVA Maryia</v>
      </c>
      <c r="C5" s="174" t="str">
        <f>VLOOKUP(B5,'пр.взв.'!C7:D22,2,FALSE)</f>
        <v>1992</v>
      </c>
      <c r="D5" s="176" t="str">
        <f>VLOOKUP(A5,'пр.взв.'!B5:E20,4,FALSE)</f>
        <v>BLR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71"/>
      <c r="B6" s="173"/>
      <c r="C6" s="175"/>
      <c r="D6" s="177"/>
      <c r="E6" s="160" t="s">
        <v>57</v>
      </c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78">
        <v>5</v>
      </c>
      <c r="B7" s="179" t="e">
        <f>VLOOKUP(A7,'пр.взв.'!B9:C24,2,FALSE)</f>
        <v>#N/A</v>
      </c>
      <c r="C7" s="181" t="e">
        <f>VLOOKUP(B7,'пр.взв.'!C9:D24,2,FALSE)</f>
        <v>#N/A</v>
      </c>
      <c r="D7" s="183" t="e">
        <f>VLOOKUP(A7,'пр.взв.'!B5:E20,4,FALSE)</f>
        <v>#N/A</v>
      </c>
      <c r="E7" s="161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71"/>
      <c r="B8" s="180"/>
      <c r="C8" s="182"/>
      <c r="D8" s="184"/>
      <c r="E8" s="20"/>
      <c r="F8" s="22"/>
      <c r="G8" s="160"/>
      <c r="H8" s="26"/>
      <c r="I8" s="20"/>
      <c r="J8" s="20"/>
      <c r="K8" s="20"/>
      <c r="L8" s="20"/>
      <c r="M8" s="20"/>
    </row>
    <row r="9" spans="1:13" ht="15" customHeight="1" thickBot="1">
      <c r="A9" s="170">
        <v>3</v>
      </c>
      <c r="B9" s="172" t="str">
        <f>VLOOKUP(A9,'пр.взв.'!B11:C26,2,FALSE)</f>
        <v>DZHUROVA Tereza</v>
      </c>
      <c r="C9" s="174" t="str">
        <f>VLOOKUP(B9,'пр.взв.'!C11:D26,2,FALSE)</f>
        <v>1992</v>
      </c>
      <c r="D9" s="176" t="str">
        <f>VLOOKUP(A9,'пр.взв.'!B5:E20,4,FALSE)</f>
        <v>BUL</v>
      </c>
      <c r="E9" s="20"/>
      <c r="F9" s="22"/>
      <c r="G9" s="161"/>
      <c r="H9" s="2"/>
      <c r="I9" s="24"/>
      <c r="J9" s="22"/>
      <c r="K9" s="20"/>
      <c r="L9" s="20"/>
      <c r="M9" s="20"/>
    </row>
    <row r="10" spans="1:13" ht="15" customHeight="1">
      <c r="A10" s="171"/>
      <c r="B10" s="173"/>
      <c r="C10" s="175"/>
      <c r="D10" s="177"/>
      <c r="E10" s="160" t="s">
        <v>56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78">
        <v>7</v>
      </c>
      <c r="B11" s="179" t="e">
        <f>VLOOKUP(A11,'пр.взв.'!B13:C28,2,FALSE)</f>
        <v>#N/A</v>
      </c>
      <c r="C11" s="181" t="e">
        <f>VLOOKUP(B11,'пр.взв.'!C13:D28,2,FALSE)</f>
        <v>#N/A</v>
      </c>
      <c r="D11" s="183" t="e">
        <f>VLOOKUP(A11,'пр.взв.'!B5:E20,4,FALSE)</f>
        <v>#N/A</v>
      </c>
      <c r="E11" s="161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85"/>
      <c r="B12" s="186"/>
      <c r="C12" s="184"/>
      <c r="D12" s="184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60"/>
      <c r="J14" s="33"/>
      <c r="K14" s="23"/>
      <c r="L14" s="23"/>
      <c r="M14" s="20"/>
    </row>
    <row r="15" spans="1:10" ht="15" customHeight="1" thickBot="1">
      <c r="A15" s="162" t="s">
        <v>3</v>
      </c>
      <c r="B15" s="162"/>
      <c r="C15" s="72"/>
      <c r="D15" s="72"/>
      <c r="E15" s="20"/>
      <c r="F15" s="20"/>
      <c r="G15" s="20"/>
      <c r="H15" s="20"/>
      <c r="I15" s="161"/>
      <c r="J15" s="2"/>
    </row>
    <row r="16" spans="1:10" ht="15" customHeight="1" thickBot="1">
      <c r="A16" s="170">
        <v>2</v>
      </c>
      <c r="B16" s="172" t="str">
        <f>VLOOKUP(A16,'пр.взв.'!B7:C22,2,FALSE)</f>
        <v>ISAEVA Ksenia</v>
      </c>
      <c r="C16" s="174" t="str">
        <f>VLOOKUP(B16,'пр.взв.'!C7:D22,2,FALSE)</f>
        <v>1993</v>
      </c>
      <c r="D16" s="176" t="str">
        <f>VLOOKUP(A16,'пр.взв.'!B6:E21,4,FALSE)</f>
        <v>RUS</v>
      </c>
      <c r="E16" s="20"/>
      <c r="F16" s="20"/>
      <c r="G16" s="20"/>
      <c r="H16" s="20"/>
      <c r="I16" s="30"/>
      <c r="J16" s="2"/>
    </row>
    <row r="17" spans="1:10" ht="15" customHeight="1">
      <c r="A17" s="171"/>
      <c r="B17" s="173"/>
      <c r="C17" s="175"/>
      <c r="D17" s="177"/>
      <c r="E17" s="160" t="s">
        <v>58</v>
      </c>
      <c r="F17" s="20"/>
      <c r="G17" s="25"/>
      <c r="H17" s="22"/>
      <c r="I17" s="30"/>
      <c r="J17" s="2"/>
    </row>
    <row r="18" spans="1:10" ht="15" customHeight="1" thickBot="1">
      <c r="A18" s="178">
        <v>6</v>
      </c>
      <c r="B18" s="179" t="e">
        <f>VLOOKUP(A18,'пр.взв.'!B9:C24,2,FALSE)</f>
        <v>#N/A</v>
      </c>
      <c r="C18" s="181" t="e">
        <f>VLOOKUP(B18,'пр.взв.'!C9:D24,2,FALSE)</f>
        <v>#N/A</v>
      </c>
      <c r="D18" s="183" t="e">
        <f>VLOOKUP(A18,'пр.взв.'!B6:E21,4,FALSE)</f>
        <v>#N/A</v>
      </c>
      <c r="E18" s="161"/>
      <c r="F18" s="21"/>
      <c r="G18" s="24"/>
      <c r="H18" s="22"/>
      <c r="I18" s="30"/>
      <c r="J18" s="2"/>
    </row>
    <row r="19" spans="1:10" ht="15" customHeight="1" thickBot="1">
      <c r="A19" s="171"/>
      <c r="B19" s="180"/>
      <c r="C19" s="182"/>
      <c r="D19" s="184"/>
      <c r="E19" s="20"/>
      <c r="F19" s="22"/>
      <c r="G19" s="160"/>
      <c r="H19" s="26"/>
      <c r="I19" s="30"/>
      <c r="J19" s="2"/>
    </row>
    <row r="20" spans="1:8" ht="15" customHeight="1" thickBot="1">
      <c r="A20" s="170">
        <v>4</v>
      </c>
      <c r="B20" s="172" t="str">
        <f>VLOOKUP(A20,'пр.взв.'!B11:C26,2,FALSE)</f>
        <v>KIRSHINAYTE Roberta</v>
      </c>
      <c r="C20" s="174" t="str">
        <f>VLOOKUP(B20,'пр.взв.'!C11:D26,2,FALSE)</f>
        <v>1994</v>
      </c>
      <c r="D20" s="176" t="str">
        <f>VLOOKUP(A20,'пр.взв.'!B6:E21,4,FALSE)</f>
        <v>LIT</v>
      </c>
      <c r="E20" s="20"/>
      <c r="F20" s="22"/>
      <c r="G20" s="161"/>
      <c r="H20" s="2"/>
    </row>
    <row r="21" spans="1:8" ht="15" customHeight="1">
      <c r="A21" s="171"/>
      <c r="B21" s="173"/>
      <c r="C21" s="175"/>
      <c r="D21" s="177"/>
      <c r="E21" s="160" t="s">
        <v>59</v>
      </c>
      <c r="F21" s="23"/>
      <c r="G21" s="24"/>
      <c r="H21" s="22"/>
    </row>
    <row r="22" spans="1:8" ht="15" customHeight="1" thickBot="1">
      <c r="A22" s="178">
        <v>8</v>
      </c>
      <c r="B22" s="179" t="e">
        <f>VLOOKUP(A22,'пр.взв.'!B13:C28,2,FALSE)</f>
        <v>#N/A</v>
      </c>
      <c r="C22" s="181" t="e">
        <f>VLOOKUP(B22,'пр.взв.'!C13:D28,2,FALSE)</f>
        <v>#N/A</v>
      </c>
      <c r="D22" s="183" t="e">
        <f>VLOOKUP(A22,'пр.взв.'!B6:E21,4,FALSE)</f>
        <v>#N/A</v>
      </c>
      <c r="E22" s="161"/>
      <c r="F22" s="20"/>
      <c r="G22" s="25"/>
      <c r="H22" s="22"/>
    </row>
    <row r="23" spans="1:8" ht="15" customHeight="1" thickBot="1">
      <c r="A23" s="185"/>
      <c r="B23" s="186"/>
      <c r="C23" s="184"/>
      <c r="D23" s="184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Chiaf referee</v>
      </c>
      <c r="C37" s="10"/>
      <c r="D37" s="10"/>
      <c r="E37" s="10"/>
      <c r="F37" s="1"/>
      <c r="G37" s="1"/>
      <c r="H37" s="1"/>
      <c r="I37" s="14" t="str">
        <f>HYPERLINK('[1]реквизиты'!$G$11)</f>
        <v>R. Baboyan</v>
      </c>
      <c r="J37" s="2"/>
      <c r="K37" s="16" t="str">
        <f>HYPERLINK('[1]реквизиты'!$G$12)</f>
        <v>/RUS/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Chiaf secretary</v>
      </c>
      <c r="D39" s="10"/>
      <c r="E39" s="18"/>
      <c r="F39" s="35"/>
      <c r="G39" s="1"/>
      <c r="H39" s="1"/>
      <c r="I39" s="14" t="str">
        <f>HYPERLINK('[1]реквизиты'!$G$13)</f>
        <v>A. Sheyko</v>
      </c>
      <c r="J39" s="2"/>
      <c r="K39" s="19" t="str">
        <f>HYPERLINK('[1]реквизиты'!$G$14)</f>
        <v>/BLR/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2" sqref="B2:I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23" t="s">
        <v>28</v>
      </c>
      <c r="C1" s="223"/>
      <c r="D1" s="223"/>
      <c r="E1" s="223"/>
      <c r="F1" s="223"/>
      <c r="G1" s="223"/>
      <c r="H1" s="223"/>
      <c r="I1" s="223"/>
      <c r="J1" s="64"/>
      <c r="K1" s="223" t="s">
        <v>28</v>
      </c>
      <c r="L1" s="223"/>
      <c r="M1" s="223"/>
      <c r="N1" s="223"/>
      <c r="O1" s="223"/>
      <c r="P1" s="223"/>
      <c r="Q1" s="223"/>
      <c r="R1" s="223"/>
    </row>
    <row r="2" spans="2:18" ht="24.75" customHeight="1">
      <c r="B2" s="213" t="str">
        <f>HYPERLINK('пр.взв.'!A4)</f>
        <v>Weight category 75F  кg.</v>
      </c>
      <c r="C2" s="214"/>
      <c r="D2" s="214"/>
      <c r="E2" s="214"/>
      <c r="F2" s="214"/>
      <c r="G2" s="214"/>
      <c r="H2" s="214"/>
      <c r="I2" s="214"/>
      <c r="J2" s="65"/>
      <c r="K2" s="213" t="str">
        <f>HYPERLINK('пр.взв.'!A4)</f>
        <v>Weight category 75F  кg.</v>
      </c>
      <c r="L2" s="214"/>
      <c r="M2" s="214"/>
      <c r="N2" s="214"/>
      <c r="O2" s="214"/>
      <c r="P2" s="214"/>
      <c r="Q2" s="214"/>
      <c r="R2" s="214"/>
    </row>
    <row r="3" spans="2:18" ht="24.75" customHeight="1" thickBot="1">
      <c r="B3" s="66" t="s">
        <v>2</v>
      </c>
      <c r="C3" s="68" t="s">
        <v>35</v>
      </c>
      <c r="D3" s="70" t="s">
        <v>29</v>
      </c>
      <c r="E3" s="67"/>
      <c r="F3" s="66"/>
      <c r="G3" s="67"/>
      <c r="H3" s="67"/>
      <c r="I3" s="67"/>
      <c r="J3" s="67"/>
      <c r="K3" s="66" t="s">
        <v>3</v>
      </c>
      <c r="L3" s="68" t="s">
        <v>35</v>
      </c>
      <c r="M3" s="70" t="s">
        <v>29</v>
      </c>
      <c r="N3" s="67"/>
      <c r="O3" s="66"/>
      <c r="P3" s="67"/>
      <c r="Q3" s="67"/>
      <c r="R3" s="67"/>
    </row>
    <row r="4" spans="1:18" ht="12.75" customHeight="1">
      <c r="A4" s="138" t="s">
        <v>33</v>
      </c>
      <c r="B4" s="210" t="s">
        <v>6</v>
      </c>
      <c r="C4" s="212" t="s">
        <v>7</v>
      </c>
      <c r="D4" s="212" t="s">
        <v>8</v>
      </c>
      <c r="E4" s="212" t="s">
        <v>16</v>
      </c>
      <c r="F4" s="203" t="s">
        <v>17</v>
      </c>
      <c r="G4" s="205" t="s">
        <v>19</v>
      </c>
      <c r="H4" s="207" t="s">
        <v>20</v>
      </c>
      <c r="I4" s="209" t="s">
        <v>18</v>
      </c>
      <c r="J4" s="138" t="s">
        <v>33</v>
      </c>
      <c r="K4" s="210" t="s">
        <v>6</v>
      </c>
      <c r="L4" s="212" t="s">
        <v>7</v>
      </c>
      <c r="M4" s="212" t="s">
        <v>8</v>
      </c>
      <c r="N4" s="212" t="s">
        <v>16</v>
      </c>
      <c r="O4" s="203" t="s">
        <v>17</v>
      </c>
      <c r="P4" s="205" t="s">
        <v>19</v>
      </c>
      <c r="Q4" s="207" t="s">
        <v>20</v>
      </c>
      <c r="R4" s="209" t="s">
        <v>18</v>
      </c>
    </row>
    <row r="5" spans="1:18" ht="12.75" customHeight="1" thickBot="1">
      <c r="A5" s="130"/>
      <c r="B5" s="211" t="s">
        <v>6</v>
      </c>
      <c r="C5" s="204" t="s">
        <v>7</v>
      </c>
      <c r="D5" s="204" t="s">
        <v>8</v>
      </c>
      <c r="E5" s="204" t="s">
        <v>16</v>
      </c>
      <c r="F5" s="204" t="s">
        <v>17</v>
      </c>
      <c r="G5" s="206"/>
      <c r="H5" s="208"/>
      <c r="I5" s="140" t="s">
        <v>18</v>
      </c>
      <c r="J5" s="130"/>
      <c r="K5" s="211" t="s">
        <v>6</v>
      </c>
      <c r="L5" s="204" t="s">
        <v>7</v>
      </c>
      <c r="M5" s="204" t="s">
        <v>8</v>
      </c>
      <c r="N5" s="204" t="s">
        <v>16</v>
      </c>
      <c r="O5" s="204" t="s">
        <v>17</v>
      </c>
      <c r="P5" s="206"/>
      <c r="Q5" s="208"/>
      <c r="R5" s="140" t="s">
        <v>18</v>
      </c>
    </row>
    <row r="6" spans="1:18" ht="12.75" customHeight="1">
      <c r="A6" s="224">
        <v>1</v>
      </c>
      <c r="B6" s="199">
        <v>1</v>
      </c>
      <c r="C6" s="201" t="str">
        <f>VLOOKUP(B6,'пр.взв.'!B7:E22,2,FALSE)</f>
        <v>BADZIANKOVA Maryia</v>
      </c>
      <c r="D6" s="202" t="str">
        <f>VLOOKUP(B6,'пр.взв.'!B7:F22,3,FALSE)</f>
        <v>1992</v>
      </c>
      <c r="E6" s="202" t="str">
        <f>VLOOKUP(B6,'пр.взв.'!B7:E22,4,FALSE)</f>
        <v>BLR</v>
      </c>
      <c r="F6" s="188"/>
      <c r="G6" s="197"/>
      <c r="H6" s="198"/>
      <c r="I6" s="190"/>
      <c r="J6" s="224">
        <v>3</v>
      </c>
      <c r="K6" s="199">
        <v>2</v>
      </c>
      <c r="L6" s="201" t="str">
        <f>VLOOKUP(K6,'пр.взв.'!B7:E22,2,FALSE)</f>
        <v>ISAEVA Ksenia</v>
      </c>
      <c r="M6" s="202" t="str">
        <f>VLOOKUP(K6,'пр.взв.'!B7:F22,3,FALSE)</f>
        <v>1993</v>
      </c>
      <c r="N6" s="202" t="str">
        <f>VLOOKUP(K6,'пр.взв.'!B7:E22,4,FALSE)</f>
        <v>RUS</v>
      </c>
      <c r="O6" s="188"/>
      <c r="P6" s="197"/>
      <c r="Q6" s="198"/>
      <c r="R6" s="190"/>
    </row>
    <row r="7" spans="1:18" ht="12.75" customHeight="1">
      <c r="A7" s="225"/>
      <c r="B7" s="200"/>
      <c r="C7" s="194"/>
      <c r="D7" s="196"/>
      <c r="E7" s="196"/>
      <c r="F7" s="196"/>
      <c r="G7" s="196"/>
      <c r="H7" s="149"/>
      <c r="I7" s="152"/>
      <c r="J7" s="225"/>
      <c r="K7" s="200"/>
      <c r="L7" s="194"/>
      <c r="M7" s="196"/>
      <c r="N7" s="196"/>
      <c r="O7" s="196"/>
      <c r="P7" s="196"/>
      <c r="Q7" s="149"/>
      <c r="R7" s="152"/>
    </row>
    <row r="8" spans="1:18" ht="12.75" customHeight="1">
      <c r="A8" s="225"/>
      <c r="B8" s="191">
        <v>5</v>
      </c>
      <c r="C8" s="193" t="e">
        <f>VLOOKUP(B8,'пр.взв.'!B7:E22,2,FALSE)</f>
        <v>#N/A</v>
      </c>
      <c r="D8" s="195" t="e">
        <f>VLOOKUP(B8,'пр.взв.'!B7:F22,3,FALSE)</f>
        <v>#N/A</v>
      </c>
      <c r="E8" s="195" t="e">
        <f>VLOOKUP(B8,'пр.взв.'!B7:E22,4,FALSE)</f>
        <v>#N/A</v>
      </c>
      <c r="F8" s="187"/>
      <c r="G8" s="187"/>
      <c r="H8" s="189"/>
      <c r="I8" s="189"/>
      <c r="J8" s="225"/>
      <c r="K8" s="191">
        <v>6</v>
      </c>
      <c r="L8" s="193" t="e">
        <f>VLOOKUP(K8,'пр.взв.'!B7:E22,2,FALSE)</f>
        <v>#N/A</v>
      </c>
      <c r="M8" s="195" t="e">
        <f>VLOOKUP(K8,'пр.взв.'!B7:F22,3,FALSE)</f>
        <v>#N/A</v>
      </c>
      <c r="N8" s="195" t="e">
        <f>VLOOKUP(K8,'пр.взв.'!B7:E22,4,FALSE)</f>
        <v>#N/A</v>
      </c>
      <c r="O8" s="187"/>
      <c r="P8" s="187"/>
      <c r="Q8" s="189"/>
      <c r="R8" s="189"/>
    </row>
    <row r="9" spans="1:18" ht="13.5" customHeight="1" thickBot="1">
      <c r="A9" s="227"/>
      <c r="B9" s="220"/>
      <c r="C9" s="221"/>
      <c r="D9" s="222"/>
      <c r="E9" s="222"/>
      <c r="F9" s="218"/>
      <c r="G9" s="218"/>
      <c r="H9" s="219"/>
      <c r="I9" s="219"/>
      <c r="J9" s="227"/>
      <c r="K9" s="220"/>
      <c r="L9" s="221"/>
      <c r="M9" s="222"/>
      <c r="N9" s="222"/>
      <c r="O9" s="218"/>
      <c r="P9" s="218"/>
      <c r="Q9" s="219"/>
      <c r="R9" s="219"/>
    </row>
    <row r="10" spans="1:18" ht="12.75" customHeight="1">
      <c r="A10" s="224">
        <v>2</v>
      </c>
      <c r="B10" s="192">
        <v>3</v>
      </c>
      <c r="C10" s="201" t="str">
        <f>VLOOKUP(B10,'пр.взв.'!B7:E22,2,FALSE)</f>
        <v>DZHUROVA Tereza</v>
      </c>
      <c r="D10" s="202" t="str">
        <f>VLOOKUP(B10,'пр.взв.'!B7:F22,3,FALSE)</f>
        <v>1992</v>
      </c>
      <c r="E10" s="202" t="str">
        <f>VLOOKUP(B10,'пр.взв.'!B7:E22,4,FALSE)</f>
        <v>BUL</v>
      </c>
      <c r="F10" s="196"/>
      <c r="G10" s="216"/>
      <c r="H10" s="149"/>
      <c r="I10" s="195"/>
      <c r="J10" s="224">
        <v>4</v>
      </c>
      <c r="K10" s="192">
        <v>4</v>
      </c>
      <c r="L10" s="201" t="str">
        <f>VLOOKUP(K10,'пр.взв.'!B7:E22,2,FALSE)</f>
        <v>KIRSHINAYTE Roberta</v>
      </c>
      <c r="M10" s="202" t="str">
        <f>VLOOKUP(K10,'пр.взв.'!B7:F22,3,FALSE)</f>
        <v>1994</v>
      </c>
      <c r="N10" s="202" t="str">
        <f>VLOOKUP(K10,'пр.взв.'!B7:E22,4,FALSE)</f>
        <v>LIT</v>
      </c>
      <c r="O10" s="196"/>
      <c r="P10" s="216"/>
      <c r="Q10" s="149"/>
      <c r="R10" s="195"/>
    </row>
    <row r="11" spans="1:18" ht="12.75" customHeight="1">
      <c r="A11" s="225"/>
      <c r="B11" s="217"/>
      <c r="C11" s="194"/>
      <c r="D11" s="196"/>
      <c r="E11" s="196"/>
      <c r="F11" s="196"/>
      <c r="G11" s="196"/>
      <c r="H11" s="149"/>
      <c r="I11" s="152"/>
      <c r="J11" s="225"/>
      <c r="K11" s="217"/>
      <c r="L11" s="194"/>
      <c r="M11" s="196"/>
      <c r="N11" s="196"/>
      <c r="O11" s="196"/>
      <c r="P11" s="196"/>
      <c r="Q11" s="149"/>
      <c r="R11" s="152"/>
    </row>
    <row r="12" spans="1:18" ht="12.75" customHeight="1">
      <c r="A12" s="225"/>
      <c r="B12" s="191">
        <v>7</v>
      </c>
      <c r="C12" s="193" t="e">
        <f>VLOOKUP(B12,'пр.взв.'!B7:E22,2,FALSE)</f>
        <v>#N/A</v>
      </c>
      <c r="D12" s="195" t="e">
        <f>VLOOKUP(B12,'пр.взв.'!B7:F22,3,FALSE)</f>
        <v>#N/A</v>
      </c>
      <c r="E12" s="195" t="e">
        <f>VLOOKUP(B12,'пр.взв.'!B7:E22,4,FALSE)</f>
        <v>#N/A</v>
      </c>
      <c r="F12" s="187"/>
      <c r="G12" s="187"/>
      <c r="H12" s="189"/>
      <c r="I12" s="189"/>
      <c r="J12" s="225"/>
      <c r="K12" s="191">
        <v>8</v>
      </c>
      <c r="L12" s="193" t="e">
        <f>VLOOKUP(K12,'пр.взв.'!B7:E22,2,FALSE)</f>
        <v>#N/A</v>
      </c>
      <c r="M12" s="195" t="e">
        <f>VLOOKUP(K12,'пр.взв.'!B7:F22,3,FALSE)</f>
        <v>#N/A</v>
      </c>
      <c r="N12" s="195" t="e">
        <f>VLOOKUP(K12,'пр.взв.'!B7:E22,4,FALSE)</f>
        <v>#N/A</v>
      </c>
      <c r="O12" s="187"/>
      <c r="P12" s="187"/>
      <c r="Q12" s="189"/>
      <c r="R12" s="189"/>
    </row>
    <row r="13" spans="1:18" ht="12.75" customHeight="1">
      <c r="A13" s="226"/>
      <c r="B13" s="192"/>
      <c r="C13" s="194"/>
      <c r="D13" s="196"/>
      <c r="E13" s="196"/>
      <c r="F13" s="188"/>
      <c r="G13" s="188"/>
      <c r="H13" s="190"/>
      <c r="I13" s="190"/>
      <c r="J13" s="226"/>
      <c r="K13" s="192"/>
      <c r="L13" s="194"/>
      <c r="M13" s="196"/>
      <c r="N13" s="196"/>
      <c r="O13" s="188"/>
      <c r="P13" s="188"/>
      <c r="Q13" s="190"/>
      <c r="R13" s="190"/>
    </row>
    <row r="16" spans="2:18" ht="24.75" customHeight="1" thickBot="1">
      <c r="B16" s="66" t="s">
        <v>2</v>
      </c>
      <c r="C16" s="215" t="s">
        <v>36</v>
      </c>
      <c r="D16" s="215"/>
      <c r="E16" s="215"/>
      <c r="F16" s="215"/>
      <c r="G16" s="215"/>
      <c r="H16" s="215"/>
      <c r="I16" s="215"/>
      <c r="J16" s="75"/>
      <c r="K16" s="66" t="s">
        <v>3</v>
      </c>
      <c r="L16" s="215" t="s">
        <v>36</v>
      </c>
      <c r="M16" s="215"/>
      <c r="N16" s="215"/>
      <c r="O16" s="215"/>
      <c r="P16" s="215"/>
      <c r="Q16" s="215"/>
      <c r="R16" s="215"/>
    </row>
    <row r="17" spans="1:18" ht="12.75" customHeight="1">
      <c r="A17" s="138" t="s">
        <v>33</v>
      </c>
      <c r="B17" s="210" t="s">
        <v>6</v>
      </c>
      <c r="C17" s="212" t="s">
        <v>7</v>
      </c>
      <c r="D17" s="212" t="s">
        <v>8</v>
      </c>
      <c r="E17" s="212" t="s">
        <v>16</v>
      </c>
      <c r="F17" s="203" t="s">
        <v>17</v>
      </c>
      <c r="G17" s="205" t="s">
        <v>19</v>
      </c>
      <c r="H17" s="207" t="s">
        <v>20</v>
      </c>
      <c r="I17" s="209" t="s">
        <v>18</v>
      </c>
      <c r="J17" s="138" t="s">
        <v>33</v>
      </c>
      <c r="K17" s="210" t="s">
        <v>6</v>
      </c>
      <c r="L17" s="212" t="s">
        <v>7</v>
      </c>
      <c r="M17" s="212" t="s">
        <v>8</v>
      </c>
      <c r="N17" s="212" t="s">
        <v>16</v>
      </c>
      <c r="O17" s="203" t="s">
        <v>17</v>
      </c>
      <c r="P17" s="205" t="s">
        <v>19</v>
      </c>
      <c r="Q17" s="207" t="s">
        <v>20</v>
      </c>
      <c r="R17" s="209" t="s">
        <v>18</v>
      </c>
    </row>
    <row r="18" spans="1:18" ht="12.75" customHeight="1" thickBot="1">
      <c r="A18" s="130"/>
      <c r="B18" s="211" t="s">
        <v>6</v>
      </c>
      <c r="C18" s="204" t="s">
        <v>7</v>
      </c>
      <c r="D18" s="204" t="s">
        <v>8</v>
      </c>
      <c r="E18" s="204" t="s">
        <v>16</v>
      </c>
      <c r="F18" s="204" t="s">
        <v>17</v>
      </c>
      <c r="G18" s="206"/>
      <c r="H18" s="208"/>
      <c r="I18" s="140" t="s">
        <v>18</v>
      </c>
      <c r="J18" s="130"/>
      <c r="K18" s="211" t="s">
        <v>6</v>
      </c>
      <c r="L18" s="204" t="s">
        <v>7</v>
      </c>
      <c r="M18" s="204" t="s">
        <v>8</v>
      </c>
      <c r="N18" s="204" t="s">
        <v>16</v>
      </c>
      <c r="O18" s="204" t="s">
        <v>17</v>
      </c>
      <c r="P18" s="206"/>
      <c r="Q18" s="208"/>
      <c r="R18" s="140" t="s">
        <v>18</v>
      </c>
    </row>
    <row r="19" spans="1:18" ht="12.75" customHeight="1">
      <c r="A19" s="224">
        <v>1</v>
      </c>
      <c r="B19" s="199"/>
      <c r="C19" s="201" t="e">
        <f>VLOOKUP(B19,'пр.взв.'!B7:E22,2,FALSE)</f>
        <v>#N/A</v>
      </c>
      <c r="D19" s="202" t="e">
        <f>VLOOKUP(B19,'пр.взв.'!B7:F22,3,FALSE)</f>
        <v>#N/A</v>
      </c>
      <c r="E19" s="202" t="e">
        <f>VLOOKUP(B19,'пр.взв.'!B7:E22,4,FALSE)</f>
        <v>#N/A</v>
      </c>
      <c r="F19" s="188"/>
      <c r="G19" s="197"/>
      <c r="H19" s="198"/>
      <c r="I19" s="190"/>
      <c r="J19" s="224">
        <v>2</v>
      </c>
      <c r="K19" s="199"/>
      <c r="L19" s="201" t="e">
        <f>VLOOKUP(K19,'пр.взв.'!B7:E22,2,FALSE)</f>
        <v>#N/A</v>
      </c>
      <c r="M19" s="202" t="e">
        <f>VLOOKUP(K19,'пр.взв.'!B7:F22,3,FALSE)</f>
        <v>#N/A</v>
      </c>
      <c r="N19" s="202" t="e">
        <f>VLOOKUP(K19,'пр.взв.'!B7:E22,4,FALSE)</f>
        <v>#N/A</v>
      </c>
      <c r="O19" s="188"/>
      <c r="P19" s="197"/>
      <c r="Q19" s="198"/>
      <c r="R19" s="190"/>
    </row>
    <row r="20" spans="1:18" ht="12.75" customHeight="1">
      <c r="A20" s="225"/>
      <c r="B20" s="200"/>
      <c r="C20" s="194"/>
      <c r="D20" s="196"/>
      <c r="E20" s="196"/>
      <c r="F20" s="196"/>
      <c r="G20" s="196"/>
      <c r="H20" s="149"/>
      <c r="I20" s="152"/>
      <c r="J20" s="225"/>
      <c r="K20" s="200"/>
      <c r="L20" s="194"/>
      <c r="M20" s="196"/>
      <c r="N20" s="196"/>
      <c r="O20" s="196"/>
      <c r="P20" s="196"/>
      <c r="Q20" s="149"/>
      <c r="R20" s="152"/>
    </row>
    <row r="21" spans="1:18" ht="12.75" customHeight="1">
      <c r="A21" s="225"/>
      <c r="B21" s="191"/>
      <c r="C21" s="193" t="e">
        <f>VLOOKUP(B21,'пр.взв.'!B7:E22,2,FALSE)</f>
        <v>#N/A</v>
      </c>
      <c r="D21" s="195" t="e">
        <f>VLOOKUP(B21,'пр.взв.'!B7:F22,3,FALSE)</f>
        <v>#N/A</v>
      </c>
      <c r="E21" s="195" t="e">
        <f>VLOOKUP(B21,'пр.взв.'!B7:E22,4,FALSE)</f>
        <v>#N/A</v>
      </c>
      <c r="F21" s="187"/>
      <c r="G21" s="187"/>
      <c r="H21" s="189"/>
      <c r="I21" s="189"/>
      <c r="J21" s="225"/>
      <c r="K21" s="191"/>
      <c r="L21" s="193" t="e">
        <f>VLOOKUP(K21,'пр.взв.'!B7:E22,2,FALSE)</f>
        <v>#N/A</v>
      </c>
      <c r="M21" s="195" t="e">
        <f>VLOOKUP(K21,'пр.взв.'!B7:F22,3,FALSE)</f>
        <v>#N/A</v>
      </c>
      <c r="N21" s="195" t="e">
        <f>VLOOKUP(K21,'пр.взв.'!B7:E22,4,FALSE)</f>
        <v>#N/A</v>
      </c>
      <c r="O21" s="187"/>
      <c r="P21" s="187"/>
      <c r="Q21" s="189"/>
      <c r="R21" s="189"/>
    </row>
    <row r="22" spans="1:18" ht="12.75" customHeight="1">
      <c r="A22" s="226"/>
      <c r="B22" s="192"/>
      <c r="C22" s="194"/>
      <c r="D22" s="196"/>
      <c r="E22" s="196"/>
      <c r="F22" s="188"/>
      <c r="G22" s="188"/>
      <c r="H22" s="190"/>
      <c r="I22" s="190"/>
      <c r="J22" s="226"/>
      <c r="K22" s="192"/>
      <c r="L22" s="194"/>
      <c r="M22" s="196"/>
      <c r="N22" s="196"/>
      <c r="O22" s="188"/>
      <c r="P22" s="188"/>
      <c r="Q22" s="190"/>
      <c r="R22" s="190"/>
    </row>
    <row r="29" ht="12.75">
      <c r="N29" s="69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tabSelected="1" workbookViewId="0" topLeftCell="A1">
      <selection activeCell="I13" sqref="I13:I14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98" t="s">
        <v>12</v>
      </c>
      <c r="D1" s="299"/>
      <c r="E1" s="299"/>
      <c r="F1" s="299"/>
      <c r="G1" s="299"/>
      <c r="H1" s="300"/>
      <c r="I1" s="301" t="s">
        <v>60</v>
      </c>
      <c r="J1" s="302"/>
      <c r="K1" s="302"/>
      <c r="L1" s="302"/>
      <c r="M1" s="302"/>
      <c r="N1" s="303"/>
    </row>
    <row r="2" spans="2:18" ht="26.25" customHeight="1" thickBot="1">
      <c r="B2" s="41"/>
      <c r="C2" s="292" t="s">
        <v>61</v>
      </c>
      <c r="D2" s="293"/>
      <c r="E2" s="293"/>
      <c r="F2" s="293"/>
      <c r="G2" s="293"/>
      <c r="H2" s="294"/>
      <c r="I2" s="295" t="s">
        <v>66</v>
      </c>
      <c r="J2" s="296"/>
      <c r="K2" s="296"/>
      <c r="L2" s="296"/>
      <c r="M2" s="296"/>
      <c r="N2" s="297"/>
      <c r="O2" s="76"/>
      <c r="P2" s="76"/>
      <c r="Q2" s="76"/>
      <c r="R2" s="76"/>
    </row>
    <row r="3" spans="15:17" ht="22.5" customHeight="1">
      <c r="O3" s="2"/>
      <c r="P3" s="2"/>
      <c r="Q3" s="2"/>
    </row>
    <row r="4" spans="1:15" ht="24" customHeight="1" thickBot="1">
      <c r="A4" s="74" t="s">
        <v>31</v>
      </c>
      <c r="N4" s="40"/>
      <c r="O4" s="40"/>
    </row>
    <row r="5" spans="1:15" ht="15" customHeight="1" thickBot="1">
      <c r="A5" s="240">
        <v>1</v>
      </c>
      <c r="B5" s="228" t="s">
        <v>62</v>
      </c>
      <c r="C5" s="230">
        <v>1996</v>
      </c>
      <c r="D5" s="230" t="s">
        <v>49</v>
      </c>
      <c r="K5" s="255">
        <v>1</v>
      </c>
      <c r="L5" s="257"/>
      <c r="M5" s="228" t="s">
        <v>65</v>
      </c>
      <c r="N5" s="230" t="s">
        <v>51</v>
      </c>
      <c r="O5" s="40"/>
    </row>
    <row r="6" spans="1:15" ht="15" customHeight="1" thickBot="1">
      <c r="A6" s="241"/>
      <c r="B6" s="229"/>
      <c r="C6" s="231"/>
      <c r="D6" s="231"/>
      <c r="E6" s="281">
        <v>1</v>
      </c>
      <c r="K6" s="256"/>
      <c r="L6" s="258"/>
      <c r="M6" s="229"/>
      <c r="N6" s="231"/>
      <c r="O6" s="40"/>
    </row>
    <row r="7" spans="1:15" ht="15" customHeight="1" thickBot="1">
      <c r="A7" s="232">
        <v>5</v>
      </c>
      <c r="B7" s="84" t="s">
        <v>63</v>
      </c>
      <c r="C7" s="86" t="e">
        <v>#N/A</v>
      </c>
      <c r="D7" s="82" t="e">
        <v>#N/A</v>
      </c>
      <c r="E7" s="282"/>
      <c r="F7" s="6"/>
      <c r="G7" s="30"/>
      <c r="K7" s="251">
        <v>2</v>
      </c>
      <c r="L7" s="253"/>
      <c r="M7" s="228" t="s">
        <v>62</v>
      </c>
      <c r="N7" s="230" t="s">
        <v>49</v>
      </c>
      <c r="O7" s="40"/>
    </row>
    <row r="8" spans="1:15" ht="15" customHeight="1" thickBot="1">
      <c r="A8" s="233"/>
      <c r="B8" s="85"/>
      <c r="C8" s="87"/>
      <c r="D8" s="83"/>
      <c r="F8" s="2"/>
      <c r="G8" s="281">
        <v>1</v>
      </c>
      <c r="K8" s="252"/>
      <c r="L8" s="254"/>
      <c r="M8" s="229"/>
      <c r="N8" s="231"/>
      <c r="O8" s="40"/>
    </row>
    <row r="9" spans="1:15" ht="15" customHeight="1" thickBot="1">
      <c r="A9" s="240">
        <v>3</v>
      </c>
      <c r="B9" s="228" t="s">
        <v>64</v>
      </c>
      <c r="C9" s="230">
        <v>1998</v>
      </c>
      <c r="D9" s="230" t="s">
        <v>46</v>
      </c>
      <c r="F9" s="2"/>
      <c r="G9" s="282"/>
      <c r="H9" s="27"/>
      <c r="K9" s="259">
        <v>3</v>
      </c>
      <c r="L9" s="253">
        <v>3</v>
      </c>
      <c r="M9" s="228" t="s">
        <v>64</v>
      </c>
      <c r="N9" s="230" t="s">
        <v>46</v>
      </c>
      <c r="O9" s="40"/>
    </row>
    <row r="10" spans="1:15" ht="15" customHeight="1">
      <c r="A10" s="241"/>
      <c r="B10" s="229"/>
      <c r="C10" s="231"/>
      <c r="D10" s="231"/>
      <c r="E10" s="281">
        <v>3</v>
      </c>
      <c r="F10" s="1"/>
      <c r="G10" s="30"/>
      <c r="H10" s="28"/>
      <c r="K10" s="260"/>
      <c r="L10" s="258"/>
      <c r="M10" s="229"/>
      <c r="N10" s="231"/>
      <c r="O10" s="40"/>
    </row>
    <row r="11" spans="1:15" ht="15" customHeight="1" thickBot="1">
      <c r="A11" s="232">
        <v>7</v>
      </c>
      <c r="B11" s="234" t="e">
        <f>VLOOKUP(A11,'пр.взв.'!B7:F22,2,FALSE)</f>
        <v>#N/A</v>
      </c>
      <c r="C11" s="236" t="e">
        <f>VLOOKUP(A11,'пр.взв.'!B7:F22,3,FALSE)</f>
        <v>#N/A</v>
      </c>
      <c r="D11" s="238" t="e">
        <f>VLOOKUP(A11,'пр.взв.'!B13:F28,4,FALSE)</f>
        <v>#N/A</v>
      </c>
      <c r="E11" s="282"/>
      <c r="G11" s="2"/>
      <c r="H11" s="28"/>
      <c r="K11" s="259">
        <v>3</v>
      </c>
      <c r="L11" s="253"/>
      <c r="M11" s="261"/>
      <c r="N11" s="263"/>
      <c r="O11" s="40"/>
    </row>
    <row r="12" spans="1:15" ht="15" customHeight="1" thickBot="1">
      <c r="A12" s="233"/>
      <c r="B12" s="235"/>
      <c r="C12" s="237"/>
      <c r="D12" s="239"/>
      <c r="G12" s="2"/>
      <c r="H12" s="28"/>
      <c r="K12" s="260"/>
      <c r="L12" s="258"/>
      <c r="M12" s="262"/>
      <c r="N12" s="264"/>
      <c r="O12" s="40"/>
    </row>
    <row r="13" spans="1:15" ht="15" customHeight="1">
      <c r="A13" s="290" t="s">
        <v>32</v>
      </c>
      <c r="D13" s="38"/>
      <c r="G13" s="2"/>
      <c r="H13" s="28"/>
      <c r="I13" s="287">
        <v>2</v>
      </c>
      <c r="K13" s="265">
        <v>5</v>
      </c>
      <c r="L13" s="267"/>
      <c r="M13" s="261"/>
      <c r="N13" s="263"/>
      <c r="O13" s="40"/>
    </row>
    <row r="14" spans="1:15" ht="15" customHeight="1" thickBot="1">
      <c r="A14" s="291"/>
      <c r="D14" s="38"/>
      <c r="G14" s="2"/>
      <c r="H14" s="28"/>
      <c r="I14" s="288"/>
      <c r="K14" s="266"/>
      <c r="L14" s="258"/>
      <c r="M14" s="262"/>
      <c r="N14" s="264"/>
      <c r="O14" s="40"/>
    </row>
    <row r="15" spans="1:15" ht="15" customHeight="1" thickBot="1">
      <c r="A15" s="240">
        <v>2</v>
      </c>
      <c r="B15" s="228" t="s">
        <v>65</v>
      </c>
      <c r="C15" s="230">
        <v>1996</v>
      </c>
      <c r="D15" s="230" t="s">
        <v>51</v>
      </c>
      <c r="G15" s="2"/>
      <c r="H15" s="28"/>
      <c r="K15" s="265">
        <v>5</v>
      </c>
      <c r="L15" s="253"/>
      <c r="M15" s="261"/>
      <c r="N15" s="263"/>
      <c r="O15" s="40"/>
    </row>
    <row r="16" spans="1:15" ht="15" customHeight="1">
      <c r="A16" s="241"/>
      <c r="B16" s="229"/>
      <c r="C16" s="231"/>
      <c r="D16" s="231"/>
      <c r="E16" s="281">
        <v>2</v>
      </c>
      <c r="G16" s="2"/>
      <c r="H16" s="28"/>
      <c r="K16" s="266"/>
      <c r="L16" s="258"/>
      <c r="M16" s="262"/>
      <c r="N16" s="264"/>
      <c r="O16" s="40"/>
    </row>
    <row r="17" spans="1:15" ht="15" customHeight="1" thickBot="1">
      <c r="A17" s="232">
        <v>6</v>
      </c>
      <c r="B17" s="234" t="e">
        <f>VLOOKUP(A17,'пр.взв.'!B7:F22,2,FALSE)</f>
        <v>#N/A</v>
      </c>
      <c r="C17" s="236" t="e">
        <f>VLOOKUP(A17,'пр.взв.'!B7:F22,3,FALSE)</f>
        <v>#N/A</v>
      </c>
      <c r="D17" s="238" t="e">
        <f>VLOOKUP(A17,'пр.взв.'!B7:F22,4,FALSE)</f>
        <v>#N/A</v>
      </c>
      <c r="E17" s="282"/>
      <c r="F17" s="6"/>
      <c r="G17" s="30"/>
      <c r="H17" s="28"/>
      <c r="K17" s="270" t="s">
        <v>30</v>
      </c>
      <c r="L17" s="278"/>
      <c r="M17" s="274"/>
      <c r="N17" s="268"/>
      <c r="O17" s="40"/>
    </row>
    <row r="18" spans="1:15" ht="15" customHeight="1" thickBot="1">
      <c r="A18" s="233"/>
      <c r="B18" s="235"/>
      <c r="C18" s="237"/>
      <c r="D18" s="239"/>
      <c r="F18" s="2"/>
      <c r="G18" s="281">
        <v>2</v>
      </c>
      <c r="H18" s="29"/>
      <c r="K18" s="277"/>
      <c r="L18" s="279"/>
      <c r="M18" s="280"/>
      <c r="N18" s="269"/>
      <c r="O18" s="40"/>
    </row>
    <row r="19" spans="1:15" ht="15" customHeight="1" thickBot="1">
      <c r="A19" s="240">
        <v>4</v>
      </c>
      <c r="B19" s="245"/>
      <c r="C19" s="242"/>
      <c r="D19" s="230"/>
      <c r="F19" s="2"/>
      <c r="G19" s="282"/>
      <c r="H19" s="2"/>
      <c r="K19" s="270" t="s">
        <v>30</v>
      </c>
      <c r="L19" s="272"/>
      <c r="M19" s="274"/>
      <c r="N19" s="268"/>
      <c r="O19" s="40"/>
    </row>
    <row r="20" spans="1:15" ht="15" customHeight="1" thickBot="1">
      <c r="A20" s="241"/>
      <c r="B20" s="246"/>
      <c r="C20" s="243"/>
      <c r="D20" s="244"/>
      <c r="E20" s="281">
        <v>4</v>
      </c>
      <c r="F20" s="1"/>
      <c r="G20" s="30"/>
      <c r="H20" s="2"/>
      <c r="K20" s="271"/>
      <c r="L20" s="273"/>
      <c r="M20" s="275"/>
      <c r="N20" s="276"/>
      <c r="O20" s="40"/>
    </row>
    <row r="21" spans="1:15" ht="15" customHeight="1" thickBot="1">
      <c r="A21" s="232">
        <v>8</v>
      </c>
      <c r="B21" s="234" t="e">
        <f>VLOOKUP(A21,'пр.взв.'!B7:F22,2,FALSE)</f>
        <v>#N/A</v>
      </c>
      <c r="C21" s="236" t="e">
        <f>VLOOKUP(A21,'пр.взв.'!B7:F22,3,FALSE)</f>
        <v>#N/A</v>
      </c>
      <c r="D21" s="238" t="e">
        <f>VLOOKUP(A21,'пр.взв.'!B7:F22,4,FALSE)</f>
        <v>#N/A</v>
      </c>
      <c r="E21" s="282"/>
      <c r="G21" s="2"/>
      <c r="H21" s="2"/>
      <c r="N21" s="40"/>
      <c r="O21" s="40"/>
    </row>
    <row r="22" spans="1:15" ht="15" customHeight="1" thickBot="1">
      <c r="A22" s="233"/>
      <c r="B22" s="235"/>
      <c r="C22" s="237"/>
      <c r="D22" s="239"/>
      <c r="G22" s="2"/>
      <c r="H22" s="2"/>
      <c r="N22" s="40"/>
      <c r="O22" s="40"/>
    </row>
    <row r="23" spans="1:8" ht="45" customHeight="1">
      <c r="A23" s="289" t="s">
        <v>43</v>
      </c>
      <c r="B23" s="289"/>
      <c r="C23" s="289"/>
      <c r="D23" s="289"/>
      <c r="E23" s="289"/>
      <c r="F23" s="289"/>
      <c r="G23" s="289"/>
      <c r="H23" s="289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47"/>
      <c r="F26" s="247"/>
    </row>
    <row r="27" spans="1:9" ht="12.75" customHeight="1" thickBot="1">
      <c r="A27" s="248"/>
      <c r="B27" s="27"/>
      <c r="F27" s="248"/>
      <c r="G27" s="6"/>
      <c r="H27" s="6"/>
      <c r="I27" s="27"/>
    </row>
    <row r="28" spans="2:11" ht="15.75" customHeight="1">
      <c r="B28" s="28"/>
      <c r="C28" s="249">
        <v>3</v>
      </c>
      <c r="G28" s="2"/>
      <c r="H28" s="2"/>
      <c r="I28" s="28"/>
      <c r="J28" s="283"/>
      <c r="K28" s="284"/>
    </row>
    <row r="29" spans="2:11" ht="12.75" customHeight="1" thickBot="1">
      <c r="B29" s="28"/>
      <c r="C29" s="250"/>
      <c r="G29" s="2"/>
      <c r="H29" s="2"/>
      <c r="I29" s="28"/>
      <c r="J29" s="285"/>
      <c r="K29" s="286"/>
    </row>
    <row r="30" spans="1:9" ht="13.5" customHeight="1">
      <c r="A30" s="247"/>
      <c r="B30" s="29"/>
      <c r="F30" s="247"/>
      <c r="G30" s="1"/>
      <c r="H30" s="1"/>
      <c r="I30" s="29"/>
    </row>
    <row r="31" spans="1:6" ht="13.5" thickBot="1">
      <c r="A31" s="248"/>
      <c r="F31" s="248"/>
    </row>
    <row r="35" spans="1:9" ht="12.75">
      <c r="A35" s="13" t="str">
        <f>HYPERLINK('[1]реквизиты'!$A$11)</f>
        <v>Chiaf referee</v>
      </c>
      <c r="B35" s="10"/>
      <c r="C35" s="10"/>
      <c r="D35" s="10"/>
      <c r="E35" s="1"/>
      <c r="F35" s="44" t="s">
        <v>67</v>
      </c>
      <c r="I35" s="16" t="s">
        <v>46</v>
      </c>
    </row>
    <row r="36" spans="1:7" ht="12.75">
      <c r="A36" s="10"/>
      <c r="B36" s="10"/>
      <c r="C36" s="10"/>
      <c r="D36" s="15"/>
      <c r="E36" s="2"/>
      <c r="F36" s="38"/>
      <c r="G36" s="2"/>
    </row>
    <row r="37" spans="1:9" ht="12.75">
      <c r="A37" s="17" t="str">
        <f>HYPERLINK('[1]реквизиты'!$A$13)</f>
        <v>Chiaf secretary</v>
      </c>
      <c r="C37" s="10"/>
      <c r="D37" s="18"/>
      <c r="E37" s="35"/>
      <c r="F37" s="44" t="str">
        <f>HYPERLINK('[1]реквизиты'!$G$13)</f>
        <v>A. Sheyko</v>
      </c>
      <c r="I37" s="19" t="str">
        <f>HYPERLINK('[1]реквизиты'!$G$14)</f>
        <v>/BLR/</v>
      </c>
    </row>
  </sheetData>
  <mergeCells count="80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A7:A8"/>
    <mergeCell ref="A9:A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  <mergeCell ref="B5:B6"/>
    <mergeCell ref="C5:C6"/>
    <mergeCell ref="D5:D6"/>
    <mergeCell ref="B9:B10"/>
    <mergeCell ref="C9:C10"/>
    <mergeCell ref="D9:D10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2012-09-23T13:08:02Z</cp:lastPrinted>
  <dcterms:created xsi:type="dcterms:W3CDTF">1996-10-08T23:32:33Z</dcterms:created>
  <dcterms:modified xsi:type="dcterms:W3CDTF">2012-09-23T13:11:02Z</dcterms:modified>
  <cp:category/>
  <cp:version/>
  <cp:contentType/>
  <cp:contentStatus/>
</cp:coreProperties>
</file>