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.взв." sheetId="1" r:id="rId1"/>
    <sheet name="наградной лист" sheetId="2" r:id="rId2"/>
    <sheet name="пр.хода" sheetId="3" r:id="rId3"/>
    <sheet name="круги" sheetId="4" r:id="rId4"/>
  </sheets>
  <externalReferences>
    <externalReference r:id="rId7"/>
    <externalReference r:id="rId8"/>
    <externalReference r:id="rId9"/>
  </externalReferences>
  <definedNames>
    <definedName name="ВК40кг">'[1]40кг'!$B$1:$F$502</definedName>
  </definedNames>
  <calcPr fullCalcOnLoad="1"/>
</workbook>
</file>

<file path=xl/sharedStrings.xml><?xml version="1.0" encoding="utf-8"?>
<sst xmlns="http://schemas.openxmlformats.org/spreadsheetml/2006/main" count="107" uniqueCount="64">
  <si>
    <t>СОСТАВ ПАР ПО КРУГАМ</t>
  </si>
  <si>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</si>
  <si>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</si>
  <si>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</si>
  <si>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</si>
  <si>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</si>
  <si>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</si>
  <si>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</si>
  <si>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</si>
  <si>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</si>
  <si>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</si>
  <si>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</si>
  <si>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</si>
  <si>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</si>
  <si>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А1</t>
  </si>
  <si>
    <t>1 КРУГ</t>
  </si>
  <si>
    <t>В.К.</t>
  </si>
  <si>
    <t>Оценки</t>
  </si>
  <si>
    <t>Кол-во баллов</t>
  </si>
  <si>
    <t>Рез-т</t>
  </si>
  <si>
    <t>Время</t>
  </si>
  <si>
    <t>2 КРУГ</t>
  </si>
  <si>
    <t>3 КРУГ</t>
  </si>
  <si>
    <t>4 КРУГ</t>
  </si>
  <si>
    <t>5 КРУГ</t>
  </si>
  <si>
    <t xml:space="preserve">ПРОТОКОЛ ХОДА СОРЕВНОВАНИЙ </t>
  </si>
  <si>
    <t xml:space="preserve">ИТОГОВЫЙ ПРОТОКОЛ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</si>
  <si>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</si>
  <si>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</si>
  <si>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</si>
  <si>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</si>
  <si>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</si>
  <si>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</si>
  <si>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</si>
  <si>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Габидуллина Лилия Нагиновна</t>
  </si>
  <si>
    <t>1989.1р</t>
  </si>
  <si>
    <t>Кунашак Челябинская</t>
  </si>
  <si>
    <t>Новожилова Анастасия Евгеньевна</t>
  </si>
  <si>
    <t>27.10.1992 КМС</t>
  </si>
  <si>
    <t>Нижний Тагил Свердловская обл.</t>
  </si>
  <si>
    <t>Перминов О.Р.</t>
  </si>
  <si>
    <t>Шаманаева Мария Михайловна</t>
  </si>
  <si>
    <t>20.09.1992. КМС</t>
  </si>
  <si>
    <t>Пляшкун Н.В.</t>
  </si>
  <si>
    <t>Гиниятуллина Люция Фаритовна</t>
  </si>
  <si>
    <t>Излученск ХМАО</t>
  </si>
  <si>
    <t>Моисеев И.В.       Теслин Д.Г..</t>
  </si>
  <si>
    <t>Петунина Ксения Андреевна</t>
  </si>
  <si>
    <t>18.11.1992. 1р.</t>
  </si>
  <si>
    <t>ХМАО</t>
  </si>
  <si>
    <t>Феоктистов Ю.П.</t>
  </si>
  <si>
    <t>28.04.1981. МСМК</t>
  </si>
  <si>
    <t>4</t>
  </si>
  <si>
    <t>0</t>
  </si>
  <si>
    <t>3</t>
  </si>
  <si>
    <t>8</t>
  </si>
  <si>
    <t>15</t>
  </si>
  <si>
    <t>12</t>
  </si>
  <si>
    <t>27.10.1992. КМС</t>
  </si>
  <si>
    <t>Нижний Тагил Свердловская</t>
  </si>
  <si>
    <t>Моисеее И.В.      Теслин Т.Г.</t>
  </si>
  <si>
    <t>Феоктистов Ю.В.</t>
  </si>
  <si>
    <t>1989. 1р</t>
  </si>
  <si>
    <t>в.к.    48   кг.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</si>
</sst>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42" applyNumberFormat="1" applyFont="1" applyFill="1" applyBorder="1" applyAlignment="1" applyProtection="1">
      <alignment horizontal="center"/>
      <protection/>
    </xf>
    <xf numFmtId="2" fontId="3" fillId="0" borderId="15" xfId="42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33" borderId="16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2" fontId="3" fillId="0" borderId="18" xfId="42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2" fontId="0" fillId="33" borderId="19" xfId="0" applyNumberFormat="1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1" xfId="0" applyFont="1" applyBorder="1" applyAlignment="1">
      <alignment/>
    </xf>
    <xf numFmtId="49" fontId="0" fillId="0" borderId="22" xfId="42" applyNumberFormat="1" applyFont="1" applyFill="1" applyBorder="1" applyAlignment="1" applyProtection="1">
      <alignment horizontal="center"/>
      <protection/>
    </xf>
    <xf numFmtId="49" fontId="0" fillId="0" borderId="21" xfId="42" applyNumberFormat="1" applyFont="1" applyFill="1" applyBorder="1" applyAlignment="1" applyProtection="1">
      <alignment horizontal="center"/>
      <protection/>
    </xf>
    <xf numFmtId="49" fontId="0" fillId="0" borderId="23" xfId="42" applyNumberFormat="1" applyFont="1" applyFill="1" applyBorder="1" applyAlignment="1" applyProtection="1">
      <alignment horizontal="center"/>
      <protection/>
    </xf>
    <xf numFmtId="49" fontId="0" fillId="0" borderId="17" xfId="42" applyNumberFormat="1" applyFont="1" applyFill="1" applyBorder="1" applyAlignment="1" applyProtection="1">
      <alignment horizontal="center"/>
      <protection/>
    </xf>
    <xf numFmtId="49" fontId="0" fillId="33" borderId="22" xfId="42" applyNumberFormat="1" applyFont="1" applyFill="1" applyBorder="1" applyAlignment="1" applyProtection="1">
      <alignment horizontal="center"/>
      <protection/>
    </xf>
    <xf numFmtId="49" fontId="0" fillId="33" borderId="21" xfId="42" applyNumberFormat="1" applyFont="1" applyFill="1" applyBorder="1" applyAlignment="1" applyProtection="1">
      <alignment horizontal="center"/>
      <protection/>
    </xf>
    <xf numFmtId="49" fontId="0" fillId="0" borderId="24" xfId="42" applyNumberFormat="1" applyFont="1" applyFill="1" applyBorder="1" applyAlignment="1" applyProtection="1">
      <alignment horizontal="center"/>
      <protection/>
    </xf>
    <xf numFmtId="49" fontId="0" fillId="0" borderId="25" xfId="42" applyNumberFormat="1" applyFont="1" applyFill="1" applyBorder="1" applyAlignment="1" applyProtection="1">
      <alignment horizontal="center"/>
      <protection/>
    </xf>
    <xf numFmtId="49" fontId="0" fillId="0" borderId="26" xfId="42" applyNumberFormat="1" applyFont="1" applyFill="1" applyBorder="1" applyAlignment="1" applyProtection="1">
      <alignment horizontal="center"/>
      <protection/>
    </xf>
    <xf numFmtId="0" fontId="2" fillId="0" borderId="0" xfId="42" applyAlignment="1" applyProtection="1">
      <alignment/>
      <protection/>
    </xf>
    <xf numFmtId="49" fontId="3" fillId="0" borderId="27" xfId="42" applyNumberFormat="1" applyFont="1" applyFill="1" applyBorder="1" applyAlignment="1" applyProtection="1">
      <alignment horizontal="center"/>
      <protection/>
    </xf>
    <xf numFmtId="49" fontId="3" fillId="0" borderId="28" xfId="42" applyNumberFormat="1" applyFont="1" applyFill="1" applyBorder="1" applyAlignment="1" applyProtection="1">
      <alignment horizontal="center"/>
      <protection/>
    </xf>
    <xf numFmtId="49" fontId="3" fillId="0" borderId="29" xfId="42" applyNumberFormat="1" applyFont="1" applyFill="1" applyBorder="1" applyAlignment="1" applyProtection="1">
      <alignment horizontal="center"/>
      <protection/>
    </xf>
    <xf numFmtId="49" fontId="3" fillId="0" borderId="18" xfId="42" applyNumberFormat="1" applyFont="1" applyFill="1" applyBorder="1" applyAlignment="1" applyProtection="1">
      <alignment horizontal="center"/>
      <protection/>
    </xf>
    <xf numFmtId="49" fontId="3" fillId="33" borderId="15" xfId="42" applyNumberFormat="1" applyFont="1" applyFill="1" applyBorder="1" applyAlignment="1" applyProtection="1">
      <alignment horizontal="center"/>
      <protection/>
    </xf>
    <xf numFmtId="49" fontId="3" fillId="0" borderId="14" xfId="42" applyNumberFormat="1" applyFont="1" applyFill="1" applyBorder="1" applyAlignment="1" applyProtection="1">
      <alignment horizontal="center"/>
      <protection/>
    </xf>
    <xf numFmtId="49" fontId="3" fillId="0" borderId="15" xfId="42" applyNumberFormat="1" applyFont="1" applyFill="1" applyBorder="1" applyAlignment="1" applyProtection="1">
      <alignment horizontal="center"/>
      <protection/>
    </xf>
    <xf numFmtId="49" fontId="3" fillId="0" borderId="19" xfId="42" applyNumberFormat="1" applyFont="1" applyFill="1" applyBorder="1" applyAlignment="1" applyProtection="1">
      <alignment horizontal="center"/>
      <protection/>
    </xf>
    <xf numFmtId="49" fontId="3" fillId="33" borderId="14" xfId="42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0" fillId="0" borderId="1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/>
    </xf>
    <xf numFmtId="0" fontId="12" fillId="35" borderId="36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7" fillId="36" borderId="38" xfId="42" applyFont="1" applyFill="1" applyBorder="1" applyAlignment="1" applyProtection="1">
      <alignment horizontal="center" vertical="center" wrapText="1"/>
      <protection/>
    </xf>
    <xf numFmtId="0" fontId="7" fillId="36" borderId="39" xfId="42" applyFont="1" applyFill="1" applyBorder="1" applyAlignment="1" applyProtection="1">
      <alignment horizontal="center" vertical="center" wrapText="1"/>
      <protection/>
    </xf>
    <xf numFmtId="0" fontId="7" fillId="36" borderId="40" xfId="42" applyFont="1" applyFill="1" applyBorder="1" applyAlignment="1" applyProtection="1">
      <alignment horizontal="center" vertical="center" wrapText="1"/>
      <protection/>
    </xf>
    <xf numFmtId="0" fontId="0" fillId="0" borderId="28" xfId="42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8" fillId="37" borderId="38" xfId="42" applyFont="1" applyFill="1" applyBorder="1" applyAlignment="1" applyProtection="1">
      <alignment horizontal="center" vertical="center"/>
      <protection/>
    </xf>
    <xf numFmtId="0" fontId="8" fillId="37" borderId="39" xfId="42" applyFont="1" applyFill="1" applyBorder="1" applyAlignment="1" applyProtection="1">
      <alignment horizontal="center" vertical="center"/>
      <protection/>
    </xf>
    <xf numFmtId="0" fontId="8" fillId="37" borderId="40" xfId="42" applyFont="1" applyFill="1" applyBorder="1" applyAlignment="1" applyProtection="1">
      <alignment horizontal="center" vertical="center"/>
      <protection/>
    </xf>
    <xf numFmtId="0" fontId="12" fillId="37" borderId="16" xfId="0" applyFont="1" applyFill="1" applyBorder="1" applyAlignment="1">
      <alignment horizontal="center" vertical="center"/>
    </xf>
    <xf numFmtId="0" fontId="12" fillId="37" borderId="36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left" vertical="center" wrapText="1"/>
      <protection/>
    </xf>
    <xf numFmtId="0" fontId="0" fillId="0" borderId="32" xfId="42" applyFont="1" applyBorder="1" applyAlignment="1" applyProtection="1">
      <alignment horizontal="center" vertical="center" wrapText="1"/>
      <protection/>
    </xf>
    <xf numFmtId="0" fontId="0" fillId="0" borderId="46" xfId="42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0" borderId="55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49" fontId="0" fillId="0" borderId="50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42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6" fillId="38" borderId="39" xfId="42" applyNumberFormat="1" applyFont="1" applyFill="1" applyBorder="1" applyAlignment="1" applyProtection="1">
      <alignment horizontal="center" vertical="center" wrapText="1"/>
      <protection/>
    </xf>
    <xf numFmtId="0" fontId="6" fillId="38" borderId="40" xfId="42" applyNumberFormat="1" applyFont="1" applyFill="1" applyBorder="1" applyAlignment="1" applyProtection="1">
      <alignment horizontal="center" vertical="center" wrapText="1"/>
      <protection/>
    </xf>
    <xf numFmtId="0" fontId="8" fillId="39" borderId="38" xfId="0" applyFont="1" applyFill="1" applyBorder="1" applyAlignment="1">
      <alignment horizontal="center" vertical="center"/>
    </xf>
    <xf numFmtId="0" fontId="8" fillId="39" borderId="40" xfId="0" applyFont="1" applyFill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0" fillId="0" borderId="54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0" fillId="0" borderId="52" xfId="42" applyFont="1" applyBorder="1" applyAlignment="1" applyProtection="1">
      <alignment horizontal="left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52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38" borderId="38" xfId="42" applyNumberForma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1</xdr:col>
      <xdr:colOff>247650</xdr:colOff>
      <xdr:row>1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1</xdr:row>
      <xdr:rowOff>219075</xdr:rowOff>
    </xdr:to>
    <xdr:pic>
      <xdr:nvPicPr>
        <xdr:cNvPr id="1" name="Picture 6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1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Уральского Федерального округа по борьбе самбо среди женщин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37"/>
  <sheetViews>
    <sheetView zoomScalePageLayoutView="0" workbookViewId="0" topLeftCell="A1">
      <selection activeCell="F24" sqref="F24:F25"/>
    </sheetView>
  </sheetViews>
  <sheetFormatPr defaultColWidth="9.140625" defaultRowHeight="12.75"/>
  <cols>
    <col min="1" max="1" width="6.28125" style="0" customWidth="1"/>
    <col min="2" max="2" width="5.7109375" style="0" customWidth="1"/>
    <col min="3" max="3" width="19.28125" style="0" customWidth="1"/>
    <col min="4" max="4" width="12.421875" style="0" customWidth="1"/>
    <col min="5" max="5" width="20.140625" style="0" customWidth="1"/>
    <col min="6" max="6" width="15.28125" style="0" customWidth="1"/>
    <col min="7" max="7" width="18.140625" style="0" customWidth="1"/>
  </cols>
  <sheetData>
    <row r="1" spans="1:7" ht="40.5" customHeight="1">
      <c r="A1" s="64" t="str">
        <f>HYPERLINK('[2]реквизиты'!$A$2)</f>
        <v>Чемпионат Уральского Федерального округа по борьбе самбо среди женщин</v>
      </c>
      <c r="B1" s="65"/>
      <c r="C1" s="65"/>
      <c r="D1" s="65"/>
      <c r="E1" s="65"/>
      <c r="F1" s="65"/>
      <c r="G1" s="65"/>
    </row>
    <row r="2" spans="1:7" ht="18.75" customHeight="1">
      <c r="A2" s="66" t="str">
        <f>HYPERLINK('[2]реквизиты'!$A$3)</f>
        <v>1-4 декабря 2011 года     г.Курган    </v>
      </c>
      <c r="B2" s="66"/>
      <c r="C2" s="66"/>
      <c r="D2" s="66"/>
      <c r="E2" s="66"/>
      <c r="F2" s="66"/>
      <c r="G2" s="66"/>
    </row>
    <row r="3" ht="27.75" customHeight="1">
      <c r="E3" s="53" t="s">
        <v>63</v>
      </c>
    </row>
    <row r="4" spans="1:7" ht="12.75">
      <c r="A4" s="58" t="s">
        <v>1</v>
      </c>
      <c r="B4" s="58" t="s">
        <v>2</v>
      </c>
      <c r="C4" s="58" t="s">
        <v>3</v>
      </c>
      <c r="D4" s="58" t="s">
        <v>4</v>
      </c>
      <c r="E4" s="58" t="s">
        <v>5</v>
      </c>
      <c r="F4" s="58" t="s">
        <v>6</v>
      </c>
      <c r="G4" s="58" t="s">
        <v>7</v>
      </c>
    </row>
    <row r="5" spans="1:7" ht="13.5" thickBot="1">
      <c r="A5" s="58"/>
      <c r="B5" s="58"/>
      <c r="C5" s="58"/>
      <c r="D5" s="58"/>
      <c r="E5" s="58"/>
      <c r="F5" s="58"/>
      <c r="G5" s="58"/>
    </row>
    <row r="6" spans="1:7" ht="12.75">
      <c r="A6" s="60">
        <v>1</v>
      </c>
      <c r="B6" s="63">
        <v>1</v>
      </c>
      <c r="C6" s="57" t="s">
        <v>47</v>
      </c>
      <c r="D6" s="58" t="s">
        <v>48</v>
      </c>
      <c r="E6" s="55" t="s">
        <v>49</v>
      </c>
      <c r="F6" s="56"/>
      <c r="G6" s="59" t="s">
        <v>50</v>
      </c>
    </row>
    <row r="7" spans="1:7" ht="12.75">
      <c r="A7" s="60"/>
      <c r="B7" s="62"/>
      <c r="C7" s="57"/>
      <c r="D7" s="58"/>
      <c r="E7" s="55"/>
      <c r="F7" s="56"/>
      <c r="G7" s="59"/>
    </row>
    <row r="8" spans="1:7" ht="12.75">
      <c r="A8" s="60">
        <v>2</v>
      </c>
      <c r="B8" s="62">
        <v>2</v>
      </c>
      <c r="C8" s="57" t="s">
        <v>37</v>
      </c>
      <c r="D8" s="58" t="s">
        <v>38</v>
      </c>
      <c r="E8" s="55" t="s">
        <v>39</v>
      </c>
      <c r="F8" s="56"/>
      <c r="G8" s="59" t="s">
        <v>40</v>
      </c>
    </row>
    <row r="9" spans="1:7" ht="12.75">
      <c r="A9" s="60"/>
      <c r="B9" s="62"/>
      <c r="C9" s="57"/>
      <c r="D9" s="58"/>
      <c r="E9" s="55"/>
      <c r="F9" s="56"/>
      <c r="G9" s="59"/>
    </row>
    <row r="10" spans="1:7" ht="12.75">
      <c r="A10" s="60">
        <v>3</v>
      </c>
      <c r="B10" s="62">
        <v>3</v>
      </c>
      <c r="C10" s="57" t="s">
        <v>41</v>
      </c>
      <c r="D10" s="58" t="s">
        <v>42</v>
      </c>
      <c r="E10" s="55" t="s">
        <v>39</v>
      </c>
      <c r="F10" s="56"/>
      <c r="G10" s="59" t="s">
        <v>43</v>
      </c>
    </row>
    <row r="11" spans="1:7" ht="12.75">
      <c r="A11" s="60"/>
      <c r="B11" s="62"/>
      <c r="C11" s="57"/>
      <c r="D11" s="58"/>
      <c r="E11" s="55"/>
      <c r="F11" s="56"/>
      <c r="G11" s="59"/>
    </row>
    <row r="12" spans="1:7" ht="12.75">
      <c r="A12" s="60">
        <v>4</v>
      </c>
      <c r="B12" s="62">
        <v>4</v>
      </c>
      <c r="C12" s="57" t="s">
        <v>34</v>
      </c>
      <c r="D12" s="58" t="s">
        <v>35</v>
      </c>
      <c r="E12" s="55" t="s">
        <v>36</v>
      </c>
      <c r="F12" s="56"/>
      <c r="G12" s="59"/>
    </row>
    <row r="13" spans="1:7" ht="12.75">
      <c r="A13" s="60"/>
      <c r="B13" s="62"/>
      <c r="C13" s="57"/>
      <c r="D13" s="58"/>
      <c r="E13" s="55"/>
      <c r="F13" s="56"/>
      <c r="G13" s="59"/>
    </row>
    <row r="14" spans="1:7" ht="12.75">
      <c r="A14" s="60">
        <v>5</v>
      </c>
      <c r="B14" s="61">
        <v>5</v>
      </c>
      <c r="C14" s="57" t="s">
        <v>44</v>
      </c>
      <c r="D14" s="58" t="s">
        <v>51</v>
      </c>
      <c r="E14" s="55" t="s">
        <v>45</v>
      </c>
      <c r="F14" s="56"/>
      <c r="G14" s="59" t="s">
        <v>46</v>
      </c>
    </row>
    <row r="15" spans="1:7" ht="12.75">
      <c r="A15" s="60"/>
      <c r="B15" s="62"/>
      <c r="C15" s="57"/>
      <c r="D15" s="58"/>
      <c r="E15" s="55"/>
      <c r="F15" s="56"/>
      <c r="G15" s="59"/>
    </row>
    <row r="16" spans="1:7" ht="12.75">
      <c r="A16" s="60">
        <v>6</v>
      </c>
      <c r="B16" s="60"/>
      <c r="C16" s="60"/>
      <c r="D16" s="60"/>
      <c r="E16" s="60"/>
      <c r="F16" s="60"/>
      <c r="G16" s="60"/>
    </row>
    <row r="17" spans="1:7" ht="12.75">
      <c r="A17" s="60"/>
      <c r="B17" s="60"/>
      <c r="C17" s="60"/>
      <c r="D17" s="60"/>
      <c r="E17" s="60"/>
      <c r="F17" s="60"/>
      <c r="G17" s="60"/>
    </row>
    <row r="18" spans="1:8" ht="12.75">
      <c r="A18" s="54"/>
      <c r="B18" s="54"/>
      <c r="C18" s="54"/>
      <c r="D18" s="54"/>
      <c r="E18" s="54"/>
      <c r="F18" s="54"/>
      <c r="G18" s="54"/>
      <c r="H18" s="1"/>
    </row>
    <row r="19" spans="1:8" ht="12.75">
      <c r="A19" s="54"/>
      <c r="B19" s="54"/>
      <c r="C19" s="54"/>
      <c r="D19" s="54"/>
      <c r="E19" s="54"/>
      <c r="F19" s="54"/>
      <c r="G19" s="54"/>
      <c r="H19" s="1"/>
    </row>
    <row r="20" spans="1:8" ht="12.75">
      <c r="A20" s="54"/>
      <c r="B20" s="54"/>
      <c r="C20" s="54"/>
      <c r="D20" s="54"/>
      <c r="E20" s="54"/>
      <c r="F20" s="54"/>
      <c r="G20" s="54"/>
      <c r="H20" s="1"/>
    </row>
    <row r="21" spans="1:8" ht="12.75">
      <c r="A21" s="54"/>
      <c r="B21" s="54"/>
      <c r="C21" s="54"/>
      <c r="D21" s="54"/>
      <c r="E21" s="54"/>
      <c r="F21" s="54"/>
      <c r="G21" s="54"/>
      <c r="H21" s="1"/>
    </row>
    <row r="22" spans="1:8" ht="12.75">
      <c r="A22" s="54"/>
      <c r="B22" s="54"/>
      <c r="C22" s="54"/>
      <c r="D22" s="54"/>
      <c r="E22" s="54"/>
      <c r="F22" s="54"/>
      <c r="G22" s="54"/>
      <c r="H22" s="1"/>
    </row>
    <row r="23" spans="1:8" ht="12.75">
      <c r="A23" s="54"/>
      <c r="B23" s="54"/>
      <c r="C23" s="54"/>
      <c r="D23" s="54"/>
      <c r="E23" s="54"/>
      <c r="F23" s="54"/>
      <c r="G23" s="54"/>
      <c r="H23" s="1"/>
    </row>
    <row r="24" spans="1:8" ht="12.75">
      <c r="A24" s="54"/>
      <c r="B24" s="54"/>
      <c r="C24" s="54"/>
      <c r="D24" s="54"/>
      <c r="E24" s="54"/>
      <c r="F24" s="54"/>
      <c r="G24" s="54"/>
      <c r="H24" s="1"/>
    </row>
    <row r="25" spans="1:8" ht="12.75">
      <c r="A25" s="54"/>
      <c r="B25" s="54"/>
      <c r="C25" s="54"/>
      <c r="D25" s="54"/>
      <c r="E25" s="54"/>
      <c r="F25" s="54"/>
      <c r="G25" s="54"/>
      <c r="H25" s="1"/>
    </row>
    <row r="26" spans="1:8" ht="12.75">
      <c r="A26" s="54"/>
      <c r="B26" s="54"/>
      <c r="C26" s="54"/>
      <c r="D26" s="54"/>
      <c r="E26" s="54"/>
      <c r="F26" s="54"/>
      <c r="G26" s="54"/>
      <c r="H26" s="1"/>
    </row>
    <row r="27" spans="1:8" ht="12.75">
      <c r="A27" s="54"/>
      <c r="B27" s="54"/>
      <c r="C27" s="54"/>
      <c r="D27" s="54"/>
      <c r="E27" s="54"/>
      <c r="F27" s="54"/>
      <c r="G27" s="54"/>
      <c r="H27" s="1"/>
    </row>
    <row r="28" spans="1:8" ht="12.75">
      <c r="A28" s="54"/>
      <c r="B28" s="54"/>
      <c r="C28" s="54"/>
      <c r="D28" s="54"/>
      <c r="E28" s="54"/>
      <c r="F28" s="54"/>
      <c r="G28" s="54"/>
      <c r="H28" s="1"/>
    </row>
    <row r="29" spans="1:8" ht="12.75">
      <c r="A29" s="54"/>
      <c r="B29" s="54"/>
      <c r="C29" s="54"/>
      <c r="D29" s="54"/>
      <c r="E29" s="54"/>
      <c r="F29" s="54"/>
      <c r="G29" s="54"/>
      <c r="H29" s="1"/>
    </row>
    <row r="30" spans="1:8" ht="12.75">
      <c r="A30" s="54"/>
      <c r="B30" s="54"/>
      <c r="C30" s="54"/>
      <c r="D30" s="54"/>
      <c r="E30" s="54"/>
      <c r="F30" s="54"/>
      <c r="G30" s="54"/>
      <c r="H30" s="1"/>
    </row>
    <row r="31" spans="1:8" ht="12.75">
      <c r="A31" s="54"/>
      <c r="B31" s="54"/>
      <c r="C31" s="54"/>
      <c r="D31" s="54"/>
      <c r="E31" s="54"/>
      <c r="F31" s="54"/>
      <c r="G31" s="54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</sheetData>
  <sheetProtection/>
  <mergeCells count="10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10:C11"/>
    <mergeCell ref="D10:D11"/>
    <mergeCell ref="E6:E7"/>
    <mergeCell ref="F6:F7"/>
    <mergeCell ref="C6:C7"/>
    <mergeCell ref="D6:D7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8:C19"/>
    <mergeCell ref="D18:D19"/>
    <mergeCell ref="E14:E15"/>
    <mergeCell ref="F14:F15"/>
    <mergeCell ref="C14:C15"/>
    <mergeCell ref="D14:D15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6:C27"/>
    <mergeCell ref="D26:D27"/>
    <mergeCell ref="E22:E23"/>
    <mergeCell ref="F22:F23"/>
    <mergeCell ref="C22:C23"/>
    <mergeCell ref="D22:D23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E30:E31"/>
    <mergeCell ref="F30:F31"/>
    <mergeCell ref="G30:G31"/>
    <mergeCell ref="A30:A31"/>
    <mergeCell ref="B30:B31"/>
    <mergeCell ref="C30:C31"/>
    <mergeCell ref="D30:D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1">
      <selection activeCell="J26" sqref="J26"/>
    </sheetView>
  </sheetViews>
  <sheetFormatPr defaultColWidth="9.140625" defaultRowHeight="12.75"/>
  <sheetData>
    <row r="1" spans="1:8" ht="15.75" thickBot="1">
      <c r="A1" s="83" t="str">
        <f>'[2]реквизиты'!$A$2</f>
        <v>Чемпионат Уральского Федерального округа по борьбе самбо среди женщин</v>
      </c>
      <c r="B1" s="84"/>
      <c r="C1" s="84"/>
      <c r="D1" s="84"/>
      <c r="E1" s="84"/>
      <c r="F1" s="84"/>
      <c r="G1" s="84"/>
      <c r="H1" s="85"/>
    </row>
    <row r="2" spans="1:8" ht="12.75">
      <c r="A2" s="86" t="str">
        <f>'[2]реквизиты'!$A$3</f>
        <v>1-4 декабря 2011 года     г.Курган    </v>
      </c>
      <c r="B2" s="86"/>
      <c r="C2" s="86"/>
      <c r="D2" s="86"/>
      <c r="E2" s="86"/>
      <c r="F2" s="86"/>
      <c r="G2" s="86"/>
      <c r="H2" s="86"/>
    </row>
    <row r="3" spans="1:8" ht="18.75" thickBot="1">
      <c r="A3" s="87" t="s">
        <v>28</v>
      </c>
      <c r="B3" s="87"/>
      <c r="C3" s="87"/>
      <c r="D3" s="87"/>
      <c r="E3" s="87"/>
      <c r="F3" s="87"/>
      <c r="G3" s="87"/>
      <c r="H3" s="87"/>
    </row>
    <row r="4" spans="2:8" ht="18.75" thickBot="1">
      <c r="B4" s="28"/>
      <c r="C4" s="29"/>
      <c r="D4" s="88" t="str">
        <f>'пр.взв.'!E3</f>
        <v>в.к.    48   кг.</v>
      </c>
      <c r="E4" s="89"/>
      <c r="F4" s="90"/>
      <c r="G4" s="29"/>
      <c r="H4" s="29"/>
    </row>
    <row r="5" spans="1:8" ht="18.75" thickBot="1">
      <c r="A5" s="29"/>
      <c r="B5" s="29"/>
      <c r="C5" s="29"/>
      <c r="D5" s="29"/>
      <c r="E5" s="29"/>
      <c r="F5" s="29"/>
      <c r="G5" s="29"/>
      <c r="H5" s="29"/>
    </row>
    <row r="6" spans="1:10" ht="18">
      <c r="A6" s="80" t="s">
        <v>29</v>
      </c>
      <c r="B6" s="76" t="e">
        <f>VLOOKUP(J6,'пр.взв.'!B6:G71,2,FALSE)</f>
        <v>#N/A</v>
      </c>
      <c r="C6" s="76"/>
      <c r="D6" s="76"/>
      <c r="E6" s="76"/>
      <c r="F6" s="76"/>
      <c r="G6" s="76"/>
      <c r="H6" s="69" t="e">
        <f>VLOOKUP(J6,'пр.взв.'!B6:G71,3,FALSE)</f>
        <v>#N/A</v>
      </c>
      <c r="I6" s="29"/>
      <c r="J6" s="30">
        <v>0</v>
      </c>
    </row>
    <row r="7" spans="1:10" ht="18">
      <c r="A7" s="81"/>
      <c r="B7" s="77"/>
      <c r="C7" s="77"/>
      <c r="D7" s="77"/>
      <c r="E7" s="77"/>
      <c r="F7" s="77"/>
      <c r="G7" s="77"/>
      <c r="H7" s="78"/>
      <c r="I7" s="29"/>
      <c r="J7" s="30"/>
    </row>
    <row r="8" spans="1:10" ht="18">
      <c r="A8" s="81"/>
      <c r="B8" s="79" t="e">
        <f>VLOOKUP(J6,'пр.взв.'!B6:G71,4,FALSE)</f>
        <v>#N/A</v>
      </c>
      <c r="C8" s="79"/>
      <c r="D8" s="79"/>
      <c r="E8" s="79"/>
      <c r="F8" s="79"/>
      <c r="G8" s="79"/>
      <c r="H8" s="78"/>
      <c r="I8" s="29"/>
      <c r="J8" s="30"/>
    </row>
    <row r="9" spans="1:10" ht="18.75" thickBot="1">
      <c r="A9" s="82"/>
      <c r="B9" s="71"/>
      <c r="C9" s="71"/>
      <c r="D9" s="71"/>
      <c r="E9" s="71"/>
      <c r="F9" s="71"/>
      <c r="G9" s="71"/>
      <c r="H9" s="72"/>
      <c r="I9" s="29"/>
      <c r="J9" s="30"/>
    </row>
    <row r="10" spans="1:10" ht="18.75" thickBot="1">
      <c r="A10" s="29"/>
      <c r="B10" s="29"/>
      <c r="C10" s="29"/>
      <c r="D10" s="29"/>
      <c r="E10" s="29"/>
      <c r="F10" s="29"/>
      <c r="G10" s="29"/>
      <c r="H10" s="29"/>
      <c r="I10" s="29"/>
      <c r="J10" s="30"/>
    </row>
    <row r="11" spans="1:10" ht="18" customHeight="1">
      <c r="A11" s="91" t="s">
        <v>30</v>
      </c>
      <c r="B11" s="76" t="e">
        <f>VLOOKUP(J11,'пр.взв.'!B6:G71,2,FALSE)</f>
        <v>#N/A</v>
      </c>
      <c r="C11" s="76"/>
      <c r="D11" s="76"/>
      <c r="E11" s="76"/>
      <c r="F11" s="76"/>
      <c r="G11" s="76"/>
      <c r="H11" s="69" t="e">
        <f>VLOOKUP(J11,'пр.взв.'!B6:G71,3,FALSE)</f>
        <v>#N/A</v>
      </c>
      <c r="I11" s="29"/>
      <c r="J11" s="30">
        <v>0</v>
      </c>
    </row>
    <row r="12" spans="1:10" ht="18" customHeight="1">
      <c r="A12" s="92"/>
      <c r="B12" s="77"/>
      <c r="C12" s="77"/>
      <c r="D12" s="77"/>
      <c r="E12" s="77"/>
      <c r="F12" s="77"/>
      <c r="G12" s="77"/>
      <c r="H12" s="78"/>
      <c r="I12" s="29"/>
      <c r="J12" s="30"/>
    </row>
    <row r="13" spans="1:10" ht="18">
      <c r="A13" s="92"/>
      <c r="B13" s="79" t="e">
        <f>VLOOKUP(J11,'пр.взв.'!B6:G71,4,FALSE)</f>
        <v>#N/A</v>
      </c>
      <c r="C13" s="79"/>
      <c r="D13" s="79"/>
      <c r="E13" s="79"/>
      <c r="F13" s="79"/>
      <c r="G13" s="79"/>
      <c r="H13" s="78"/>
      <c r="I13" s="29"/>
      <c r="J13" s="30"/>
    </row>
    <row r="14" spans="1:10" ht="18.75" thickBot="1">
      <c r="A14" s="93"/>
      <c r="B14" s="71"/>
      <c r="C14" s="71"/>
      <c r="D14" s="71"/>
      <c r="E14" s="71"/>
      <c r="F14" s="71"/>
      <c r="G14" s="71"/>
      <c r="H14" s="72"/>
      <c r="I14" s="29"/>
      <c r="J14" s="30"/>
    </row>
    <row r="15" spans="1:10" ht="18.75" thickBot="1">
      <c r="A15" s="29"/>
      <c r="B15" s="29"/>
      <c r="C15" s="29"/>
      <c r="D15" s="29"/>
      <c r="E15" s="29"/>
      <c r="F15" s="29"/>
      <c r="G15" s="29"/>
      <c r="H15" s="29"/>
      <c r="I15" s="29"/>
      <c r="J15" s="30"/>
    </row>
    <row r="16" spans="1:10" ht="18" customHeight="1">
      <c r="A16" s="73" t="s">
        <v>31</v>
      </c>
      <c r="B16" s="76" t="e">
        <f>VLOOKUP(J16,'пр.взв.'!B6:G71,2,FALSE)</f>
        <v>#N/A</v>
      </c>
      <c r="C16" s="76"/>
      <c r="D16" s="76"/>
      <c r="E16" s="76"/>
      <c r="F16" s="76"/>
      <c r="G16" s="76"/>
      <c r="H16" s="69" t="e">
        <f>VLOOKUP(J16,'пр.взв.'!B6:G71,3,FALSE)</f>
        <v>#N/A</v>
      </c>
      <c r="I16" s="29"/>
      <c r="J16" s="30">
        <v>0</v>
      </c>
    </row>
    <row r="17" spans="1:10" ht="18" customHeight="1">
      <c r="A17" s="74"/>
      <c r="B17" s="77"/>
      <c r="C17" s="77"/>
      <c r="D17" s="77"/>
      <c r="E17" s="77"/>
      <c r="F17" s="77"/>
      <c r="G17" s="77"/>
      <c r="H17" s="78"/>
      <c r="I17" s="29"/>
      <c r="J17" s="30"/>
    </row>
    <row r="18" spans="1:10" ht="18">
      <c r="A18" s="74"/>
      <c r="B18" s="79" t="e">
        <f>VLOOKUP(J16,'пр.взв.'!B6:G71,4,FALSE)</f>
        <v>#N/A</v>
      </c>
      <c r="C18" s="79"/>
      <c r="D18" s="79"/>
      <c r="E18" s="79"/>
      <c r="F18" s="79"/>
      <c r="G18" s="79"/>
      <c r="H18" s="78"/>
      <c r="I18" s="29"/>
      <c r="J18" s="30"/>
    </row>
    <row r="19" spans="1:10" ht="18.75" thickBot="1">
      <c r="A19" s="75"/>
      <c r="B19" s="71"/>
      <c r="C19" s="71"/>
      <c r="D19" s="71"/>
      <c r="E19" s="71"/>
      <c r="F19" s="71"/>
      <c r="G19" s="71"/>
      <c r="H19" s="72"/>
      <c r="I19" s="29"/>
      <c r="J19" s="30"/>
    </row>
    <row r="20" spans="1:10" ht="18.75" thickBot="1">
      <c r="A20" s="29"/>
      <c r="B20" s="29"/>
      <c r="C20" s="29"/>
      <c r="D20" s="29"/>
      <c r="E20" s="29"/>
      <c r="F20" s="29"/>
      <c r="G20" s="29"/>
      <c r="H20" s="29"/>
      <c r="I20" s="29"/>
      <c r="J20" s="30"/>
    </row>
    <row r="21" spans="1:10" ht="18" customHeight="1">
      <c r="A21" s="73" t="s">
        <v>31</v>
      </c>
      <c r="B21" s="76" t="e">
        <f>VLOOKUP(J21,'пр.взв.'!B6:G71,2,FALSE)</f>
        <v>#N/A</v>
      </c>
      <c r="C21" s="76"/>
      <c r="D21" s="76"/>
      <c r="E21" s="76"/>
      <c r="F21" s="76"/>
      <c r="G21" s="76"/>
      <c r="H21" s="69" t="e">
        <f>VLOOKUP(J21,'пр.взв.'!B6:G71,3,FALSE)</f>
        <v>#N/A</v>
      </c>
      <c r="I21" s="29"/>
      <c r="J21" s="30">
        <v>0</v>
      </c>
    </row>
    <row r="22" spans="1:10" ht="18" customHeight="1">
      <c r="A22" s="74"/>
      <c r="B22" s="77"/>
      <c r="C22" s="77"/>
      <c r="D22" s="77"/>
      <c r="E22" s="77"/>
      <c r="F22" s="77"/>
      <c r="G22" s="77"/>
      <c r="H22" s="78"/>
      <c r="I22" s="29"/>
      <c r="J22" s="30"/>
    </row>
    <row r="23" spans="1:9" ht="18">
      <c r="A23" s="74"/>
      <c r="B23" s="79" t="e">
        <f>VLOOKUP(J21,'пр.взв.'!B6:G71,4,FALSE)</f>
        <v>#N/A</v>
      </c>
      <c r="C23" s="79"/>
      <c r="D23" s="79"/>
      <c r="E23" s="79"/>
      <c r="F23" s="79"/>
      <c r="G23" s="79"/>
      <c r="H23" s="78"/>
      <c r="I23" s="29"/>
    </row>
    <row r="24" spans="1:9" ht="18.75" thickBot="1">
      <c r="A24" s="75"/>
      <c r="B24" s="71"/>
      <c r="C24" s="71"/>
      <c r="D24" s="71"/>
      <c r="E24" s="71"/>
      <c r="F24" s="71"/>
      <c r="G24" s="71"/>
      <c r="H24" s="72"/>
      <c r="I24" s="29"/>
    </row>
    <row r="25" spans="1:8" ht="18">
      <c r="A25" s="29"/>
      <c r="B25" s="29"/>
      <c r="C25" s="29"/>
      <c r="D25" s="29"/>
      <c r="E25" s="29"/>
      <c r="F25" s="29"/>
      <c r="G25" s="29"/>
      <c r="H25" s="29"/>
    </row>
    <row r="26" spans="1:8" ht="18">
      <c r="A26" s="29" t="s">
        <v>32</v>
      </c>
      <c r="B26" s="29"/>
      <c r="C26" s="29"/>
      <c r="D26" s="29"/>
      <c r="E26" s="29"/>
      <c r="F26" s="29"/>
      <c r="G26" s="29"/>
      <c r="H26" s="29"/>
    </row>
    <row r="27" ht="13.5" thickBot="1"/>
    <row r="28" spans="1:10" ht="12.75">
      <c r="A28" s="67" t="e">
        <f>VLOOKUP(J28,'пр.взв.'!B6:G71,6,FALSE)</f>
        <v>#N/A</v>
      </c>
      <c r="B28" s="68"/>
      <c r="C28" s="68"/>
      <c r="D28" s="68"/>
      <c r="E28" s="68"/>
      <c r="F28" s="68"/>
      <c r="G28" s="68"/>
      <c r="H28" s="69"/>
      <c r="J28">
        <v>0</v>
      </c>
    </row>
    <row r="29" spans="1:8" ht="13.5" thickBot="1">
      <c r="A29" s="70"/>
      <c r="B29" s="71"/>
      <c r="C29" s="71"/>
      <c r="D29" s="71"/>
      <c r="E29" s="71"/>
      <c r="F29" s="71"/>
      <c r="G29" s="71"/>
      <c r="H29" s="72"/>
    </row>
    <row r="32" spans="1:8" ht="18">
      <c r="A32" s="29" t="s">
        <v>33</v>
      </c>
      <c r="B32" s="29"/>
      <c r="C32" s="29"/>
      <c r="D32" s="29"/>
      <c r="E32" s="29"/>
      <c r="F32" s="29"/>
      <c r="G32" s="29"/>
      <c r="H32" s="29"/>
    </row>
    <row r="33" spans="1:8" ht="18">
      <c r="A33" s="29"/>
      <c r="B33" s="29"/>
      <c r="C33" s="29"/>
      <c r="D33" s="29"/>
      <c r="E33" s="29"/>
      <c r="F33" s="29"/>
      <c r="G33" s="29"/>
      <c r="H33" s="29"/>
    </row>
    <row r="34" spans="1:8" ht="18">
      <c r="A34" s="29"/>
      <c r="B34" s="29"/>
      <c r="C34" s="29"/>
      <c r="D34" s="29"/>
      <c r="E34" s="29"/>
      <c r="F34" s="29"/>
      <c r="G34" s="29"/>
      <c r="H34" s="29"/>
    </row>
    <row r="35" spans="1:8" ht="18">
      <c r="A35" s="31"/>
      <c r="B35" s="31"/>
      <c r="C35" s="31"/>
      <c r="D35" s="31"/>
      <c r="E35" s="31"/>
      <c r="F35" s="31"/>
      <c r="G35" s="31"/>
      <c r="H35" s="31"/>
    </row>
    <row r="36" spans="1:8" ht="18">
      <c r="A36" s="32"/>
      <c r="B36" s="32"/>
      <c r="C36" s="32"/>
      <c r="D36" s="32"/>
      <c r="E36" s="32"/>
      <c r="F36" s="32"/>
      <c r="G36" s="32"/>
      <c r="H36" s="32"/>
    </row>
    <row r="37" spans="1:8" ht="18">
      <c r="A37" s="31"/>
      <c r="B37" s="31"/>
      <c r="C37" s="31"/>
      <c r="D37" s="31"/>
      <c r="E37" s="31"/>
      <c r="F37" s="31"/>
      <c r="G37" s="31"/>
      <c r="H37" s="31"/>
    </row>
    <row r="38" spans="1:8" ht="18">
      <c r="A38" s="33"/>
      <c r="B38" s="33"/>
      <c r="C38" s="33"/>
      <c r="D38" s="33"/>
      <c r="E38" s="33"/>
      <c r="F38" s="33"/>
      <c r="G38" s="33"/>
      <c r="H38" s="33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B18:H19"/>
    <mergeCell ref="H6:H7"/>
    <mergeCell ref="B8:H9"/>
    <mergeCell ref="B13:H14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50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6.140625" style="0" customWidth="1"/>
    <col min="2" max="2" width="18.00390625" style="0" customWidth="1"/>
    <col min="3" max="3" width="10.8515625" style="0" customWidth="1"/>
    <col min="4" max="4" width="13.140625" style="0" customWidth="1"/>
    <col min="5" max="5" width="6.7109375" style="0" customWidth="1"/>
    <col min="6" max="6" width="5.57421875" style="0" customWidth="1"/>
    <col min="7" max="9" width="5.8515625" style="0" customWidth="1"/>
    <col min="10" max="10" width="5.140625" style="0" customWidth="1"/>
    <col min="12" max="12" width="8.7109375" style="0" customWidth="1"/>
  </cols>
  <sheetData>
    <row r="1" spans="1:16" ht="23.2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26"/>
      <c r="N1" s="26"/>
      <c r="O1" s="26"/>
      <c r="P1" s="26"/>
    </row>
    <row r="2" spans="1:12" ht="18.75" customHeight="1" thickBot="1">
      <c r="A2" s="137" t="s">
        <v>25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21.75" customHeight="1" thickBot="1">
      <c r="A3" s="17"/>
      <c r="B3" s="168" t="str">
        <f>HYPERLINK('[2]реквизиты'!$A$2)</f>
        <v>Чемпионат Уральского Федерального округа по борьбе самбо среди женщин</v>
      </c>
      <c r="C3" s="147"/>
      <c r="D3" s="147"/>
      <c r="E3" s="147"/>
      <c r="F3" s="147"/>
      <c r="G3" s="147"/>
      <c r="H3" s="147"/>
      <c r="I3" s="147"/>
      <c r="J3" s="147"/>
      <c r="K3" s="148"/>
      <c r="L3" s="20"/>
    </row>
    <row r="4" spans="1:12" ht="19.5" customHeight="1" thickBot="1">
      <c r="A4" s="145" t="str">
        <f>HYPERLINK('[2]реквизиты'!$A$3)</f>
        <v>1-4 декабря 2011 года     г.Курган    </v>
      </c>
      <c r="B4" s="66"/>
      <c r="C4" s="66"/>
      <c r="D4" s="66"/>
      <c r="E4" s="66"/>
      <c r="F4" s="66"/>
      <c r="G4" s="66"/>
      <c r="H4" s="66"/>
      <c r="I4" s="66"/>
      <c r="J4" s="66"/>
      <c r="K4" s="19"/>
      <c r="L4" s="19"/>
    </row>
    <row r="5" spans="1:12" ht="29.25" customHeight="1" thickBot="1">
      <c r="A5" s="18"/>
      <c r="E5" s="18"/>
      <c r="I5" s="146"/>
      <c r="J5" s="146"/>
      <c r="K5" s="149" t="str">
        <f>'пр.взв.'!E3</f>
        <v>в.к.    48   кг.</v>
      </c>
      <c r="L5" s="150"/>
    </row>
    <row r="6" ht="15.75" customHeight="1" thickBot="1"/>
    <row r="7" spans="1:12" ht="13.5" thickBot="1">
      <c r="A7" s="94" t="s">
        <v>2</v>
      </c>
      <c r="B7" s="94" t="s">
        <v>8</v>
      </c>
      <c r="C7" s="94" t="s">
        <v>9</v>
      </c>
      <c r="D7" s="94" t="s">
        <v>10</v>
      </c>
      <c r="E7" s="132" t="s">
        <v>11</v>
      </c>
      <c r="F7" s="133"/>
      <c r="G7" s="133"/>
      <c r="H7" s="133"/>
      <c r="I7" s="133"/>
      <c r="J7" s="134"/>
      <c r="K7" s="94" t="s">
        <v>12</v>
      </c>
      <c r="L7" s="94" t="s">
        <v>13</v>
      </c>
    </row>
    <row r="8" spans="1:12" ht="13.5" thickBot="1">
      <c r="A8" s="95"/>
      <c r="B8" s="95"/>
      <c r="C8" s="95"/>
      <c r="D8" s="95"/>
      <c r="E8" s="2">
        <v>1</v>
      </c>
      <c r="F8" s="3">
        <v>2</v>
      </c>
      <c r="G8" s="4">
        <v>3</v>
      </c>
      <c r="H8" s="3">
        <v>4</v>
      </c>
      <c r="I8" s="3">
        <v>5</v>
      </c>
      <c r="J8" s="5">
        <v>6</v>
      </c>
      <c r="K8" s="95"/>
      <c r="L8" s="95"/>
    </row>
    <row r="9" spans="1:12" ht="12.75">
      <c r="A9" s="96">
        <v>1</v>
      </c>
      <c r="B9" s="98" t="str">
        <f>VLOOKUP(A9,'пр.взв.'!B6:E17,2,FALSE)</f>
        <v>Петунина Ксения Андреевна</v>
      </c>
      <c r="C9" s="100" t="str">
        <f>VLOOKUP(A9,'пр.взв.'!B6:E17,3,FALSE)</f>
        <v>18.11.1992. 1р.</v>
      </c>
      <c r="D9" s="102" t="str">
        <f>VLOOKUP(A9,'пр.взв.'!B6:E17,4,FALSE)</f>
        <v>ХМАО</v>
      </c>
      <c r="E9" s="14"/>
      <c r="F9" s="44">
        <v>0</v>
      </c>
      <c r="G9" s="45" t="s">
        <v>52</v>
      </c>
      <c r="H9" s="44" t="s">
        <v>52</v>
      </c>
      <c r="I9" s="45" t="s">
        <v>53</v>
      </c>
      <c r="J9" s="46">
        <f>HYPERLINK(круги!G57)</f>
      </c>
      <c r="K9" s="104" t="s">
        <v>55</v>
      </c>
      <c r="L9" s="106">
        <v>3</v>
      </c>
    </row>
    <row r="10" spans="1:12" ht="12.75">
      <c r="A10" s="97"/>
      <c r="B10" s="99"/>
      <c r="C10" s="101"/>
      <c r="D10" s="103"/>
      <c r="E10" s="15"/>
      <c r="F10" s="34">
        <f>HYPERLINK(круги!H5)</f>
      </c>
      <c r="G10" s="35">
        <f>HYPERLINK(круги!H18)</f>
      </c>
      <c r="H10" s="34">
        <f>HYPERLINK(круги!H31)</f>
      </c>
      <c r="I10" s="35">
        <f>HYPERLINK(круги!H44)</f>
      </c>
      <c r="J10" s="36">
        <f>HYPERLINK(круги!H57)</f>
      </c>
      <c r="K10" s="105"/>
      <c r="L10" s="107"/>
    </row>
    <row r="11" spans="1:12" ht="12.75">
      <c r="A11" s="97">
        <v>2</v>
      </c>
      <c r="B11" s="108" t="str">
        <f>VLOOKUP(A11,'пр.взв.'!B8:E19,2,FALSE)</f>
        <v>Новожилова Анастасия Евгеньевна</v>
      </c>
      <c r="C11" s="109" t="str">
        <f>VLOOKUP(A11,'пр.взв.'!B8:E19,3,FALSE)</f>
        <v>27.10.1992 КМС</v>
      </c>
      <c r="D11" s="110" t="str">
        <f>VLOOKUP(A11,'пр.взв.'!B8:E19,4,FALSE)</f>
        <v>Нижний Тагил Свердловская обл.</v>
      </c>
      <c r="E11" s="47" t="s">
        <v>52</v>
      </c>
      <c r="F11" s="48">
        <f>HYPERLINK(круги!H7)</f>
      </c>
      <c r="G11" s="49" t="s">
        <v>52</v>
      </c>
      <c r="H11" s="50" t="s">
        <v>52</v>
      </c>
      <c r="I11" s="49" t="s">
        <v>54</v>
      </c>
      <c r="J11" s="51">
        <f>HYPERLINK(круги!G39)</f>
      </c>
      <c r="K11" s="105" t="s">
        <v>56</v>
      </c>
      <c r="L11" s="107">
        <v>1</v>
      </c>
    </row>
    <row r="12" spans="1:12" ht="12.75">
      <c r="A12" s="97"/>
      <c r="B12" s="99"/>
      <c r="C12" s="101"/>
      <c r="D12" s="103"/>
      <c r="E12" s="37">
        <f>HYPERLINK(круги!H7)</f>
      </c>
      <c r="F12" s="38">
        <f>HYPERLINK(круги!I7)</f>
      </c>
      <c r="G12" s="35">
        <f>HYPERLINK(круги!H54)</f>
      </c>
      <c r="H12" s="34">
        <f>HYPERLINK(круги!H22)</f>
      </c>
      <c r="I12" s="35">
        <f>HYPERLINK(круги!H63)</f>
      </c>
      <c r="J12" s="36">
        <f>HYPERLINK(круги!H39)</f>
      </c>
      <c r="K12" s="105"/>
      <c r="L12" s="107"/>
    </row>
    <row r="13" spans="1:12" ht="12.75">
      <c r="A13" s="97">
        <v>3</v>
      </c>
      <c r="B13" s="108" t="str">
        <f>VLOOKUP(A13,'пр.взв.'!B10:E21,2,FALSE)</f>
        <v>Шаманаева Мария Михайловна</v>
      </c>
      <c r="C13" s="109" t="str">
        <f>VLOOKUP(A13,'пр.взв.'!B10:E21,3,FALSE)</f>
        <v>20.09.1992. КМС</v>
      </c>
      <c r="D13" s="110" t="str">
        <f>VLOOKUP(A13,'пр.взв.'!B10:E21,4,FALSE)</f>
        <v>Нижний Тагил Свердловская обл.</v>
      </c>
      <c r="E13" s="47" t="s">
        <v>53</v>
      </c>
      <c r="F13" s="50" t="s">
        <v>53</v>
      </c>
      <c r="G13" s="52">
        <f>HYPERLINK(круги!I20)</f>
      </c>
      <c r="H13" s="50" t="s">
        <v>52</v>
      </c>
      <c r="I13" s="49" t="s">
        <v>53</v>
      </c>
      <c r="J13" s="51">
        <f>HYPERLINK(круги!G11)</f>
      </c>
      <c r="K13" s="105" t="s">
        <v>52</v>
      </c>
      <c r="L13" s="107">
        <v>3</v>
      </c>
    </row>
    <row r="14" spans="1:12" ht="12.75">
      <c r="A14" s="97"/>
      <c r="B14" s="99"/>
      <c r="C14" s="101"/>
      <c r="D14" s="103"/>
      <c r="E14" s="37">
        <f>HYPERLINK(круги!H20)</f>
      </c>
      <c r="F14" s="34">
        <f>HYPERLINK(круги!H52)</f>
      </c>
      <c r="G14" s="39">
        <f>HYPERLINK(круги!J20)</f>
      </c>
      <c r="H14" s="34">
        <f>HYPERLINK(круги!H67)</f>
      </c>
      <c r="I14" s="35">
        <f>HYPERLINK(круги!H35)</f>
      </c>
      <c r="J14" s="36">
        <f>HYPERLINK(круги!H11)</f>
      </c>
      <c r="K14" s="105"/>
      <c r="L14" s="107"/>
    </row>
    <row r="15" spans="1:12" ht="12.75">
      <c r="A15" s="97">
        <v>4</v>
      </c>
      <c r="B15" s="108" t="str">
        <f>VLOOKUP(A15,'пр.взв.'!B12:E23,2,FALSE)</f>
        <v>Габидуллина Лилия Нагиновна</v>
      </c>
      <c r="C15" s="109" t="str">
        <f>VLOOKUP(A15,'пр.взв.'!B12:E23,3,FALSE)</f>
        <v>1989.1р</v>
      </c>
      <c r="D15" s="110" t="str">
        <f>VLOOKUP(A15,'пр.взв.'!B12:E23,4,FALSE)</f>
        <v>Кунашак Челябинская</v>
      </c>
      <c r="E15" s="47" t="s">
        <v>53</v>
      </c>
      <c r="F15" s="50" t="s">
        <v>53</v>
      </c>
      <c r="G15" s="49" t="s">
        <v>53</v>
      </c>
      <c r="H15" s="48">
        <f>HYPERLINK(круги!J22)</f>
      </c>
      <c r="I15" s="49" t="s">
        <v>53</v>
      </c>
      <c r="J15" s="51">
        <f>HYPERLINK(круги!G48)</f>
      </c>
      <c r="K15" s="105">
        <f>SUM(E15:J15)</f>
        <v>0</v>
      </c>
      <c r="L15" s="112">
        <v>5</v>
      </c>
    </row>
    <row r="16" spans="1:12" ht="12.75">
      <c r="A16" s="97"/>
      <c r="B16" s="99"/>
      <c r="C16" s="101"/>
      <c r="D16" s="103"/>
      <c r="E16" s="37">
        <f>HYPERLINK(круги!H32)</f>
      </c>
      <c r="F16" s="34">
        <f>HYPERLINK(круги!H24)</f>
      </c>
      <c r="G16" s="35">
        <f>HYPERLINK(круги!H65)</f>
      </c>
      <c r="H16" s="38">
        <f>HYPERLINK(круги!K22)</f>
      </c>
      <c r="I16" s="35">
        <f>HYPERLINK(круги!H15)</f>
      </c>
      <c r="J16" s="36">
        <f>HYPERLINK(круги!H48)</f>
      </c>
      <c r="K16" s="105"/>
      <c r="L16" s="107"/>
    </row>
    <row r="17" spans="1:12" ht="12.75">
      <c r="A17" s="97">
        <v>5</v>
      </c>
      <c r="B17" s="108" t="str">
        <f>VLOOKUP(A17,'пр.взв.'!B14:E25,2,FALSE)</f>
        <v>Гиниятуллина Люция Фаритовна</v>
      </c>
      <c r="C17" s="109" t="str">
        <f>VLOOKUP(A17,'пр.взв.'!B14:E25,3,FALSE)</f>
        <v>28.04.1981. МСМК</v>
      </c>
      <c r="D17" s="110" t="str">
        <f>VLOOKUP(A17,'пр.взв.'!B14:E25,4,FALSE)</f>
        <v>Излученск ХМАО</v>
      </c>
      <c r="E17" s="47" t="s">
        <v>52</v>
      </c>
      <c r="F17" s="50" t="s">
        <v>53</v>
      </c>
      <c r="G17" s="49" t="s">
        <v>52</v>
      </c>
      <c r="H17" s="50" t="s">
        <v>52</v>
      </c>
      <c r="I17" s="52">
        <f>HYPERLINK(круги!K24)</f>
      </c>
      <c r="J17" s="51">
        <f>HYPERLINK(круги!G28)</f>
      </c>
      <c r="K17" s="105" t="s">
        <v>57</v>
      </c>
      <c r="L17" s="107">
        <v>2</v>
      </c>
    </row>
    <row r="18" spans="1:12" ht="12.75">
      <c r="A18" s="97"/>
      <c r="B18" s="99"/>
      <c r="C18" s="101"/>
      <c r="D18" s="103"/>
      <c r="E18" s="37">
        <f>HYPERLINK(круги!H46)</f>
      </c>
      <c r="F18" s="34">
        <f>HYPERLINK(круги!H61)</f>
      </c>
      <c r="G18" s="35">
        <f>HYPERLINK(круги!H37)</f>
      </c>
      <c r="H18" s="34">
        <f>HYPERLINK(круги!H13)</f>
      </c>
      <c r="I18" s="39">
        <f>HYPERLINK(круги!L24)</f>
      </c>
      <c r="J18" s="36">
        <f>HYPERLINK(круги!H28)</f>
      </c>
      <c r="K18" s="105"/>
      <c r="L18" s="107"/>
    </row>
    <row r="19" spans="1:12" ht="12.75">
      <c r="A19" s="97">
        <v>6</v>
      </c>
      <c r="B19" s="108"/>
      <c r="C19" s="109"/>
      <c r="D19" s="110"/>
      <c r="E19" s="16">
        <f>HYPERLINK(круги!G59)</f>
      </c>
      <c r="F19" s="7">
        <f>HYPERLINK(круги!G41)</f>
      </c>
      <c r="G19" s="6">
        <f>HYPERLINK(круги!G9)</f>
      </c>
      <c r="H19" s="7">
        <f>HYPERLINK(круги!G50)</f>
      </c>
      <c r="I19" s="6">
        <f>HYPERLINK(круги!G26)</f>
      </c>
      <c r="J19" s="24"/>
      <c r="K19" s="105">
        <f>SUM(E19:J19)</f>
        <v>0</v>
      </c>
      <c r="L19" s="107"/>
    </row>
    <row r="20" spans="1:12" ht="13.5" thickBot="1">
      <c r="A20" s="141"/>
      <c r="B20" s="142"/>
      <c r="C20" s="143"/>
      <c r="D20" s="111"/>
      <c r="E20" s="40">
        <f>HYPERLINK(круги!H59)</f>
      </c>
      <c r="F20" s="41">
        <f>HYPERLINK(круги!H41)</f>
      </c>
      <c r="G20" s="42">
        <f>HYPERLINK(круги!H9)</f>
      </c>
      <c r="H20" s="41">
        <f>HYPERLINK(круги!H50)</f>
      </c>
      <c r="I20" s="42">
        <f>HYPERLINK(круги!H26)</f>
      </c>
      <c r="J20" s="25"/>
      <c r="K20" s="139"/>
      <c r="L20" s="140"/>
    </row>
    <row r="23" spans="1:12" ht="20.25" customHeight="1">
      <c r="A23" s="137" t="s">
        <v>26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</row>
    <row r="24" ht="13.5" thickBot="1"/>
    <row r="25" spans="1:12" ht="12.75" customHeight="1">
      <c r="A25" s="115" t="s">
        <v>13</v>
      </c>
      <c r="B25" s="117" t="s">
        <v>3</v>
      </c>
      <c r="C25" s="118"/>
      <c r="D25" s="129" t="s">
        <v>4</v>
      </c>
      <c r="E25" s="118"/>
      <c r="F25" s="129" t="s">
        <v>5</v>
      </c>
      <c r="G25" s="118"/>
      <c r="H25" s="118"/>
      <c r="I25" s="118"/>
      <c r="J25" s="129" t="s">
        <v>7</v>
      </c>
      <c r="K25" s="118"/>
      <c r="L25" s="130"/>
    </row>
    <row r="26" spans="1:12" ht="13.5" thickBot="1">
      <c r="A26" s="116"/>
      <c r="B26" s="119"/>
      <c r="C26" s="120"/>
      <c r="D26" s="120"/>
      <c r="E26" s="120"/>
      <c r="F26" s="120"/>
      <c r="G26" s="120"/>
      <c r="H26" s="120"/>
      <c r="I26" s="120"/>
      <c r="J26" s="120"/>
      <c r="K26" s="120"/>
      <c r="L26" s="131"/>
    </row>
    <row r="27" spans="1:12" ht="12.75">
      <c r="A27" s="114">
        <v>1</v>
      </c>
      <c r="B27" s="121" t="s">
        <v>37</v>
      </c>
      <c r="C27" s="122"/>
      <c r="D27" s="126" t="s">
        <v>58</v>
      </c>
      <c r="E27" s="122"/>
      <c r="F27" s="126" t="s">
        <v>59</v>
      </c>
      <c r="G27" s="122"/>
      <c r="H27" s="122"/>
      <c r="I27" s="122"/>
      <c r="J27" s="126" t="s">
        <v>40</v>
      </c>
      <c r="K27" s="126"/>
      <c r="L27" s="127"/>
    </row>
    <row r="28" spans="1:12" ht="12.75">
      <c r="A28" s="113"/>
      <c r="B28" s="123"/>
      <c r="C28" s="124"/>
      <c r="D28" s="124"/>
      <c r="E28" s="124"/>
      <c r="F28" s="124"/>
      <c r="G28" s="124"/>
      <c r="H28" s="124"/>
      <c r="I28" s="124"/>
      <c r="J28" s="58"/>
      <c r="K28" s="58"/>
      <c r="L28" s="128"/>
    </row>
    <row r="29" spans="1:12" ht="12.75">
      <c r="A29" s="113">
        <v>2</v>
      </c>
      <c r="B29" s="125" t="s">
        <v>44</v>
      </c>
      <c r="C29" s="124"/>
      <c r="D29" s="58" t="s">
        <v>51</v>
      </c>
      <c r="E29" s="124"/>
      <c r="F29" s="58" t="s">
        <v>45</v>
      </c>
      <c r="G29" s="124"/>
      <c r="H29" s="124"/>
      <c r="I29" s="124"/>
      <c r="J29" s="58" t="s">
        <v>60</v>
      </c>
      <c r="K29" s="58"/>
      <c r="L29" s="128"/>
    </row>
    <row r="30" spans="1:12" ht="12.75">
      <c r="A30" s="113"/>
      <c r="B30" s="123"/>
      <c r="C30" s="124"/>
      <c r="D30" s="124"/>
      <c r="E30" s="124"/>
      <c r="F30" s="124"/>
      <c r="G30" s="124"/>
      <c r="H30" s="124"/>
      <c r="I30" s="124"/>
      <c r="J30" s="58"/>
      <c r="K30" s="58"/>
      <c r="L30" s="128"/>
    </row>
    <row r="31" spans="1:12" ht="12.75">
      <c r="A31" s="113">
        <v>3</v>
      </c>
      <c r="B31" s="125" t="s">
        <v>41</v>
      </c>
      <c r="C31" s="124"/>
      <c r="D31" s="58" t="s">
        <v>42</v>
      </c>
      <c r="E31" s="124"/>
      <c r="F31" s="58" t="s">
        <v>59</v>
      </c>
      <c r="G31" s="124"/>
      <c r="H31" s="124"/>
      <c r="I31" s="124"/>
      <c r="J31" s="58" t="s">
        <v>43</v>
      </c>
      <c r="K31" s="58"/>
      <c r="L31" s="128"/>
    </row>
    <row r="32" spans="1:12" ht="12.75">
      <c r="A32" s="113"/>
      <c r="B32" s="123"/>
      <c r="C32" s="124"/>
      <c r="D32" s="124"/>
      <c r="E32" s="124"/>
      <c r="F32" s="124"/>
      <c r="G32" s="124"/>
      <c r="H32" s="124"/>
      <c r="I32" s="124"/>
      <c r="J32" s="58"/>
      <c r="K32" s="58"/>
      <c r="L32" s="128"/>
    </row>
    <row r="33" spans="1:12" ht="12.75">
      <c r="A33" s="113">
        <v>3</v>
      </c>
      <c r="B33" s="125" t="s">
        <v>47</v>
      </c>
      <c r="C33" s="124"/>
      <c r="D33" s="58" t="s">
        <v>48</v>
      </c>
      <c r="E33" s="124"/>
      <c r="F33" s="58" t="s">
        <v>49</v>
      </c>
      <c r="G33" s="124"/>
      <c r="H33" s="124"/>
      <c r="I33" s="124"/>
      <c r="J33" s="58" t="s">
        <v>61</v>
      </c>
      <c r="K33" s="58"/>
      <c r="L33" s="128"/>
    </row>
    <row r="34" spans="1:12" ht="12.75">
      <c r="A34" s="113"/>
      <c r="B34" s="123"/>
      <c r="C34" s="124"/>
      <c r="D34" s="124"/>
      <c r="E34" s="124"/>
      <c r="F34" s="124"/>
      <c r="G34" s="124"/>
      <c r="H34" s="124"/>
      <c r="I34" s="124"/>
      <c r="J34" s="58"/>
      <c r="K34" s="58"/>
      <c r="L34" s="128"/>
    </row>
    <row r="35" spans="1:12" ht="12.75">
      <c r="A35" s="113">
        <v>5</v>
      </c>
      <c r="B35" s="125" t="s">
        <v>34</v>
      </c>
      <c r="C35" s="124"/>
      <c r="D35" s="58" t="s">
        <v>62</v>
      </c>
      <c r="E35" s="124"/>
      <c r="F35" s="58" t="s">
        <v>36</v>
      </c>
      <c r="G35" s="124"/>
      <c r="H35" s="124"/>
      <c r="I35" s="124"/>
      <c r="J35" s="58"/>
      <c r="K35" s="58"/>
      <c r="L35" s="128"/>
    </row>
    <row r="36" spans="1:12" ht="12.75">
      <c r="A36" s="113"/>
      <c r="B36" s="123"/>
      <c r="C36" s="124"/>
      <c r="D36" s="124"/>
      <c r="E36" s="124"/>
      <c r="F36" s="124"/>
      <c r="G36" s="124"/>
      <c r="H36" s="124"/>
      <c r="I36" s="124"/>
      <c r="J36" s="58"/>
      <c r="K36" s="58"/>
      <c r="L36" s="128"/>
    </row>
    <row r="37" spans="1:12" ht="12.75">
      <c r="A37" s="113"/>
      <c r="B37" s="125"/>
      <c r="C37" s="124"/>
      <c r="D37" s="58"/>
      <c r="E37" s="124"/>
      <c r="F37" s="58"/>
      <c r="G37" s="124"/>
      <c r="H37" s="124"/>
      <c r="I37" s="124"/>
      <c r="J37" s="58"/>
      <c r="K37" s="58"/>
      <c r="L37" s="128"/>
    </row>
    <row r="38" spans="1:12" ht="13.5" thickBot="1">
      <c r="A38" s="116"/>
      <c r="B38" s="119"/>
      <c r="C38" s="120"/>
      <c r="D38" s="120"/>
      <c r="E38" s="120"/>
      <c r="F38" s="120"/>
      <c r="G38" s="120"/>
      <c r="H38" s="120"/>
      <c r="I38" s="120"/>
      <c r="J38" s="135"/>
      <c r="K38" s="135"/>
      <c r="L38" s="136"/>
    </row>
    <row r="42" spans="1:9" ht="15">
      <c r="A42" s="9"/>
      <c r="B42" s="9"/>
      <c r="C42" s="9"/>
      <c r="D42" s="9"/>
      <c r="E42" s="9"/>
      <c r="F42" s="9"/>
      <c r="G42" s="9"/>
      <c r="H42" s="9"/>
      <c r="I42" s="9"/>
    </row>
    <row r="44" spans="1:8" ht="12.75">
      <c r="A44" s="8"/>
      <c r="B44" s="8"/>
      <c r="C44" s="8"/>
      <c r="D44" s="8"/>
      <c r="E44" s="8"/>
      <c r="F44" s="8"/>
      <c r="G44" s="8"/>
      <c r="H44" s="8"/>
    </row>
    <row r="45" spans="1:8" ht="15.75">
      <c r="A45" s="21" t="str">
        <f>HYPERLINK('[2]реквизиты'!$A$6)</f>
        <v>Гл. судья, судья МК</v>
      </c>
      <c r="B45" s="22"/>
      <c r="C45" s="22"/>
      <c r="D45" s="8"/>
      <c r="E45" s="9"/>
      <c r="F45" s="9"/>
      <c r="G45" s="43" t="str">
        <f>HYPERLINK('[2]реквизиты'!$G$6)</f>
        <v>Мельников А.Н.</v>
      </c>
      <c r="H45" s="8"/>
    </row>
    <row r="46" spans="1:8" ht="15.75">
      <c r="A46" s="22"/>
      <c r="B46" s="22"/>
      <c r="C46" s="22"/>
      <c r="D46" s="8"/>
      <c r="E46" s="27"/>
      <c r="F46" s="27"/>
      <c r="G46" s="43" t="str">
        <f>HYPERLINK('[2]реквизиты'!$G$7)</f>
        <v>г.Верхняя Пышма</v>
      </c>
      <c r="H46" s="8"/>
    </row>
    <row r="47" spans="1:8" ht="12.75">
      <c r="A47" s="23"/>
      <c r="B47" s="23"/>
      <c r="C47" s="23"/>
      <c r="D47" s="8"/>
      <c r="E47" s="13"/>
      <c r="F47" s="13"/>
      <c r="G47" s="8"/>
      <c r="H47" s="8"/>
    </row>
    <row r="48" spans="1:8" ht="15.75">
      <c r="A48" s="21" t="str">
        <f>HYPERLINK('[3]реквизиты'!$A$22)</f>
        <v>Гл. секретарь, судья МК</v>
      </c>
      <c r="B48" s="22"/>
      <c r="C48" s="22"/>
      <c r="D48" s="8"/>
      <c r="E48" s="27"/>
      <c r="F48" s="27"/>
      <c r="G48" s="43" t="str">
        <f>HYPERLINK('[2]реквизиты'!$G$8)</f>
        <v>Распопов А.Н.</v>
      </c>
      <c r="H48" s="8"/>
    </row>
    <row r="49" spans="1:8" ht="12.75">
      <c r="A49" s="23"/>
      <c r="B49" s="23"/>
      <c r="C49" s="23"/>
      <c r="D49" s="8"/>
      <c r="E49" s="13"/>
      <c r="F49" s="13"/>
      <c r="G49" s="43" t="str">
        <f>HYPERLINK('[2]реквизиты'!$G$9)</f>
        <v>г.Курган</v>
      </c>
      <c r="H49" s="8"/>
    </row>
    <row r="50" spans="1:8" ht="12.75">
      <c r="A50" s="12"/>
      <c r="B50" s="12"/>
      <c r="C50" s="12"/>
      <c r="D50" s="8"/>
      <c r="E50" s="8"/>
      <c r="F50" s="8"/>
      <c r="G50" s="11">
        <f>HYPERLINK('[2]реквизиты'!$G$23)</f>
      </c>
      <c r="H50" s="8"/>
    </row>
  </sheetData>
  <sheetProtection/>
  <mergeCells count="85">
    <mergeCell ref="A1:L1"/>
    <mergeCell ref="A4:J4"/>
    <mergeCell ref="I5:J5"/>
    <mergeCell ref="B3:K3"/>
    <mergeCell ref="K5:L5"/>
    <mergeCell ref="A2:L2"/>
    <mergeCell ref="A23:L23"/>
    <mergeCell ref="K19:K20"/>
    <mergeCell ref="L19:L20"/>
    <mergeCell ref="K11:K12"/>
    <mergeCell ref="L11:L12"/>
    <mergeCell ref="K13:K14"/>
    <mergeCell ref="L13:L14"/>
    <mergeCell ref="A19:A20"/>
    <mergeCell ref="B19:B20"/>
    <mergeCell ref="C19:C20"/>
    <mergeCell ref="E7:J7"/>
    <mergeCell ref="K7:K8"/>
    <mergeCell ref="B37:C38"/>
    <mergeCell ref="D37:E38"/>
    <mergeCell ref="F37:I38"/>
    <mergeCell ref="J37:L38"/>
    <mergeCell ref="B35:C36"/>
    <mergeCell ref="D35:E36"/>
    <mergeCell ref="F35:I36"/>
    <mergeCell ref="J35:L36"/>
    <mergeCell ref="D31:E32"/>
    <mergeCell ref="F31:I32"/>
    <mergeCell ref="J31:L32"/>
    <mergeCell ref="B33:C34"/>
    <mergeCell ref="D33:E34"/>
    <mergeCell ref="F33:I34"/>
    <mergeCell ref="J33:L34"/>
    <mergeCell ref="F27:I28"/>
    <mergeCell ref="J27:L28"/>
    <mergeCell ref="D25:E26"/>
    <mergeCell ref="B29:C30"/>
    <mergeCell ref="D29:E30"/>
    <mergeCell ref="F29:I30"/>
    <mergeCell ref="J29:L30"/>
    <mergeCell ref="F25:I26"/>
    <mergeCell ref="J25:L26"/>
    <mergeCell ref="D27:E28"/>
    <mergeCell ref="A29:A30"/>
    <mergeCell ref="A27:A28"/>
    <mergeCell ref="A25:A26"/>
    <mergeCell ref="B25:C26"/>
    <mergeCell ref="B27:C28"/>
    <mergeCell ref="A37:A38"/>
    <mergeCell ref="A35:A36"/>
    <mergeCell ref="A33:A34"/>
    <mergeCell ref="A31:A32"/>
    <mergeCell ref="B31:C32"/>
    <mergeCell ref="K15:K16"/>
    <mergeCell ref="L15:L16"/>
    <mergeCell ref="A17:A18"/>
    <mergeCell ref="B17:B18"/>
    <mergeCell ref="C17:C18"/>
    <mergeCell ref="D17:D18"/>
    <mergeCell ref="K17:K18"/>
    <mergeCell ref="L17:L18"/>
    <mergeCell ref="A15:A16"/>
    <mergeCell ref="D13:D14"/>
    <mergeCell ref="B15:B16"/>
    <mergeCell ref="C15:C16"/>
    <mergeCell ref="D15:D16"/>
    <mergeCell ref="D11:D12"/>
    <mergeCell ref="D19:D20"/>
    <mergeCell ref="C7:C8"/>
    <mergeCell ref="A11:A12"/>
    <mergeCell ref="B11:B12"/>
    <mergeCell ref="C11:C12"/>
    <mergeCell ref="A13:A14"/>
    <mergeCell ref="B13:B14"/>
    <mergeCell ref="C13:C14"/>
    <mergeCell ref="D7:D8"/>
    <mergeCell ref="L7:L8"/>
    <mergeCell ref="A9:A10"/>
    <mergeCell ref="B9:B10"/>
    <mergeCell ref="C9:C10"/>
    <mergeCell ref="D9:D10"/>
    <mergeCell ref="K9:K10"/>
    <mergeCell ref="L9:L10"/>
    <mergeCell ref="A7:A8"/>
    <mergeCell ref="B7:B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68"/>
  <sheetViews>
    <sheetView zoomScalePageLayoutView="0" workbookViewId="0" topLeftCell="A1">
      <selection activeCell="M72" sqref="M72"/>
    </sheetView>
  </sheetViews>
  <sheetFormatPr defaultColWidth="9.140625" defaultRowHeight="12.75"/>
  <cols>
    <col min="1" max="1" width="7.421875" style="0" customWidth="1"/>
    <col min="2" max="2" width="24.00390625" style="0" customWidth="1"/>
    <col min="3" max="3" width="11.140625" style="0" customWidth="1"/>
    <col min="4" max="4" width="11.28125" style="0" customWidth="1"/>
    <col min="5" max="5" width="25.7109375" style="0" customWidth="1"/>
    <col min="6" max="6" width="8.421875" style="0" customWidth="1"/>
    <col min="7" max="7" width="7.00390625" style="0" customWidth="1"/>
    <col min="8" max="8" width="6.00390625" style="0" customWidth="1"/>
  </cols>
  <sheetData>
    <row r="1" spans="1:8" ht="12.75">
      <c r="A1" s="167" t="s">
        <v>0</v>
      </c>
      <c r="B1" s="167"/>
      <c r="C1" s="167"/>
      <c r="D1" s="167"/>
      <c r="E1" s="167"/>
      <c r="F1" s="167"/>
      <c r="G1" s="167"/>
      <c r="H1" s="167"/>
    </row>
    <row r="2" spans="1:8" ht="12.75">
      <c r="A2" s="10" t="s">
        <v>14</v>
      </c>
      <c r="B2" s="10" t="s">
        <v>15</v>
      </c>
      <c r="C2" s="10"/>
      <c r="D2" s="10"/>
      <c r="E2" s="10" t="s">
        <v>16</v>
      </c>
      <c r="F2" s="10"/>
      <c r="G2" s="10"/>
      <c r="H2" s="10"/>
    </row>
    <row r="3" spans="1:8" ht="12.75">
      <c r="A3" s="58" t="s">
        <v>2</v>
      </c>
      <c r="B3" s="58" t="s">
        <v>8</v>
      </c>
      <c r="C3" s="58" t="s">
        <v>9</v>
      </c>
      <c r="D3" s="58" t="s">
        <v>10</v>
      </c>
      <c r="E3" s="58" t="s">
        <v>17</v>
      </c>
      <c r="F3" s="58" t="s">
        <v>18</v>
      </c>
      <c r="G3" s="58" t="s">
        <v>19</v>
      </c>
      <c r="H3" s="58" t="s">
        <v>20</v>
      </c>
    </row>
    <row r="4" spans="1:8" ht="12.75">
      <c r="A4" s="160"/>
      <c r="B4" s="160"/>
      <c r="C4" s="160"/>
      <c r="D4" s="160"/>
      <c r="E4" s="160"/>
      <c r="F4" s="160"/>
      <c r="G4" s="160"/>
      <c r="H4" s="160"/>
    </row>
    <row r="5" spans="1:8" ht="12" customHeight="1">
      <c r="A5" s="60">
        <v>1</v>
      </c>
      <c r="B5" s="155" t="str">
        <f>VLOOKUP(A5,'пр.взв.'!B6:E17,2,FALSE)</f>
        <v>Петунина Ксения Андреевна</v>
      </c>
      <c r="C5" s="153" t="str">
        <f>VLOOKUP(A5,'пр.взв.'!B6:E17,3,FALSE)</f>
        <v>18.11.1992. 1р.</v>
      </c>
      <c r="D5" s="153" t="str">
        <f>VLOOKUP(A5,'пр.взв.'!B6:E17,4,FALSE)</f>
        <v>ХМАО</v>
      </c>
      <c r="E5" s="152"/>
      <c r="F5" s="151"/>
      <c r="G5" s="56"/>
      <c r="H5" s="58"/>
    </row>
    <row r="6" spans="1:8" ht="12" customHeight="1">
      <c r="A6" s="60"/>
      <c r="B6" s="156"/>
      <c r="C6" s="157"/>
      <c r="D6" s="157"/>
      <c r="E6" s="152"/>
      <c r="F6" s="152"/>
      <c r="G6" s="56"/>
      <c r="H6" s="58"/>
    </row>
    <row r="7" spans="1:8" ht="12" customHeight="1">
      <c r="A7" s="160">
        <v>2</v>
      </c>
      <c r="B7" s="155" t="str">
        <f>VLOOKUP(A7,'пр.взв.'!B8:E19,2,FALSE)</f>
        <v>Новожилова Анастасия Евгеньевна</v>
      </c>
      <c r="C7" s="153" t="str">
        <f>VLOOKUP(A7,'пр.взв.'!B8:E19,3,FALSE)</f>
        <v>27.10.1992 КМС</v>
      </c>
      <c r="D7" s="153" t="str">
        <f>VLOOKUP(A7,'пр.взв.'!B8:E19,4,FALSE)</f>
        <v>Нижний Тагил Свердловская обл.</v>
      </c>
      <c r="E7" s="158"/>
      <c r="F7" s="158"/>
      <c r="G7" s="160"/>
      <c r="H7" s="160"/>
    </row>
    <row r="8" spans="1:8" ht="12" customHeight="1" thickBot="1">
      <c r="A8" s="161"/>
      <c r="B8" s="162"/>
      <c r="C8" s="154"/>
      <c r="D8" s="154"/>
      <c r="E8" s="159"/>
      <c r="F8" s="159"/>
      <c r="G8" s="161"/>
      <c r="H8" s="161"/>
    </row>
    <row r="9" spans="1:8" ht="12" customHeight="1">
      <c r="A9" s="58">
        <v>6</v>
      </c>
      <c r="B9" s="163" t="e">
        <f>VLOOKUP(A9,'пр.взв.'!B10:E21,2,FALSE)</f>
        <v>#N/A</v>
      </c>
      <c r="C9" s="165" t="e">
        <f>VLOOKUP(A9,'пр.взв.'!B10:E21,3,FALSE)</f>
        <v>#N/A</v>
      </c>
      <c r="D9" s="165" t="e">
        <f>VLOOKUP(A9,'пр.взв.'!B10:E21,4,FALSE)</f>
        <v>#N/A</v>
      </c>
      <c r="E9" s="152"/>
      <c r="F9" s="151"/>
      <c r="G9" s="56"/>
      <c r="H9" s="58"/>
    </row>
    <row r="10" spans="1:8" ht="12" customHeight="1">
      <c r="A10" s="58"/>
      <c r="B10" s="156"/>
      <c r="C10" s="157"/>
      <c r="D10" s="157"/>
      <c r="E10" s="152"/>
      <c r="F10" s="152"/>
      <c r="G10" s="56"/>
      <c r="H10" s="58"/>
    </row>
    <row r="11" spans="1:8" ht="12" customHeight="1">
      <c r="A11" s="160">
        <v>3</v>
      </c>
      <c r="B11" s="155" t="str">
        <f>VLOOKUP(A11,'пр.взв.'!B6:E17,2,FALSE)</f>
        <v>Шаманаева Мария Михайловна</v>
      </c>
      <c r="C11" s="153" t="str">
        <f>VLOOKUP(A11,'пр.взв.'!B6:E17,3,FALSE)</f>
        <v>20.09.1992. КМС</v>
      </c>
      <c r="D11" s="153" t="str">
        <f>VLOOKUP(A11,'пр.взв.'!B6:E17,4,FALSE)</f>
        <v>Нижний Тагил Свердловская обл.</v>
      </c>
      <c r="E11" s="158"/>
      <c r="F11" s="158"/>
      <c r="G11" s="160"/>
      <c r="H11" s="160"/>
    </row>
    <row r="12" spans="1:8" ht="12" customHeight="1" thickBot="1">
      <c r="A12" s="161"/>
      <c r="B12" s="162"/>
      <c r="C12" s="154"/>
      <c r="D12" s="154"/>
      <c r="E12" s="159"/>
      <c r="F12" s="159"/>
      <c r="G12" s="161"/>
      <c r="H12" s="161"/>
    </row>
    <row r="13" spans="1:8" ht="12" customHeight="1">
      <c r="A13" s="58">
        <v>5</v>
      </c>
      <c r="B13" s="164" t="str">
        <f>VLOOKUP(A13,'пр.взв.'!B8:E19,2,FALSE)</f>
        <v>Гиниятуллина Люция Фаритовна</v>
      </c>
      <c r="C13" s="166" t="str">
        <f>VLOOKUP(A13,'пр.взв.'!B8:E19,3,FALSE)</f>
        <v>28.04.1981. МСМК</v>
      </c>
      <c r="D13" s="166" t="str">
        <f>VLOOKUP(A13,'пр.взв.'!B8:E19,4,FALSE)</f>
        <v>Излученск ХМАО</v>
      </c>
      <c r="E13" s="152"/>
      <c r="F13" s="151"/>
      <c r="G13" s="56"/>
      <c r="H13" s="58"/>
    </row>
    <row r="14" spans="1:8" ht="12" customHeight="1">
      <c r="A14" s="58"/>
      <c r="B14" s="156"/>
      <c r="C14" s="157"/>
      <c r="D14" s="157"/>
      <c r="E14" s="152"/>
      <c r="F14" s="152"/>
      <c r="G14" s="56"/>
      <c r="H14" s="58"/>
    </row>
    <row r="15" spans="1:8" ht="12" customHeight="1">
      <c r="A15" s="160">
        <v>4</v>
      </c>
      <c r="B15" s="155" t="str">
        <f>VLOOKUP(A15,'пр.взв.'!B10:E21,2,FALSE)</f>
        <v>Габидуллина Лилия Нагиновна</v>
      </c>
      <c r="C15" s="153" t="str">
        <f>VLOOKUP(A15,'пр.взв.'!B10:E21,3,FALSE)</f>
        <v>1989.1р</v>
      </c>
      <c r="D15" s="153" t="str">
        <f>VLOOKUP(A15,'пр.взв.'!B10:E21,4,FALSE)</f>
        <v>Кунашак Челябинская</v>
      </c>
      <c r="E15" s="158"/>
      <c r="F15" s="158"/>
      <c r="G15" s="160"/>
      <c r="H15" s="160"/>
    </row>
    <row r="16" spans="1:8" ht="12" customHeight="1" thickBot="1">
      <c r="A16" s="161"/>
      <c r="B16" s="162"/>
      <c r="C16" s="154"/>
      <c r="D16" s="154"/>
      <c r="E16" s="159"/>
      <c r="F16" s="159"/>
      <c r="G16" s="161"/>
      <c r="H16" s="161"/>
    </row>
    <row r="17" ht="12" customHeight="1">
      <c r="B17" s="10" t="s">
        <v>21</v>
      </c>
    </row>
    <row r="18" spans="1:8" ht="12" customHeight="1">
      <c r="A18" s="60">
        <v>1</v>
      </c>
      <c r="B18" s="155" t="str">
        <f>VLOOKUP(A18,'пр.взв.'!B6:E17,2,FALSE)</f>
        <v>Петунина Ксения Андреевна</v>
      </c>
      <c r="C18" s="153" t="str">
        <f>VLOOKUP(A18,'пр.взв.'!B6:E17,3,FALSE)</f>
        <v>18.11.1992. 1р.</v>
      </c>
      <c r="D18" s="153" t="str">
        <f>VLOOKUP(A18,'пр.взв.'!B6:E17,4,FALSE)</f>
        <v>ХМАО</v>
      </c>
      <c r="E18" s="152"/>
      <c r="F18" s="151"/>
      <c r="G18" s="56"/>
      <c r="H18" s="58"/>
    </row>
    <row r="19" spans="1:8" ht="12" customHeight="1">
      <c r="A19" s="60"/>
      <c r="B19" s="156"/>
      <c r="C19" s="157"/>
      <c r="D19" s="157"/>
      <c r="E19" s="152"/>
      <c r="F19" s="152"/>
      <c r="G19" s="56"/>
      <c r="H19" s="58"/>
    </row>
    <row r="20" spans="1:8" ht="12" customHeight="1">
      <c r="A20" s="160">
        <v>3</v>
      </c>
      <c r="B20" s="155" t="str">
        <f>VLOOKUP(A20,'пр.взв.'!B8:E19,2,FALSE)</f>
        <v>Шаманаева Мария Михайловна</v>
      </c>
      <c r="C20" s="153" t="str">
        <f>VLOOKUP(A20,'пр.взв.'!B8:E19,3,FALSE)</f>
        <v>20.09.1992. КМС</v>
      </c>
      <c r="D20" s="153" t="str">
        <f>VLOOKUP(A20,'пр.взв.'!B8:E19,4,FALSE)</f>
        <v>Нижний Тагил Свердловская обл.</v>
      </c>
      <c r="E20" s="158"/>
      <c r="F20" s="158"/>
      <c r="G20" s="160"/>
      <c r="H20" s="160"/>
    </row>
    <row r="21" spans="1:8" ht="12" customHeight="1" thickBot="1">
      <c r="A21" s="161"/>
      <c r="B21" s="162"/>
      <c r="C21" s="154"/>
      <c r="D21" s="154"/>
      <c r="E21" s="159"/>
      <c r="F21" s="159"/>
      <c r="G21" s="161"/>
      <c r="H21" s="161"/>
    </row>
    <row r="22" spans="1:8" ht="12" customHeight="1">
      <c r="A22" s="58">
        <v>2</v>
      </c>
      <c r="B22" s="163" t="str">
        <f>VLOOKUP(A22,'пр.взв.'!B6:E17,2,FALSE)</f>
        <v>Новожилова Анастасия Евгеньевна</v>
      </c>
      <c r="C22" s="165" t="str">
        <f>VLOOKUP(A22,'пр.взв.'!B6:E17,3,FALSE)</f>
        <v>27.10.1992 КМС</v>
      </c>
      <c r="D22" s="165" t="str">
        <f>VLOOKUP(A22,'пр.взв.'!B6:E17,4,FALSE)</f>
        <v>Нижний Тагил Свердловская обл.</v>
      </c>
      <c r="E22" s="152"/>
      <c r="F22" s="151"/>
      <c r="G22" s="56"/>
      <c r="H22" s="58"/>
    </row>
    <row r="23" spans="1:8" ht="12" customHeight="1">
      <c r="A23" s="58"/>
      <c r="B23" s="156"/>
      <c r="C23" s="157"/>
      <c r="D23" s="157"/>
      <c r="E23" s="152"/>
      <c r="F23" s="152"/>
      <c r="G23" s="56"/>
      <c r="H23" s="58"/>
    </row>
    <row r="24" spans="1:8" ht="12" customHeight="1">
      <c r="A24" s="160">
        <v>4</v>
      </c>
      <c r="B24" s="155" t="str">
        <f>VLOOKUP(A24,'пр.взв.'!B8:E19,2,FALSE)</f>
        <v>Габидуллина Лилия Нагиновна</v>
      </c>
      <c r="C24" s="153" t="str">
        <f>VLOOKUP(A24,'пр.взв.'!B8:E19,3,FALSE)</f>
        <v>1989.1р</v>
      </c>
      <c r="D24" s="153" t="str">
        <f>VLOOKUP(A24,'пр.взв.'!B8:E19,4,FALSE)</f>
        <v>Кунашак Челябинская</v>
      </c>
      <c r="E24" s="158"/>
      <c r="F24" s="158"/>
      <c r="G24" s="160"/>
      <c r="H24" s="160"/>
    </row>
    <row r="25" spans="1:8" ht="12" customHeight="1" thickBot="1">
      <c r="A25" s="161"/>
      <c r="B25" s="162"/>
      <c r="C25" s="154"/>
      <c r="D25" s="154"/>
      <c r="E25" s="159"/>
      <c r="F25" s="159"/>
      <c r="G25" s="161"/>
      <c r="H25" s="161"/>
    </row>
    <row r="26" spans="1:8" ht="12" customHeight="1">
      <c r="A26" s="58">
        <v>6</v>
      </c>
      <c r="B26" s="164" t="e">
        <f>VLOOKUP(A26,'пр.взв.'!B10:E21,2,FALSE)</f>
        <v>#N/A</v>
      </c>
      <c r="C26" s="166" t="e">
        <f>VLOOKUP(A26,'пр.взв.'!B10:E21,3,FALSE)</f>
        <v>#N/A</v>
      </c>
      <c r="D26" s="166" t="e">
        <f>VLOOKUP(A26,'пр.взв.'!B10:E21,4,FALSE)</f>
        <v>#N/A</v>
      </c>
      <c r="E26" s="152"/>
      <c r="F26" s="151"/>
      <c r="G26" s="56"/>
      <c r="H26" s="58"/>
    </row>
    <row r="27" spans="1:8" ht="12" customHeight="1">
      <c r="A27" s="58"/>
      <c r="B27" s="156"/>
      <c r="C27" s="157"/>
      <c r="D27" s="157"/>
      <c r="E27" s="152"/>
      <c r="F27" s="152"/>
      <c r="G27" s="56"/>
      <c r="H27" s="58"/>
    </row>
    <row r="28" spans="1:8" ht="12" customHeight="1">
      <c r="A28" s="160">
        <v>5</v>
      </c>
      <c r="B28" s="155" t="str">
        <f>VLOOKUP(A28,'пр.взв.'!B12:E23,2,FALSE)</f>
        <v>Гиниятуллина Люция Фаритовна</v>
      </c>
      <c r="C28" s="153" t="str">
        <f>VLOOKUP(A28,'пр.взв.'!B12:E23,3,FALSE)</f>
        <v>28.04.1981. МСМК</v>
      </c>
      <c r="D28" s="153" t="str">
        <f>VLOOKUP(A28,'пр.взв.'!B12:E23,4,FALSE)</f>
        <v>Излученск ХМАО</v>
      </c>
      <c r="E28" s="158"/>
      <c r="F28" s="158"/>
      <c r="G28" s="160"/>
      <c r="H28" s="160"/>
    </row>
    <row r="29" spans="1:8" ht="12" customHeight="1" thickBot="1">
      <c r="A29" s="161"/>
      <c r="B29" s="162"/>
      <c r="C29" s="154"/>
      <c r="D29" s="154"/>
      <c r="E29" s="159"/>
      <c r="F29" s="159"/>
      <c r="G29" s="161"/>
      <c r="H29" s="161"/>
    </row>
    <row r="30" ht="12" customHeight="1">
      <c r="B30" s="10" t="s">
        <v>22</v>
      </c>
    </row>
    <row r="31" spans="1:8" ht="12" customHeight="1">
      <c r="A31" s="60">
        <v>1</v>
      </c>
      <c r="B31" s="155" t="str">
        <f>VLOOKUP(A31,'пр.взв.'!B6:E17,2,FALSE)</f>
        <v>Петунина Ксения Андреевна</v>
      </c>
      <c r="C31" s="153" t="str">
        <f>VLOOKUP(A31,'пр.взв.'!B6:E17,3,FALSE)</f>
        <v>18.11.1992. 1р.</v>
      </c>
      <c r="D31" s="153" t="str">
        <f>VLOOKUP(A31,'пр.взв.'!B6:E17,4,FALSE)</f>
        <v>ХМАО</v>
      </c>
      <c r="E31" s="152"/>
      <c r="F31" s="151"/>
      <c r="G31" s="56"/>
      <c r="H31" s="58"/>
    </row>
    <row r="32" spans="1:8" ht="12" customHeight="1">
      <c r="A32" s="60"/>
      <c r="B32" s="156"/>
      <c r="C32" s="157"/>
      <c r="D32" s="157"/>
      <c r="E32" s="152"/>
      <c r="F32" s="152"/>
      <c r="G32" s="56"/>
      <c r="H32" s="58"/>
    </row>
    <row r="33" spans="1:8" ht="12" customHeight="1">
      <c r="A33" s="160">
        <v>4</v>
      </c>
      <c r="B33" s="155" t="str">
        <f>VLOOKUP(A33,'пр.взв.'!B8:E19,2,FALSE)</f>
        <v>Габидуллина Лилия Нагиновна</v>
      </c>
      <c r="C33" s="153" t="str">
        <f>VLOOKUP(A33,'пр.взв.'!B8:E19,3,FALSE)</f>
        <v>1989.1р</v>
      </c>
      <c r="D33" s="153" t="str">
        <f>VLOOKUP(A33,'пр.взв.'!B8:E19,4,FALSE)</f>
        <v>Кунашак Челябинская</v>
      </c>
      <c r="E33" s="158"/>
      <c r="F33" s="158"/>
      <c r="G33" s="160"/>
      <c r="H33" s="160"/>
    </row>
    <row r="34" spans="1:8" ht="12" customHeight="1" thickBot="1">
      <c r="A34" s="161"/>
      <c r="B34" s="162"/>
      <c r="C34" s="154"/>
      <c r="D34" s="154"/>
      <c r="E34" s="159"/>
      <c r="F34" s="159"/>
      <c r="G34" s="161"/>
      <c r="H34" s="161"/>
    </row>
    <row r="35" spans="1:8" ht="12" customHeight="1">
      <c r="A35" s="58">
        <v>3</v>
      </c>
      <c r="B35" s="163" t="str">
        <f>VLOOKUP(A35,'пр.взв.'!B10:E21,2,FALSE)</f>
        <v>Шаманаева Мария Михайловна</v>
      </c>
      <c r="C35" s="165" t="str">
        <f>VLOOKUP(A35,'пр.взв.'!B10:E21,3,FALSE)</f>
        <v>20.09.1992. КМС</v>
      </c>
      <c r="D35" s="165" t="str">
        <f>VLOOKUP(A35,'пр.взв.'!B10:E21,4,FALSE)</f>
        <v>Нижний Тагил Свердловская обл.</v>
      </c>
      <c r="E35" s="152"/>
      <c r="F35" s="151"/>
      <c r="G35" s="56"/>
      <c r="H35" s="58"/>
    </row>
    <row r="36" spans="1:8" ht="12" customHeight="1">
      <c r="A36" s="58"/>
      <c r="B36" s="156"/>
      <c r="C36" s="157"/>
      <c r="D36" s="157"/>
      <c r="E36" s="152"/>
      <c r="F36" s="152"/>
      <c r="G36" s="56"/>
      <c r="H36" s="58"/>
    </row>
    <row r="37" spans="1:8" ht="12" customHeight="1">
      <c r="A37" s="160">
        <v>5</v>
      </c>
      <c r="B37" s="155" t="str">
        <f>VLOOKUP(A37,'пр.взв.'!B12:E23,2,FALSE)</f>
        <v>Гиниятуллина Люция Фаритовна</v>
      </c>
      <c r="C37" s="153" t="str">
        <f>VLOOKUP(A37,'пр.взв.'!B12:E23,3,FALSE)</f>
        <v>28.04.1981. МСМК</v>
      </c>
      <c r="D37" s="153" t="str">
        <f>VLOOKUP(A37,'пр.взв.'!B12:E23,4,FALSE)</f>
        <v>Излученск ХМАО</v>
      </c>
      <c r="E37" s="158"/>
      <c r="F37" s="158"/>
      <c r="G37" s="160"/>
      <c r="H37" s="160"/>
    </row>
    <row r="38" spans="1:8" ht="12" customHeight="1" thickBot="1">
      <c r="A38" s="161"/>
      <c r="B38" s="162"/>
      <c r="C38" s="154"/>
      <c r="D38" s="154"/>
      <c r="E38" s="159"/>
      <c r="F38" s="159"/>
      <c r="G38" s="161"/>
      <c r="H38" s="161"/>
    </row>
    <row r="39" spans="1:8" ht="12" customHeight="1">
      <c r="A39" s="58">
        <v>2</v>
      </c>
      <c r="B39" s="164" t="str">
        <f>VLOOKUP(A39,'пр.взв.'!B6:E17,2,FALSE)</f>
        <v>Новожилова Анастасия Евгеньевна</v>
      </c>
      <c r="C39" s="166" t="str">
        <f>VLOOKUP(B39,'пр.взв.'!C6:F17,2,FALSE)</f>
        <v>27.10.1992 КМС</v>
      </c>
      <c r="D39" s="166" t="str">
        <f>VLOOKUP(C39,'пр.взв.'!D6:G17,2,FALSE)</f>
        <v>Нижний Тагил Свердловская обл.</v>
      </c>
      <c r="E39" s="152"/>
      <c r="F39" s="151"/>
      <c r="G39" s="56"/>
      <c r="H39" s="58"/>
    </row>
    <row r="40" spans="1:8" ht="12" customHeight="1">
      <c r="A40" s="58"/>
      <c r="B40" s="156"/>
      <c r="C40" s="157"/>
      <c r="D40" s="157"/>
      <c r="E40" s="152"/>
      <c r="F40" s="152"/>
      <c r="G40" s="56"/>
      <c r="H40" s="58"/>
    </row>
    <row r="41" spans="1:8" ht="12" customHeight="1">
      <c r="A41" s="160">
        <v>6</v>
      </c>
      <c r="B41" s="155" t="e">
        <f>VLOOKUP(A41,'пр.взв.'!B16:E27,2,FALSE)</f>
        <v>#N/A</v>
      </c>
      <c r="C41" s="153" t="e">
        <f>VLOOKUP(A41,'пр.взв.'!B16:E27,3,FALSE)</f>
        <v>#N/A</v>
      </c>
      <c r="D41" s="153" t="e">
        <f>VLOOKUP(A41,'пр.взв.'!B16:E27,4,FALSE)</f>
        <v>#N/A</v>
      </c>
      <c r="E41" s="158"/>
      <c r="F41" s="158"/>
      <c r="G41" s="160"/>
      <c r="H41" s="160"/>
    </row>
    <row r="42" spans="1:8" ht="12" customHeight="1" thickBot="1">
      <c r="A42" s="161"/>
      <c r="B42" s="162"/>
      <c r="C42" s="154"/>
      <c r="D42" s="154"/>
      <c r="E42" s="159"/>
      <c r="F42" s="159"/>
      <c r="G42" s="161"/>
      <c r="H42" s="161"/>
    </row>
    <row r="43" ht="12" customHeight="1">
      <c r="B43" s="10" t="s">
        <v>23</v>
      </c>
    </row>
    <row r="44" spans="1:8" ht="12" customHeight="1">
      <c r="A44" s="60">
        <v>1</v>
      </c>
      <c r="B44" s="155" t="str">
        <f>VLOOKUP(A44,'пр.взв.'!B6:E17,2,FALSE)</f>
        <v>Петунина Ксения Андреевна</v>
      </c>
      <c r="C44" s="153" t="str">
        <f>VLOOKUP(A44,'пр.взв.'!B6:E17,3)</f>
        <v>18.11.1992. 1р.</v>
      </c>
      <c r="D44" s="153" t="str">
        <f>VLOOKUP(A44,'пр.взв.'!B6:E17,4,FALSE)</f>
        <v>ХМАО</v>
      </c>
      <c r="E44" s="152"/>
      <c r="F44" s="151"/>
      <c r="G44" s="56"/>
      <c r="H44" s="58"/>
    </row>
    <row r="45" spans="1:8" ht="12" customHeight="1">
      <c r="A45" s="60"/>
      <c r="B45" s="156"/>
      <c r="C45" s="157"/>
      <c r="D45" s="157"/>
      <c r="E45" s="152"/>
      <c r="F45" s="152"/>
      <c r="G45" s="56"/>
      <c r="H45" s="58"/>
    </row>
    <row r="46" spans="1:8" ht="12" customHeight="1">
      <c r="A46" s="160">
        <v>5</v>
      </c>
      <c r="B46" s="155" t="str">
        <f>VLOOKUP(A46,'пр.взв.'!B8:E19,2,FALSE)</f>
        <v>Гиниятуллина Люция Фаритовна</v>
      </c>
      <c r="C46" s="153" t="str">
        <f>VLOOKUP(A46,'пр.взв.'!B8:E19,3)</f>
        <v>28.04.1981. МСМК</v>
      </c>
      <c r="D46" s="153" t="str">
        <f>VLOOKUP(A46,'пр.взв.'!B8:E19,4,FALSE)</f>
        <v>Излученск ХМАО</v>
      </c>
      <c r="E46" s="158"/>
      <c r="F46" s="158"/>
      <c r="G46" s="160"/>
      <c r="H46" s="160"/>
    </row>
    <row r="47" spans="1:8" ht="12" customHeight="1" thickBot="1">
      <c r="A47" s="161"/>
      <c r="B47" s="162"/>
      <c r="C47" s="154"/>
      <c r="D47" s="154"/>
      <c r="E47" s="159"/>
      <c r="F47" s="159"/>
      <c r="G47" s="161"/>
      <c r="H47" s="161"/>
    </row>
    <row r="48" spans="1:8" ht="12" customHeight="1">
      <c r="A48" s="58">
        <v>4</v>
      </c>
      <c r="B48" s="163" t="str">
        <f>VLOOKUP(A48,'пр.взв.'!B10:E21,2,FALSE)</f>
        <v>Габидуллина Лилия Нагиновна</v>
      </c>
      <c r="C48" s="165" t="str">
        <f>VLOOKUP(A48,'пр.взв.'!B10:E21,3)</f>
        <v>1989.1р</v>
      </c>
      <c r="D48" s="165" t="str">
        <f>VLOOKUP(A48,'пр.взв.'!B10:E21,4,FALSE)</f>
        <v>Кунашак Челябинская</v>
      </c>
      <c r="E48" s="152"/>
      <c r="F48" s="151"/>
      <c r="G48" s="56"/>
      <c r="H48" s="58"/>
    </row>
    <row r="49" spans="1:8" ht="12" customHeight="1">
      <c r="A49" s="58"/>
      <c r="B49" s="156"/>
      <c r="C49" s="157"/>
      <c r="D49" s="157"/>
      <c r="E49" s="152"/>
      <c r="F49" s="152"/>
      <c r="G49" s="56"/>
      <c r="H49" s="58"/>
    </row>
    <row r="50" spans="1:8" ht="12" customHeight="1">
      <c r="A50" s="160">
        <v>6</v>
      </c>
      <c r="B50" s="155" t="e">
        <f>VLOOKUP(A50,'пр.взв.'!B12:E23,2,FALSE)</f>
        <v>#N/A</v>
      </c>
      <c r="C50" s="153" t="str">
        <f>VLOOKUP(A50,'пр.взв.'!B12:E23,3)</f>
        <v>28.04.1981. МСМК</v>
      </c>
      <c r="D50" s="153" t="e">
        <f>VLOOKUP(A50,'пр.взв.'!B12:E23,4,FALSE)</f>
        <v>#N/A</v>
      </c>
      <c r="E50" s="158"/>
      <c r="F50" s="158"/>
      <c r="G50" s="160"/>
      <c r="H50" s="160"/>
    </row>
    <row r="51" spans="1:8" ht="12" customHeight="1" thickBot="1">
      <c r="A51" s="161"/>
      <c r="B51" s="162"/>
      <c r="C51" s="154"/>
      <c r="D51" s="154"/>
      <c r="E51" s="159"/>
      <c r="F51" s="159"/>
      <c r="G51" s="161"/>
      <c r="H51" s="161"/>
    </row>
    <row r="52" spans="1:8" ht="12" customHeight="1">
      <c r="A52" s="58">
        <v>3</v>
      </c>
      <c r="B52" s="164" t="str">
        <f>VLOOKUP(A52,'пр.взв.'!B6:E17,2,FALSE)</f>
        <v>Шаманаева Мария Михайловна</v>
      </c>
      <c r="C52" s="166" t="str">
        <f>VLOOKUP(B52,'пр.взв.'!C6:F17,2,FALSE)</f>
        <v>20.09.1992. КМС</v>
      </c>
      <c r="D52" s="166" t="str">
        <f>VLOOKUP(C52,'пр.взв.'!D6:G17,2,FALSE)</f>
        <v>Нижний Тагил Свердловская обл.</v>
      </c>
      <c r="E52" s="152"/>
      <c r="F52" s="151"/>
      <c r="G52" s="56"/>
      <c r="H52" s="58"/>
    </row>
    <row r="53" spans="1:8" ht="12" customHeight="1">
      <c r="A53" s="58"/>
      <c r="B53" s="156"/>
      <c r="C53" s="157"/>
      <c r="D53" s="157"/>
      <c r="E53" s="152"/>
      <c r="F53" s="152"/>
      <c r="G53" s="56"/>
      <c r="H53" s="58"/>
    </row>
    <row r="54" spans="1:8" ht="12" customHeight="1">
      <c r="A54" s="160">
        <v>2</v>
      </c>
      <c r="B54" s="155" t="str">
        <f>VLOOKUP(A54,'пр.взв.'!B8:E19,2,FALSE)</f>
        <v>Новожилова Анастасия Евгеньевна</v>
      </c>
      <c r="C54" s="153" t="str">
        <f>VLOOKUP(B54,'пр.взв.'!C8:F19,2,FALSE)</f>
        <v>27.10.1992 КМС</v>
      </c>
      <c r="D54" s="153" t="str">
        <f>VLOOKUP(C54,'пр.взв.'!D8:G19,2,FALSE)</f>
        <v>Нижний Тагил Свердловская обл.</v>
      </c>
      <c r="E54" s="158"/>
      <c r="F54" s="158"/>
      <c r="G54" s="160"/>
      <c r="H54" s="160"/>
    </row>
    <row r="55" spans="1:8" ht="12" customHeight="1" thickBot="1">
      <c r="A55" s="161"/>
      <c r="B55" s="162"/>
      <c r="C55" s="154"/>
      <c r="D55" s="154"/>
      <c r="E55" s="159"/>
      <c r="F55" s="159"/>
      <c r="G55" s="161"/>
      <c r="H55" s="161"/>
    </row>
    <row r="56" ht="12" customHeight="1">
      <c r="B56" s="10" t="s">
        <v>24</v>
      </c>
    </row>
    <row r="57" spans="1:8" ht="12" customHeight="1">
      <c r="A57" s="60">
        <v>1</v>
      </c>
      <c r="B57" s="155" t="str">
        <f>VLOOKUP(A57,'пр.взв.'!B6:E17,2,FALSE)</f>
        <v>Петунина Ксения Андреевна</v>
      </c>
      <c r="C57" s="153" t="str">
        <f>VLOOKUP(A57,'пр.взв.'!B6:E17,3,FALSE)</f>
        <v>18.11.1992. 1р.</v>
      </c>
      <c r="D57" s="153" t="str">
        <f>VLOOKUP(A57,'пр.взв.'!B6:E17,4,FALSE)</f>
        <v>ХМАО</v>
      </c>
      <c r="E57" s="152"/>
      <c r="F57" s="151"/>
      <c r="G57" s="56"/>
      <c r="H57" s="58"/>
    </row>
    <row r="58" spans="1:8" ht="12" customHeight="1">
      <c r="A58" s="60"/>
      <c r="B58" s="156"/>
      <c r="C58" s="157"/>
      <c r="D58" s="157"/>
      <c r="E58" s="152"/>
      <c r="F58" s="152"/>
      <c r="G58" s="56"/>
      <c r="H58" s="58"/>
    </row>
    <row r="59" spans="1:8" ht="12" customHeight="1">
      <c r="A59" s="160">
        <v>6</v>
      </c>
      <c r="B59" s="155" t="e">
        <f>VLOOKUP(A59,'пр.взв.'!B8:E19,2,FALSE)</f>
        <v>#N/A</v>
      </c>
      <c r="C59" s="153" t="e">
        <f>VLOOKUP(A59,'пр.взв.'!B8:E19,3,FALSE)</f>
        <v>#N/A</v>
      </c>
      <c r="D59" s="153" t="e">
        <f>VLOOKUP(A59,'пр.взв.'!B8:E19,4,FALSE)</f>
        <v>#N/A</v>
      </c>
      <c r="E59" s="158"/>
      <c r="F59" s="158"/>
      <c r="G59" s="160"/>
      <c r="H59" s="160"/>
    </row>
    <row r="60" spans="1:8" ht="12" customHeight="1" thickBot="1">
      <c r="A60" s="161"/>
      <c r="B60" s="162"/>
      <c r="C60" s="154"/>
      <c r="D60" s="154"/>
      <c r="E60" s="159"/>
      <c r="F60" s="159"/>
      <c r="G60" s="161"/>
      <c r="H60" s="161"/>
    </row>
    <row r="61" spans="1:8" ht="12" customHeight="1">
      <c r="A61" s="58">
        <v>5</v>
      </c>
      <c r="B61" s="163" t="str">
        <f>VLOOKUP(A61,'пр.взв.'!B10:E21,2,FALSE)</f>
        <v>Гиниятуллина Люция Фаритовна</v>
      </c>
      <c r="C61" s="165" t="str">
        <f>VLOOKUP(A61,'пр.взв.'!B10:E21,3,FALSE)</f>
        <v>28.04.1981. МСМК</v>
      </c>
      <c r="D61" s="165" t="str">
        <f>VLOOKUP(A61,'пр.взв.'!B10:E21,4,FALSE)</f>
        <v>Излученск ХМАО</v>
      </c>
      <c r="E61" s="152"/>
      <c r="F61" s="151"/>
      <c r="G61" s="56"/>
      <c r="H61" s="58"/>
    </row>
    <row r="62" spans="1:8" ht="12" customHeight="1">
      <c r="A62" s="58"/>
      <c r="B62" s="156"/>
      <c r="C62" s="157"/>
      <c r="D62" s="157"/>
      <c r="E62" s="152"/>
      <c r="F62" s="152"/>
      <c r="G62" s="56"/>
      <c r="H62" s="58"/>
    </row>
    <row r="63" spans="1:8" ht="12" customHeight="1">
      <c r="A63" s="160">
        <v>2</v>
      </c>
      <c r="B63" s="155" t="str">
        <f>VLOOKUP(A63,'пр.взв.'!B6:E17,2,FALSE)</f>
        <v>Новожилова Анастасия Евгеньевна</v>
      </c>
      <c r="C63" s="153" t="str">
        <f>VLOOKUP(B63,'пр.взв.'!C6:F17,2,FALSE)</f>
        <v>27.10.1992 КМС</v>
      </c>
      <c r="D63" s="153" t="str">
        <f>VLOOKUP(C63,'пр.взв.'!D6:G17,2,FALSE)</f>
        <v>Нижний Тагил Свердловская обл.</v>
      </c>
      <c r="E63" s="158"/>
      <c r="F63" s="158"/>
      <c r="G63" s="160"/>
      <c r="H63" s="160"/>
    </row>
    <row r="64" spans="1:8" ht="12" customHeight="1" thickBot="1">
      <c r="A64" s="161"/>
      <c r="B64" s="162"/>
      <c r="C64" s="154"/>
      <c r="D64" s="154"/>
      <c r="E64" s="159"/>
      <c r="F64" s="159"/>
      <c r="G64" s="161"/>
      <c r="H64" s="161"/>
    </row>
    <row r="65" spans="1:8" ht="12" customHeight="1">
      <c r="A65" s="58">
        <v>4</v>
      </c>
      <c r="B65" s="164" t="str">
        <f>VLOOKUP(A65,'пр.взв.'!B8:E19,2,FALSE)</f>
        <v>Габидуллина Лилия Нагиновна</v>
      </c>
      <c r="C65" s="166" t="str">
        <f>VLOOKUP(B65,'пр.взв.'!C8:F19,2,FALSE)</f>
        <v>1989.1р</v>
      </c>
      <c r="D65" s="166" t="str">
        <f>VLOOKUP(C65,'пр.взв.'!D8:G19,2,FALSE)</f>
        <v>Кунашак Челябинская</v>
      </c>
      <c r="E65" s="152"/>
      <c r="F65" s="151"/>
      <c r="G65" s="56"/>
      <c r="H65" s="58"/>
    </row>
    <row r="66" spans="1:8" ht="12" customHeight="1">
      <c r="A66" s="58"/>
      <c r="B66" s="156"/>
      <c r="C66" s="157"/>
      <c r="D66" s="157"/>
      <c r="E66" s="152"/>
      <c r="F66" s="152"/>
      <c r="G66" s="56"/>
      <c r="H66" s="58"/>
    </row>
    <row r="67" spans="1:8" ht="12" customHeight="1">
      <c r="A67" s="160">
        <v>3</v>
      </c>
      <c r="B67" s="155" t="str">
        <f>VLOOKUP(A67,'пр.взв.'!B10:E21,2,FALSE)</f>
        <v>Шаманаева Мария Михайловна</v>
      </c>
      <c r="C67" s="153" t="str">
        <f>VLOOKUP(B67,'пр.взв.'!C10:F21,2,FALSE)</f>
        <v>20.09.1992. КМС</v>
      </c>
      <c r="D67" s="153" t="str">
        <f>VLOOKUP(C67,'пр.взв.'!D10:G21,2,FALSE)</f>
        <v>Нижний Тагил Свердловская обл.</v>
      </c>
      <c r="E67" s="158"/>
      <c r="F67" s="158"/>
      <c r="G67" s="160"/>
      <c r="H67" s="160"/>
    </row>
    <row r="68" spans="1:8" ht="12" customHeight="1" thickBot="1">
      <c r="A68" s="161"/>
      <c r="B68" s="162"/>
      <c r="C68" s="154"/>
      <c r="D68" s="154"/>
      <c r="E68" s="159"/>
      <c r="F68" s="159"/>
      <c r="G68" s="161"/>
      <c r="H68" s="161"/>
    </row>
  </sheetData>
  <sheetProtection/>
  <mergeCells count="249">
    <mergeCell ref="E65:E66"/>
    <mergeCell ref="A63:A64"/>
    <mergeCell ref="B63:B64"/>
    <mergeCell ref="A1:H1"/>
    <mergeCell ref="E67:E68"/>
    <mergeCell ref="F67:F68"/>
    <mergeCell ref="G67:G68"/>
    <mergeCell ref="H67:H68"/>
    <mergeCell ref="A67:A68"/>
    <mergeCell ref="B67:B68"/>
    <mergeCell ref="C67:C68"/>
    <mergeCell ref="F65:F66"/>
    <mergeCell ref="G65:G66"/>
    <mergeCell ref="H65:H66"/>
    <mergeCell ref="A65:A66"/>
    <mergeCell ref="B65:B66"/>
    <mergeCell ref="C65:C66"/>
    <mergeCell ref="D65:D66"/>
    <mergeCell ref="D67:D68"/>
    <mergeCell ref="C63:C64"/>
    <mergeCell ref="D63:D64"/>
    <mergeCell ref="E63:E64"/>
    <mergeCell ref="F63:F64"/>
    <mergeCell ref="H59:H60"/>
    <mergeCell ref="F61:F62"/>
    <mergeCell ref="G61:G62"/>
    <mergeCell ref="H61:H62"/>
    <mergeCell ref="G63:G64"/>
    <mergeCell ref="H63:H64"/>
    <mergeCell ref="E57:E58"/>
    <mergeCell ref="A61:A62"/>
    <mergeCell ref="B61:B62"/>
    <mergeCell ref="C61:C62"/>
    <mergeCell ref="D61:D62"/>
    <mergeCell ref="E61:E62"/>
    <mergeCell ref="G54:G55"/>
    <mergeCell ref="H54:H55"/>
    <mergeCell ref="H57:H58"/>
    <mergeCell ref="A59:A60"/>
    <mergeCell ref="B59:B60"/>
    <mergeCell ref="C59:C60"/>
    <mergeCell ref="D59:D60"/>
    <mergeCell ref="E59:E60"/>
    <mergeCell ref="F59:F60"/>
    <mergeCell ref="G59:G60"/>
    <mergeCell ref="C52:C53"/>
    <mergeCell ref="D52:D53"/>
    <mergeCell ref="E52:E53"/>
    <mergeCell ref="F52:F53"/>
    <mergeCell ref="G52:G53"/>
    <mergeCell ref="H52:H53"/>
    <mergeCell ref="C50:C51"/>
    <mergeCell ref="D50:D51"/>
    <mergeCell ref="E50:E51"/>
    <mergeCell ref="F50:F51"/>
    <mergeCell ref="G50:G51"/>
    <mergeCell ref="H50:H51"/>
    <mergeCell ref="G46:G47"/>
    <mergeCell ref="H46:H47"/>
    <mergeCell ref="E48:E49"/>
    <mergeCell ref="F48:F49"/>
    <mergeCell ref="G48:G49"/>
    <mergeCell ref="H48:H49"/>
    <mergeCell ref="A46:A47"/>
    <mergeCell ref="B46:B47"/>
    <mergeCell ref="C46:C47"/>
    <mergeCell ref="D46:D47"/>
    <mergeCell ref="E46:E47"/>
    <mergeCell ref="F46:F47"/>
    <mergeCell ref="G41:G42"/>
    <mergeCell ref="H41:H42"/>
    <mergeCell ref="A44:A45"/>
    <mergeCell ref="B44:B45"/>
    <mergeCell ref="C44:C45"/>
    <mergeCell ref="D44:D45"/>
    <mergeCell ref="E44:E45"/>
    <mergeCell ref="F44:F45"/>
    <mergeCell ref="G44:G45"/>
    <mergeCell ref="H44:H45"/>
    <mergeCell ref="A41:A42"/>
    <mergeCell ref="B41:B42"/>
    <mergeCell ref="C41:C42"/>
    <mergeCell ref="D41:D42"/>
    <mergeCell ref="E41:E42"/>
    <mergeCell ref="F41:F42"/>
    <mergeCell ref="G37:G38"/>
    <mergeCell ref="H37:H38"/>
    <mergeCell ref="A39:A40"/>
    <mergeCell ref="B39:B40"/>
    <mergeCell ref="C39:C40"/>
    <mergeCell ref="D39:D40"/>
    <mergeCell ref="E39:E40"/>
    <mergeCell ref="F39:F40"/>
    <mergeCell ref="G39:G40"/>
    <mergeCell ref="H39:H40"/>
    <mergeCell ref="A37:A38"/>
    <mergeCell ref="B37:B38"/>
    <mergeCell ref="C37:C38"/>
    <mergeCell ref="D37:D38"/>
    <mergeCell ref="E37:E38"/>
    <mergeCell ref="F37:F38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A33:A34"/>
    <mergeCell ref="B33:B34"/>
    <mergeCell ref="C33:C34"/>
    <mergeCell ref="D33:D34"/>
    <mergeCell ref="E33:E34"/>
    <mergeCell ref="F33:F34"/>
    <mergeCell ref="G28:G29"/>
    <mergeCell ref="H28:H29"/>
    <mergeCell ref="A31:A32"/>
    <mergeCell ref="B31:B32"/>
    <mergeCell ref="C31:C32"/>
    <mergeCell ref="D31:D32"/>
    <mergeCell ref="E31:E32"/>
    <mergeCell ref="F31:F32"/>
    <mergeCell ref="G31:G32"/>
    <mergeCell ref="H31:H32"/>
    <mergeCell ref="A28:A29"/>
    <mergeCell ref="B28:B29"/>
    <mergeCell ref="C28:C29"/>
    <mergeCell ref="D28:D29"/>
    <mergeCell ref="E28:E29"/>
    <mergeCell ref="F28:F29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4:A25"/>
    <mergeCell ref="B24:B25"/>
    <mergeCell ref="C24:C25"/>
    <mergeCell ref="D24:D25"/>
    <mergeCell ref="E24:E25"/>
    <mergeCell ref="F24:F25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0:A21"/>
    <mergeCell ref="B20:B21"/>
    <mergeCell ref="C20:C21"/>
    <mergeCell ref="D20:D21"/>
    <mergeCell ref="E20:E21"/>
    <mergeCell ref="F20:F21"/>
    <mergeCell ref="G15:G16"/>
    <mergeCell ref="H15:H16"/>
    <mergeCell ref="A18:A19"/>
    <mergeCell ref="B18:B19"/>
    <mergeCell ref="C18:C19"/>
    <mergeCell ref="D18:D19"/>
    <mergeCell ref="E18:E19"/>
    <mergeCell ref="F18:F19"/>
    <mergeCell ref="G18:G19"/>
    <mergeCell ref="H18:H19"/>
    <mergeCell ref="A15:A16"/>
    <mergeCell ref="B15:B16"/>
    <mergeCell ref="C15:C16"/>
    <mergeCell ref="D15:D16"/>
    <mergeCell ref="E15:E16"/>
    <mergeCell ref="F15:F16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1:A12"/>
    <mergeCell ref="B11:B12"/>
    <mergeCell ref="C11:C12"/>
    <mergeCell ref="D11:D12"/>
    <mergeCell ref="E11:E12"/>
    <mergeCell ref="F11:F12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A3:A4"/>
    <mergeCell ref="B3:B4"/>
    <mergeCell ref="C3:C4"/>
    <mergeCell ref="D3:D4"/>
    <mergeCell ref="A5:A6"/>
    <mergeCell ref="B5:B6"/>
    <mergeCell ref="C5:C6"/>
    <mergeCell ref="D5:D6"/>
    <mergeCell ref="C48:C49"/>
    <mergeCell ref="D48:D49"/>
    <mergeCell ref="E3:E4"/>
    <mergeCell ref="F3:F4"/>
    <mergeCell ref="G3:G4"/>
    <mergeCell ref="H3:H4"/>
    <mergeCell ref="E5:E6"/>
    <mergeCell ref="F5:F6"/>
    <mergeCell ref="G5:G6"/>
    <mergeCell ref="H5:H6"/>
    <mergeCell ref="A50:A51"/>
    <mergeCell ref="B50:B51"/>
    <mergeCell ref="A54:A55"/>
    <mergeCell ref="B54:B55"/>
    <mergeCell ref="A48:A49"/>
    <mergeCell ref="B48:B49"/>
    <mergeCell ref="A52:A53"/>
    <mergeCell ref="B52:B53"/>
    <mergeCell ref="F57:F58"/>
    <mergeCell ref="G57:G58"/>
    <mergeCell ref="A57:A58"/>
    <mergeCell ref="C54:C55"/>
    <mergeCell ref="D54:D55"/>
    <mergeCell ref="B57:B58"/>
    <mergeCell ref="C57:C58"/>
    <mergeCell ref="D57:D58"/>
    <mergeCell ref="E54:E55"/>
    <mergeCell ref="F54:F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2011-12-03T08:55:14Z</cp:lastPrinted>
  <dcterms:created xsi:type="dcterms:W3CDTF">1996-10-08T23:32:33Z</dcterms:created>
  <dcterms:modified xsi:type="dcterms:W3CDTF">2011-12-03T08:55:21Z</dcterms:modified>
  <cp:category/>
  <cp:version/>
  <cp:contentType/>
  <cp:contentStatus/>
</cp:coreProperties>
</file>