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<sst xmlns="http://schemas.openxmlformats.org/spreadsheetml/2006/main" count="76" uniqueCount="48">
  <si>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</si>
  <si>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</si>
  <si>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</si>
  <si>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</si>
  <si>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</si>
  <si>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</si>
  <si>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</si>
  <si>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</si>
  <si>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</si>
  <si>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</si>
  <si>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</si>
  <si>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</si>
  <si>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</si>
  <si>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</si>
  <si>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</si>
  <si>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</si>
  <si>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</si>
  <si>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</si>
  <si>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</si>
  <si>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</si>
  <si>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</si>
  <si>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</si>
  <si>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</si>
  <si>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</si>
  <si>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</si>
  <si>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</si>
  <si>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</si>
  <si>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</si>
  <si>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</si>
  <si>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</si>
  <si>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 xml:space="preserve">Волкова Ксения </t>
  </si>
  <si>
    <t>31.03.1996. 2р.</t>
  </si>
  <si>
    <t>Ирбит Свердловская</t>
  </si>
  <si>
    <t>Шевчук П.Н.</t>
  </si>
  <si>
    <t>Елисеева Екатерина Юрьевна</t>
  </si>
  <si>
    <t>11.04.1996. 1р.</t>
  </si>
  <si>
    <t>Нижний Тагил Свердловская обл.</t>
  </si>
  <si>
    <t>Перминов О.Р.</t>
  </si>
  <si>
    <t>15.07.1994.КМС</t>
  </si>
  <si>
    <t>Челябинск</t>
  </si>
  <si>
    <t>Брызгалов В.А.</t>
  </si>
  <si>
    <t>Кафарова Аида Казимагомедовна</t>
  </si>
  <si>
    <t>08.07.1995. 1р.</t>
  </si>
  <si>
    <t>ХМАО</t>
  </si>
  <si>
    <t>Кобелев В.П.</t>
  </si>
  <si>
    <t>в.к.   48 кг.</t>
  </si>
  <si>
    <t>Китунина Светлана Александровна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</si>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</sst>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" fillId="35" borderId="32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3.140625" style="0" customWidth="1"/>
    <col min="8" max="8" width="7.5742187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6" ht="34.5" customHeight="1" thickBot="1">
      <c r="A3" s="36"/>
      <c r="B3" s="211" t="str">
        <f>HYPERLINK('[1]реквизиты'!$A$2)</f>
        <v>Первенство Уральского Федерального округа по борьбе самбо среди девушек 1994-1995 г.р.</v>
      </c>
      <c r="C3" s="140"/>
      <c r="D3" s="140"/>
      <c r="E3" s="140"/>
      <c r="F3" s="140"/>
      <c r="G3" s="140"/>
      <c r="H3" s="140"/>
      <c r="I3" s="141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 48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3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4"/>
      <c r="J7" s="109"/>
    </row>
    <row r="8" spans="1:10" ht="12.75">
      <c r="A8" s="110">
        <v>1</v>
      </c>
      <c r="B8" s="111" t="str">
        <f>VLOOKUP(A8,'пр.взвешивания'!B6:E13,2,FALSE)</f>
        <v>Волкова Ксения </v>
      </c>
      <c r="C8" s="126" t="str">
        <f>VLOOKUP(A8,'пр.взвешивания'!B6:E13,3,FALSE)</f>
        <v>31.03.1996. 2р.</v>
      </c>
      <c r="D8" s="128" t="str">
        <f>VLOOKUP(A8,'пр.взвешивания'!B6:E13,4,FALSE)</f>
        <v>Ирбит Свердловская</v>
      </c>
      <c r="E8" s="27"/>
      <c r="F8" s="30">
        <v>0</v>
      </c>
      <c r="G8" s="28">
        <v>0</v>
      </c>
      <c r="H8" s="42">
        <v>0</v>
      </c>
      <c r="I8" s="122">
        <f>SUM(E8:H8)</f>
        <v>0</v>
      </c>
      <c r="J8" s="145">
        <v>4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 t="str">
        <f>VLOOKUP(A10,'пр.взвешивания'!B8:E15,2,FALSE)</f>
        <v>Кафарова Аида Казимагомедовна</v>
      </c>
      <c r="C10" s="105" t="str">
        <f>VLOOKUP(A10,'пр.взвешивания'!B8:E15,3,FALSE)</f>
        <v>08.07.1995. 1р.</v>
      </c>
      <c r="D10" s="119" t="str">
        <f>VLOOKUP(A10,'пр.взвешивания'!B8:E15,4,FALSE)</f>
        <v>ХМАО</v>
      </c>
      <c r="E10" s="18">
        <v>4</v>
      </c>
      <c r="F10" s="31"/>
      <c r="G10" s="19">
        <v>0</v>
      </c>
      <c r="H10" s="43">
        <v>2</v>
      </c>
      <c r="I10" s="121">
        <f>SUM(E10:H10)</f>
        <v>6</v>
      </c>
      <c r="J10" s="117" t="s">
        <v>47</v>
      </c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 t="str">
        <f>VLOOKUP(A12,'пр.взвешивания'!B10:E17,2,FALSE)</f>
        <v>Елисеева Екатерина Юрьевна</v>
      </c>
      <c r="C12" s="105" t="str">
        <f>VLOOKUP(A12,'пр.взвешивания'!B10:E17,3,FALSE)</f>
        <v>11.04.1996. 1р.</v>
      </c>
      <c r="D12" s="119" t="str">
        <f>VLOOKUP(A12,'пр.взвешивания'!B10:E17,4,FALSE)</f>
        <v>Нижний Тагил Свердловская обл.</v>
      </c>
      <c r="E12" s="18">
        <v>4</v>
      </c>
      <c r="F12" s="32">
        <v>3</v>
      </c>
      <c r="G12" s="20"/>
      <c r="H12" s="43">
        <v>3</v>
      </c>
      <c r="I12" s="121">
        <f>SUM(E12:H12)</f>
        <v>10</v>
      </c>
      <c r="J12" s="74">
        <v>1</v>
      </c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 t="str">
        <f>VLOOKUP(A14,'пр.взвешивания'!B12:E19,2,FALSE)</f>
        <v>Китунина Светлана Александровна</v>
      </c>
      <c r="C14" s="94" t="str">
        <f>VLOOKUP(A14,'пр.взвешивания'!B12:E19,3,FALSE)</f>
        <v>15.07.1994.КМС</v>
      </c>
      <c r="D14" s="96" t="str">
        <f>VLOOKUP(A14,'пр.взвешивания'!B12:E19,4,FALSE)</f>
        <v>Челябинск</v>
      </c>
      <c r="E14" s="18">
        <v>4</v>
      </c>
      <c r="F14" s="29">
        <v>0</v>
      </c>
      <c r="G14" s="19">
        <v>1</v>
      </c>
      <c r="H14" s="44"/>
      <c r="I14" s="121">
        <f>SUM(E14:H14)</f>
        <v>5</v>
      </c>
      <c r="J14" s="74">
        <v>3</v>
      </c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2" t="s">
        <v>22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Елисеева Екатерина Юрьевна</v>
      </c>
      <c r="C23" s="130" t="str">
        <f>VLOOKUP(K23,'пр.взвешивания'!B6:G13,3,FALSE)</f>
        <v>11.04.1996. 1р.</v>
      </c>
      <c r="D23" s="131"/>
      <c r="E23" s="131" t="str">
        <f>VLOOKUP(K23,'пр.взвешивания'!B6:G13,4,FALSE)</f>
        <v>Нижний Тагил Свердловская обл.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Перминов О.Р.</v>
      </c>
      <c r="I23" s="124"/>
      <c r="J23" s="125"/>
      <c r="K23" s="63">
        <v>3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 t="str">
        <f>VLOOKUP(K25,'пр.взвешивания'!B6:G15,2,FALSE)</f>
        <v>Кафарова Аида Казимагомедовна</v>
      </c>
      <c r="C25" s="80" t="str">
        <f>VLOOKUP(K25,'пр.взвешивания'!B6:G15,3,FALSE)</f>
        <v>08.07.1995. 1р.</v>
      </c>
      <c r="D25" s="66"/>
      <c r="E25" s="66" t="str">
        <f>VLOOKUP(K25,'пр.взвешивания'!B6:G15,4,FALSE)</f>
        <v>ХМАО</v>
      </c>
      <c r="F25" s="66"/>
      <c r="G25" s="68">
        <f>VLOOKUP(K25,'пр.взвешивания'!B6:G15,5,FALSE)</f>
        <v>0</v>
      </c>
      <c r="H25" s="70" t="str">
        <f>VLOOKUP(K25,'пр.взвешивания'!B6:G15,6,FALSE)</f>
        <v>Кобелев В.П.</v>
      </c>
      <c r="I25" s="70"/>
      <c r="J25" s="71"/>
      <c r="K25" s="63">
        <v>2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 t="str">
        <f>VLOOKUP(K27,'пр.взвешивания'!B6:G17,2,FALSE)</f>
        <v>Китунина Светлана Александровна</v>
      </c>
      <c r="C27" s="80" t="str">
        <f>VLOOKUP(K27,'пр.взвешивания'!B6:G17,3,FALSE)</f>
        <v>15.07.1994.КМС</v>
      </c>
      <c r="D27" s="66"/>
      <c r="E27" s="66" t="str">
        <f>VLOOKUP(K27,'пр.взвешивания'!B6:G17,4,FALSE)</f>
        <v>Челябинск</v>
      </c>
      <c r="F27" s="66"/>
      <c r="G27" s="68">
        <f>VLOOKUP(K27,'пр.взвешивания'!B6:G17,5,FALSE)</f>
        <v>0</v>
      </c>
      <c r="H27" s="70" t="str">
        <f>VLOOKUP(K27,'пр.взвешивания'!B6:G17,6,FALSE)</f>
        <v>Брызгалов В.А.</v>
      </c>
      <c r="I27" s="70"/>
      <c r="J27" s="71"/>
      <c r="K27" s="63">
        <v>4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 t="str">
        <f>VLOOKUP(K29,'пр.взвешивания'!B6:G19,2,FALSE)</f>
        <v>Волкова Ксения </v>
      </c>
      <c r="C29" s="80" t="str">
        <f>VLOOKUP(K29,'пр.взвешивания'!B6:G19,3,FALSE)</f>
        <v>31.03.1996. 2р.</v>
      </c>
      <c r="D29" s="66"/>
      <c r="E29" s="66" t="str">
        <f>VLOOKUP(K29,'пр.взвешивания'!B6:G19,4,FALSE)</f>
        <v>Ирбит Свердловская</v>
      </c>
      <c r="F29" s="66"/>
      <c r="G29" s="68">
        <f>VLOOKUP(K29,'пр.взвешивания'!B6:G19,5,FALSE)</f>
        <v>0</v>
      </c>
      <c r="H29" s="70" t="str">
        <f>VLOOKUP(K29,'пр.взвешивания'!B6:G19,6,FALSE)</f>
        <v>Шевчук П.Н.</v>
      </c>
      <c r="I29" s="70"/>
      <c r="J29" s="71"/>
      <c r="K29" s="63">
        <v>1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2" t="str">
        <f>'[1]реквизиты'!$A$2</f>
        <v>Первенство Уральского Федерального округа по борьбе самбо среди женщин и девушек</v>
      </c>
      <c r="B1" s="163"/>
      <c r="C1" s="163"/>
      <c r="D1" s="163"/>
      <c r="E1" s="163"/>
      <c r="F1" s="163"/>
      <c r="G1" s="163"/>
      <c r="H1" s="164"/>
    </row>
    <row r="2" spans="1:8" ht="12.75">
      <c r="A2" s="165" t="str">
        <f>'[1]реквизиты'!$A$3</f>
        <v>1-4 декабря 2011 года     г.Курган    </v>
      </c>
      <c r="B2" s="165"/>
      <c r="C2" s="165"/>
      <c r="D2" s="165"/>
      <c r="E2" s="165"/>
      <c r="F2" s="165"/>
      <c r="G2" s="165"/>
      <c r="H2" s="165"/>
    </row>
    <row r="3" spans="1:8" ht="18.75" thickBot="1">
      <c r="A3" s="166" t="s">
        <v>24</v>
      </c>
      <c r="B3" s="166"/>
      <c r="C3" s="166"/>
      <c r="D3" s="166"/>
      <c r="E3" s="166"/>
      <c r="F3" s="166"/>
      <c r="G3" s="166"/>
      <c r="H3" s="166"/>
    </row>
    <row r="4" spans="2:8" ht="18.75" thickBot="1">
      <c r="B4" s="46"/>
      <c r="C4" s="47"/>
      <c r="D4" s="167" t="str">
        <f>'пр.взвешивания'!D3</f>
        <v>в.к.   48 кг.</v>
      </c>
      <c r="E4" s="168"/>
      <c r="F4" s="169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59" t="s">
        <v>25</v>
      </c>
      <c r="B6" s="155" t="e">
        <f>VLOOKUP(J6,'пр.взвешивания'!B6:G71,2,FALSE)</f>
        <v>#N/A</v>
      </c>
      <c r="C6" s="155"/>
      <c r="D6" s="155"/>
      <c r="E6" s="155"/>
      <c r="F6" s="155"/>
      <c r="G6" s="155"/>
      <c r="H6" s="148" t="e">
        <f>VLOOKUP(J6,'пр.взвешивания'!B6:G71,3,FALSE)</f>
        <v>#N/A</v>
      </c>
      <c r="I6" s="47"/>
      <c r="J6" s="48">
        <v>0</v>
      </c>
    </row>
    <row r="7" spans="1:10" ht="18">
      <c r="A7" s="160"/>
      <c r="B7" s="156"/>
      <c r="C7" s="156"/>
      <c r="D7" s="156"/>
      <c r="E7" s="156"/>
      <c r="F7" s="156"/>
      <c r="G7" s="156"/>
      <c r="H7" s="157"/>
      <c r="I7" s="47"/>
      <c r="J7" s="48"/>
    </row>
    <row r="8" spans="1:10" ht="18">
      <c r="A8" s="160"/>
      <c r="B8" s="158" t="e">
        <f>VLOOKUP(J6,'пр.взвешивания'!B6:G71,4,FALSE)</f>
        <v>#N/A</v>
      </c>
      <c r="C8" s="158"/>
      <c r="D8" s="158"/>
      <c r="E8" s="158"/>
      <c r="F8" s="158"/>
      <c r="G8" s="158"/>
      <c r="H8" s="157"/>
      <c r="I8" s="47"/>
      <c r="J8" s="48"/>
    </row>
    <row r="9" spans="1:10" ht="18.75" thickBot="1">
      <c r="A9" s="161"/>
      <c r="B9" s="150"/>
      <c r="C9" s="150"/>
      <c r="D9" s="150"/>
      <c r="E9" s="150"/>
      <c r="F9" s="150"/>
      <c r="G9" s="150"/>
      <c r="H9" s="151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0" t="s">
        <v>26</v>
      </c>
      <c r="B11" s="155" t="e">
        <f>VLOOKUP(J11,'пр.взвешивания'!B1:G76,2,FALSE)</f>
        <v>#N/A</v>
      </c>
      <c r="C11" s="155"/>
      <c r="D11" s="155"/>
      <c r="E11" s="155"/>
      <c r="F11" s="155"/>
      <c r="G11" s="155"/>
      <c r="H11" s="148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1"/>
      <c r="B12" s="156"/>
      <c r="C12" s="156"/>
      <c r="D12" s="156"/>
      <c r="E12" s="156"/>
      <c r="F12" s="156"/>
      <c r="G12" s="156"/>
      <c r="H12" s="157"/>
      <c r="I12" s="47"/>
      <c r="J12" s="48"/>
    </row>
    <row r="13" spans="1:10" ht="18">
      <c r="A13" s="171"/>
      <c r="B13" s="158" t="e">
        <f>VLOOKUP(J11,'пр.взвешивания'!B1:G76,4,FALSE)</f>
        <v>#N/A</v>
      </c>
      <c r="C13" s="158"/>
      <c r="D13" s="158"/>
      <c r="E13" s="158"/>
      <c r="F13" s="158"/>
      <c r="G13" s="158"/>
      <c r="H13" s="157"/>
      <c r="I13" s="47"/>
      <c r="J13" s="48"/>
    </row>
    <row r="14" spans="1:10" ht="18.75" thickBot="1">
      <c r="A14" s="172"/>
      <c r="B14" s="150"/>
      <c r="C14" s="150"/>
      <c r="D14" s="150"/>
      <c r="E14" s="150"/>
      <c r="F14" s="150"/>
      <c r="G14" s="150"/>
      <c r="H14" s="151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2" t="s">
        <v>27</v>
      </c>
      <c r="B16" s="155" t="e">
        <f>VLOOKUP(J16,'пр.взвешивания'!B6:G81,2,FALSE)</f>
        <v>#N/A</v>
      </c>
      <c r="C16" s="155"/>
      <c r="D16" s="155"/>
      <c r="E16" s="155"/>
      <c r="F16" s="155"/>
      <c r="G16" s="155"/>
      <c r="H16" s="148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3"/>
      <c r="B17" s="156"/>
      <c r="C17" s="156"/>
      <c r="D17" s="156"/>
      <c r="E17" s="156"/>
      <c r="F17" s="156"/>
      <c r="G17" s="156"/>
      <c r="H17" s="157"/>
      <c r="I17" s="47"/>
      <c r="J17" s="48"/>
    </row>
    <row r="18" spans="1:10" ht="18">
      <c r="A18" s="153"/>
      <c r="B18" s="158" t="e">
        <f>VLOOKUP(J16,'пр.взвешивания'!B6:G81,4,FALSE)</f>
        <v>#N/A</v>
      </c>
      <c r="C18" s="158"/>
      <c r="D18" s="158"/>
      <c r="E18" s="158"/>
      <c r="F18" s="158"/>
      <c r="G18" s="158"/>
      <c r="H18" s="157"/>
      <c r="I18" s="47"/>
      <c r="J18" s="48"/>
    </row>
    <row r="19" spans="1:10" ht="18.75" thickBot="1">
      <c r="A19" s="154"/>
      <c r="B19" s="150"/>
      <c r="C19" s="150"/>
      <c r="D19" s="150"/>
      <c r="E19" s="150"/>
      <c r="F19" s="150"/>
      <c r="G19" s="150"/>
      <c r="H19" s="151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2" t="s">
        <v>27</v>
      </c>
      <c r="B21" s="155" t="e">
        <f>VLOOKUP(J21,'пр.взвешивания'!B1:G86,2,FALSE)</f>
        <v>#N/A</v>
      </c>
      <c r="C21" s="155"/>
      <c r="D21" s="155"/>
      <c r="E21" s="155"/>
      <c r="F21" s="155"/>
      <c r="G21" s="155"/>
      <c r="H21" s="148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3"/>
      <c r="B22" s="156"/>
      <c r="C22" s="156"/>
      <c r="D22" s="156"/>
      <c r="E22" s="156"/>
      <c r="F22" s="156"/>
      <c r="G22" s="156"/>
      <c r="H22" s="157"/>
      <c r="I22" s="47"/>
      <c r="J22" s="48"/>
    </row>
    <row r="23" spans="1:9" ht="18">
      <c r="A23" s="153"/>
      <c r="B23" s="158" t="e">
        <f>VLOOKUP(J21,'пр.взвешивания'!B1:G86,4,FALSE)</f>
        <v>#N/A</v>
      </c>
      <c r="C23" s="158"/>
      <c r="D23" s="158"/>
      <c r="E23" s="158"/>
      <c r="F23" s="158"/>
      <c r="G23" s="158"/>
      <c r="H23" s="157"/>
      <c r="I23" s="47"/>
    </row>
    <row r="24" spans="1:9" ht="18.75" thickBot="1">
      <c r="A24" s="154"/>
      <c r="B24" s="150"/>
      <c r="C24" s="150"/>
      <c r="D24" s="150"/>
      <c r="E24" s="150"/>
      <c r="F24" s="150"/>
      <c r="G24" s="150"/>
      <c r="H24" s="151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6" t="str">
        <f>VLOOKUP(J28,'пр.взвешивания'!B6:G71,6,FALSE)</f>
        <v>Шевчук П.Н.</v>
      </c>
      <c r="B28" s="147"/>
      <c r="C28" s="147"/>
      <c r="D28" s="147"/>
      <c r="E28" s="147"/>
      <c r="F28" s="147"/>
      <c r="G28" s="147"/>
      <c r="H28" s="148"/>
      <c r="J28">
        <v>1</v>
      </c>
    </row>
    <row r="29" spans="1:8" ht="13.5" thickBot="1">
      <c r="A29" s="149"/>
      <c r="B29" s="150"/>
      <c r="C29" s="150"/>
      <c r="D29" s="150"/>
      <c r="E29" s="150"/>
      <c r="F29" s="150"/>
      <c r="G29" s="150"/>
      <c r="H29" s="151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4">
      <selection activeCell="C37" sqref="C3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99" t="s">
        <v>16</v>
      </c>
      <c r="B1" s="199"/>
      <c r="C1" s="199"/>
      <c r="D1" s="199"/>
      <c r="E1" s="199"/>
      <c r="F1" s="199"/>
      <c r="G1" s="199"/>
      <c r="H1" s="199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48 кг.</v>
      </c>
      <c r="F2" s="16"/>
      <c r="G2" s="16"/>
      <c r="H2" s="16"/>
    </row>
    <row r="3" spans="1:8" ht="12.75">
      <c r="A3" s="195" t="s">
        <v>0</v>
      </c>
      <c r="B3" s="195" t="s">
        <v>6</v>
      </c>
      <c r="C3" s="195" t="s">
        <v>7</v>
      </c>
      <c r="D3" s="195" t="s">
        <v>8</v>
      </c>
      <c r="E3" s="195" t="s">
        <v>12</v>
      </c>
      <c r="F3" s="195" t="s">
        <v>18</v>
      </c>
      <c r="G3" s="195" t="s">
        <v>13</v>
      </c>
      <c r="H3" s="195" t="s">
        <v>14</v>
      </c>
    </row>
    <row r="4" spans="1:8" ht="12.75">
      <c r="A4" s="174"/>
      <c r="B4" s="174"/>
      <c r="C4" s="174"/>
      <c r="D4" s="174"/>
      <c r="E4" s="174"/>
      <c r="F4" s="174"/>
      <c r="G4" s="174"/>
      <c r="H4" s="174"/>
    </row>
    <row r="5" spans="1:8" ht="12.75">
      <c r="A5" s="198">
        <v>1</v>
      </c>
      <c r="B5" s="192" t="str">
        <f>HYPERLINK('пр.взвешивания'!C6)</f>
        <v>Волкова Ксения </v>
      </c>
      <c r="C5" s="192" t="str">
        <f>HYPERLINK('пр.взвешивания'!D6)</f>
        <v>31.03.1996. 2р.</v>
      </c>
      <c r="D5" s="192" t="str">
        <f>HYPERLINK('пр.взвешивания'!E6)</f>
        <v>Ирбит Свердловская</v>
      </c>
      <c r="E5" s="193"/>
      <c r="F5" s="194"/>
      <c r="G5" s="188"/>
      <c r="H5" s="174"/>
    </row>
    <row r="6" spans="1:8" ht="12.75">
      <c r="A6" s="198"/>
      <c r="B6" s="176"/>
      <c r="C6" s="176"/>
      <c r="D6" s="176"/>
      <c r="E6" s="193"/>
      <c r="F6" s="193"/>
      <c r="G6" s="181"/>
      <c r="H6" s="189"/>
    </row>
    <row r="7" spans="1:8" ht="12.75">
      <c r="A7" s="174">
        <v>2</v>
      </c>
      <c r="B7" s="175" t="str">
        <f>HYPERLINK('пр.взвешивания'!C8)</f>
        <v>Кафарова Аида Казимагомедовна</v>
      </c>
      <c r="C7" s="175" t="str">
        <f>HYPERLINK('пр.взвешивания'!D8)</f>
        <v>08.07.1995. 1р.</v>
      </c>
      <c r="D7" s="175" t="str">
        <f>HYPERLINK('пр.взвешивания'!E8)</f>
        <v>ХМАО</v>
      </c>
      <c r="E7" s="84"/>
      <c r="F7" s="84"/>
      <c r="G7" s="174"/>
      <c r="H7" s="174"/>
    </row>
    <row r="8" spans="1:8" ht="13.5" thickBot="1">
      <c r="A8" s="197"/>
      <c r="B8" s="186"/>
      <c r="C8" s="186"/>
      <c r="D8" s="186"/>
      <c r="E8" s="196"/>
      <c r="F8" s="196"/>
      <c r="G8" s="185"/>
      <c r="H8" s="185"/>
    </row>
    <row r="9" spans="1:8" ht="12.75">
      <c r="A9" s="189">
        <v>4</v>
      </c>
      <c r="B9" s="184" t="str">
        <f>HYPERLINK('пр.взвешивания'!C12)</f>
        <v>Китунина Светлана Александровна</v>
      </c>
      <c r="C9" s="184" t="str">
        <f>HYPERLINK('пр.взвешивания'!D12)</f>
        <v>15.07.1994.КМС</v>
      </c>
      <c r="D9" s="184" t="str">
        <f>HYPERLINK('пр.взвешивания'!E12)</f>
        <v>Челябинск</v>
      </c>
      <c r="E9" s="193"/>
      <c r="F9" s="194"/>
      <c r="G9" s="180"/>
      <c r="H9" s="182"/>
    </row>
    <row r="10" spans="1:8" ht="12.75">
      <c r="A10" s="195"/>
      <c r="B10" s="176"/>
      <c r="C10" s="176"/>
      <c r="D10" s="176"/>
      <c r="E10" s="193"/>
      <c r="F10" s="193"/>
      <c r="G10" s="181"/>
      <c r="H10" s="173"/>
    </row>
    <row r="11" spans="1:8" ht="12.75">
      <c r="A11" s="174">
        <v>3</v>
      </c>
      <c r="B11" s="175" t="str">
        <f>HYPERLINK('пр.взвешивания'!C10)</f>
        <v>Елисеева Екатерина Юрьевна</v>
      </c>
      <c r="C11" s="175" t="str">
        <f>HYPERLINK('пр.взвешивания'!D10)</f>
        <v>11.04.1996. 1р.</v>
      </c>
      <c r="D11" s="175" t="str">
        <f>HYPERLINK('пр.взвешивания'!E10)</f>
        <v>Нижний Тагил Свердловская обл.</v>
      </c>
      <c r="E11" s="84"/>
      <c r="F11" s="84"/>
      <c r="G11" s="174"/>
      <c r="H11" s="174"/>
    </row>
    <row r="12" spans="1:8" ht="12.75">
      <c r="A12" s="189"/>
      <c r="B12" s="176"/>
      <c r="C12" s="176"/>
      <c r="D12" s="176"/>
      <c r="E12" s="178"/>
      <c r="F12" s="178"/>
      <c r="G12" s="173"/>
      <c r="H12" s="173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48 кг.</v>
      </c>
      <c r="F13" s="16"/>
      <c r="G13" s="16"/>
      <c r="H13" s="16"/>
    </row>
    <row r="14" spans="1:8" ht="12.75">
      <c r="A14" s="174" t="s">
        <v>0</v>
      </c>
      <c r="B14" s="174" t="s">
        <v>6</v>
      </c>
      <c r="C14" s="174" t="s">
        <v>7</v>
      </c>
      <c r="D14" s="174" t="s">
        <v>8</v>
      </c>
      <c r="E14" s="174" t="s">
        <v>12</v>
      </c>
      <c r="F14" s="174" t="s">
        <v>18</v>
      </c>
      <c r="G14" s="174" t="s">
        <v>13</v>
      </c>
      <c r="H14" s="174" t="s">
        <v>14</v>
      </c>
    </row>
    <row r="15" spans="1:8" ht="12.75">
      <c r="A15" s="173"/>
      <c r="B15" s="173"/>
      <c r="C15" s="173"/>
      <c r="D15" s="173"/>
      <c r="E15" s="173"/>
      <c r="F15" s="173"/>
      <c r="G15" s="173"/>
      <c r="H15" s="173"/>
    </row>
    <row r="16" spans="1:8" ht="12.75" customHeight="1">
      <c r="A16" s="190">
        <v>1</v>
      </c>
      <c r="B16" s="192" t="str">
        <f>HYPERLINK('пр.взвешивания'!C6)</f>
        <v>Волкова Ксения </v>
      </c>
      <c r="C16" s="192" t="str">
        <f>HYPERLINK('пр.взвешивания'!D6)</f>
        <v>31.03.1996. 2р.</v>
      </c>
      <c r="D16" s="192" t="str">
        <f>HYPERLINK('пр.взвешивания'!E6)</f>
        <v>Ирбит Свердловская</v>
      </c>
      <c r="E16" s="84"/>
      <c r="F16" s="187"/>
      <c r="G16" s="188"/>
      <c r="H16" s="174"/>
    </row>
    <row r="17" spans="1:8" ht="12.75">
      <c r="A17" s="191"/>
      <c r="B17" s="176"/>
      <c r="C17" s="176"/>
      <c r="D17" s="176"/>
      <c r="E17" s="178"/>
      <c r="F17" s="173"/>
      <c r="G17" s="181"/>
      <c r="H17" s="189"/>
    </row>
    <row r="18" spans="1:8" ht="12.75" customHeight="1">
      <c r="A18" s="174">
        <v>3</v>
      </c>
      <c r="B18" s="175" t="str">
        <f>HYPERLINK('пр.взвешивания'!C10)</f>
        <v>Елисеева Екатерина Юрьевна</v>
      </c>
      <c r="C18" s="175" t="str">
        <f>HYPERLINK('пр.взвешивания'!D10)</f>
        <v>11.04.1996. 1р.</v>
      </c>
      <c r="D18" s="175" t="str">
        <f>HYPERLINK('пр.взвешивания'!E10)</f>
        <v>Нижний Тагил Свердловская обл.</v>
      </c>
      <c r="E18" s="84"/>
      <c r="F18" s="84"/>
      <c r="G18" s="174"/>
      <c r="H18" s="174"/>
    </row>
    <row r="19" spans="1:8" ht="13.5" thickBot="1">
      <c r="A19" s="185"/>
      <c r="B19" s="186"/>
      <c r="C19" s="186"/>
      <c r="D19" s="186"/>
      <c r="E19" s="185"/>
      <c r="F19" s="185"/>
      <c r="G19" s="185"/>
      <c r="H19" s="185"/>
    </row>
    <row r="20" spans="1:8" ht="12.75" customHeight="1">
      <c r="A20" s="183">
        <v>2</v>
      </c>
      <c r="B20" s="184" t="str">
        <f>HYPERLINK('пр.взвешивания'!C8)</f>
        <v>Кафарова Аида Казимагомедовна</v>
      </c>
      <c r="C20" s="184" t="str">
        <f>HYPERLINK('пр.взвешивания'!D8)</f>
        <v>08.07.1995. 1р.</v>
      </c>
      <c r="D20" s="184" t="str">
        <f>HYPERLINK('пр.взвешивания'!E8)</f>
        <v>ХМАО</v>
      </c>
      <c r="E20" s="177"/>
      <c r="F20" s="179"/>
      <c r="G20" s="180"/>
      <c r="H20" s="182"/>
    </row>
    <row r="21" spans="1:8" ht="12.75">
      <c r="A21" s="173"/>
      <c r="B21" s="176"/>
      <c r="C21" s="176"/>
      <c r="D21" s="176"/>
      <c r="E21" s="178"/>
      <c r="F21" s="173"/>
      <c r="G21" s="181"/>
      <c r="H21" s="173"/>
    </row>
    <row r="22" spans="1:8" ht="12.75" customHeight="1">
      <c r="A22" s="174">
        <v>4</v>
      </c>
      <c r="B22" s="175" t="str">
        <f>HYPERLINK('пр.взвешивания'!C12)</f>
        <v>Китунина Светлана Александровна</v>
      </c>
      <c r="C22" s="175" t="str">
        <f>HYPERLINK('пр.взвешивания'!D12)</f>
        <v>15.07.1994.КМС</v>
      </c>
      <c r="D22" s="175" t="str">
        <f>HYPERLINK('пр.взвешивания'!E12)</f>
        <v>Челябинск</v>
      </c>
      <c r="E22" s="84"/>
      <c r="F22" s="84"/>
      <c r="G22" s="174"/>
      <c r="H22" s="174"/>
    </row>
    <row r="23" spans="1:8" ht="12.75">
      <c r="A23" s="173"/>
      <c r="B23" s="176"/>
      <c r="C23" s="176"/>
      <c r="D23" s="176"/>
      <c r="E23" s="173"/>
      <c r="F23" s="173"/>
      <c r="G23" s="173"/>
      <c r="H23" s="173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48 кг.</v>
      </c>
      <c r="F24" s="16"/>
      <c r="G24" s="16"/>
      <c r="H24" s="16"/>
    </row>
    <row r="25" spans="1:8" ht="12.75">
      <c r="A25" s="174" t="s">
        <v>0</v>
      </c>
      <c r="B25" s="174" t="s">
        <v>6</v>
      </c>
      <c r="C25" s="174" t="s">
        <v>7</v>
      </c>
      <c r="D25" s="174" t="s">
        <v>8</v>
      </c>
      <c r="E25" s="174" t="s">
        <v>12</v>
      </c>
      <c r="F25" s="174" t="s">
        <v>18</v>
      </c>
      <c r="G25" s="174" t="s">
        <v>13</v>
      </c>
      <c r="H25" s="174" t="s">
        <v>14</v>
      </c>
    </row>
    <row r="26" spans="1:8" ht="12.75">
      <c r="A26" s="173"/>
      <c r="B26" s="173"/>
      <c r="C26" s="173"/>
      <c r="D26" s="173"/>
      <c r="E26" s="173"/>
      <c r="F26" s="173"/>
      <c r="G26" s="173"/>
      <c r="H26" s="173"/>
    </row>
    <row r="27" spans="1:8" ht="12.75" customHeight="1">
      <c r="A27" s="190">
        <v>1</v>
      </c>
      <c r="B27" s="192" t="str">
        <f>HYPERLINK('пр.взвешивания'!C6)</f>
        <v>Волкова Ксения </v>
      </c>
      <c r="C27" s="192" t="str">
        <f>HYPERLINK('пр.взвешивания'!D6)</f>
        <v>31.03.1996. 2р.</v>
      </c>
      <c r="D27" s="192" t="str">
        <f>HYPERLINK('пр.взвешивания'!E6)</f>
        <v>Ирбит Свердловская</v>
      </c>
      <c r="E27" s="84"/>
      <c r="F27" s="187"/>
      <c r="G27" s="188"/>
      <c r="H27" s="174"/>
    </row>
    <row r="28" spans="1:8" ht="12.75">
      <c r="A28" s="191"/>
      <c r="B28" s="176"/>
      <c r="C28" s="176"/>
      <c r="D28" s="176"/>
      <c r="E28" s="178"/>
      <c r="F28" s="173"/>
      <c r="G28" s="181"/>
      <c r="H28" s="189"/>
    </row>
    <row r="29" spans="1:8" ht="12.75" customHeight="1">
      <c r="A29" s="174">
        <v>4</v>
      </c>
      <c r="B29" s="175" t="str">
        <f>HYPERLINK('пр.взвешивания'!C12)</f>
        <v>Китунина Светлана Александровна</v>
      </c>
      <c r="C29" s="175" t="str">
        <f>HYPERLINK('пр.взвешивания'!D12)</f>
        <v>15.07.1994.КМС</v>
      </c>
      <c r="D29" s="175" t="str">
        <f>HYPERLINK('пр.взвешивания'!E12)</f>
        <v>Челябинск</v>
      </c>
      <c r="E29" s="84"/>
      <c r="F29" s="84"/>
      <c r="G29" s="174"/>
      <c r="H29" s="174"/>
    </row>
    <row r="30" spans="1:8" ht="13.5" thickBot="1">
      <c r="A30" s="185"/>
      <c r="B30" s="186"/>
      <c r="C30" s="186"/>
      <c r="D30" s="186"/>
      <c r="E30" s="185"/>
      <c r="F30" s="185"/>
      <c r="G30" s="185"/>
      <c r="H30" s="185"/>
    </row>
    <row r="31" spans="1:8" ht="12.75" customHeight="1">
      <c r="A31" s="183">
        <v>3</v>
      </c>
      <c r="B31" s="184" t="str">
        <f>HYPERLINK('пр.взвешивания'!C10)</f>
        <v>Елисеева Екатерина Юрьевна</v>
      </c>
      <c r="C31" s="184" t="str">
        <f>HYPERLINK('пр.взвешивания'!D10)</f>
        <v>11.04.1996. 1р.</v>
      </c>
      <c r="D31" s="184" t="str">
        <f>HYPERLINK('пр.взвешивания'!E10)</f>
        <v>Нижний Тагил Свердловская обл.</v>
      </c>
      <c r="E31" s="177"/>
      <c r="F31" s="179"/>
      <c r="G31" s="180"/>
      <c r="H31" s="182"/>
    </row>
    <row r="32" spans="1:8" ht="12.75">
      <c r="A32" s="173"/>
      <c r="B32" s="176"/>
      <c r="C32" s="176"/>
      <c r="D32" s="176"/>
      <c r="E32" s="178"/>
      <c r="F32" s="173"/>
      <c r="G32" s="181"/>
      <c r="H32" s="173"/>
    </row>
    <row r="33" spans="1:8" ht="12.75" customHeight="1">
      <c r="A33" s="174">
        <v>2</v>
      </c>
      <c r="B33" s="175" t="str">
        <f>HYPERLINK('пр.взвешивания'!C8)</f>
        <v>Кафарова Аида Казимагомедовна</v>
      </c>
      <c r="C33" s="175" t="str">
        <f>HYPERLINK('пр.взвешивания'!D8)</f>
        <v>08.07.1995. 1р.</v>
      </c>
      <c r="D33" s="175" t="str">
        <f>HYPERLINK('пр.взвешивания'!E8)</f>
        <v>ХМАО</v>
      </c>
      <c r="E33" s="84"/>
      <c r="F33" s="84"/>
      <c r="G33" s="174"/>
      <c r="H33" s="174"/>
    </row>
    <row r="34" spans="1:8" ht="12.75">
      <c r="A34" s="173"/>
      <c r="B34" s="176"/>
      <c r="C34" s="176"/>
      <c r="D34" s="176"/>
      <c r="E34" s="173"/>
      <c r="F34" s="173"/>
      <c r="G34" s="173"/>
      <c r="H34" s="173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7109375" style="0" customWidth="1"/>
    <col min="7" max="7" width="12.57421875" style="0" customWidth="1"/>
  </cols>
  <sheetData>
    <row r="1" spans="1:9" ht="40.5" customHeight="1">
      <c r="A1" s="200" t="str">
        <f>HYPERLINK('[1]реквизиты'!$A$2)</f>
        <v>Первенство Уральского Федерального округа по борьбе самбо среди женщин и девушек</v>
      </c>
      <c r="B1" s="201"/>
      <c r="C1" s="201"/>
      <c r="D1" s="201"/>
      <c r="E1" s="201"/>
      <c r="F1" s="201"/>
      <c r="G1" s="201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2"/>
      <c r="I2" s="202"/>
    </row>
    <row r="3" ht="49.5" customHeight="1">
      <c r="D3" t="s">
        <v>45</v>
      </c>
    </row>
    <row r="4" spans="1:7" ht="12.75">
      <c r="A4" s="195" t="s">
        <v>15</v>
      </c>
      <c r="B4" s="195" t="s">
        <v>0</v>
      </c>
      <c r="C4" s="195" t="s">
        <v>1</v>
      </c>
      <c r="D4" s="195" t="s">
        <v>2</v>
      </c>
      <c r="E4" s="195" t="s">
        <v>3</v>
      </c>
      <c r="F4" s="195" t="s">
        <v>4</v>
      </c>
      <c r="G4" s="195" t="s">
        <v>5</v>
      </c>
    </row>
    <row r="5" spans="1:7" ht="12.75">
      <c r="A5" s="195"/>
      <c r="B5" s="195"/>
      <c r="C5" s="195"/>
      <c r="D5" s="195"/>
      <c r="E5" s="195"/>
      <c r="F5" s="195"/>
      <c r="G5" s="195"/>
    </row>
    <row r="6" spans="1:7" ht="12.75">
      <c r="A6" s="66"/>
      <c r="B6" s="203">
        <v>1</v>
      </c>
      <c r="C6" s="204" t="s">
        <v>30</v>
      </c>
      <c r="D6" s="195" t="s">
        <v>31</v>
      </c>
      <c r="E6" s="205" t="s">
        <v>32</v>
      </c>
      <c r="F6" s="206"/>
      <c r="G6" s="207" t="s">
        <v>33</v>
      </c>
    </row>
    <row r="7" spans="1:7" ht="12.75">
      <c r="A7" s="66"/>
      <c r="B7" s="203"/>
      <c r="C7" s="204"/>
      <c r="D7" s="195"/>
      <c r="E7" s="205"/>
      <c r="F7" s="206"/>
      <c r="G7" s="207"/>
    </row>
    <row r="8" spans="1:7" ht="12.75">
      <c r="A8" s="66"/>
      <c r="B8" s="208">
        <v>2</v>
      </c>
      <c r="C8" s="204" t="s">
        <v>41</v>
      </c>
      <c r="D8" s="195" t="s">
        <v>42</v>
      </c>
      <c r="E8" s="205" t="s">
        <v>43</v>
      </c>
      <c r="F8" s="206"/>
      <c r="G8" s="207" t="s">
        <v>44</v>
      </c>
    </row>
    <row r="9" spans="1:7" ht="12.75">
      <c r="A9" s="66"/>
      <c r="B9" s="203"/>
      <c r="C9" s="204"/>
      <c r="D9" s="195"/>
      <c r="E9" s="205"/>
      <c r="F9" s="206"/>
      <c r="G9" s="207"/>
    </row>
    <row r="10" spans="1:7" ht="12.75">
      <c r="A10" s="66"/>
      <c r="B10" s="208">
        <v>3</v>
      </c>
      <c r="C10" s="204" t="s">
        <v>34</v>
      </c>
      <c r="D10" s="195" t="s">
        <v>35</v>
      </c>
      <c r="E10" s="205" t="s">
        <v>36</v>
      </c>
      <c r="F10" s="206"/>
      <c r="G10" s="207" t="s">
        <v>37</v>
      </c>
    </row>
    <row r="11" spans="1:7" ht="12.75">
      <c r="A11" s="66"/>
      <c r="B11" s="203"/>
      <c r="C11" s="204"/>
      <c r="D11" s="195"/>
      <c r="E11" s="205"/>
      <c r="F11" s="206"/>
      <c r="G11" s="207"/>
    </row>
    <row r="12" spans="1:7" ht="12.75">
      <c r="A12" s="66"/>
      <c r="B12" s="210">
        <v>4</v>
      </c>
      <c r="C12" s="207" t="s">
        <v>46</v>
      </c>
      <c r="D12" s="195" t="s">
        <v>38</v>
      </c>
      <c r="E12" s="205" t="s">
        <v>39</v>
      </c>
      <c r="F12" s="206"/>
      <c r="G12" s="207" t="s">
        <v>40</v>
      </c>
    </row>
    <row r="13" spans="1:7" ht="12.75">
      <c r="A13" s="66"/>
      <c r="B13" s="210"/>
      <c r="C13" s="207"/>
      <c r="D13" s="195"/>
      <c r="E13" s="205"/>
      <c r="F13" s="206"/>
      <c r="G13" s="207"/>
    </row>
    <row r="22" spans="1:8" ht="12.75">
      <c r="A22" s="209"/>
      <c r="B22" s="209"/>
      <c r="C22" s="209"/>
      <c r="D22" s="209"/>
      <c r="E22" s="209"/>
      <c r="F22" s="209"/>
      <c r="G22" s="209"/>
      <c r="H22" s="2"/>
    </row>
    <row r="23" spans="1:8" ht="12.75">
      <c r="A23" s="209"/>
      <c r="B23" s="209"/>
      <c r="C23" s="209"/>
      <c r="D23" s="209"/>
      <c r="E23" s="209"/>
      <c r="F23" s="209"/>
      <c r="G23" s="209"/>
      <c r="H23" s="2"/>
    </row>
    <row r="24" spans="1:8" ht="12.75">
      <c r="A24" s="209"/>
      <c r="B24" s="209"/>
      <c r="C24" s="209"/>
      <c r="D24" s="209"/>
      <c r="E24" s="209"/>
      <c r="F24" s="209"/>
      <c r="G24" s="209"/>
      <c r="H24" s="2"/>
    </row>
    <row r="25" spans="1:8" ht="12.75">
      <c r="A25" s="209"/>
      <c r="B25" s="209"/>
      <c r="C25" s="209"/>
      <c r="D25" s="209"/>
      <c r="E25" s="209"/>
      <c r="F25" s="209"/>
      <c r="G25" s="209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2011-12-03T07:42:31Z</cp:lastPrinted>
  <dcterms:created xsi:type="dcterms:W3CDTF">1996-10-08T23:32:33Z</dcterms:created>
  <dcterms:modified xsi:type="dcterms:W3CDTF">2011-12-03T07:42:36Z</dcterms:modified>
  <cp:category/>
  <cp:version/>
  <cp:contentType/>
  <cp:contentStatus/>
</cp:coreProperties>
</file>