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<sst xmlns="http://schemas.openxmlformats.org/spreadsheetml/2006/main" count="323" uniqueCount="150">
  <si>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</si>
  <si>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</si>
  <si>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</si>
  <si>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</si>
  <si>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</si>
  <si>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</si>
  <si>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</si>
  <si>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</si>
  <si>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</si>
  <si>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</si>
  <si>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</si>
  <si>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</si>
  <si>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</si>
  <si>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</si>
  <si>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</si>
  <si>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</si>
  <si>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</si>
  <si>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</si>
  <si>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</si>
  <si>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</si>
  <si>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</si>
  <si>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</si>
  <si>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</si>
  <si>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</si>
  <si>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</si>
  <si>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</si>
  <si>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</si>
  <si>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</si>
  <si>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</si>
  <si>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</si>
  <si>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</si>
  <si>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</si>
  <si>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</si>
  <si>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</si>
  <si>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</si>
  <si>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</si>
  <si>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</si>
  <si>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</si>
  <si>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</si>
  <si>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</si>
  <si>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</si>
  <si>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</si>
  <si>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</si>
  <si>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</si>
  <si>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</si>
  <si>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1</t>
  </si>
  <si>
    <t>2</t>
  </si>
  <si>
    <t>3</t>
  </si>
  <si>
    <t>5-6</t>
  </si>
  <si>
    <t>7-8</t>
  </si>
  <si>
    <t>9-12</t>
  </si>
  <si>
    <t>13-16</t>
  </si>
  <si>
    <t>17</t>
  </si>
  <si>
    <t>Тренер победителя:</t>
  </si>
  <si>
    <t>ПТИЧЕНКО Вера Вадимовна</t>
  </si>
  <si>
    <t>28.09.1995, КМС</t>
  </si>
  <si>
    <t>СФО</t>
  </si>
  <si>
    <t>Новосибирская, Новосибирск, МО</t>
  </si>
  <si>
    <t>Казаков А.Н.</t>
  </si>
  <si>
    <t>ОСИНЦЕВА Илона Сергеевна</t>
  </si>
  <si>
    <t>УФО</t>
  </si>
  <si>
    <t>УФО, Свердловская, С.Лог</t>
  </si>
  <si>
    <t>Красноженов Е.</t>
  </si>
  <si>
    <t>АГЕЕВА Татьяна Андреевна</t>
  </si>
  <si>
    <t>06.04.1993 КМС</t>
  </si>
  <si>
    <t>МОС</t>
  </si>
  <si>
    <t>МОСКВА</t>
  </si>
  <si>
    <t>ЧЕМЕРСКАЯ Анна Владимировна</t>
  </si>
  <si>
    <t>08.08.1994 кмс</t>
  </si>
  <si>
    <t>Новосибирская Новосибирск МО</t>
  </si>
  <si>
    <t>Орлов АА Завалищев ВС</t>
  </si>
  <si>
    <t>МИРОШКИНА Светлана Сергеевна</t>
  </si>
  <si>
    <t>14.04.1994 КМС</t>
  </si>
  <si>
    <t>Алтайский Барнаул МО</t>
  </si>
  <si>
    <t>Тихонова СЛ</t>
  </si>
  <si>
    <t>БРАТЧЕНКО Виолета Анатольевна</t>
  </si>
  <si>
    <t>14.07.1993 КМС</t>
  </si>
  <si>
    <t>ЦФО</t>
  </si>
  <si>
    <t>Брянская Брянск ЮР</t>
  </si>
  <si>
    <t>Терешок АА Фукс А</t>
  </si>
  <si>
    <t>НИКИТИНА Анна Алексеевна</t>
  </si>
  <si>
    <t>14.12.1994 КМС</t>
  </si>
  <si>
    <t xml:space="preserve">ЦФО Брянская Брянск Д </t>
  </si>
  <si>
    <t>1508746216</t>
  </si>
  <si>
    <t>Сидорко НП</t>
  </si>
  <si>
    <t>СИВЕНКОВА Светлана Ивановна</t>
  </si>
  <si>
    <t>24.09.1993 КМС</t>
  </si>
  <si>
    <t>Брянская Брянск Д</t>
  </si>
  <si>
    <t>Северюхина О</t>
  </si>
  <si>
    <t>БИКБОВА Диана Маратовна</t>
  </si>
  <si>
    <t>25.09.1993 КМС</t>
  </si>
  <si>
    <t>ПФО</t>
  </si>
  <si>
    <t xml:space="preserve">Татарстан Казань ПР  </t>
  </si>
  <si>
    <t>Антонова ЕП</t>
  </si>
  <si>
    <t>ЧУРСИНА Надежда Васильевна</t>
  </si>
  <si>
    <t>30.09.1994 КМС</t>
  </si>
  <si>
    <t>Белгородская Белгород</t>
  </si>
  <si>
    <t>Немшилов ОП Гальцов НН</t>
  </si>
  <si>
    <t>СУПРУНОВА Юлия Александровна</t>
  </si>
  <si>
    <t>15.06.1994 КМС</t>
  </si>
  <si>
    <t>Кемеровская, Новокузнецк, МО</t>
  </si>
  <si>
    <t>Фандюшина ИА</t>
  </si>
  <si>
    <t>КАМАЕВА Наталья Александровна</t>
  </si>
  <si>
    <t>16.10.1994 КМС</t>
  </si>
  <si>
    <t>Курганская, Курган, МО</t>
  </si>
  <si>
    <t>Скидина ВА</t>
  </si>
  <si>
    <t>КРЮКОВА Ольга Владимировна</t>
  </si>
  <si>
    <t>16.03.1995, КМС</t>
  </si>
  <si>
    <t xml:space="preserve"> Самарская, Самара</t>
  </si>
  <si>
    <t>Сараева АА</t>
  </si>
  <si>
    <t>НЕФЕДОВА Лариса Юрьевна</t>
  </si>
  <si>
    <t>03.08.1994 1р</t>
  </si>
  <si>
    <t xml:space="preserve"> Пермский Краснокамск ПР</t>
  </si>
  <si>
    <t>Нечаев ДН</t>
  </si>
  <si>
    <t>ИВАНЦОВА Ольга Сергеевна</t>
  </si>
  <si>
    <t>26.11.1993 КМС</t>
  </si>
  <si>
    <t xml:space="preserve">Смоленская Смоленск </t>
  </si>
  <si>
    <t>Федяев ВА Мальцев АВ</t>
  </si>
  <si>
    <t>АНОХИНА Ангелина Валерьевна</t>
  </si>
  <si>
    <t>13.02.1994 кмс</t>
  </si>
  <si>
    <t>МОСКВА МО</t>
  </si>
  <si>
    <t>8505897509</t>
  </si>
  <si>
    <t xml:space="preserve">Коржавин НВ Шмаков ОВ </t>
  </si>
  <si>
    <t>ВОЛКОВА Евгения Михайловна</t>
  </si>
  <si>
    <t>01.09.94 КМС</t>
  </si>
  <si>
    <t>С-П</t>
  </si>
  <si>
    <t>С-Петербург МО</t>
  </si>
  <si>
    <t>Еремина ЕП Мяттонен ВА</t>
  </si>
  <si>
    <t>в.к.  68    кг.</t>
  </si>
  <si>
    <t>1,51</t>
  </si>
  <si>
    <t>4</t>
  </si>
  <si>
    <t>0</t>
  </si>
  <si>
    <t>3.46</t>
  </si>
  <si>
    <t>1,40</t>
  </si>
  <si>
    <t>Некрасова АС Ходорев АН</t>
  </si>
  <si>
    <t>1,30</t>
  </si>
  <si>
    <t>0.56</t>
  </si>
  <si>
    <t>0,53</t>
  </si>
  <si>
    <t>0,54</t>
  </si>
  <si>
    <t>3,5</t>
  </si>
  <si>
    <t>0,57</t>
  </si>
  <si>
    <t>3,30</t>
  </si>
  <si>
    <t>6КРУГ</t>
  </si>
  <si>
    <t>7 КРУГ</t>
  </si>
  <si>
    <t>3,45</t>
  </si>
  <si>
    <t>в.к.   68       кг.</t>
  </si>
  <si>
    <t>12.03.1995 КМС</t>
  </si>
  <si>
    <t>3:1</t>
  </si>
  <si>
    <t>12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</si>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</sst>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2" fontId="4" fillId="0" borderId="16" xfId="15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5" fillId="0" borderId="1" xfId="15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4" xfId="15" applyNumberFormat="1" applyFont="1" applyFill="1" applyBorder="1" applyAlignment="1">
      <alignment horizontal="center"/>
    </xf>
    <xf numFmtId="49" fontId="5" fillId="0" borderId="19" xfId="15" applyNumberFormat="1" applyFont="1" applyFill="1" applyBorder="1" applyAlignment="1">
      <alignment horizontal="center"/>
    </xf>
    <xf numFmtId="49" fontId="3" fillId="0" borderId="2" xfId="15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0" borderId="12" xfId="15" applyNumberFormat="1" applyFont="1" applyFill="1" applyBorder="1" applyAlignment="1">
      <alignment horizontal="center"/>
    </xf>
    <xf numFmtId="49" fontId="3" fillId="0" borderId="13" xfId="15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0" borderId="11" xfId="15" applyNumberFormat="1" applyFont="1" applyFill="1" applyBorder="1" applyAlignment="1">
      <alignment horizontal="center"/>
    </xf>
    <xf numFmtId="49" fontId="5" fillId="0" borderId="9" xfId="15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0" borderId="15" xfId="15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5" fillId="0" borderId="30" xfId="15" applyNumberFormat="1" applyFont="1" applyFill="1" applyBorder="1" applyAlignment="1">
      <alignment horizontal="center"/>
    </xf>
    <xf numFmtId="49" fontId="5" fillId="0" borderId="31" xfId="15" applyNumberFormat="1" applyFont="1" applyFill="1" applyBorder="1" applyAlignment="1">
      <alignment horizontal="center"/>
    </xf>
    <xf numFmtId="49" fontId="3" fillId="0" borderId="32" xfId="15" applyNumberFormat="1" applyFont="1" applyFill="1" applyBorder="1" applyAlignment="1">
      <alignment horizontal="center"/>
    </xf>
    <xf numFmtId="49" fontId="3" fillId="0" borderId="33" xfId="15" applyNumberFormat="1" applyFont="1" applyFill="1" applyBorder="1" applyAlignment="1">
      <alignment horizontal="center"/>
    </xf>
    <xf numFmtId="49" fontId="5" fillId="0" borderId="34" xfId="15" applyNumberFormat="1" applyFont="1" applyFill="1" applyBorder="1" applyAlignment="1">
      <alignment horizontal="center"/>
    </xf>
    <xf numFmtId="49" fontId="5" fillId="0" borderId="15" xfId="15" applyNumberFormat="1" applyFont="1" applyFill="1" applyBorder="1" applyAlignment="1">
      <alignment horizontal="center"/>
    </xf>
    <xf numFmtId="49" fontId="3" fillId="0" borderId="35" xfId="15" applyNumberFormat="1" applyFont="1" applyFill="1" applyBorder="1" applyAlignment="1">
      <alignment horizontal="center"/>
    </xf>
    <xf numFmtId="49" fontId="3" fillId="0" borderId="16" xfId="15" applyNumberFormat="1" applyFont="1" applyFill="1" applyBorder="1" applyAlignment="1">
      <alignment horizontal="center"/>
    </xf>
    <xf numFmtId="49" fontId="3" fillId="0" borderId="27" xfId="15" applyNumberFormat="1" applyFont="1" applyFill="1" applyBorder="1" applyAlignment="1">
      <alignment horizontal="center"/>
    </xf>
    <xf numFmtId="49" fontId="0" fillId="0" borderId="14" xfId="15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11" fillId="0" borderId="0" xfId="15" applyFont="1" applyAlignment="1">
      <alignment horizontal="left"/>
    </xf>
    <xf numFmtId="0" fontId="0" fillId="0" borderId="9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9" fillId="0" borderId="8" xfId="15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5" fillId="3" borderId="47" xfId="15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3" xfId="15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47" xfId="15" applyNumberFormat="1" applyFont="1" applyFill="1" applyBorder="1" applyAlignment="1" applyProtection="1">
      <alignment horizontal="center" vertical="center" wrapText="1"/>
      <protection/>
    </xf>
    <xf numFmtId="0" fontId="2" fillId="4" borderId="48" xfId="15" applyNumberFormat="1" applyFont="1" applyFill="1" applyBorder="1" applyAlignment="1" applyProtection="1">
      <alignment horizontal="center" vertical="center" wrapText="1"/>
      <protection/>
    </xf>
    <xf numFmtId="0" fontId="2" fillId="4" borderId="49" xfId="15" applyNumberFormat="1" applyFont="1" applyFill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4" borderId="47" xfId="15" applyNumberFormat="1" applyFont="1" applyFill="1" applyBorder="1" applyAlignment="1" applyProtection="1">
      <alignment horizontal="center" vertical="center" wrapText="1"/>
      <protection/>
    </xf>
    <xf numFmtId="0" fontId="1" fillId="4" borderId="48" xfId="15" applyNumberFormat="1" applyFont="1" applyFill="1" applyBorder="1" applyAlignment="1" applyProtection="1">
      <alignment horizontal="center" vertical="center" wrapText="1"/>
      <protection/>
    </xf>
    <xf numFmtId="0" fontId="1" fillId="4" borderId="49" xfId="1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right" vertical="center" wrapText="1"/>
    </xf>
    <xf numFmtId="0" fontId="2" fillId="0" borderId="17" xfId="15" applyFont="1" applyBorder="1" applyAlignment="1">
      <alignment horizontal="right" vertical="center" wrapText="1"/>
    </xf>
    <xf numFmtId="0" fontId="0" fillId="0" borderId="2" xfId="15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3" fillId="0" borderId="61" xfId="15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0" fillId="0" borderId="61" xfId="15" applyFont="1" applyFill="1" applyBorder="1" applyAlignment="1">
      <alignment horizontal="left" vertical="center" wrapText="1"/>
    </xf>
    <xf numFmtId="0" fontId="11" fillId="7" borderId="47" xfId="15" applyFont="1" applyFill="1" applyBorder="1" applyAlignment="1" applyProtection="1">
      <alignment horizontal="center" vertical="center" wrapText="1"/>
      <protection/>
    </xf>
    <xf numFmtId="0" fontId="11" fillId="7" borderId="48" xfId="15" applyFont="1" applyFill="1" applyBorder="1" applyAlignment="1" applyProtection="1">
      <alignment horizontal="center" vertical="center" wrapText="1"/>
      <protection/>
    </xf>
    <xf numFmtId="0" fontId="11" fillId="7" borderId="49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3" fillId="6" borderId="47" xfId="15" applyFont="1" applyFill="1" applyBorder="1" applyAlignment="1">
      <alignment horizontal="center" vertical="center"/>
    </xf>
    <xf numFmtId="0" fontId="13" fillId="6" borderId="48" xfId="15" applyFont="1" applyFill="1" applyBorder="1" applyAlignment="1">
      <alignment horizontal="center" vertical="center"/>
    </xf>
    <xf numFmtId="0" fontId="13" fillId="6" borderId="49" xfId="15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15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/>
    </xf>
    <xf numFmtId="0" fontId="3" fillId="9" borderId="61" xfId="0" applyFont="1" applyFill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4" fontId="3" fillId="0" borderId="6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9" borderId="61" xfId="0" applyNumberFormat="1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vertical="center" wrapText="1"/>
    </xf>
    <xf numFmtId="49" fontId="20" fillId="9" borderId="6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91100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91100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91100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266700</xdr:colOff>
      <xdr:row>1</xdr:row>
      <xdr:rowOff>314325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85725</xdr:rowOff>
    </xdr:from>
    <xdr:to>
      <xdr:col>1</xdr:col>
      <xdr:colOff>752475</xdr:colOff>
      <xdr:row>2</xdr:row>
      <xdr:rowOff>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2</xdr:col>
      <xdr:colOff>238125</xdr:colOff>
      <xdr:row>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66675</xdr:colOff>
      <xdr:row>1</xdr:row>
      <xdr:rowOff>371475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84"/>
  <sheetViews>
    <sheetView tabSelected="1" workbookViewId="0" topLeftCell="A1">
      <selection activeCell="W41" sqref="A1:W42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8.28125" style="0" customWidth="1"/>
    <col min="4" max="4" width="6.57421875" style="0" customWidth="1"/>
    <col min="5" max="5" width="10.00390625" style="0" customWidth="1"/>
    <col min="6" max="6" width="4.421875" style="0" customWidth="1"/>
    <col min="7" max="8" width="4.28125" style="0" customWidth="1"/>
    <col min="9" max="9" width="3.8515625" style="0" customWidth="1"/>
    <col min="10" max="10" width="3.7109375" style="0" customWidth="1"/>
    <col min="11" max="12" width="4.7109375" style="0" customWidth="1"/>
    <col min="13" max="13" width="4.57421875" style="0" customWidth="1"/>
    <col min="14" max="14" width="15.421875" style="0" customWidth="1"/>
    <col min="15" max="15" width="8.00390625" style="0" customWidth="1"/>
    <col min="16" max="16" width="6.421875" style="0" customWidth="1"/>
    <col min="17" max="17" width="7.00390625" style="0" customWidth="1"/>
    <col min="18" max="18" width="4.421875" style="0" customWidth="1"/>
    <col min="19" max="20" width="4.140625" style="0" customWidth="1"/>
    <col min="21" max="22" width="4.7109375" style="0" customWidth="1"/>
    <col min="23" max="23" width="5.421875" style="0" customWidth="1"/>
  </cols>
  <sheetData>
    <row r="1" spans="1:23" ht="21.75" customHeight="1" thickBot="1">
      <c r="A1" s="207" t="s">
        <v>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4" ht="31.5" customHeight="1" thickBot="1">
      <c r="A2" s="64"/>
      <c r="B2" s="208" t="s">
        <v>37</v>
      </c>
      <c r="C2" s="209"/>
      <c r="D2" s="209"/>
      <c r="E2" s="209"/>
      <c r="F2" s="209"/>
      <c r="G2" s="209"/>
      <c r="H2" s="209"/>
      <c r="I2" s="209"/>
      <c r="J2" s="209"/>
      <c r="K2" s="209"/>
      <c r="L2" s="210" t="str">
        <f>HYPERLINK('[3]реквизиты'!$A$2)</f>
        <v>Первенство России по самбо среди юниорок 1993-94 г.р.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  <c r="X2" s="26"/>
    </row>
    <row r="3" spans="1:23" ht="24" customHeight="1" thickBot="1">
      <c r="A3" s="4" t="s">
        <v>9</v>
      </c>
      <c r="B3" s="162" t="str">
        <f>HYPERLINK('[3]реквизиты'!$A$3)</f>
        <v>18-22 февраля 2013 г.   г.В.Пышма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4" t="s">
        <v>7</v>
      </c>
      <c r="O3" s="4"/>
      <c r="S3" s="169" t="str">
        <f>HYPERLINK('пр.взвешивания'!E3)</f>
        <v>в.к.  68    кг.</v>
      </c>
      <c r="T3" s="170"/>
      <c r="U3" s="170"/>
      <c r="V3" s="170"/>
      <c r="W3" s="171"/>
    </row>
    <row r="4" spans="1:24" ht="13.5" customHeight="1" thickBot="1">
      <c r="A4" s="160" t="s">
        <v>0</v>
      </c>
      <c r="B4" s="160" t="s">
        <v>1</v>
      </c>
      <c r="C4" s="160" t="s">
        <v>2</v>
      </c>
      <c r="D4" s="156" t="s">
        <v>22</v>
      </c>
      <c r="E4" s="157"/>
      <c r="F4" s="184" t="s">
        <v>4</v>
      </c>
      <c r="G4" s="185"/>
      <c r="H4" s="185"/>
      <c r="I4" s="185"/>
      <c r="J4" s="185"/>
      <c r="K4" s="160" t="s">
        <v>5</v>
      </c>
      <c r="L4" s="160" t="s">
        <v>6</v>
      </c>
      <c r="M4" s="160" t="s">
        <v>0</v>
      </c>
      <c r="N4" s="160" t="s">
        <v>1</v>
      </c>
      <c r="O4" s="160" t="s">
        <v>2</v>
      </c>
      <c r="P4" s="156" t="s">
        <v>22</v>
      </c>
      <c r="Q4" s="157"/>
      <c r="R4" s="184" t="s">
        <v>4</v>
      </c>
      <c r="S4" s="185"/>
      <c r="T4" s="185"/>
      <c r="U4" s="186"/>
      <c r="V4" s="160" t="s">
        <v>5</v>
      </c>
      <c r="W4" s="160" t="s">
        <v>6</v>
      </c>
      <c r="X4" s="6"/>
    </row>
    <row r="5" spans="1:24" ht="13.5" thickBot="1">
      <c r="A5" s="161"/>
      <c r="B5" s="161"/>
      <c r="C5" s="161"/>
      <c r="D5" s="158"/>
      <c r="E5" s="159"/>
      <c r="F5" s="19">
        <v>1</v>
      </c>
      <c r="G5" s="20">
        <v>2</v>
      </c>
      <c r="H5" s="21">
        <v>3</v>
      </c>
      <c r="I5" s="20">
        <v>4</v>
      </c>
      <c r="J5" s="22">
        <v>5</v>
      </c>
      <c r="K5" s="161"/>
      <c r="L5" s="161"/>
      <c r="M5" s="161"/>
      <c r="N5" s="161"/>
      <c r="O5" s="161"/>
      <c r="P5" s="158"/>
      <c r="Q5" s="159"/>
      <c r="R5" s="19">
        <v>1</v>
      </c>
      <c r="S5" s="20">
        <v>2</v>
      </c>
      <c r="T5" s="21">
        <v>3</v>
      </c>
      <c r="U5" s="20">
        <v>4</v>
      </c>
      <c r="V5" s="161"/>
      <c r="W5" s="161"/>
      <c r="X5" s="6"/>
    </row>
    <row r="6" spans="1:24" ht="12" customHeight="1">
      <c r="A6" s="139">
        <v>1</v>
      </c>
      <c r="B6" s="188" t="str">
        <f>VLOOKUP(A6,'пр.взвешивания'!B6:E39,2,FALSE)</f>
        <v>КАМАЕВА Наталья Александровна</v>
      </c>
      <c r="C6" s="203" t="str">
        <f>VLOOKUP(A6,'пр.взвешивания'!B6:F39,3,FALSE)</f>
        <v>16.10.1994 КМС</v>
      </c>
      <c r="D6" s="198" t="str">
        <f>VLOOKUP(A6,'пр.взвешивания'!B6:G39,4,FALSE)</f>
        <v>УФО</v>
      </c>
      <c r="E6" s="146" t="str">
        <f>VLOOKUP(A6,'пр.взвешивания'!B1:H39,5,FALSE)</f>
        <v>Курганская, Курган, МО</v>
      </c>
      <c r="F6" s="29"/>
      <c r="G6" s="30">
        <v>0</v>
      </c>
      <c r="H6" s="30">
        <v>0</v>
      </c>
      <c r="I6" s="31">
        <v>0</v>
      </c>
      <c r="J6" s="65">
        <v>0</v>
      </c>
      <c r="K6" s="183">
        <f>SUM(F6:J6)</f>
        <v>0</v>
      </c>
      <c r="L6" s="213"/>
      <c r="M6" s="139">
        <v>3</v>
      </c>
      <c r="N6" s="188" t="str">
        <f>VLOOKUP(M6,'пр.взвешивания'!B6:C39,2,FALSE)</f>
        <v>БИКБОВА Диана Маратовна</v>
      </c>
      <c r="O6" s="187" t="str">
        <f>VLOOKUP(M6,'пр.взвешивания'!B6:Q39,3,FALSE)</f>
        <v>25.09.1993 КМС</v>
      </c>
      <c r="P6" s="179" t="str">
        <f>VLOOKUP(M6,'пр.взвешивания'!B6:R39,4,FALSE)</f>
        <v>ПФО</v>
      </c>
      <c r="Q6" s="140" t="str">
        <f>VLOOKUP(M6,'пр.взвешивания'!B1:H39,5,FALSE)</f>
        <v>Татарстан Казань ПР  </v>
      </c>
      <c r="R6" s="57"/>
      <c r="S6" s="30">
        <v>3</v>
      </c>
      <c r="T6" s="30">
        <v>0</v>
      </c>
      <c r="U6" s="31">
        <v>0</v>
      </c>
      <c r="V6" s="183">
        <f>SUM(R6:U6)</f>
        <v>3</v>
      </c>
      <c r="W6" s="182"/>
      <c r="X6" s="6"/>
    </row>
    <row r="7" spans="1:24" ht="12" customHeight="1">
      <c r="A7" s="154"/>
      <c r="B7" s="189"/>
      <c r="C7" s="202"/>
      <c r="D7" s="196"/>
      <c r="E7" s="147"/>
      <c r="F7" s="32"/>
      <c r="G7" s="33">
        <f>HYPERLINK(круги!H5)</f>
      </c>
      <c r="H7" s="33">
        <f>HYPERLINK(круги!H16)</f>
      </c>
      <c r="I7" s="34">
        <f>HYPERLINK(круги!H27)</f>
      </c>
      <c r="J7" s="34">
        <f>HYPERLINK(круги!H38)</f>
      </c>
      <c r="K7" s="176"/>
      <c r="L7" s="153"/>
      <c r="M7" s="154"/>
      <c r="N7" s="189"/>
      <c r="O7" s="168"/>
      <c r="P7" s="152"/>
      <c r="Q7" s="141"/>
      <c r="R7" s="58"/>
      <c r="S7" s="33"/>
      <c r="T7" s="33"/>
      <c r="U7" s="34"/>
      <c r="V7" s="176"/>
      <c r="W7" s="149"/>
      <c r="X7" s="6"/>
    </row>
    <row r="8" spans="1:24" ht="12" customHeight="1">
      <c r="A8" s="154">
        <v>2</v>
      </c>
      <c r="B8" s="190" t="str">
        <f>VLOOKUP(A8,'пр.взвешивания'!B6:E39,2,FALSE)</f>
        <v>ЧЕМЕРСКАЯ Анна Владимировна</v>
      </c>
      <c r="C8" s="201" t="str">
        <f>VLOOKUP(A8,'пр.взвешивания'!B6:F41,3,FALSE)</f>
        <v>08.08.1994 кмс</v>
      </c>
      <c r="D8" s="195" t="str">
        <f>VLOOKUP(A8,'пр.взвешивания'!B6:G41,4,FALSE)</f>
        <v>СФО</v>
      </c>
      <c r="E8" s="148" t="str">
        <f>VLOOKUP(A8,'пр.взвешивания'!B3:H41,5,FALSE)</f>
        <v>Новосибирская Новосибирск МО</v>
      </c>
      <c r="F8" s="36">
        <v>4</v>
      </c>
      <c r="G8" s="37"/>
      <c r="H8" s="38">
        <v>3</v>
      </c>
      <c r="I8" s="36">
        <v>0</v>
      </c>
      <c r="J8" s="66">
        <v>3.5</v>
      </c>
      <c r="K8" s="176">
        <f>SUM(F8:J8)</f>
        <v>10.5</v>
      </c>
      <c r="L8" s="153">
        <v>2</v>
      </c>
      <c r="M8" s="154">
        <v>7</v>
      </c>
      <c r="N8" s="190" t="str">
        <f>VLOOKUP(M8,'пр.взвешивания'!B6:C39,2,FALSE)</f>
        <v>ОСИНЦЕВА Илона Сергеевна</v>
      </c>
      <c r="O8" s="166" t="str">
        <f>VLOOKUP(M8,'пр.взвешивания'!B6:Q41,3,FALSE)</f>
        <v>12.03.1995 КМС</v>
      </c>
      <c r="P8" s="151" t="str">
        <f>VLOOKUP(M8,'пр.взвешивания'!B6:R41,4,FALSE)</f>
        <v>УФО</v>
      </c>
      <c r="Q8" s="142" t="str">
        <f>VLOOKUP(M8,'пр.взвешивания'!B1:H41,5,FALSE)</f>
        <v>УФО, Свердловская, С.Лог</v>
      </c>
      <c r="R8" s="56">
        <v>1</v>
      </c>
      <c r="S8" s="37"/>
      <c r="T8" s="38">
        <v>4</v>
      </c>
      <c r="U8" s="36">
        <v>1</v>
      </c>
      <c r="V8" s="176">
        <f>SUM(R8:U8)</f>
        <v>6</v>
      </c>
      <c r="W8" s="149">
        <v>2</v>
      </c>
      <c r="X8" s="6"/>
    </row>
    <row r="9" spans="1:24" ht="12" customHeight="1">
      <c r="A9" s="154"/>
      <c r="B9" s="189"/>
      <c r="C9" s="202"/>
      <c r="D9" s="196"/>
      <c r="E9" s="147"/>
      <c r="F9" s="39">
        <v>2.33</v>
      </c>
      <c r="G9" s="40"/>
      <c r="H9" s="41">
        <f>HYPERLINK(круги!H44)</f>
      </c>
      <c r="I9" s="39">
        <f>HYPERLINK(круги!H20)</f>
      </c>
      <c r="J9" s="67">
        <f>HYPERLINK(круги!H51)</f>
      </c>
      <c r="K9" s="176"/>
      <c r="L9" s="153"/>
      <c r="M9" s="154"/>
      <c r="N9" s="189"/>
      <c r="O9" s="168"/>
      <c r="P9" s="152"/>
      <c r="Q9" s="141"/>
      <c r="R9" s="59"/>
      <c r="S9" s="40"/>
      <c r="T9" s="41">
        <v>1.3</v>
      </c>
      <c r="U9" s="39"/>
      <c r="V9" s="176"/>
      <c r="W9" s="149"/>
      <c r="X9" s="6"/>
    </row>
    <row r="10" spans="1:24" ht="12" customHeight="1">
      <c r="A10" s="154">
        <v>3</v>
      </c>
      <c r="B10" s="190" t="str">
        <f>VLOOKUP(A10,'пр.взвешивания'!B6:E40,2,FALSE)</f>
        <v>БИКБОВА Диана Маратовна</v>
      </c>
      <c r="C10" s="201" t="str">
        <f>VLOOKUP(A10,'пр.взвешивания'!B6:F43,3,FALSE)</f>
        <v>25.09.1993 КМС</v>
      </c>
      <c r="D10" s="195" t="str">
        <f>VLOOKUP(A10,'пр.взвешивания'!B6:G43,4,FALSE)</f>
        <v>ПФО</v>
      </c>
      <c r="E10" s="148" t="str">
        <f>VLOOKUP(A10,'пр.взвешивания'!B5:H43,5,FALSE)</f>
        <v>Татарстан Казань ПР  </v>
      </c>
      <c r="F10" s="36">
        <v>4</v>
      </c>
      <c r="G10" s="38">
        <v>0</v>
      </c>
      <c r="H10" s="42"/>
      <c r="I10" s="36">
        <v>4</v>
      </c>
      <c r="J10" s="68">
        <v>4</v>
      </c>
      <c r="K10" s="176">
        <f>SUM(F10:J10)</f>
        <v>12</v>
      </c>
      <c r="L10" s="153">
        <v>1</v>
      </c>
      <c r="M10" s="154">
        <v>9</v>
      </c>
      <c r="N10" s="190" t="str">
        <f>VLOOKUP(M10,'пр.взвешивания'!B6:C40,2,FALSE)</f>
        <v>МИРОШКИНА Светлана Сергеевна</v>
      </c>
      <c r="O10" s="166" t="str">
        <f>VLOOKUP(M10,'пр.взвешивания'!B6:Q43,3,FALSE)</f>
        <v>14.04.1994 КМС</v>
      </c>
      <c r="P10" s="151" t="str">
        <f>VLOOKUP(M10,'пр.взвешивания'!B6:R43,4,FALSE)</f>
        <v>СФО</v>
      </c>
      <c r="Q10" s="142" t="str">
        <f>VLOOKUP(M10,'пр.взвешивания'!B1:H43,5,FALSE)</f>
        <v>Алтайский Барнаул МО</v>
      </c>
      <c r="R10" s="56">
        <v>4</v>
      </c>
      <c r="S10" s="38">
        <v>0</v>
      </c>
      <c r="T10" s="37"/>
      <c r="U10" s="36">
        <v>0</v>
      </c>
      <c r="V10" s="176">
        <f>SUM(R10:U10)</f>
        <v>4</v>
      </c>
      <c r="W10" s="149"/>
      <c r="X10" s="6"/>
    </row>
    <row r="11" spans="1:24" ht="12" customHeight="1">
      <c r="A11" s="154"/>
      <c r="B11" s="189"/>
      <c r="C11" s="202"/>
      <c r="D11" s="196"/>
      <c r="E11" s="147"/>
      <c r="F11" s="39">
        <v>2.36</v>
      </c>
      <c r="G11" s="41">
        <f>HYPERLINK(круги!H42)</f>
      </c>
      <c r="H11" s="40"/>
      <c r="I11" s="103" t="s">
        <v>144</v>
      </c>
      <c r="J11" s="129" t="s">
        <v>141</v>
      </c>
      <c r="K11" s="176"/>
      <c r="L11" s="153"/>
      <c r="M11" s="154"/>
      <c r="N11" s="189"/>
      <c r="O11" s="168"/>
      <c r="P11" s="152"/>
      <c r="Q11" s="141"/>
      <c r="R11" s="59">
        <v>0.42</v>
      </c>
      <c r="S11" s="41"/>
      <c r="T11" s="40"/>
      <c r="U11" s="39"/>
      <c r="V11" s="176"/>
      <c r="W11" s="149"/>
      <c r="X11" s="6"/>
    </row>
    <row r="12" spans="1:24" ht="12" customHeight="1">
      <c r="A12" s="154">
        <v>4</v>
      </c>
      <c r="B12" s="190" t="str">
        <f>VLOOKUP(A12,'пр.взвешивания'!B6:E42,2,FALSE)</f>
        <v>ВОЛКОВА Евгения Михайловна</v>
      </c>
      <c r="C12" s="201" t="str">
        <f>VLOOKUP(A12,'пр.взвешивания'!B6:F45,3,FALSE)</f>
        <v>01.09.94 КМС</v>
      </c>
      <c r="D12" s="195" t="str">
        <f>VLOOKUP(A12,'пр.взвешивания'!B6:G45,4,FALSE)</f>
        <v>С-П</v>
      </c>
      <c r="E12" s="148" t="str">
        <f>VLOOKUP(A12,'пр.взвешивания'!B7:H45,5,FALSE)</f>
        <v>С-Петербург МО</v>
      </c>
      <c r="F12" s="43">
        <v>4</v>
      </c>
      <c r="G12" s="44">
        <v>3</v>
      </c>
      <c r="H12" s="38">
        <v>0</v>
      </c>
      <c r="I12" s="45"/>
      <c r="J12" s="69">
        <v>1</v>
      </c>
      <c r="K12" s="176">
        <f>SUM(F12:J12)</f>
        <v>8</v>
      </c>
      <c r="L12" s="191"/>
      <c r="M12" s="154">
        <v>2</v>
      </c>
      <c r="N12" s="190" t="str">
        <f>VLOOKUP(M12,'пр.взвешивания'!B6:C39,2,FALSE)</f>
        <v>ЧЕМЕРСКАЯ Анна Владимировна</v>
      </c>
      <c r="O12" s="166" t="str">
        <f>VLOOKUP(M12,'пр.взвешивания'!B6:Q45,3,FALSE)</f>
        <v>08.08.1994 кмс</v>
      </c>
      <c r="P12" s="151" t="str">
        <f>VLOOKUP(M12,'пр.взвешивания'!B6:R45,4,FALSE)</f>
        <v>СФО</v>
      </c>
      <c r="Q12" s="142" t="str">
        <f>VLOOKUP(M12,'пр.взвешивания'!B1:H45,5,FALSE)</f>
        <v>Новосибирская Новосибирск МО</v>
      </c>
      <c r="R12" s="60">
        <v>3</v>
      </c>
      <c r="S12" s="44">
        <v>3</v>
      </c>
      <c r="T12" s="44">
        <v>2</v>
      </c>
      <c r="U12" s="45"/>
      <c r="V12" s="176">
        <f>SUM(R12:U12)</f>
        <v>8</v>
      </c>
      <c r="W12" s="172">
        <v>1</v>
      </c>
      <c r="X12" s="6"/>
    </row>
    <row r="13" spans="1:24" ht="12" customHeight="1" thickBot="1">
      <c r="A13" s="154"/>
      <c r="B13" s="189"/>
      <c r="C13" s="202"/>
      <c r="D13" s="196"/>
      <c r="E13" s="147"/>
      <c r="F13" s="34">
        <v>1.21</v>
      </c>
      <c r="G13" s="33">
        <f>HYPERLINK(круги!H22)</f>
      </c>
      <c r="H13" s="41">
        <f>HYPERLINK(круги!H53)</f>
      </c>
      <c r="I13" s="32"/>
      <c r="J13" s="67">
        <f>HYPERLINK(круги!H11)</f>
      </c>
      <c r="K13" s="176"/>
      <c r="L13" s="153"/>
      <c r="M13" s="155"/>
      <c r="N13" s="193"/>
      <c r="O13" s="167"/>
      <c r="P13" s="175"/>
      <c r="Q13" s="143"/>
      <c r="R13" s="61"/>
      <c r="S13" s="47"/>
      <c r="T13" s="47"/>
      <c r="U13" s="62"/>
      <c r="V13" s="177"/>
      <c r="W13" s="173"/>
      <c r="X13" s="6"/>
    </row>
    <row r="14" spans="1:24" ht="12" customHeight="1">
      <c r="A14" s="154">
        <v>5</v>
      </c>
      <c r="B14" s="190" t="str">
        <f>VLOOKUP(A14,'пр.взвешивания'!B6:E44,2,FALSE)</f>
        <v>СИВЕНКОВА Светлана Ивановна</v>
      </c>
      <c r="C14" s="201" t="str">
        <f>VLOOKUP(A14,'пр.взвешивания'!B6:F47,3,FALSE)</f>
        <v>24.09.1993 КМС</v>
      </c>
      <c r="D14" s="195" t="str">
        <f>VLOOKUP(A14,'пр.взвешивания'!B6:G47,4,FALSE)</f>
        <v>ЦФО</v>
      </c>
      <c r="E14" s="148" t="str">
        <f>VLOOKUP(A14,'пр.взвешивания'!B9:H47,5,FALSE)</f>
        <v>Брянская Брянск Д</v>
      </c>
      <c r="F14" s="109">
        <v>4</v>
      </c>
      <c r="G14" s="130">
        <v>0</v>
      </c>
      <c r="H14" s="38">
        <v>0</v>
      </c>
      <c r="I14" s="36">
        <v>3</v>
      </c>
      <c r="J14" s="70"/>
      <c r="K14" s="176">
        <f>SUM(F14:J14)</f>
        <v>7</v>
      </c>
      <c r="L14" s="153"/>
      <c r="M14" s="6"/>
      <c r="N14" s="6"/>
      <c r="O14" s="6"/>
      <c r="P14" s="6"/>
      <c r="Q14" s="6"/>
      <c r="R14" s="23"/>
      <c r="S14" s="23"/>
      <c r="T14" s="23"/>
      <c r="U14" s="23"/>
      <c r="V14" s="81"/>
      <c r="W14" s="6"/>
      <c r="X14" s="6"/>
    </row>
    <row r="15" spans="1:24" ht="12" customHeight="1" thickBot="1">
      <c r="A15" s="155"/>
      <c r="B15" s="193"/>
      <c r="C15" s="206"/>
      <c r="D15" s="197"/>
      <c r="E15" s="150"/>
      <c r="F15" s="24">
        <v>3.07</v>
      </c>
      <c r="G15" s="63">
        <f>HYPERLINK(круги!H55)</f>
      </c>
      <c r="H15" s="48">
        <f>HYPERLINK(круги!H33)</f>
      </c>
      <c r="I15" s="46">
        <f>HYPERLINK(круги!H9)</f>
      </c>
      <c r="J15" s="71"/>
      <c r="K15" s="177"/>
      <c r="L15" s="192"/>
      <c r="M15" s="6"/>
      <c r="N15" s="6"/>
      <c r="O15" s="6"/>
      <c r="P15" s="6"/>
      <c r="Q15" s="6"/>
      <c r="R15" s="23"/>
      <c r="S15" s="23"/>
      <c r="T15" s="23"/>
      <c r="U15" s="23"/>
      <c r="V15" s="81"/>
      <c r="W15" s="6"/>
      <c r="X15" s="6"/>
    </row>
    <row r="16" spans="1:24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81"/>
      <c r="L16" s="6"/>
      <c r="M16" s="18" t="s">
        <v>8</v>
      </c>
      <c r="N16" s="6"/>
      <c r="O16" s="6"/>
      <c r="P16" s="6"/>
      <c r="Q16" s="6"/>
      <c r="R16" s="23"/>
      <c r="S16" s="23"/>
      <c r="T16" s="23"/>
      <c r="U16" s="23"/>
      <c r="V16" s="81"/>
      <c r="W16" s="6"/>
      <c r="X16" s="6"/>
    </row>
    <row r="17" spans="1:24" ht="12" customHeight="1">
      <c r="A17" s="139">
        <v>6</v>
      </c>
      <c r="B17" s="204" t="str">
        <f>VLOOKUP(A17,'пр.взвешивания'!B6:E39,2,FALSE)</f>
        <v>АГЕЕВА Татьяна Андреевна</v>
      </c>
      <c r="C17" s="178" t="str">
        <f>VLOOKUP(A17,'пр.взвешивания'!B6:F50,3,FALSE)</f>
        <v>06.04.1993 КМС</v>
      </c>
      <c r="D17" s="198" t="str">
        <f>VLOOKUP(A17,'пр.взвешивания'!B6:G50,4,FALSE)</f>
        <v>МОС</v>
      </c>
      <c r="E17" s="146" t="str">
        <f>VLOOKUP(A17,'пр.взвешивания'!B12:H50,5,FALSE)</f>
        <v>МОСКВА</v>
      </c>
      <c r="F17" s="93"/>
      <c r="G17" s="94">
        <v>0</v>
      </c>
      <c r="H17" s="94" t="s">
        <v>45</v>
      </c>
      <c r="I17" s="95" t="s">
        <v>131</v>
      </c>
      <c r="J17" s="6"/>
      <c r="K17" s="183">
        <v>1</v>
      </c>
      <c r="L17" s="213"/>
      <c r="M17" s="139">
        <v>12</v>
      </c>
      <c r="N17" s="178" t="str">
        <f>VLOOKUP(M17,'пр.взвешивания'!B6:C39,2,FALSE)</f>
        <v>БРАТЧЕНКО Виолета Анатольевна</v>
      </c>
      <c r="O17" s="178" t="str">
        <f>VLOOKUP(M17,'пр.взвешивания'!B6:Q50,3,FALSE)</f>
        <v>14.07.1993 КМС</v>
      </c>
      <c r="P17" s="179" t="str">
        <f>VLOOKUP(M17,'пр.взвешивания'!B6:R50,4,FALSE)</f>
        <v>ЦФО</v>
      </c>
      <c r="Q17" s="140" t="str">
        <f>VLOOKUP(M17,'пр.взвешивания'!B1:H50,5,FALSE)</f>
        <v>Брянская Брянск ЮР</v>
      </c>
      <c r="R17" s="57"/>
      <c r="S17" s="30">
        <v>0</v>
      </c>
      <c r="T17" s="30">
        <v>3</v>
      </c>
      <c r="U17" s="31">
        <v>4</v>
      </c>
      <c r="V17" s="183">
        <f>SUM(R17:U17)</f>
        <v>7</v>
      </c>
      <c r="W17" s="182">
        <v>2</v>
      </c>
      <c r="X17" s="6"/>
    </row>
    <row r="18" spans="1:24" ht="12" customHeight="1">
      <c r="A18" s="154"/>
      <c r="B18" s="200"/>
      <c r="C18" s="164"/>
      <c r="D18" s="196"/>
      <c r="E18" s="147"/>
      <c r="F18" s="96"/>
      <c r="G18" s="97">
        <f>HYPERLINK(круги!H66)</f>
      </c>
      <c r="H18" s="97">
        <f>HYPERLINK(круги!H75)</f>
      </c>
      <c r="I18" s="98">
        <f>HYPERLINK(круги!H84)</f>
      </c>
      <c r="J18" s="6"/>
      <c r="K18" s="176"/>
      <c r="L18" s="153"/>
      <c r="M18" s="154"/>
      <c r="N18" s="164"/>
      <c r="O18" s="164"/>
      <c r="P18" s="152"/>
      <c r="Q18" s="141"/>
      <c r="R18" s="58"/>
      <c r="S18" s="33"/>
      <c r="T18" s="33"/>
      <c r="U18" s="34">
        <v>0.57</v>
      </c>
      <c r="V18" s="176"/>
      <c r="W18" s="149"/>
      <c r="X18" s="6"/>
    </row>
    <row r="19" spans="1:24" ht="12" customHeight="1">
      <c r="A19" s="154">
        <v>7</v>
      </c>
      <c r="B19" s="199" t="str">
        <f>VLOOKUP(A19,'пр.взвешивания'!B8:E39,2,FALSE)</f>
        <v>ОСИНЦЕВА Илона Сергеевна</v>
      </c>
      <c r="C19" s="165" t="str">
        <f>VLOOKUP(A19,'пр.взвешивания'!B6:F52,3,FALSE)</f>
        <v>12.03.1995 КМС</v>
      </c>
      <c r="D19" s="195" t="str">
        <f>VLOOKUP(A19,'пр.взвешивания'!B6:G52,4,FALSE)</f>
        <v>УФО</v>
      </c>
      <c r="E19" s="148" t="str">
        <f>VLOOKUP(A19,'пр.взвешивания'!B14:H52,5,FALSE)</f>
        <v>УФО, Свердловская, С.Лог</v>
      </c>
      <c r="F19" s="99">
        <v>4</v>
      </c>
      <c r="G19" s="100"/>
      <c r="H19" s="101" t="s">
        <v>130</v>
      </c>
      <c r="I19" s="102" t="s">
        <v>130</v>
      </c>
      <c r="J19" s="6"/>
      <c r="K19" s="176">
        <v>12</v>
      </c>
      <c r="L19" s="153">
        <v>1</v>
      </c>
      <c r="M19" s="154">
        <v>17</v>
      </c>
      <c r="N19" s="165" t="str">
        <f>VLOOKUP(M19,'пр.взвешивания'!B8:C39,2,FALSE)</f>
        <v>КРЮКОВА Ольга Владимировна</v>
      </c>
      <c r="O19" s="165" t="str">
        <f>VLOOKUP(M19,'пр.взвешивания'!B6:Q52,3,FALSE)</f>
        <v>16.03.1995, КМС</v>
      </c>
      <c r="P19" s="151" t="str">
        <f>VLOOKUP(M19,'пр.взвешивания'!B6:R52,4,FALSE)</f>
        <v>ПФО</v>
      </c>
      <c r="Q19" s="142" t="str">
        <f>VLOOKUP(M19,'пр.взвешивания'!B1:H52,5,FALSE)</f>
        <v> Самарская, Самара</v>
      </c>
      <c r="R19" s="56">
        <v>3</v>
      </c>
      <c r="S19" s="37"/>
      <c r="T19" s="38">
        <v>3</v>
      </c>
      <c r="U19" s="36">
        <v>3</v>
      </c>
      <c r="V19" s="176">
        <f>SUM(R19:U19)</f>
        <v>9</v>
      </c>
      <c r="W19" s="149">
        <v>1</v>
      </c>
      <c r="X19" s="6"/>
    </row>
    <row r="20" spans="1:24" ht="12" customHeight="1">
      <c r="A20" s="154"/>
      <c r="B20" s="200"/>
      <c r="C20" s="164"/>
      <c r="D20" s="196"/>
      <c r="E20" s="147"/>
      <c r="F20" s="103" t="s">
        <v>129</v>
      </c>
      <c r="G20" s="104"/>
      <c r="H20" s="105" t="s">
        <v>138</v>
      </c>
      <c r="I20" s="106" t="s">
        <v>135</v>
      </c>
      <c r="J20" s="6"/>
      <c r="K20" s="176"/>
      <c r="L20" s="153"/>
      <c r="M20" s="154"/>
      <c r="N20" s="164"/>
      <c r="O20" s="164"/>
      <c r="P20" s="152"/>
      <c r="Q20" s="141"/>
      <c r="R20" s="59"/>
      <c r="S20" s="40"/>
      <c r="T20" s="41"/>
      <c r="U20" s="39"/>
      <c r="V20" s="176"/>
      <c r="W20" s="149"/>
      <c r="X20" s="6"/>
    </row>
    <row r="21" spans="1:24" ht="12" customHeight="1">
      <c r="A21" s="154">
        <v>8</v>
      </c>
      <c r="B21" s="199" t="str">
        <f>VLOOKUP(A21,'пр.взвешивания'!B10:E40,2,FALSE)</f>
        <v>НЕФЕДОВА Лариса Юрьевна</v>
      </c>
      <c r="C21" s="165" t="str">
        <f>VLOOKUP(A21,'пр.взвешивания'!B6:F54,3,FALSE)</f>
        <v>03.08.1994 1р</v>
      </c>
      <c r="D21" s="195" t="str">
        <f>VLOOKUP(A21,'пр.взвешивания'!B6:G54,4,FALSE)</f>
        <v>ПФО</v>
      </c>
      <c r="E21" s="148" t="str">
        <f>VLOOKUP(A21,'пр.взвешивания'!B16:H54,5,FALSE)</f>
        <v> Пермский Краснокамск ПР</v>
      </c>
      <c r="F21" s="99" t="s">
        <v>47</v>
      </c>
      <c r="G21" s="107" t="s">
        <v>131</v>
      </c>
      <c r="H21" s="108"/>
      <c r="I21" s="102" t="s">
        <v>131</v>
      </c>
      <c r="J21" s="6"/>
      <c r="K21" s="176">
        <v>3</v>
      </c>
      <c r="L21" s="153"/>
      <c r="M21" s="154">
        <v>15</v>
      </c>
      <c r="N21" s="165" t="str">
        <f>VLOOKUP(M21,'пр.взвешивания'!B10:C40,2,FALSE)</f>
        <v>СУПРУНОВА Юлия Александровна</v>
      </c>
      <c r="O21" s="165" t="str">
        <f>VLOOKUP(M21,'пр.взвешивания'!B6:Q54,3,FALSE)</f>
        <v>15.06.1994 КМС</v>
      </c>
      <c r="P21" s="151" t="str">
        <f>VLOOKUP(M21,'пр.взвешивания'!B6:R54,4,FALSE)</f>
        <v>СФО</v>
      </c>
      <c r="Q21" s="142" t="str">
        <f>VLOOKUP(M21,'пр.взвешивания'!B1:H54,5,FALSE)</f>
        <v>Кемеровская, Новокузнецк, МО</v>
      </c>
      <c r="R21" s="56">
        <v>0</v>
      </c>
      <c r="S21" s="38">
        <v>0</v>
      </c>
      <c r="T21" s="37"/>
      <c r="U21" s="36">
        <v>3</v>
      </c>
      <c r="V21" s="176">
        <f>SUM(R21:U21)</f>
        <v>3</v>
      </c>
      <c r="W21" s="149"/>
      <c r="X21" s="6"/>
    </row>
    <row r="22" spans="1:24" ht="12" customHeight="1">
      <c r="A22" s="154"/>
      <c r="B22" s="200"/>
      <c r="C22" s="164"/>
      <c r="D22" s="196"/>
      <c r="E22" s="147"/>
      <c r="F22" s="103">
        <f>HYPERLINK(круги!H77)</f>
      </c>
      <c r="G22" s="97">
        <f>HYPERLINK(круги!H88)</f>
      </c>
      <c r="H22" s="104"/>
      <c r="I22" s="106">
        <f>HYPERLINK(круги!H72)</f>
      </c>
      <c r="J22" s="6"/>
      <c r="K22" s="176"/>
      <c r="L22" s="153"/>
      <c r="M22" s="154"/>
      <c r="N22" s="164"/>
      <c r="O22" s="164"/>
      <c r="P22" s="152"/>
      <c r="Q22" s="141"/>
      <c r="R22" s="59"/>
      <c r="S22" s="41"/>
      <c r="T22" s="40"/>
      <c r="U22" s="39"/>
      <c r="V22" s="176"/>
      <c r="W22" s="149"/>
      <c r="X22" s="6"/>
    </row>
    <row r="23" spans="1:24" ht="12" customHeight="1">
      <c r="A23" s="154">
        <v>9</v>
      </c>
      <c r="B23" s="199" t="str">
        <f>VLOOKUP(A23,'пр.взвешивания'!B12:E42,2,FALSE)</f>
        <v>МИРОШКИНА Светлана Сергеевна</v>
      </c>
      <c r="C23" s="165" t="str">
        <f>VLOOKUP(A23,'пр.взвешивания'!B6:F56,3,FALSE)</f>
        <v>14.04.1994 КМС</v>
      </c>
      <c r="D23" s="195" t="str">
        <f>VLOOKUP(A23,'пр.взвешивания'!B6:G56,4,FALSE)</f>
        <v>СФО</v>
      </c>
      <c r="E23" s="148" t="str">
        <f>VLOOKUP(A23,'пр.взвешивания'!B18:H56,5,FALSE)</f>
        <v>Алтайский Барнаул МО</v>
      </c>
      <c r="F23" s="109" t="s">
        <v>130</v>
      </c>
      <c r="G23" s="107" t="s">
        <v>131</v>
      </c>
      <c r="H23" s="107" t="s">
        <v>130</v>
      </c>
      <c r="I23" s="110"/>
      <c r="J23" s="6"/>
      <c r="K23" s="176">
        <v>8</v>
      </c>
      <c r="L23" s="191">
        <v>2</v>
      </c>
      <c r="M23" s="154">
        <v>11</v>
      </c>
      <c r="N23" s="165" t="str">
        <f>VLOOKUP(M23,'пр.взвешивания'!B12:C42,2,FALSE)</f>
        <v>ПТИЧЕНКО Вера Вадимовна</v>
      </c>
      <c r="O23" s="165" t="str">
        <f>VLOOKUP(M23,'пр.взвешивания'!B6:Q56,3,FALSE)</f>
        <v>28.09.1995, КМС</v>
      </c>
      <c r="P23" s="151" t="str">
        <f>VLOOKUP(M23,'пр.взвешивания'!B6:R56,4,FALSE)</f>
        <v>СФО</v>
      </c>
      <c r="Q23" s="142" t="str">
        <f>VLOOKUP(M23,'пр.взвешивания'!B1:H56,5,FALSE)</f>
        <v>Новосибирская, Новосибирск, МО</v>
      </c>
      <c r="R23" s="60">
        <v>0</v>
      </c>
      <c r="S23" s="44">
        <v>1</v>
      </c>
      <c r="T23" s="44">
        <v>0</v>
      </c>
      <c r="U23" s="45"/>
      <c r="V23" s="176">
        <f>SUM(R23:U23)</f>
        <v>1</v>
      </c>
      <c r="W23" s="172"/>
      <c r="X23" s="6"/>
    </row>
    <row r="24" spans="1:24" ht="12" customHeight="1" thickBot="1">
      <c r="A24" s="155"/>
      <c r="B24" s="205"/>
      <c r="C24" s="174"/>
      <c r="D24" s="197"/>
      <c r="E24" s="150"/>
      <c r="F24" s="111" t="s">
        <v>137</v>
      </c>
      <c r="G24" s="112">
        <f>HYPERLINK(круги!HZ81)</f>
      </c>
      <c r="H24" s="112" t="s">
        <v>132</v>
      </c>
      <c r="I24" s="113"/>
      <c r="J24" s="6"/>
      <c r="K24" s="177"/>
      <c r="L24" s="192"/>
      <c r="M24" s="155"/>
      <c r="N24" s="174"/>
      <c r="O24" s="174"/>
      <c r="P24" s="175"/>
      <c r="Q24" s="143"/>
      <c r="R24" s="61"/>
      <c r="S24" s="47"/>
      <c r="T24" s="47"/>
      <c r="U24" s="62"/>
      <c r="V24" s="177"/>
      <c r="W24" s="173"/>
      <c r="X24" s="6"/>
    </row>
    <row r="25" spans="1:24" ht="16.5" customHeight="1" thickBot="1">
      <c r="A25" s="18" t="s">
        <v>11</v>
      </c>
      <c r="B25" s="6"/>
      <c r="C25" s="6"/>
      <c r="D25" s="6"/>
      <c r="E25" s="6"/>
      <c r="F25" s="6"/>
      <c r="G25" s="6"/>
      <c r="H25" s="6"/>
      <c r="I25" s="6"/>
      <c r="J25" s="6"/>
      <c r="K25" s="81"/>
      <c r="L25" s="6"/>
      <c r="M25" s="6"/>
      <c r="N25" s="25" t="s">
        <v>25</v>
      </c>
      <c r="O25" s="25"/>
      <c r="P25" s="25"/>
      <c r="Q25" s="25"/>
      <c r="R25" s="180" t="s">
        <v>26</v>
      </c>
      <c r="S25" s="180"/>
      <c r="T25" s="180"/>
      <c r="U25" s="6"/>
      <c r="V25" s="6"/>
      <c r="W25" s="6"/>
      <c r="X25" s="6"/>
    </row>
    <row r="26" spans="1:24" ht="12" customHeight="1" thickBot="1">
      <c r="A26" s="139">
        <v>10</v>
      </c>
      <c r="B26" s="178" t="str">
        <f>VLOOKUP(A26,'пр.взвешивания'!B6:E39,2,FALSE)</f>
        <v>ИВАНЦОВА Ольга Сергеевна</v>
      </c>
      <c r="C26" s="178" t="str">
        <f>VLOOKUP(A26,'пр.взвешивания'!B6:F59,3,FALSE)</f>
        <v>26.11.1993 КМС</v>
      </c>
      <c r="D26" s="198" t="str">
        <f>VLOOKUP(A26,'пр.взвешивания'!B6:G59,4,FALSE)</f>
        <v>ЦФО</v>
      </c>
      <c r="E26" s="146" t="str">
        <f>VLOOKUP(A26,'пр.взвешивания'!B21:H59,5,FALSE)</f>
        <v>Смоленская Смоленск </v>
      </c>
      <c r="F26" s="114"/>
      <c r="G26" s="115">
        <v>0</v>
      </c>
      <c r="H26" s="115" t="s">
        <v>131</v>
      </c>
      <c r="I26" s="116" t="s">
        <v>131</v>
      </c>
      <c r="J26" s="49"/>
      <c r="K26" s="183">
        <f>SUM(F26:J26)</f>
        <v>0</v>
      </c>
      <c r="L26" s="182"/>
      <c r="M26" s="139">
        <v>2</v>
      </c>
      <c r="N26" s="178" t="str">
        <f>VLOOKUP(M26,'пр.взвешивания'!B6:P39,2,FALSE)</f>
        <v>ЧЕМЕРСКАЯ Анна Владимировна</v>
      </c>
      <c r="O26" s="178" t="str">
        <f>VLOOKUP(M26,'пр.взвешивания'!B6:Q59,3,FALSE)</f>
        <v>08.08.1994 кмс</v>
      </c>
      <c r="P26" s="179" t="str">
        <f>VLOOKUP(M26,'пр.взвешивания'!B6:R59,4,FALSE)</f>
        <v>СФО</v>
      </c>
      <c r="Q26" s="140" t="str">
        <f>VLOOKUP(M26,'пр.взвешивания'!B1:H59,5,FALSE)</f>
        <v>Новосибирская Новосибирск МО</v>
      </c>
      <c r="R26" s="6"/>
      <c r="S26" s="6"/>
      <c r="T26" s="6"/>
      <c r="U26" s="6"/>
      <c r="V26" s="6"/>
      <c r="W26" s="6"/>
      <c r="X26" s="6"/>
    </row>
    <row r="27" spans="1:24" ht="12" customHeight="1">
      <c r="A27" s="154"/>
      <c r="B27" s="164"/>
      <c r="C27" s="164"/>
      <c r="D27" s="196"/>
      <c r="E27" s="147"/>
      <c r="F27" s="117"/>
      <c r="G27" s="118">
        <f>HYPERLINK(круги!H132)</f>
      </c>
      <c r="H27" s="119"/>
      <c r="I27" s="120"/>
      <c r="J27" s="49"/>
      <c r="K27" s="176"/>
      <c r="L27" s="149"/>
      <c r="M27" s="154"/>
      <c r="N27" s="164"/>
      <c r="O27" s="164"/>
      <c r="P27" s="152"/>
      <c r="Q27" s="141"/>
      <c r="R27" s="131" t="s">
        <v>148</v>
      </c>
      <c r="S27" s="132"/>
      <c r="T27" s="132"/>
      <c r="U27" s="132"/>
      <c r="V27" s="6"/>
      <c r="W27" s="6"/>
      <c r="X27" s="6"/>
    </row>
    <row r="28" spans="1:24" ht="12" customHeight="1" thickBot="1">
      <c r="A28" s="154">
        <v>11</v>
      </c>
      <c r="B28" s="165" t="str">
        <f>VLOOKUP(A28,'пр.взвешивания'!B6:E39,2,FALSE)</f>
        <v>ПТИЧЕНКО Вера Вадимовна</v>
      </c>
      <c r="C28" s="165" t="str">
        <f>VLOOKUP(A28,'пр.взвешивания'!B6:F61,3,FALSE)</f>
        <v>28.09.1995, КМС</v>
      </c>
      <c r="D28" s="195" t="str">
        <f>VLOOKUP(A28,'пр.взвешивания'!B6:G61,4,FALSE)</f>
        <v>СФО</v>
      </c>
      <c r="E28" s="148" t="str">
        <f>VLOOKUP(A28,'пр.взвешивания'!B23:H61,5,FALSE)</f>
        <v>Новосибирская, Новосибирск, МО</v>
      </c>
      <c r="F28" s="121">
        <v>4</v>
      </c>
      <c r="G28" s="100"/>
      <c r="H28" s="101" t="s">
        <v>131</v>
      </c>
      <c r="I28" s="122" t="s">
        <v>47</v>
      </c>
      <c r="J28" s="49"/>
      <c r="K28" s="176">
        <v>7</v>
      </c>
      <c r="L28" s="149">
        <v>2</v>
      </c>
      <c r="M28" s="154">
        <v>12</v>
      </c>
      <c r="N28" s="165" t="str">
        <f>VLOOKUP(M28,'пр.взвешивания'!B6:P39,2,FALSE)</f>
        <v>БРАТЧЕНКО Виолета Анатольевна</v>
      </c>
      <c r="O28" s="165" t="str">
        <f>VLOOKUP(M28,'пр.взвешивания'!B6:Q61,3,FALSE)</f>
        <v>14.07.1993 КМС</v>
      </c>
      <c r="P28" s="151" t="str">
        <f>VLOOKUP(M28,'пр.взвешивания'!B6:R61,4,FALSE)</f>
        <v>ЦФО</v>
      </c>
      <c r="Q28" s="142" t="str">
        <f>VLOOKUP(M28,'пр.взвешивания'!B1:H61,5,FALSE)</f>
        <v>Брянская Брянск ЮР</v>
      </c>
      <c r="R28" s="133" t="s">
        <v>147</v>
      </c>
      <c r="S28" s="134"/>
      <c r="T28" s="135"/>
      <c r="U28" s="132"/>
      <c r="V28" s="6"/>
      <c r="W28" s="6"/>
      <c r="X28" s="6"/>
    </row>
    <row r="29" spans="1:24" ht="12" customHeight="1" thickBot="1">
      <c r="A29" s="154"/>
      <c r="B29" s="164"/>
      <c r="C29" s="164"/>
      <c r="D29" s="196"/>
      <c r="E29" s="147"/>
      <c r="F29" s="123" t="s">
        <v>133</v>
      </c>
      <c r="G29" s="104"/>
      <c r="H29" s="105">
        <f>HYPERLINK(круги!H123)</f>
      </c>
      <c r="I29" s="124">
        <f>HYPERLINK(круги!H134)</f>
      </c>
      <c r="J29" s="49"/>
      <c r="K29" s="176"/>
      <c r="L29" s="149"/>
      <c r="M29" s="155"/>
      <c r="N29" s="174"/>
      <c r="O29" s="174"/>
      <c r="P29" s="175"/>
      <c r="Q29" s="143"/>
      <c r="R29" s="132"/>
      <c r="S29" s="136"/>
      <c r="T29" s="136"/>
      <c r="U29" s="131" t="s">
        <v>52</v>
      </c>
      <c r="V29" s="6"/>
      <c r="W29" s="6"/>
      <c r="X29" s="6"/>
    </row>
    <row r="30" spans="1:24" ht="12" customHeight="1" thickBot="1">
      <c r="A30" s="154">
        <v>12</v>
      </c>
      <c r="B30" s="165" t="str">
        <f>VLOOKUP(A30,'пр.взвешивания'!B6:E40,2,FALSE)</f>
        <v>БРАТЧЕНКО Виолета Анатольевна</v>
      </c>
      <c r="C30" s="165" t="str">
        <f>VLOOKUP(A30,'пр.взвешивания'!B6:F63,3,FALSE)</f>
        <v>14.07.1993 КМС</v>
      </c>
      <c r="D30" s="195" t="str">
        <f>VLOOKUP(A30,'пр.взвешивания'!B6:G63,4,FALSE)</f>
        <v>ЦФО</v>
      </c>
      <c r="E30" s="148" t="str">
        <f>VLOOKUP(A30,'пр.взвешивания'!B25:H63,5,FALSE)</f>
        <v>Брянская Брянск ЮР</v>
      </c>
      <c r="F30" s="121" t="s">
        <v>130</v>
      </c>
      <c r="G30" s="101" t="s">
        <v>130</v>
      </c>
      <c r="H30" s="100"/>
      <c r="I30" s="122" t="s">
        <v>131</v>
      </c>
      <c r="J30" s="49"/>
      <c r="K30" s="176">
        <v>8</v>
      </c>
      <c r="L30" s="149">
        <v>1</v>
      </c>
      <c r="M30" s="161">
        <v>17</v>
      </c>
      <c r="N30" s="163" t="str">
        <f>VLOOKUP(M30,'пр.взвешивания'!B6:P40,2,FALSE)</f>
        <v>КРЮКОВА Ольга Владимировна</v>
      </c>
      <c r="O30" s="163" t="str">
        <f>VLOOKUP(M30,'пр.взвешивания'!B6:Q63,3,FALSE)</f>
        <v>16.03.1995, КМС</v>
      </c>
      <c r="P30" s="181" t="str">
        <f>VLOOKUP(M30,'пр.взвешивания'!B6:R63,4,FALSE)</f>
        <v>ПФО</v>
      </c>
      <c r="Q30" s="144" t="str">
        <f>VLOOKUP(M30,'пр.взвешивания'!B1:H63,5,FALSE)</f>
        <v> Самарская, Самара</v>
      </c>
      <c r="R30" s="132"/>
      <c r="S30" s="136"/>
      <c r="T30" s="136"/>
      <c r="U30" s="133" t="s">
        <v>149</v>
      </c>
      <c r="V30" s="6"/>
      <c r="W30" s="6"/>
      <c r="X30" s="6"/>
    </row>
    <row r="31" spans="1:24" ht="12" customHeight="1">
      <c r="A31" s="154"/>
      <c r="B31" s="164"/>
      <c r="C31" s="164"/>
      <c r="D31" s="196"/>
      <c r="E31" s="147"/>
      <c r="F31" s="123" t="s">
        <v>136</v>
      </c>
      <c r="G31" s="105" t="s">
        <v>140</v>
      </c>
      <c r="H31" s="104"/>
      <c r="I31" s="124">
        <f>HYPERLINK(круги!H105)</f>
      </c>
      <c r="J31" s="49"/>
      <c r="K31" s="176"/>
      <c r="L31" s="149"/>
      <c r="M31" s="194"/>
      <c r="N31" s="164"/>
      <c r="O31" s="164"/>
      <c r="P31" s="152"/>
      <c r="Q31" s="141"/>
      <c r="R31" s="131" t="s">
        <v>52</v>
      </c>
      <c r="S31" s="137"/>
      <c r="T31" s="138"/>
      <c r="U31" s="132"/>
      <c r="V31" s="6"/>
      <c r="W31" s="6"/>
      <c r="X31" s="6"/>
    </row>
    <row r="32" spans="1:24" ht="12" customHeight="1" thickBot="1">
      <c r="A32" s="154">
        <v>13</v>
      </c>
      <c r="B32" s="165" t="str">
        <f>VLOOKUP(A32,'пр.взвешивания'!B6:E42,2,FALSE)</f>
        <v>АНОХИНА Ангелина Валерьевна</v>
      </c>
      <c r="C32" s="165" t="str">
        <f>VLOOKUP(A32,'пр.взвешивания'!B6:F65,3,FALSE)</f>
        <v>13.02.1994 кмс</v>
      </c>
      <c r="D32" s="195" t="str">
        <f>VLOOKUP(A32,'пр.взвешивания'!B6:G65,4,FALSE)</f>
        <v>МОС</v>
      </c>
      <c r="E32" s="148" t="str">
        <f>VLOOKUP(A32,'пр.взвешивания'!B27:H65,5,FALSE)</f>
        <v>МОСКВА МО</v>
      </c>
      <c r="F32" s="125" t="s">
        <v>139</v>
      </c>
      <c r="G32" s="126" t="s">
        <v>131</v>
      </c>
      <c r="H32" s="126" t="s">
        <v>47</v>
      </c>
      <c r="I32" s="110"/>
      <c r="J32" s="49"/>
      <c r="K32" s="176">
        <v>6.5</v>
      </c>
      <c r="L32" s="172"/>
      <c r="M32" s="154">
        <v>7</v>
      </c>
      <c r="N32" s="165" t="str">
        <f>VLOOKUP(M32,'пр.взвешивания'!B6:P42,2,FALSE)</f>
        <v>ОСИНЦЕВА Илона Сергеевна</v>
      </c>
      <c r="O32" s="165" t="str">
        <f>VLOOKUP(M32,'пр.взвешивания'!B6:Q65,3,FALSE)</f>
        <v>12.03.1995 КМС</v>
      </c>
      <c r="P32" s="151" t="str">
        <f>VLOOKUP(M32,'пр.взвешивания'!B6:R65,4,FALSE)</f>
        <v>УФО</v>
      </c>
      <c r="Q32" s="142" t="str">
        <f>VLOOKUP(M32,'пр.взвешивания'!B1:H65,5,FALSE)</f>
        <v>УФО, Свердловская, С.Лог</v>
      </c>
      <c r="R32" s="133" t="s">
        <v>147</v>
      </c>
      <c r="S32" s="132"/>
      <c r="T32" s="132"/>
      <c r="U32" s="132"/>
      <c r="V32" s="6"/>
      <c r="W32" s="6"/>
      <c r="X32" s="6"/>
    </row>
    <row r="33" spans="1:24" ht="12" customHeight="1" thickBot="1">
      <c r="A33" s="155"/>
      <c r="B33" s="174"/>
      <c r="C33" s="174"/>
      <c r="D33" s="197"/>
      <c r="E33" s="150"/>
      <c r="F33" s="127">
        <f>HYPERLINK(круги!H119)</f>
      </c>
      <c r="G33" s="128">
        <f>HYPERLINK(круги!H138)</f>
      </c>
      <c r="H33" s="128">
        <f>HYPERLINK(круги!H103)</f>
      </c>
      <c r="I33" s="113"/>
      <c r="J33" s="49"/>
      <c r="K33" s="177"/>
      <c r="L33" s="173"/>
      <c r="M33" s="155"/>
      <c r="N33" s="174"/>
      <c r="O33" s="174"/>
      <c r="P33" s="175"/>
      <c r="Q33" s="143"/>
      <c r="R33" s="6"/>
      <c r="S33" s="6"/>
      <c r="T33" s="6"/>
      <c r="U33" s="6"/>
      <c r="V33" s="6"/>
      <c r="W33" s="6"/>
      <c r="X33" s="6"/>
    </row>
    <row r="34" spans="1:24" ht="15" customHeight="1" thickBot="1">
      <c r="A34" s="18" t="s">
        <v>12</v>
      </c>
      <c r="B34" s="6"/>
      <c r="C34" s="6"/>
      <c r="D34" s="6"/>
      <c r="E34" s="6"/>
      <c r="F34" s="49"/>
      <c r="G34" s="49"/>
      <c r="H34" s="49"/>
      <c r="I34" s="49"/>
      <c r="J34" s="49"/>
      <c r="K34" s="82"/>
      <c r="L34" s="4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" customHeight="1">
      <c r="A35" s="139">
        <v>14</v>
      </c>
      <c r="B35" s="178" t="str">
        <f>VLOOKUP(A35,'пр.взвешивания'!B6:E39,2,FALSE)</f>
        <v>ЧУРСИНА Надежда Васильевна</v>
      </c>
      <c r="C35" s="178" t="str">
        <f>VLOOKUP(A35,'пр.взвешивания'!B6:F68,3,FALSE)</f>
        <v>30.09.1994 КМС</v>
      </c>
      <c r="D35" s="198" t="str">
        <f>VLOOKUP(A35,'пр.взвешивания'!B6:G68,4,FALSE)</f>
        <v>ЦФО</v>
      </c>
      <c r="E35" s="146" t="str">
        <f>VLOOKUP(A35,'пр.взвешивания'!B30:H68,5,FALSE)</f>
        <v>Белгородская Белгород</v>
      </c>
      <c r="F35" s="29"/>
      <c r="G35" s="30">
        <v>0</v>
      </c>
      <c r="H35" s="30">
        <v>0</v>
      </c>
      <c r="I35" s="28">
        <v>0</v>
      </c>
      <c r="J35" s="49"/>
      <c r="K35" s="183">
        <f>SUM(F35:J35)</f>
        <v>0</v>
      </c>
      <c r="L35" s="18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" customHeight="1">
      <c r="A36" s="154"/>
      <c r="B36" s="164"/>
      <c r="C36" s="164"/>
      <c r="D36" s="196"/>
      <c r="E36" s="147"/>
      <c r="F36" s="32"/>
      <c r="G36" s="33"/>
      <c r="H36" s="33"/>
      <c r="I36" s="35"/>
      <c r="J36" s="49"/>
      <c r="K36" s="176"/>
      <c r="L36" s="149"/>
      <c r="M36" s="27"/>
      <c r="T36" s="145" t="str">
        <f>'[3]реквизиты'!$G$7</f>
        <v>А.Б.Рыбаков</v>
      </c>
      <c r="U36" s="145"/>
      <c r="V36" s="145"/>
      <c r="W36" s="145"/>
      <c r="X36" s="6"/>
    </row>
    <row r="37" spans="1:24" ht="12" customHeight="1">
      <c r="A37" s="154">
        <v>15</v>
      </c>
      <c r="B37" s="165" t="str">
        <f>VLOOKUP(A37,'пр.взвешивания'!B6:E39,2,FALSE)</f>
        <v>СУПРУНОВА Юлия Александровна</v>
      </c>
      <c r="C37" s="165" t="str">
        <f>VLOOKUP(A37,'пр.взвешивания'!B6:F70,3,FALSE)</f>
        <v>15.06.1994 КМС</v>
      </c>
      <c r="D37" s="195" t="str">
        <f>VLOOKUP(A37,'пр.взвешивания'!B6:G70,4,FALSE)</f>
        <v>СФО</v>
      </c>
      <c r="E37" s="148" t="str">
        <f>VLOOKUP(A37,'пр.взвешивания'!B32:H70,5,FALSE)</f>
        <v>Кемеровская, Новокузнецк, МО</v>
      </c>
      <c r="F37" s="36">
        <v>3</v>
      </c>
      <c r="G37" s="37"/>
      <c r="H37" s="38">
        <v>3</v>
      </c>
      <c r="I37" s="52">
        <v>0</v>
      </c>
      <c r="J37" s="49"/>
      <c r="K37" s="176">
        <f>SUM(F37:J37)</f>
        <v>6</v>
      </c>
      <c r="L37" s="149">
        <v>2</v>
      </c>
      <c r="M37" s="15"/>
      <c r="N37" s="72" t="str">
        <f>HYPERLINK('[3]реквизиты'!$A$6)</f>
        <v>Гл. судья, судья МК</v>
      </c>
      <c r="O37" s="73"/>
      <c r="P37" s="90"/>
      <c r="Q37" s="90"/>
      <c r="R37" s="76"/>
      <c r="S37" s="91"/>
      <c r="T37" s="145"/>
      <c r="U37" s="145"/>
      <c r="V37" s="145"/>
      <c r="W37" s="145"/>
      <c r="X37" s="6"/>
    </row>
    <row r="38" spans="1:24" ht="12" customHeight="1">
      <c r="A38" s="154"/>
      <c r="B38" s="164"/>
      <c r="C38" s="164"/>
      <c r="D38" s="196"/>
      <c r="E38" s="147"/>
      <c r="F38" s="39"/>
      <c r="G38" s="40"/>
      <c r="H38" s="41"/>
      <c r="I38" s="53"/>
      <c r="J38" s="49"/>
      <c r="K38" s="176"/>
      <c r="L38" s="149"/>
      <c r="M38" s="15"/>
      <c r="N38" s="73"/>
      <c r="O38" s="73"/>
      <c r="P38" s="90"/>
      <c r="Q38" s="90"/>
      <c r="R38" s="76"/>
      <c r="S38" s="91"/>
      <c r="T38" s="74" t="str">
        <f>'[3]реквизиты'!$G$8</f>
        <v>/г.Чебоксары/</v>
      </c>
      <c r="U38" s="49"/>
      <c r="X38" s="6"/>
    </row>
    <row r="39" spans="1:24" ht="12" customHeight="1">
      <c r="A39" s="154">
        <v>16</v>
      </c>
      <c r="B39" s="165" t="str">
        <f>VLOOKUP(A39,'пр.взвешивания'!B6:E40,2,FALSE)</f>
        <v>НИКИТИНА Анна Алексеевна</v>
      </c>
      <c r="C39" s="165" t="str">
        <f>VLOOKUP(A39,'пр.взвешивания'!B6:F72,3,FALSE)</f>
        <v>14.12.1994 КМС</v>
      </c>
      <c r="D39" s="195" t="str">
        <f>VLOOKUP(A39,'пр.взвешивания'!B6:G72,4,FALSE)</f>
        <v>ЦФО</v>
      </c>
      <c r="E39" s="148" t="str">
        <f>VLOOKUP(A39,'пр.взвешивания'!B34:H72,5,FALSE)</f>
        <v>ЦФО Брянская Брянск Д </v>
      </c>
      <c r="F39" s="36">
        <v>3</v>
      </c>
      <c r="G39" s="38">
        <v>0</v>
      </c>
      <c r="H39" s="42"/>
      <c r="I39" s="52">
        <v>0</v>
      </c>
      <c r="J39" s="49"/>
      <c r="K39" s="176">
        <f>SUM(F39:J39)</f>
        <v>3</v>
      </c>
      <c r="L39" s="149"/>
      <c r="M39" s="15"/>
      <c r="N39" s="11"/>
      <c r="O39" s="11"/>
      <c r="P39" s="75"/>
      <c r="Q39" s="75"/>
      <c r="R39" s="3"/>
      <c r="S39" s="76"/>
      <c r="T39" s="145" t="str">
        <f>'[3]реквизиты'!$G$9</f>
        <v>С.М.Тресикн</v>
      </c>
      <c r="U39" s="145"/>
      <c r="V39" s="145"/>
      <c r="W39" s="145"/>
      <c r="X39" s="6"/>
    </row>
    <row r="40" spans="1:24" ht="12" customHeight="1">
      <c r="A40" s="154"/>
      <c r="B40" s="164"/>
      <c r="C40" s="164"/>
      <c r="D40" s="196"/>
      <c r="E40" s="147"/>
      <c r="F40" s="39"/>
      <c r="G40" s="41"/>
      <c r="H40" s="40"/>
      <c r="I40" s="53"/>
      <c r="J40" s="49"/>
      <c r="K40" s="176"/>
      <c r="L40" s="149"/>
      <c r="M40" s="27"/>
      <c r="N40" s="72" t="str">
        <f>HYPERLINK('[2]реквизиты'!$A$22)</f>
        <v>Гл. секретарь, судья МК</v>
      </c>
      <c r="O40" s="73"/>
      <c r="P40" s="90"/>
      <c r="Q40" s="90"/>
      <c r="R40" s="76"/>
      <c r="S40" s="91"/>
      <c r="T40" s="145"/>
      <c r="U40" s="145"/>
      <c r="V40" s="145"/>
      <c r="W40" s="145"/>
      <c r="X40" s="6"/>
    </row>
    <row r="41" spans="1:24" ht="12" customHeight="1">
      <c r="A41" s="154">
        <v>17</v>
      </c>
      <c r="B41" s="165" t="str">
        <f>VLOOKUP(A41,'пр.взвешивания'!B6:E42,2,FALSE)</f>
        <v>КРЮКОВА Ольга Владимировна</v>
      </c>
      <c r="C41" s="165" t="str">
        <f>VLOOKUP(A41,'пр.взвешивания'!B6:F74,3,FALSE)</f>
        <v>16.03.1995, КМС</v>
      </c>
      <c r="D41" s="195" t="str">
        <f>VLOOKUP(A41,'пр.взвешивания'!B6:G74,4,FALSE)</f>
        <v>ПФО</v>
      </c>
      <c r="E41" s="148" t="str">
        <f>VLOOKUP(A41,'пр.взвешивания'!B36:H74,5,FALSE)</f>
        <v> Самарская, Самара</v>
      </c>
      <c r="F41" s="54">
        <v>3</v>
      </c>
      <c r="G41" s="44">
        <v>3</v>
      </c>
      <c r="H41" s="44">
        <v>3</v>
      </c>
      <c r="I41" s="50"/>
      <c r="J41" s="49"/>
      <c r="K41" s="176">
        <f>SUM(F41:J41)</f>
        <v>9</v>
      </c>
      <c r="L41" s="172">
        <v>1</v>
      </c>
      <c r="M41" s="15"/>
      <c r="N41" s="77"/>
      <c r="O41" s="77"/>
      <c r="P41" s="92"/>
      <c r="Q41" s="92"/>
      <c r="R41" s="76"/>
      <c r="S41" s="76"/>
      <c r="T41" s="74" t="str">
        <f>'[3]реквизиты'!$G$10</f>
        <v>/г. Бийск/</v>
      </c>
      <c r="U41" s="49"/>
      <c r="X41" s="6"/>
    </row>
    <row r="42" spans="1:24" ht="12" customHeight="1" thickBot="1">
      <c r="A42" s="155"/>
      <c r="B42" s="174"/>
      <c r="C42" s="174"/>
      <c r="D42" s="197"/>
      <c r="E42" s="150"/>
      <c r="F42" s="55"/>
      <c r="G42" s="47"/>
      <c r="H42" s="47"/>
      <c r="I42" s="51"/>
      <c r="J42" s="49"/>
      <c r="K42" s="177"/>
      <c r="L42" s="173"/>
      <c r="M42" s="14"/>
      <c r="N42" s="14"/>
      <c r="O42" s="14"/>
      <c r="P42" s="15"/>
      <c r="Q42" s="15"/>
      <c r="R42" s="15"/>
      <c r="S42" s="15"/>
      <c r="T42" s="15"/>
      <c r="U42" s="15"/>
      <c r="V42" s="6"/>
      <c r="W42" s="6"/>
      <c r="X42" s="6"/>
    </row>
    <row r="43" spans="1:24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4"/>
      <c r="N43" s="14"/>
      <c r="O43" s="14"/>
      <c r="P43" s="15"/>
      <c r="Q43" s="15"/>
      <c r="R43" s="15"/>
      <c r="S43" s="15"/>
      <c r="T43" s="15"/>
      <c r="U43" s="15"/>
      <c r="V43" s="6"/>
      <c r="W43" s="6"/>
      <c r="X43" s="6"/>
    </row>
    <row r="44" spans="1:2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</sheetData>
  <mergeCells count="217">
    <mergeCell ref="A1:W1"/>
    <mergeCell ref="B2:K2"/>
    <mergeCell ref="L2:W2"/>
    <mergeCell ref="L17:L18"/>
    <mergeCell ref="F4:J4"/>
    <mergeCell ref="K4:K5"/>
    <mergeCell ref="L4:L5"/>
    <mergeCell ref="K6:K7"/>
    <mergeCell ref="L6:L7"/>
    <mergeCell ref="L12:L13"/>
    <mergeCell ref="A12:A13"/>
    <mergeCell ref="B12:B13"/>
    <mergeCell ref="C12:C13"/>
    <mergeCell ref="K12:K13"/>
    <mergeCell ref="D12:D13"/>
    <mergeCell ref="E12:E13"/>
    <mergeCell ref="A14:A15"/>
    <mergeCell ref="B14:B15"/>
    <mergeCell ref="C14:C15"/>
    <mergeCell ref="D14:D15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A41:A42"/>
    <mergeCell ref="B41:B42"/>
    <mergeCell ref="B37:B38"/>
    <mergeCell ref="A39:A40"/>
    <mergeCell ref="B39:B40"/>
    <mergeCell ref="A37:A38"/>
    <mergeCell ref="L41:L42"/>
    <mergeCell ref="A23:A24"/>
    <mergeCell ref="B23:B24"/>
    <mergeCell ref="A26:A27"/>
    <mergeCell ref="B26:B27"/>
    <mergeCell ref="C26:C27"/>
    <mergeCell ref="D26:D27"/>
    <mergeCell ref="K26:K27"/>
    <mergeCell ref="A32:A33"/>
    <mergeCell ref="B32:B33"/>
    <mergeCell ref="A19:A20"/>
    <mergeCell ref="A17:A18"/>
    <mergeCell ref="B17:B18"/>
    <mergeCell ref="C19:C20"/>
    <mergeCell ref="B19:B20"/>
    <mergeCell ref="D8:D9"/>
    <mergeCell ref="A6:A7"/>
    <mergeCell ref="B6:B7"/>
    <mergeCell ref="C6:C7"/>
    <mergeCell ref="D6:D7"/>
    <mergeCell ref="A8:A9"/>
    <mergeCell ref="A4:A5"/>
    <mergeCell ref="B4:B5"/>
    <mergeCell ref="C4:C5"/>
    <mergeCell ref="B8:B9"/>
    <mergeCell ref="C8:C9"/>
    <mergeCell ref="A10:A11"/>
    <mergeCell ref="B10:B11"/>
    <mergeCell ref="C10:C11"/>
    <mergeCell ref="D10:D11"/>
    <mergeCell ref="A21:A22"/>
    <mergeCell ref="B21:B22"/>
    <mergeCell ref="D21:D22"/>
    <mergeCell ref="A30:A31"/>
    <mergeCell ref="B30:B31"/>
    <mergeCell ref="C30:C31"/>
    <mergeCell ref="C21:C22"/>
    <mergeCell ref="A28:A29"/>
    <mergeCell ref="B28:B29"/>
    <mergeCell ref="C28:C29"/>
    <mergeCell ref="A35:A36"/>
    <mergeCell ref="B35:B36"/>
    <mergeCell ref="L8:L9"/>
    <mergeCell ref="L10:L11"/>
    <mergeCell ref="C32:C33"/>
    <mergeCell ref="D19:D20"/>
    <mergeCell ref="D35:D36"/>
    <mergeCell ref="L35:L36"/>
    <mergeCell ref="K28:K29"/>
    <mergeCell ref="K8:K9"/>
    <mergeCell ref="M32:M33"/>
    <mergeCell ref="L19:L20"/>
    <mergeCell ref="M30:M31"/>
    <mergeCell ref="C39:C40"/>
    <mergeCell ref="D39:D40"/>
    <mergeCell ref="K39:K40"/>
    <mergeCell ref="L39:L40"/>
    <mergeCell ref="D32:D33"/>
    <mergeCell ref="L32:L33"/>
    <mergeCell ref="D28:D29"/>
    <mergeCell ref="K41:K42"/>
    <mergeCell ref="K37:K38"/>
    <mergeCell ref="K30:K31"/>
    <mergeCell ref="K32:K33"/>
    <mergeCell ref="K35:K36"/>
    <mergeCell ref="K10:K11"/>
    <mergeCell ref="K21:K22"/>
    <mergeCell ref="L14:L15"/>
    <mergeCell ref="K17:K18"/>
    <mergeCell ref="N12:N13"/>
    <mergeCell ref="M26:M27"/>
    <mergeCell ref="N17:N18"/>
    <mergeCell ref="K23:K24"/>
    <mergeCell ref="K19:K20"/>
    <mergeCell ref="K14:K15"/>
    <mergeCell ref="M17:M18"/>
    <mergeCell ref="M19:M20"/>
    <mergeCell ref="M23:M24"/>
    <mergeCell ref="L30:L31"/>
    <mergeCell ref="L28:L29"/>
    <mergeCell ref="L23:L24"/>
    <mergeCell ref="L26:L27"/>
    <mergeCell ref="N6:N7"/>
    <mergeCell ref="N8:N9"/>
    <mergeCell ref="M4:M5"/>
    <mergeCell ref="N10:N11"/>
    <mergeCell ref="M10:M11"/>
    <mergeCell ref="W4:W5"/>
    <mergeCell ref="O6:O7"/>
    <mergeCell ref="P6:P7"/>
    <mergeCell ref="V6:V7"/>
    <mergeCell ref="W6:W7"/>
    <mergeCell ref="O4:O5"/>
    <mergeCell ref="V12:V13"/>
    <mergeCell ref="V4:V5"/>
    <mergeCell ref="R4:U4"/>
    <mergeCell ref="V8:V9"/>
    <mergeCell ref="P28:P29"/>
    <mergeCell ref="W8:W9"/>
    <mergeCell ref="V10:V11"/>
    <mergeCell ref="W10:W11"/>
    <mergeCell ref="V19:V20"/>
    <mergeCell ref="W19:W20"/>
    <mergeCell ref="W12:W13"/>
    <mergeCell ref="W17:W18"/>
    <mergeCell ref="V17:V18"/>
    <mergeCell ref="P12:P13"/>
    <mergeCell ref="P32:P33"/>
    <mergeCell ref="N32:N33"/>
    <mergeCell ref="O32:O33"/>
    <mergeCell ref="P30:P31"/>
    <mergeCell ref="R25:T25"/>
    <mergeCell ref="N23:N24"/>
    <mergeCell ref="O28:O29"/>
    <mergeCell ref="M21:M22"/>
    <mergeCell ref="N21:N22"/>
    <mergeCell ref="O21:O22"/>
    <mergeCell ref="N26:N27"/>
    <mergeCell ref="O26:O27"/>
    <mergeCell ref="P26:P27"/>
    <mergeCell ref="N28:N29"/>
    <mergeCell ref="S3:W3"/>
    <mergeCell ref="W23:W24"/>
    <mergeCell ref="O23:O24"/>
    <mergeCell ref="P23:P24"/>
    <mergeCell ref="W21:W22"/>
    <mergeCell ref="P21:P22"/>
    <mergeCell ref="V23:V24"/>
    <mergeCell ref="V21:V22"/>
    <mergeCell ref="O17:O18"/>
    <mergeCell ref="P17:P18"/>
    <mergeCell ref="B3:L3"/>
    <mergeCell ref="N30:N31"/>
    <mergeCell ref="O30:O31"/>
    <mergeCell ref="M28:M29"/>
    <mergeCell ref="N19:N20"/>
    <mergeCell ref="O19:O20"/>
    <mergeCell ref="O12:O13"/>
    <mergeCell ref="O8:O9"/>
    <mergeCell ref="O10:O11"/>
    <mergeCell ref="E14:E15"/>
    <mergeCell ref="D4:E5"/>
    <mergeCell ref="P4:Q5"/>
    <mergeCell ref="Q6:Q7"/>
    <mergeCell ref="Q8:Q9"/>
    <mergeCell ref="E6:E7"/>
    <mergeCell ref="E8:E9"/>
    <mergeCell ref="P8:P9"/>
    <mergeCell ref="N4:N5"/>
    <mergeCell ref="M8:M9"/>
    <mergeCell ref="M6:M7"/>
    <mergeCell ref="E10:E11"/>
    <mergeCell ref="Q17:Q18"/>
    <mergeCell ref="Q19:Q20"/>
    <mergeCell ref="Q21:Q22"/>
    <mergeCell ref="P19:P20"/>
    <mergeCell ref="P10:P11"/>
    <mergeCell ref="Q10:Q11"/>
    <mergeCell ref="Q12:Q13"/>
    <mergeCell ref="L21:L22"/>
    <mergeCell ref="M12:M13"/>
    <mergeCell ref="Q23:Q24"/>
    <mergeCell ref="E17:E18"/>
    <mergeCell ref="E19:E20"/>
    <mergeCell ref="E21:E22"/>
    <mergeCell ref="E23:E24"/>
    <mergeCell ref="E41:E42"/>
    <mergeCell ref="E26:E27"/>
    <mergeCell ref="E28:E29"/>
    <mergeCell ref="E30:E31"/>
    <mergeCell ref="E32:E33"/>
    <mergeCell ref="T36:W37"/>
    <mergeCell ref="T39:W40"/>
    <mergeCell ref="E35:E36"/>
    <mergeCell ref="E37:E38"/>
    <mergeCell ref="E39:E40"/>
    <mergeCell ref="L37:L38"/>
    <mergeCell ref="Q26:Q27"/>
    <mergeCell ref="Q28:Q29"/>
    <mergeCell ref="Q30:Q31"/>
    <mergeCell ref="Q32:Q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workbookViewId="0" topLeftCell="A1">
      <selection activeCell="H45" sqref="A1:H4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6.7109375" style="0" customWidth="1"/>
    <col min="6" max="6" width="16.28125" style="0" customWidth="1"/>
    <col min="7" max="7" width="10.140625" style="0" customWidth="1"/>
    <col min="8" max="8" width="17.57421875" style="0" customWidth="1"/>
  </cols>
  <sheetData>
    <row r="1" spans="1:8" ht="27.75" customHeight="1" thickBot="1">
      <c r="A1" s="207" t="s">
        <v>39</v>
      </c>
      <c r="B1" s="207"/>
      <c r="C1" s="207"/>
      <c r="D1" s="207"/>
      <c r="E1" s="207"/>
      <c r="F1" s="207"/>
      <c r="G1" s="207"/>
      <c r="H1" s="207"/>
    </row>
    <row r="2" spans="1:8" ht="30" customHeight="1" thickBot="1">
      <c r="A2" s="230" t="s">
        <v>38</v>
      </c>
      <c r="B2" s="230"/>
      <c r="C2" s="231"/>
      <c r="D2" s="219" t="str">
        <f>HYPERLINK('[3]реквизиты'!$A$2)</f>
        <v>Первенство России по самбо среди юниорок 1993-94 г.р.</v>
      </c>
      <c r="E2" s="220"/>
      <c r="F2" s="220"/>
      <c r="G2" s="220"/>
      <c r="H2" s="221"/>
    </row>
    <row r="3" spans="1:8" ht="30" customHeight="1" thickBot="1">
      <c r="A3" s="232" t="str">
        <f>HYPERLINK('[3]реквизиты'!$A$3)</f>
        <v>18-22 февраля 2013 г.   г.В.Пышма</v>
      </c>
      <c r="B3" s="232"/>
      <c r="C3" s="232"/>
      <c r="D3" s="78"/>
      <c r="E3" s="78"/>
      <c r="F3" s="3"/>
      <c r="G3" s="226" t="s">
        <v>145</v>
      </c>
      <c r="H3" s="227"/>
    </row>
    <row r="4" spans="1:8" ht="12.75" customHeight="1">
      <c r="A4" s="222" t="s">
        <v>34</v>
      </c>
      <c r="B4" s="222" t="s">
        <v>0</v>
      </c>
      <c r="C4" s="222" t="s">
        <v>1</v>
      </c>
      <c r="D4" s="222" t="s">
        <v>21</v>
      </c>
      <c r="E4" s="215" t="s">
        <v>22</v>
      </c>
      <c r="F4" s="216"/>
      <c r="G4" s="222" t="s">
        <v>23</v>
      </c>
      <c r="H4" s="222" t="s">
        <v>24</v>
      </c>
    </row>
    <row r="5" spans="1:8" ht="12.75">
      <c r="A5" s="223"/>
      <c r="B5" s="223"/>
      <c r="C5" s="223"/>
      <c r="D5" s="223"/>
      <c r="E5" s="217"/>
      <c r="F5" s="218"/>
      <c r="G5" s="223"/>
      <c r="H5" s="223"/>
    </row>
    <row r="6" spans="1:8" ht="12" customHeight="1">
      <c r="A6" s="224" t="s">
        <v>45</v>
      </c>
      <c r="B6" s="229">
        <v>17</v>
      </c>
      <c r="C6" s="214" t="str">
        <f>VLOOKUP(B6,'пр.взвешивания'!B6:G41,2,FALSE)</f>
        <v>КРЮКОВА Ольга Владимировна</v>
      </c>
      <c r="D6" s="214" t="str">
        <f>VLOOKUP(B6,'пр.взвешивания'!B6:G59,3,FALSE)</f>
        <v>16.03.1995, КМС</v>
      </c>
      <c r="E6" s="214" t="str">
        <f>VLOOKUP(B6,'пр.взвешивания'!B6:G57,4,FALSE)</f>
        <v>ПФО</v>
      </c>
      <c r="F6" s="214" t="str">
        <f>VLOOKUP(B6,'пр.взвешивания'!B6:G57,5,FALSE)</f>
        <v> Самарская, Самара</v>
      </c>
      <c r="G6" s="228">
        <f>VLOOKUP(B6,'пр.взвешивания'!B6:G57,6,FALSE)</f>
        <v>0</v>
      </c>
      <c r="H6" s="214" t="str">
        <f>VLOOKUP(B6,'пр.взвешивания'!B1:H39,7,FALSE)</f>
        <v>Сараева АА</v>
      </c>
    </row>
    <row r="7" spans="1:8" ht="12" customHeight="1">
      <c r="A7" s="224"/>
      <c r="B7" s="229"/>
      <c r="C7" s="214"/>
      <c r="D7" s="214"/>
      <c r="E7" s="214"/>
      <c r="F7" s="214"/>
      <c r="G7" s="228"/>
      <c r="H7" s="214"/>
    </row>
    <row r="8" spans="1:8" ht="12" customHeight="1">
      <c r="A8" s="224" t="s">
        <v>46</v>
      </c>
      <c r="B8" s="229">
        <v>12</v>
      </c>
      <c r="C8" s="214" t="str">
        <f>VLOOKUP(B8,'пр.взвешивания'!B6:G41,2,FALSE)</f>
        <v>БРАТЧЕНКО Виолета Анатольевна</v>
      </c>
      <c r="D8" s="214" t="str">
        <f>VLOOKUP(B8,'пр.взвешивания'!B6:G59,3,FALSE)</f>
        <v>14.07.1993 КМС</v>
      </c>
      <c r="E8" s="214" t="str">
        <f>VLOOKUP(B8,'пр.взвешивания'!B6:G59,4,FALSE)</f>
        <v>ЦФО</v>
      </c>
      <c r="F8" s="214" t="str">
        <f>VLOOKUP(B8,'пр.взвешивания'!B6:G59,5,FALSE)</f>
        <v>Брянская Брянск ЮР</v>
      </c>
      <c r="G8" s="228">
        <f>VLOOKUP(B8,'пр.взвешивания'!B6:G59,6,FALSE)</f>
        <v>0</v>
      </c>
      <c r="H8" s="214" t="str">
        <f>VLOOKUP(B8,'пр.взвешивания'!B1:H41,7,FALSE)</f>
        <v>Терешок АА Фукс А</v>
      </c>
    </row>
    <row r="9" spans="1:8" ht="12" customHeight="1">
      <c r="A9" s="224"/>
      <c r="B9" s="229"/>
      <c r="C9" s="214"/>
      <c r="D9" s="214"/>
      <c r="E9" s="214"/>
      <c r="F9" s="214"/>
      <c r="G9" s="228"/>
      <c r="H9" s="214"/>
    </row>
    <row r="10" spans="1:8" ht="12" customHeight="1">
      <c r="A10" s="224" t="s">
        <v>47</v>
      </c>
      <c r="B10" s="229">
        <v>7</v>
      </c>
      <c r="C10" s="214" t="str">
        <f>VLOOKUP(B10,'пр.взвешивания'!B6:G41,2,FALSE)</f>
        <v>ОСИНЦЕВА Илона Сергеевна</v>
      </c>
      <c r="D10" s="214" t="str">
        <f>VLOOKUP(B10,'пр.взвешивания'!B6:G61,3,FALSE)</f>
        <v>12.03.1995 КМС</v>
      </c>
      <c r="E10" s="214" t="str">
        <f>VLOOKUP(B10,'пр.взвешивания'!B6:G61,4,FALSE)</f>
        <v>УФО</v>
      </c>
      <c r="F10" s="214" t="str">
        <f>VLOOKUP(B10,'пр.взвешивания'!B6:G61,5,FALSE)</f>
        <v>УФО, Свердловская, С.Лог</v>
      </c>
      <c r="G10" s="228">
        <f>VLOOKUP(B10,'пр.взвешивания'!B6:G61,6,FALSE)</f>
        <v>0</v>
      </c>
      <c r="H10" s="214" t="str">
        <f>VLOOKUP(B10,'пр.взвешивания'!B1:H43,7,FALSE)</f>
        <v>Красноженов Е.</v>
      </c>
    </row>
    <row r="11" spans="1:8" ht="12" customHeight="1">
      <c r="A11" s="224"/>
      <c r="B11" s="229"/>
      <c r="C11" s="214"/>
      <c r="D11" s="214"/>
      <c r="E11" s="214"/>
      <c r="F11" s="214"/>
      <c r="G11" s="228"/>
      <c r="H11" s="214"/>
    </row>
    <row r="12" spans="1:8" ht="12" customHeight="1">
      <c r="A12" s="224" t="s">
        <v>47</v>
      </c>
      <c r="B12" s="229">
        <v>2</v>
      </c>
      <c r="C12" s="214" t="str">
        <f>VLOOKUP(B12,'пр.взвешивания'!B6:G41,2,FALSE)</f>
        <v>ЧЕМЕРСКАЯ Анна Владимировна</v>
      </c>
      <c r="D12" s="214" t="str">
        <f>VLOOKUP(B12,'пр.взвешивания'!B6:G63,3,FALSE)</f>
        <v>08.08.1994 кмс</v>
      </c>
      <c r="E12" s="214" t="str">
        <f>VLOOKUP(B12,'пр.взвешивания'!B6:G63,4,FALSE)</f>
        <v>СФО</v>
      </c>
      <c r="F12" s="214" t="str">
        <f>VLOOKUP(B12,'пр.взвешивания'!B6:G63,5,FALSE)</f>
        <v>Новосибирская Новосибирск МО</v>
      </c>
      <c r="G12" s="228">
        <f>VLOOKUP(B12,'пр.взвешивания'!B6:G63,6,FALSE)</f>
        <v>0</v>
      </c>
      <c r="H12" s="214" t="str">
        <f>VLOOKUP(B12,'пр.взвешивания'!B1:H45,7,FALSE)</f>
        <v>Орлов АА Завалищев ВС</v>
      </c>
    </row>
    <row r="13" spans="1:8" ht="12" customHeight="1">
      <c r="A13" s="224"/>
      <c r="B13" s="229"/>
      <c r="C13" s="214"/>
      <c r="D13" s="214"/>
      <c r="E13" s="214"/>
      <c r="F13" s="214"/>
      <c r="G13" s="228"/>
      <c r="H13" s="214"/>
    </row>
    <row r="14" spans="1:8" ht="12" customHeight="1">
      <c r="A14" s="224" t="s">
        <v>48</v>
      </c>
      <c r="B14" s="229">
        <v>9</v>
      </c>
      <c r="C14" s="214" t="str">
        <f>VLOOKUP(B14,'пр.взвешивания'!B6:G41,2,FALSE)</f>
        <v>МИРОШКИНА Светлана Сергеевна</v>
      </c>
      <c r="D14" s="214" t="str">
        <f>VLOOKUP(B14,'пр.взвешивания'!B6:G65,3,FALSE)</f>
        <v>14.04.1994 КМС</v>
      </c>
      <c r="E14" s="214" t="str">
        <f>VLOOKUP(B14,'пр.взвешивания'!B6:G65,4,FALSE)</f>
        <v>СФО</v>
      </c>
      <c r="F14" s="214" t="str">
        <f>VLOOKUP(B14,'пр.взвешивания'!B6:G65,5,FALSE)</f>
        <v>Алтайский Барнаул МО</v>
      </c>
      <c r="G14" s="228">
        <f>VLOOKUP(B14,'пр.взвешивания'!B6:G65,6,FALSE)</f>
        <v>0</v>
      </c>
      <c r="H14" s="214" t="str">
        <f>VLOOKUP(B14,'пр.взвешивания'!B1:H47,7,FALSE)</f>
        <v>Тихонова СЛ</v>
      </c>
    </row>
    <row r="15" spans="1:8" ht="12" customHeight="1">
      <c r="A15" s="224"/>
      <c r="B15" s="229"/>
      <c r="C15" s="214"/>
      <c r="D15" s="214"/>
      <c r="E15" s="214"/>
      <c r="F15" s="214"/>
      <c r="G15" s="228"/>
      <c r="H15" s="214"/>
    </row>
    <row r="16" spans="1:8" ht="12" customHeight="1">
      <c r="A16" s="224" t="s">
        <v>48</v>
      </c>
      <c r="B16" s="229">
        <v>15</v>
      </c>
      <c r="C16" s="214" t="str">
        <f>VLOOKUP(B16,'пр.взвешивания'!B6:G41,2,FALSE)</f>
        <v>СУПРУНОВА Юлия Александровна</v>
      </c>
      <c r="D16" s="214" t="str">
        <f>VLOOKUP(B16,'пр.взвешивания'!B6:G67,3,FALSE)</f>
        <v>15.06.1994 КМС</v>
      </c>
      <c r="E16" s="214" t="str">
        <f>VLOOKUP(B16,'пр.взвешивания'!B6:G67,4,FALSE)</f>
        <v>СФО</v>
      </c>
      <c r="F16" s="214" t="str">
        <f>VLOOKUP(B16,'пр.взвешивания'!B6:G67,5,FALSE)</f>
        <v>Кемеровская, Новокузнецк, МО</v>
      </c>
      <c r="G16" s="228">
        <f>VLOOKUP(B16,'пр.взвешивания'!B6:G67,6,FALSE)</f>
        <v>0</v>
      </c>
      <c r="H16" s="214" t="str">
        <f>VLOOKUP(B16,'пр.взвешивания'!B1:H49,7,FALSE)</f>
        <v>Фандюшина ИА</v>
      </c>
    </row>
    <row r="17" spans="1:8" ht="12" customHeight="1">
      <c r="A17" s="224"/>
      <c r="B17" s="229"/>
      <c r="C17" s="214"/>
      <c r="D17" s="214"/>
      <c r="E17" s="214"/>
      <c r="F17" s="214"/>
      <c r="G17" s="228"/>
      <c r="H17" s="214"/>
    </row>
    <row r="18" spans="1:8" ht="12" customHeight="1">
      <c r="A18" s="224" t="s">
        <v>49</v>
      </c>
      <c r="B18" s="225">
        <v>3</v>
      </c>
      <c r="C18" s="214" t="str">
        <f>VLOOKUP(B18,'пр.взвешивания'!B6:G41,2,FALSE)</f>
        <v>БИКБОВА Диана Маратовна</v>
      </c>
      <c r="D18" s="214" t="str">
        <f>VLOOKUP(B18,'пр.взвешивания'!B6:G69,3,FALSE)</f>
        <v>25.09.1993 КМС</v>
      </c>
      <c r="E18" s="214" t="str">
        <f>VLOOKUP(B18,'пр.взвешивания'!B6:G69,4,FALSE)</f>
        <v>ПФО</v>
      </c>
      <c r="F18" s="214" t="str">
        <f>VLOOKUP(B18,'пр.взвешивания'!B6:G69,5,FALSE)</f>
        <v>Татарстан Казань ПР  </v>
      </c>
      <c r="G18" s="228">
        <f>VLOOKUP(B18,'пр.взвешивания'!B6:G69,6,FALSE)</f>
        <v>0</v>
      </c>
      <c r="H18" s="214" t="str">
        <f>VLOOKUP(B18,'пр.взвешивания'!B1:H51,7,FALSE)</f>
        <v>Антонова ЕП</v>
      </c>
    </row>
    <row r="19" spans="1:8" ht="12" customHeight="1">
      <c r="A19" s="224"/>
      <c r="B19" s="225"/>
      <c r="C19" s="214"/>
      <c r="D19" s="214"/>
      <c r="E19" s="214"/>
      <c r="F19" s="214"/>
      <c r="G19" s="228"/>
      <c r="H19" s="214"/>
    </row>
    <row r="20" spans="1:8" ht="12" customHeight="1">
      <c r="A20" s="224" t="s">
        <v>49</v>
      </c>
      <c r="B20" s="225">
        <v>11</v>
      </c>
      <c r="C20" s="214" t="str">
        <f>VLOOKUP(B20,'пр.взвешивания'!B6:G41,2,FALSE)</f>
        <v>ПТИЧЕНКО Вера Вадимовна</v>
      </c>
      <c r="D20" s="214" t="str">
        <f>VLOOKUP(B20,'пр.взвешивания'!B6:G71,3,FALSE)</f>
        <v>28.09.1995, КМС</v>
      </c>
      <c r="E20" s="214" t="str">
        <f>VLOOKUP(B20,'пр.взвешивания'!B6:G71,4,FALSE)</f>
        <v>СФО</v>
      </c>
      <c r="F20" s="214" t="str">
        <f>VLOOKUP(B20,'пр.взвешивания'!B6:G71,5,FALSE)</f>
        <v>Новосибирская, Новосибирск, МО</v>
      </c>
      <c r="G20" s="228">
        <f>VLOOKUP(B20,'пр.взвешивания'!B6:G71,6,FALSE)</f>
        <v>0</v>
      </c>
      <c r="H20" s="214" t="str">
        <f>VLOOKUP(B20,'пр.взвешивания'!B1:H53,7,FALSE)</f>
        <v>Казаков А.Н.</v>
      </c>
    </row>
    <row r="21" spans="1:8" ht="12" customHeight="1">
      <c r="A21" s="224"/>
      <c r="B21" s="225"/>
      <c r="C21" s="214"/>
      <c r="D21" s="214"/>
      <c r="E21" s="214"/>
      <c r="F21" s="214"/>
      <c r="G21" s="228"/>
      <c r="H21" s="214"/>
    </row>
    <row r="22" spans="1:8" ht="12" customHeight="1">
      <c r="A22" s="224" t="s">
        <v>50</v>
      </c>
      <c r="B22" s="225">
        <v>16</v>
      </c>
      <c r="C22" s="214" t="str">
        <f>VLOOKUP(B22,'пр.взвешивания'!B6:G41,2,FALSE)</f>
        <v>НИКИТИНА Анна Алексеевна</v>
      </c>
      <c r="D22" s="214" t="str">
        <f>VLOOKUP(B22,'пр.взвешивания'!B6:G73,3,FALSE)</f>
        <v>14.12.1994 КМС</v>
      </c>
      <c r="E22" s="214" t="str">
        <f>VLOOKUP(B22,'пр.взвешивания'!B6:G73,4,FALSE)</f>
        <v>ЦФО</v>
      </c>
      <c r="F22" s="214" t="str">
        <f>VLOOKUP(B22,'пр.взвешивания'!B6:G73,5,FALSE)</f>
        <v>ЦФО Брянская Брянск Д </v>
      </c>
      <c r="G22" s="214" t="str">
        <f>VLOOKUP(B22,'пр.взвешивания'!B6:G73,6,FALSE)</f>
        <v>1508746216</v>
      </c>
      <c r="H22" s="214" t="str">
        <f>VLOOKUP(B22,'пр.взвешивания'!B1:H55,7,FALSE)</f>
        <v>Сидорко НП</v>
      </c>
    </row>
    <row r="23" spans="1:8" ht="12" customHeight="1">
      <c r="A23" s="224"/>
      <c r="B23" s="225"/>
      <c r="C23" s="214"/>
      <c r="D23" s="214"/>
      <c r="E23" s="214"/>
      <c r="F23" s="214"/>
      <c r="G23" s="214"/>
      <c r="H23" s="214"/>
    </row>
    <row r="24" spans="1:8" ht="12" customHeight="1">
      <c r="A24" s="224" t="s">
        <v>50</v>
      </c>
      <c r="B24" s="225">
        <v>13</v>
      </c>
      <c r="C24" s="214" t="str">
        <f>VLOOKUP(B24,'пр.взвешивания'!B6:G41,2,FALSE)</f>
        <v>АНОХИНА Ангелина Валерьевна</v>
      </c>
      <c r="D24" s="214" t="str">
        <f>VLOOKUP(B24,'пр.взвешивания'!B6:G75,3,FALSE)</f>
        <v>13.02.1994 кмс</v>
      </c>
      <c r="E24" s="214" t="str">
        <f>VLOOKUP(B24,'пр.взвешивания'!B6:G75,4,FALSE)</f>
        <v>МОС</v>
      </c>
      <c r="F24" s="214" t="str">
        <f>VLOOKUP(B24,'пр.взвешивания'!B6:G75,5,FALSE)</f>
        <v>МОСКВА МО</v>
      </c>
      <c r="G24" s="214" t="str">
        <f>VLOOKUP(B24,'пр.взвешивания'!B6:G75,6,FALSE)</f>
        <v>8505897509</v>
      </c>
      <c r="H24" s="214" t="str">
        <f>VLOOKUP(B24,'пр.взвешивания'!B1:H57,7,FALSE)</f>
        <v>Коржавин НВ Шмаков ОВ </v>
      </c>
    </row>
    <row r="25" spans="1:8" ht="12" customHeight="1">
      <c r="A25" s="224"/>
      <c r="B25" s="225"/>
      <c r="C25" s="214"/>
      <c r="D25" s="214"/>
      <c r="E25" s="214"/>
      <c r="F25" s="214"/>
      <c r="G25" s="214"/>
      <c r="H25" s="214"/>
    </row>
    <row r="26" spans="1:8" ht="12" customHeight="1">
      <c r="A26" s="224" t="s">
        <v>50</v>
      </c>
      <c r="B26" s="225">
        <v>8</v>
      </c>
      <c r="C26" s="214" t="str">
        <f>VLOOKUP(B26,'пр.взвешивания'!B6:G41,2,FALSE)</f>
        <v>НЕФЕДОВА Лариса Юрьевна</v>
      </c>
      <c r="D26" s="214" t="str">
        <f>VLOOKUP(B26,'пр.взвешивания'!B6:G77,3,FALSE)</f>
        <v>03.08.1994 1р</v>
      </c>
      <c r="E26" s="214" t="str">
        <f>VLOOKUP(B26,'пр.взвешивания'!B6:G77,4,FALSE)</f>
        <v>ПФО</v>
      </c>
      <c r="F26" s="214" t="str">
        <f>VLOOKUP(B26,'пр.взвешивания'!B6:G77,5,FALSE)</f>
        <v> Пермский Краснокамск ПР</v>
      </c>
      <c r="G26" s="228">
        <f>VLOOKUP(B26,'пр.взвешивания'!B6:G77,6,FALSE)</f>
        <v>0</v>
      </c>
      <c r="H26" s="214" t="str">
        <f>VLOOKUP(B26,'пр.взвешивания'!B2:H59,7,FALSE)</f>
        <v>Нечаев ДН</v>
      </c>
    </row>
    <row r="27" spans="1:8" ht="12" customHeight="1">
      <c r="A27" s="224"/>
      <c r="B27" s="225"/>
      <c r="C27" s="214"/>
      <c r="D27" s="214"/>
      <c r="E27" s="214"/>
      <c r="F27" s="214"/>
      <c r="G27" s="228"/>
      <c r="H27" s="214"/>
    </row>
    <row r="28" spans="1:8" ht="12" customHeight="1">
      <c r="A28" s="224" t="s">
        <v>50</v>
      </c>
      <c r="B28" s="225">
        <v>4</v>
      </c>
      <c r="C28" s="214" t="str">
        <f>VLOOKUP(B28,'пр.взвешивания'!B6:G41,2,FALSE)</f>
        <v>ВОЛКОВА Евгения Михайловна</v>
      </c>
      <c r="D28" s="214" t="str">
        <f>VLOOKUP(B28,'пр.взвешивания'!B6:G79,3,FALSE)</f>
        <v>01.09.94 КМС</v>
      </c>
      <c r="E28" s="214" t="str">
        <f>VLOOKUP(B28,'пр.взвешивания'!B6:G79,4,FALSE)</f>
        <v>С-П</v>
      </c>
      <c r="F28" s="214" t="str">
        <f>VLOOKUP(B28,'пр.взвешивания'!B6:G79,5,FALSE)</f>
        <v>С-Петербург МО</v>
      </c>
      <c r="G28" s="228">
        <f>VLOOKUP(B28,'пр.взвешивания'!B6:G79,6,FALSE)</f>
        <v>0</v>
      </c>
      <c r="H28" s="214" t="str">
        <f>VLOOKUP(B28,'пр.взвешивания'!B2:H61,7,FALSE)</f>
        <v>Еремина ЕП Мяттонен ВА</v>
      </c>
    </row>
    <row r="29" spans="1:8" ht="12" customHeight="1">
      <c r="A29" s="224"/>
      <c r="B29" s="225"/>
      <c r="C29" s="214"/>
      <c r="D29" s="214"/>
      <c r="E29" s="214"/>
      <c r="F29" s="214"/>
      <c r="G29" s="228"/>
      <c r="H29" s="214"/>
    </row>
    <row r="30" spans="1:8" ht="12" customHeight="1">
      <c r="A30" s="224" t="s">
        <v>51</v>
      </c>
      <c r="B30" s="225">
        <v>14</v>
      </c>
      <c r="C30" s="214" t="str">
        <f>VLOOKUP(B30,'пр.взвешивания'!B6:G41,2,FALSE)</f>
        <v>ЧУРСИНА Надежда Васильевна</v>
      </c>
      <c r="D30" s="214" t="str">
        <f>VLOOKUP(B30,'пр.взвешивания'!B6:G81,3,FALSE)</f>
        <v>30.09.1994 КМС</v>
      </c>
      <c r="E30" s="214" t="str">
        <f>VLOOKUP(B30,'пр.взвешивания'!B6:G81,4,FALSE)</f>
        <v>ЦФО</v>
      </c>
      <c r="F30" s="214" t="str">
        <f>VLOOKUP(B30,'пр.взвешивания'!B6:G81,5,FALSE)</f>
        <v>Белгородская Белгород</v>
      </c>
      <c r="G30" s="228">
        <f>VLOOKUP(B30,'пр.взвешивания'!B6:G81,6,FALSE)</f>
        <v>0</v>
      </c>
      <c r="H30" s="214" t="str">
        <f>VLOOKUP(B30,'пр.взвешивания'!B2:H63,7,FALSE)</f>
        <v>Немшилов ОП Гальцов НН</v>
      </c>
    </row>
    <row r="31" spans="1:8" ht="12" customHeight="1">
      <c r="A31" s="224"/>
      <c r="B31" s="225"/>
      <c r="C31" s="214"/>
      <c r="D31" s="214"/>
      <c r="E31" s="214"/>
      <c r="F31" s="214"/>
      <c r="G31" s="228"/>
      <c r="H31" s="214"/>
    </row>
    <row r="32" spans="1:8" ht="12" customHeight="1">
      <c r="A32" s="224" t="s">
        <v>51</v>
      </c>
      <c r="B32" s="225">
        <v>10</v>
      </c>
      <c r="C32" s="214" t="str">
        <f>VLOOKUP(B32,'пр.взвешивания'!B6:G41,2,FALSE)</f>
        <v>ИВАНЦОВА Ольга Сергеевна</v>
      </c>
      <c r="D32" s="214" t="str">
        <f>VLOOKUP(B32,'пр.взвешивания'!B6:G83,3,FALSE)</f>
        <v>26.11.1993 КМС</v>
      </c>
      <c r="E32" s="214" t="str">
        <f>VLOOKUP(B32,'пр.взвешивания'!B6:G83,4,FALSE)</f>
        <v>ЦФО</v>
      </c>
      <c r="F32" s="214" t="str">
        <f>VLOOKUP(B32,'пр.взвешивания'!B6:G83,5,FALSE)</f>
        <v>Смоленская Смоленск </v>
      </c>
      <c r="G32" s="228">
        <f>VLOOKUP(B32,'пр.взвешивания'!B6:G83,6,FALSE)</f>
        <v>0</v>
      </c>
      <c r="H32" s="214" t="str">
        <f>VLOOKUP(B32,'пр.взвешивания'!B2:H65,7,FALSE)</f>
        <v>Федяев ВА Мальцев АВ</v>
      </c>
    </row>
    <row r="33" spans="1:8" ht="12" customHeight="1">
      <c r="A33" s="224"/>
      <c r="B33" s="225"/>
      <c r="C33" s="214"/>
      <c r="D33" s="214"/>
      <c r="E33" s="214"/>
      <c r="F33" s="214"/>
      <c r="G33" s="228"/>
      <c r="H33" s="214"/>
    </row>
    <row r="34" spans="1:8" ht="12" customHeight="1">
      <c r="A34" s="224" t="s">
        <v>51</v>
      </c>
      <c r="B34" s="225">
        <v>6</v>
      </c>
      <c r="C34" s="214" t="str">
        <f>VLOOKUP(B34,'пр.взвешивания'!B6:G41,2,FALSE)</f>
        <v>АГЕЕВА Татьяна Андреевна</v>
      </c>
      <c r="D34" s="214" t="str">
        <f>VLOOKUP(B34,'пр.взвешивания'!B6:G85,3,FALSE)</f>
        <v>06.04.1993 КМС</v>
      </c>
      <c r="E34" s="214" t="str">
        <f>VLOOKUP(B34,'пр.взвешивания'!B6:G85,4,FALSE)</f>
        <v>МОС</v>
      </c>
      <c r="F34" s="214" t="str">
        <f>VLOOKUP(B34,'пр.взвешивания'!B6:G85,5,FALSE)</f>
        <v>МОСКВА</v>
      </c>
      <c r="G34" s="228">
        <f>VLOOKUP(B34,'пр.взвешивания'!B6:G85,6,FALSE)</f>
        <v>0</v>
      </c>
      <c r="H34" s="214" t="str">
        <f>VLOOKUP(B34,'пр.взвешивания'!B2:H67,7,FALSE)</f>
        <v>Некрасова АС Ходорев АН</v>
      </c>
    </row>
    <row r="35" spans="1:8" ht="12" customHeight="1">
      <c r="A35" s="224"/>
      <c r="B35" s="225"/>
      <c r="C35" s="214"/>
      <c r="D35" s="214"/>
      <c r="E35" s="214"/>
      <c r="F35" s="214"/>
      <c r="G35" s="228"/>
      <c r="H35" s="214"/>
    </row>
    <row r="36" spans="1:8" ht="12" customHeight="1">
      <c r="A36" s="224" t="s">
        <v>51</v>
      </c>
      <c r="B36" s="225">
        <v>5</v>
      </c>
      <c r="C36" s="214" t="str">
        <f>VLOOKUP(B36,'пр.взвешивания'!B6:G41,2,FALSE)</f>
        <v>СИВЕНКОВА Светлана Ивановна</v>
      </c>
      <c r="D36" s="214" t="str">
        <f>VLOOKUP(B36,'пр.взвешивания'!B6:G87,3,FALSE)</f>
        <v>24.09.1993 КМС</v>
      </c>
      <c r="E36" s="214" t="str">
        <f>VLOOKUP(B36,'пр.взвешивания'!B6:G87,4,FALSE)</f>
        <v>ЦФО</v>
      </c>
      <c r="F36" s="214" t="str">
        <f>VLOOKUP(B36,'пр.взвешивания'!B6:G87,5,FALSE)</f>
        <v>Брянская Брянск Д</v>
      </c>
      <c r="G36" s="228">
        <f>VLOOKUP(B36,'пр.взвешивания'!B6:G87,6,FALSE)</f>
        <v>0</v>
      </c>
      <c r="H36" s="214" t="str">
        <f>VLOOKUP(B36,'пр.взвешивания'!B3:H69,7,FALSE)</f>
        <v>Северюхина О</v>
      </c>
    </row>
    <row r="37" spans="1:8" ht="12" customHeight="1">
      <c r="A37" s="224"/>
      <c r="B37" s="225"/>
      <c r="C37" s="214"/>
      <c r="D37" s="214"/>
      <c r="E37" s="214"/>
      <c r="F37" s="214"/>
      <c r="G37" s="228"/>
      <c r="H37" s="214"/>
    </row>
    <row r="38" spans="1:8" ht="12" customHeight="1">
      <c r="A38" s="224" t="s">
        <v>52</v>
      </c>
      <c r="B38" s="225">
        <v>1</v>
      </c>
      <c r="C38" s="214" t="str">
        <f>VLOOKUP(B38,'пр.взвешивания'!B6:G43,2,FALSE)</f>
        <v>КАМАЕВА Наталья Александровна</v>
      </c>
      <c r="D38" s="214" t="str">
        <f>VLOOKUP(B38,'пр.взвешивания'!B6:G89,3,FALSE)</f>
        <v>16.10.1994 КМС</v>
      </c>
      <c r="E38" s="214" t="str">
        <f>VLOOKUP(B38,'пр.взвешивания'!B6:G89,4,FALSE)</f>
        <v>УФО</v>
      </c>
      <c r="F38" s="214" t="str">
        <f>VLOOKUP(B38,'пр.взвешивания'!B6:G89,5,FALSE)</f>
        <v>Курганская, Курган, МО</v>
      </c>
      <c r="G38" s="228">
        <f>VLOOKUP(B38,'пр.взвешивания'!B6:G89,6,FALSE)</f>
        <v>0</v>
      </c>
      <c r="H38" s="214" t="str">
        <f>VLOOKUP(B38,'пр.взвешивания'!B3:H71,7,FALSE)</f>
        <v>Скидина ВА</v>
      </c>
    </row>
    <row r="39" spans="1:8" ht="12" customHeight="1">
      <c r="A39" s="224"/>
      <c r="B39" s="225"/>
      <c r="C39" s="214"/>
      <c r="D39" s="214"/>
      <c r="E39" s="214"/>
      <c r="F39" s="214"/>
      <c r="G39" s="228"/>
      <c r="H39" s="214"/>
    </row>
    <row r="40" spans="1:9" ht="18" customHeight="1">
      <c r="A40" s="6"/>
      <c r="B40" s="6"/>
      <c r="C40" s="6"/>
      <c r="D40" s="6"/>
      <c r="E40" s="6"/>
      <c r="F40" s="6"/>
      <c r="G40" s="145" t="str">
        <f>'[3]реквизиты'!$G$7</f>
        <v>А.Б.Рыбаков</v>
      </c>
      <c r="H40" s="145"/>
      <c r="I40" s="6"/>
    </row>
    <row r="41" spans="1:9" ht="20.25" customHeight="1">
      <c r="A41" s="72" t="str">
        <f>HYPERLINK('[3]реквизиты'!$A$6)</f>
        <v>Гл. судья, судья МК</v>
      </c>
      <c r="B41" s="73"/>
      <c r="C41" s="73"/>
      <c r="D41" s="76"/>
      <c r="E41" s="91"/>
      <c r="F41" s="91"/>
      <c r="G41" s="145"/>
      <c r="H41" s="145"/>
      <c r="I41" s="6"/>
    </row>
    <row r="42" spans="1:9" ht="15.75">
      <c r="A42" s="73"/>
      <c r="B42" s="73"/>
      <c r="C42" s="73"/>
      <c r="D42" s="76"/>
      <c r="E42" s="91"/>
      <c r="F42" s="91"/>
      <c r="G42" s="74" t="str">
        <f>'[3]реквизиты'!$G$8</f>
        <v>/г.Чебоксары/</v>
      </c>
      <c r="H42" s="49"/>
      <c r="I42" s="6"/>
    </row>
    <row r="43" spans="1:9" ht="12.75">
      <c r="A43" s="77"/>
      <c r="B43" s="77"/>
      <c r="C43" s="77"/>
      <c r="D43" s="76"/>
      <c r="E43" s="76"/>
      <c r="F43" s="76"/>
      <c r="G43" s="145" t="str">
        <f>'[3]реквизиты'!$G$9</f>
        <v>С.М.Тресикн</v>
      </c>
      <c r="H43" s="145"/>
      <c r="I43" s="6"/>
    </row>
    <row r="44" spans="1:9" ht="15.75">
      <c r="A44" s="72" t="str">
        <f>HYPERLINK('[2]реквизиты'!$A$22)</f>
        <v>Гл. секретарь, судья МК</v>
      </c>
      <c r="B44" s="73"/>
      <c r="C44" s="73"/>
      <c r="D44" s="76"/>
      <c r="E44" s="91"/>
      <c r="F44" s="91"/>
      <c r="G44" s="145"/>
      <c r="H44" s="145"/>
      <c r="I44" s="6"/>
    </row>
    <row r="45" spans="1:9" ht="12.75">
      <c r="A45" s="77"/>
      <c r="B45" s="77"/>
      <c r="C45" s="77"/>
      <c r="D45" s="76"/>
      <c r="E45" s="76"/>
      <c r="F45" s="76"/>
      <c r="G45" s="74" t="str">
        <f>'[3]реквизиты'!$G$10</f>
        <v>/г. Бийск/</v>
      </c>
      <c r="H45" s="49"/>
      <c r="I45" s="6"/>
    </row>
  </sheetData>
  <mergeCells count="150">
    <mergeCell ref="A2:C2"/>
    <mergeCell ref="A4:A5"/>
    <mergeCell ref="B4:B5"/>
    <mergeCell ref="C4:C5"/>
    <mergeCell ref="A3:C3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C34:C35"/>
    <mergeCell ref="D34:D35"/>
    <mergeCell ref="E30:E31"/>
    <mergeCell ref="B30:B31"/>
    <mergeCell ref="C30:C31"/>
    <mergeCell ref="D30:D31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:H3"/>
    <mergeCell ref="E38:E39"/>
    <mergeCell ref="F38:F39"/>
    <mergeCell ref="G38:G39"/>
    <mergeCell ref="E34:E35"/>
    <mergeCell ref="H22:H23"/>
    <mergeCell ref="H24:H25"/>
    <mergeCell ref="H26:H27"/>
    <mergeCell ref="H20:H21"/>
    <mergeCell ref="F34:F35"/>
    <mergeCell ref="A38:A39"/>
    <mergeCell ref="B38:B39"/>
    <mergeCell ref="C38:C39"/>
    <mergeCell ref="D38:D39"/>
    <mergeCell ref="G43:H44"/>
    <mergeCell ref="H4:H5"/>
    <mergeCell ref="H6:H7"/>
    <mergeCell ref="H8:H9"/>
    <mergeCell ref="H10:H11"/>
    <mergeCell ref="H12:H13"/>
    <mergeCell ref="H14:H15"/>
    <mergeCell ref="H16:H17"/>
    <mergeCell ref="H18:H19"/>
    <mergeCell ref="G4:G5"/>
    <mergeCell ref="G40:H41"/>
    <mergeCell ref="A1:H1"/>
    <mergeCell ref="H36:H37"/>
    <mergeCell ref="H38:H39"/>
    <mergeCell ref="E4:F5"/>
    <mergeCell ref="D2:H2"/>
    <mergeCell ref="H28:H29"/>
    <mergeCell ref="H30:H31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2">
      <selection activeCell="A27" sqref="A27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83" t="str">
        <f>HYPERLINK('пр.взвешивания'!E3)</f>
        <v>в.к.  68  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233" t="s">
        <v>31</v>
      </c>
      <c r="B4" s="233" t="s">
        <v>0</v>
      </c>
      <c r="C4" s="223" t="s">
        <v>1</v>
      </c>
      <c r="D4" s="233" t="s">
        <v>2</v>
      </c>
      <c r="E4" s="233" t="s">
        <v>3</v>
      </c>
      <c r="F4" s="233" t="s">
        <v>14</v>
      </c>
      <c r="G4" s="233" t="s">
        <v>15</v>
      </c>
      <c r="H4" s="233" t="s">
        <v>16</v>
      </c>
      <c r="I4" s="233" t="s">
        <v>17</v>
      </c>
    </row>
    <row r="5" spans="1:9" ht="12.7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2.75">
      <c r="A6" s="234"/>
      <c r="B6" s="235">
        <f>'пр. хода'!M26</f>
        <v>2</v>
      </c>
      <c r="C6" s="236" t="str">
        <f>VLOOKUP(B6,'пр.взвешивания'!B6:C39,2,FALSE)</f>
        <v>ЧЕМЕРСКАЯ Анна Владимировна</v>
      </c>
      <c r="D6" s="236" t="str">
        <f>VLOOKUP(C6,'пр.взвешивания'!C6:D39,2,FALSE)</f>
        <v>08.08.1994 кмс</v>
      </c>
      <c r="E6" s="236" t="str">
        <f>VLOOKUP(D6,'пр.взвешивания'!D6:E39,2,FALSE)</f>
        <v>СФО</v>
      </c>
      <c r="F6" s="237"/>
      <c r="G6" s="238"/>
      <c r="H6" s="239"/>
      <c r="I6" s="233"/>
    </row>
    <row r="7" spans="1:9" ht="12.75">
      <c r="A7" s="234"/>
      <c r="B7" s="233"/>
      <c r="C7" s="236"/>
      <c r="D7" s="236"/>
      <c r="E7" s="236"/>
      <c r="F7" s="237"/>
      <c r="G7" s="237"/>
      <c r="H7" s="239"/>
      <c r="I7" s="233"/>
    </row>
    <row r="8" spans="1:9" ht="12.75">
      <c r="A8" s="240"/>
      <c r="B8" s="235">
        <f>'пр. хода'!M28</f>
        <v>12</v>
      </c>
      <c r="C8" s="236" t="str">
        <f>VLOOKUP(B8,'пр.взвешивания'!B6:C39,2,FALSE)</f>
        <v>БРАТЧЕНКО Виолета Анатольевна</v>
      </c>
      <c r="D8" s="236" t="str">
        <f>VLOOKUP(C8,'пр.взвешивания'!C6:D39,2,FALSE)</f>
        <v>14.07.1993 КМС</v>
      </c>
      <c r="E8" s="236" t="str">
        <f>VLOOKUP(D8,'пр.взвешивания'!D6:E39,2,FALSE)</f>
        <v>ЦФО</v>
      </c>
      <c r="F8" s="237"/>
      <c r="G8" s="237"/>
      <c r="H8" s="233"/>
      <c r="I8" s="233"/>
    </row>
    <row r="9" spans="1:9" ht="12.75">
      <c r="A9" s="240"/>
      <c r="B9" s="233"/>
      <c r="C9" s="236"/>
      <c r="D9" s="236"/>
      <c r="E9" s="236"/>
      <c r="F9" s="237"/>
      <c r="G9" s="237"/>
      <c r="H9" s="233"/>
      <c r="I9" s="233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83" t="str">
        <f>HYPERLINK('пр.взвешивания'!E3)</f>
        <v>в.к.  68    кг.</v>
      </c>
      <c r="G14" s="3"/>
      <c r="H14" s="3"/>
      <c r="I14" s="3"/>
    </row>
    <row r="15" ht="12.75">
      <c r="C15" s="10" t="s">
        <v>30</v>
      </c>
    </row>
    <row r="16" spans="1:9" ht="12.75">
      <c r="A16" s="233" t="s">
        <v>31</v>
      </c>
      <c r="B16" s="233" t="s">
        <v>0</v>
      </c>
      <c r="C16" s="223" t="s">
        <v>1</v>
      </c>
      <c r="D16" s="233" t="s">
        <v>2</v>
      </c>
      <c r="E16" s="233" t="s">
        <v>3</v>
      </c>
      <c r="F16" s="233" t="s">
        <v>14</v>
      </c>
      <c r="G16" s="233" t="s">
        <v>15</v>
      </c>
      <c r="H16" s="233" t="s">
        <v>16</v>
      </c>
      <c r="I16" s="233" t="s">
        <v>17</v>
      </c>
    </row>
    <row r="17" spans="1:9" ht="12.75">
      <c r="A17" s="222"/>
      <c r="B17" s="222"/>
      <c r="C17" s="222"/>
      <c r="D17" s="222"/>
      <c r="E17" s="222"/>
      <c r="F17" s="222"/>
      <c r="G17" s="222"/>
      <c r="H17" s="222"/>
      <c r="I17" s="222"/>
    </row>
    <row r="18" spans="1:9" ht="12.75">
      <c r="A18" s="234"/>
      <c r="B18" s="235">
        <f>'пр. хода'!M30</f>
        <v>17</v>
      </c>
      <c r="C18" s="236" t="str">
        <f>VLOOKUP(B18,'пр.взвешивания'!B6:C39,2,FALSE)</f>
        <v>КРЮКОВА Ольга Владимировна</v>
      </c>
      <c r="D18" s="236" t="str">
        <f>VLOOKUP(C18,'пр.взвешивания'!C6:D39,2,FALSE)</f>
        <v>16.03.1995, КМС</v>
      </c>
      <c r="E18" s="236" t="str">
        <f>VLOOKUP(D18,'пр.взвешивания'!D6:E39,2,FALSE)</f>
        <v>ПФО</v>
      </c>
      <c r="F18" s="237"/>
      <c r="G18" s="238"/>
      <c r="H18" s="239"/>
      <c r="I18" s="233"/>
    </row>
    <row r="19" spans="1:9" ht="12.75">
      <c r="A19" s="234"/>
      <c r="B19" s="233"/>
      <c r="C19" s="236"/>
      <c r="D19" s="236"/>
      <c r="E19" s="236"/>
      <c r="F19" s="237"/>
      <c r="G19" s="237"/>
      <c r="H19" s="239"/>
      <c r="I19" s="233"/>
    </row>
    <row r="20" spans="1:9" ht="12.75">
      <c r="A20" s="240"/>
      <c r="B20" s="235">
        <f>'пр. хода'!M32</f>
        <v>7</v>
      </c>
      <c r="C20" s="236" t="str">
        <f>VLOOKUP(B20,'пр.взвешивания'!B6:C39,2,FALSE)</f>
        <v>ОСИНЦЕВА Илона Сергеевна</v>
      </c>
      <c r="D20" s="236" t="str">
        <f>VLOOKUP(C20,'пр.взвешивания'!C6:D39,2,FALSE)</f>
        <v>12.03.1995 КМС</v>
      </c>
      <c r="E20" s="236" t="str">
        <f>VLOOKUP(D20,'пр.взвешивания'!D6:E39,2,FALSE)</f>
        <v>УФО</v>
      </c>
      <c r="F20" s="237"/>
      <c r="G20" s="237"/>
      <c r="H20" s="233"/>
      <c r="I20" s="233"/>
    </row>
    <row r="21" spans="1:9" ht="12.75">
      <c r="A21" s="240"/>
      <c r="B21" s="233"/>
      <c r="C21" s="236"/>
      <c r="D21" s="236"/>
      <c r="E21" s="236"/>
      <c r="F21" s="237"/>
      <c r="G21" s="237"/>
      <c r="H21" s="233"/>
      <c r="I21" s="233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83" t="str">
        <f>HYPERLINK('пр.взвешивания'!E3)</f>
        <v>в.к.  68    кг.</v>
      </c>
    </row>
    <row r="28" ht="12.75">
      <c r="C28" s="13" t="s">
        <v>26</v>
      </c>
    </row>
    <row r="29" spans="1:9" ht="12.75">
      <c r="A29" s="233" t="s">
        <v>31</v>
      </c>
      <c r="B29" s="233" t="s">
        <v>0</v>
      </c>
      <c r="C29" s="223" t="s">
        <v>1</v>
      </c>
      <c r="D29" s="233" t="s">
        <v>2</v>
      </c>
      <c r="E29" s="233" t="s">
        <v>3</v>
      </c>
      <c r="F29" s="233" t="s">
        <v>14</v>
      </c>
      <c r="G29" s="233" t="s">
        <v>15</v>
      </c>
      <c r="H29" s="233" t="s">
        <v>16</v>
      </c>
      <c r="I29" s="233" t="s">
        <v>17</v>
      </c>
    </row>
    <row r="30" spans="1:9" ht="12.75">
      <c r="A30" s="222"/>
      <c r="B30" s="222"/>
      <c r="C30" s="222"/>
      <c r="D30" s="222"/>
      <c r="E30" s="222"/>
      <c r="F30" s="222"/>
      <c r="G30" s="222"/>
      <c r="H30" s="222"/>
      <c r="I30" s="222"/>
    </row>
    <row r="31" spans="1:9" ht="12.75">
      <c r="A31" s="234"/>
      <c r="B31" s="233">
        <v>12</v>
      </c>
      <c r="C31" s="241" t="str">
        <f>VLOOKUP(B31,'пр.взвешивания'!B6:C99,2,FALSE)</f>
        <v>БРАТЧЕНКО Виолета Анатольевна</v>
      </c>
      <c r="D31" s="241" t="str">
        <f>VLOOKUP(C31,'пр.взвешивания'!C6:D39,2,FALSE)</f>
        <v>14.07.1993 КМС</v>
      </c>
      <c r="E31" s="241" t="str">
        <f>VLOOKUP(D31,'пр.взвешивания'!D6:E39,2,FALSE)</f>
        <v>ЦФО</v>
      </c>
      <c r="F31" s="237"/>
      <c r="G31" s="238"/>
      <c r="H31" s="239"/>
      <c r="I31" s="233"/>
    </row>
    <row r="32" spans="1:9" ht="12.75">
      <c r="A32" s="234"/>
      <c r="B32" s="233"/>
      <c r="C32" s="241"/>
      <c r="D32" s="241"/>
      <c r="E32" s="241"/>
      <c r="F32" s="237"/>
      <c r="G32" s="237"/>
      <c r="H32" s="239"/>
      <c r="I32" s="233"/>
    </row>
    <row r="33" spans="1:9" ht="12.75">
      <c r="A33" s="240"/>
      <c r="B33" s="233">
        <v>17</v>
      </c>
      <c r="C33" s="241" t="str">
        <f>VLOOKUP(B33,'пр.взвешивания'!B6:C39,2,FALSE)</f>
        <v>КРЮКОВА Ольга Владимировна</v>
      </c>
      <c r="D33" s="241" t="str">
        <f>VLOOKUP(C33,'пр.взвешивания'!C6:D39,2,FALSE)</f>
        <v>16.03.1995, КМС</v>
      </c>
      <c r="E33" s="241" t="str">
        <f>VLOOKUP(D33,'пр.взвешивания'!D6:E39,2,FALSE)</f>
        <v>ПФО</v>
      </c>
      <c r="F33" s="237"/>
      <c r="G33" s="237"/>
      <c r="H33" s="233"/>
      <c r="I33" s="233"/>
    </row>
    <row r="34" spans="1:9" ht="12.75">
      <c r="A34" s="240"/>
      <c r="B34" s="233"/>
      <c r="C34" s="241"/>
      <c r="D34" s="241"/>
      <c r="E34" s="241"/>
      <c r="F34" s="237"/>
      <c r="G34" s="237"/>
      <c r="H34" s="233"/>
      <c r="I34" s="233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I35" sqref="A1:I35"/>
    </sheetView>
  </sheetViews>
  <sheetFormatPr defaultColWidth="9.140625" defaultRowHeight="12.75"/>
  <sheetData>
    <row r="1" spans="1:8" ht="15.75" thickBot="1">
      <c r="A1" s="242" t="str">
        <f>'[3]реквизиты'!$A$2</f>
        <v>Первенство России по самбо среди юниорок 1993-94 г.р.</v>
      </c>
      <c r="B1" s="243"/>
      <c r="C1" s="243"/>
      <c r="D1" s="243"/>
      <c r="E1" s="243"/>
      <c r="F1" s="243"/>
      <c r="G1" s="243"/>
      <c r="H1" s="244"/>
    </row>
    <row r="2" spans="1:8" ht="12.75">
      <c r="A2" s="245" t="str">
        <f>'[3]реквизиты'!$A$3</f>
        <v>18-22 февраля 2013 г.   г.В.Пышма</v>
      </c>
      <c r="B2" s="245"/>
      <c r="C2" s="245"/>
      <c r="D2" s="245"/>
      <c r="E2" s="245"/>
      <c r="F2" s="245"/>
      <c r="G2" s="245"/>
      <c r="H2" s="245"/>
    </row>
    <row r="3" spans="1:8" ht="18.75" thickBot="1">
      <c r="A3" s="246" t="s">
        <v>40</v>
      </c>
      <c r="B3" s="246"/>
      <c r="C3" s="246"/>
      <c r="D3" s="246"/>
      <c r="E3" s="246"/>
      <c r="F3" s="246"/>
      <c r="G3" s="246"/>
      <c r="H3" s="246"/>
    </row>
    <row r="4" spans="2:8" ht="18.75" thickBot="1">
      <c r="B4" s="84"/>
      <c r="C4" s="85"/>
      <c r="D4" s="247" t="str">
        <f>'пр.взвешивания'!E3</f>
        <v>в.к.  68    кг.</v>
      </c>
      <c r="E4" s="248"/>
      <c r="F4" s="249"/>
      <c r="G4" s="85"/>
      <c r="H4" s="85"/>
    </row>
    <row r="5" spans="1:8" ht="18.75" thickBot="1">
      <c r="A5" s="85"/>
      <c r="B5" s="85"/>
      <c r="C5" s="85"/>
      <c r="D5" s="85"/>
      <c r="E5" s="85"/>
      <c r="F5" s="85"/>
      <c r="G5" s="85"/>
      <c r="H5" s="85"/>
    </row>
    <row r="6" spans="1:10" ht="18">
      <c r="A6" s="250" t="s">
        <v>41</v>
      </c>
      <c r="B6" s="253" t="str">
        <f>VLOOKUP(J6,'пр.взвешивания'!B6:G71,2,FALSE)</f>
        <v>КРЮКОВА Ольга Владимировна</v>
      </c>
      <c r="C6" s="253"/>
      <c r="D6" s="253"/>
      <c r="E6" s="253"/>
      <c r="F6" s="253"/>
      <c r="G6" s="253"/>
      <c r="H6" s="255" t="str">
        <f>VLOOKUP(J6,'пр.взвешивания'!B6:G71,3,FALSE)</f>
        <v>16.03.1995, КМС</v>
      </c>
      <c r="I6" s="85"/>
      <c r="J6" s="86">
        <v>17</v>
      </c>
    </row>
    <row r="7" spans="1:10" ht="18">
      <c r="A7" s="251"/>
      <c r="B7" s="254"/>
      <c r="C7" s="254"/>
      <c r="D7" s="254"/>
      <c r="E7" s="254"/>
      <c r="F7" s="254"/>
      <c r="G7" s="254"/>
      <c r="H7" s="256"/>
      <c r="I7" s="85"/>
      <c r="J7" s="86"/>
    </row>
    <row r="8" spans="1:10" ht="18">
      <c r="A8" s="251"/>
      <c r="B8" s="257" t="str">
        <f>VLOOKUP(J6,'пр.взвешивания'!B6:G71,5,FALSE)</f>
        <v> Самарская, Самара</v>
      </c>
      <c r="C8" s="257"/>
      <c r="D8" s="257"/>
      <c r="E8" s="257"/>
      <c r="F8" s="257"/>
      <c r="G8" s="257"/>
      <c r="H8" s="256"/>
      <c r="I8" s="85"/>
      <c r="J8" s="86"/>
    </row>
    <row r="9" spans="1:10" ht="18.75" thickBot="1">
      <c r="A9" s="252"/>
      <c r="B9" s="258"/>
      <c r="C9" s="258"/>
      <c r="D9" s="258"/>
      <c r="E9" s="258"/>
      <c r="F9" s="258"/>
      <c r="G9" s="258"/>
      <c r="H9" s="259"/>
      <c r="I9" s="85"/>
      <c r="J9" s="86"/>
    </row>
    <row r="10" spans="1:10" ht="18.75" thickBot="1">
      <c r="A10" s="85"/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8" customHeight="1">
      <c r="A11" s="260" t="s">
        <v>42</v>
      </c>
      <c r="B11" s="253" t="str">
        <f>VLOOKUP(J11,'пр.взвешивания'!B1:G76,2,FALSE)</f>
        <v>БРАТЧЕНКО Виолета Анатольевна</v>
      </c>
      <c r="C11" s="253"/>
      <c r="D11" s="253"/>
      <c r="E11" s="253"/>
      <c r="F11" s="253"/>
      <c r="G11" s="253"/>
      <c r="H11" s="255" t="str">
        <f>VLOOKUP(J11,'пр.взвешивания'!B1:G76,3,FALSE)</f>
        <v>14.07.1993 КМС</v>
      </c>
      <c r="I11" s="85"/>
      <c r="J11" s="86">
        <v>12</v>
      </c>
    </row>
    <row r="12" spans="1:10" ht="18" customHeight="1">
      <c r="A12" s="261"/>
      <c r="B12" s="254"/>
      <c r="C12" s="254"/>
      <c r="D12" s="254"/>
      <c r="E12" s="254"/>
      <c r="F12" s="254"/>
      <c r="G12" s="254"/>
      <c r="H12" s="256"/>
      <c r="I12" s="85"/>
      <c r="J12" s="86"/>
    </row>
    <row r="13" spans="1:10" ht="18">
      <c r="A13" s="261"/>
      <c r="B13" s="257" t="str">
        <f>VLOOKUP(J11,'пр.взвешивания'!B1:G76,5,FALSE)</f>
        <v>Брянская Брянск ЮР</v>
      </c>
      <c r="C13" s="257"/>
      <c r="D13" s="257"/>
      <c r="E13" s="257"/>
      <c r="F13" s="257"/>
      <c r="G13" s="257"/>
      <c r="H13" s="256"/>
      <c r="I13" s="85"/>
      <c r="J13" s="86"/>
    </row>
    <row r="14" spans="1:10" ht="18.75" thickBot="1">
      <c r="A14" s="262"/>
      <c r="B14" s="258"/>
      <c r="C14" s="258"/>
      <c r="D14" s="258"/>
      <c r="E14" s="258"/>
      <c r="F14" s="258"/>
      <c r="G14" s="258"/>
      <c r="H14" s="259"/>
      <c r="I14" s="85"/>
      <c r="J14" s="86"/>
    </row>
    <row r="15" spans="1:10" ht="18.75" thickBot="1">
      <c r="A15" s="85"/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8" customHeight="1">
      <c r="A16" s="263" t="s">
        <v>43</v>
      </c>
      <c r="B16" s="253" t="str">
        <f>VLOOKUP(J16,'пр.взвешивания'!B6:G81,2,FALSE)</f>
        <v>ЧЕМЕРСКАЯ Анна Владимировна</v>
      </c>
      <c r="C16" s="253"/>
      <c r="D16" s="253"/>
      <c r="E16" s="253"/>
      <c r="F16" s="253"/>
      <c r="G16" s="253"/>
      <c r="H16" s="255" t="str">
        <f>VLOOKUP(J16,'пр.взвешивания'!B6:G81,3,FALSE)</f>
        <v>08.08.1994 кмс</v>
      </c>
      <c r="I16" s="85"/>
      <c r="J16" s="86">
        <v>2</v>
      </c>
    </row>
    <row r="17" spans="1:10" ht="18" customHeight="1">
      <c r="A17" s="264"/>
      <c r="B17" s="254"/>
      <c r="C17" s="254"/>
      <c r="D17" s="254"/>
      <c r="E17" s="254"/>
      <c r="F17" s="254"/>
      <c r="G17" s="254"/>
      <c r="H17" s="256"/>
      <c r="I17" s="85"/>
      <c r="J17" s="86"/>
    </row>
    <row r="18" spans="1:10" ht="18">
      <c r="A18" s="264"/>
      <c r="B18" s="257" t="str">
        <f>VLOOKUP(J16,'пр.взвешивания'!B6:G81,5,FALSE)</f>
        <v>Новосибирская Новосибирск МО</v>
      </c>
      <c r="C18" s="257"/>
      <c r="D18" s="257"/>
      <c r="E18" s="257"/>
      <c r="F18" s="257"/>
      <c r="G18" s="257"/>
      <c r="H18" s="256"/>
      <c r="I18" s="85"/>
      <c r="J18" s="86"/>
    </row>
    <row r="19" spans="1:10" ht="18.75" thickBot="1">
      <c r="A19" s="265"/>
      <c r="B19" s="258"/>
      <c r="C19" s="258"/>
      <c r="D19" s="258"/>
      <c r="E19" s="258"/>
      <c r="F19" s="258"/>
      <c r="G19" s="258"/>
      <c r="H19" s="259"/>
      <c r="I19" s="85"/>
      <c r="J19" s="86"/>
    </row>
    <row r="20" spans="1:10" ht="18.75" thickBot="1">
      <c r="A20" s="85"/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8" customHeight="1">
      <c r="A21" s="263" t="s">
        <v>43</v>
      </c>
      <c r="B21" s="253" t="str">
        <f>VLOOKUP(J21,'пр.взвешивания'!B1:G86,2,FALSE)</f>
        <v>ОСИНЦЕВА Илона Сергеевна</v>
      </c>
      <c r="C21" s="253"/>
      <c r="D21" s="253"/>
      <c r="E21" s="253"/>
      <c r="F21" s="253"/>
      <c r="G21" s="253"/>
      <c r="H21" s="255" t="str">
        <f>VLOOKUP(J21,'пр.взвешивания'!B1:G86,3,FALSE)</f>
        <v>12.03.1995 КМС</v>
      </c>
      <c r="I21" s="85"/>
      <c r="J21" s="86">
        <v>7</v>
      </c>
    </row>
    <row r="22" spans="1:10" ht="18" customHeight="1">
      <c r="A22" s="264"/>
      <c r="B22" s="254"/>
      <c r="C22" s="254"/>
      <c r="D22" s="254"/>
      <c r="E22" s="254"/>
      <c r="F22" s="254"/>
      <c r="G22" s="254"/>
      <c r="H22" s="256"/>
      <c r="I22" s="85"/>
      <c r="J22" s="86"/>
    </row>
    <row r="23" spans="1:9" ht="18">
      <c r="A23" s="264"/>
      <c r="B23" s="257" t="str">
        <f>VLOOKUP(J21,'пр.взвешивания'!B1:G86,5,FALSE)</f>
        <v>УФО, Свердловская, С.Лог</v>
      </c>
      <c r="C23" s="257"/>
      <c r="D23" s="257"/>
      <c r="E23" s="257"/>
      <c r="F23" s="257"/>
      <c r="G23" s="257"/>
      <c r="H23" s="256"/>
      <c r="I23" s="85"/>
    </row>
    <row r="24" spans="1:9" ht="18.75" thickBot="1">
      <c r="A24" s="265"/>
      <c r="B24" s="258"/>
      <c r="C24" s="258"/>
      <c r="D24" s="258"/>
      <c r="E24" s="258"/>
      <c r="F24" s="258"/>
      <c r="G24" s="258"/>
      <c r="H24" s="259"/>
      <c r="I24" s="85"/>
    </row>
    <row r="25" spans="1:8" ht="18">
      <c r="A25" s="85"/>
      <c r="B25" s="85"/>
      <c r="C25" s="85"/>
      <c r="D25" s="85"/>
      <c r="E25" s="85"/>
      <c r="F25" s="85"/>
      <c r="G25" s="85"/>
      <c r="H25" s="85"/>
    </row>
    <row r="26" spans="1:8" ht="18">
      <c r="A26" s="85" t="s">
        <v>53</v>
      </c>
      <c r="B26" s="85"/>
      <c r="C26" s="85"/>
      <c r="D26" s="85"/>
      <c r="E26" s="85"/>
      <c r="F26" s="85"/>
      <c r="G26" s="85"/>
      <c r="H26" s="85"/>
    </row>
    <row r="27" ht="13.5" thickBot="1"/>
    <row r="28" spans="1:10" ht="12.75">
      <c r="A28" s="266" t="str">
        <f>VLOOKUP(J28,'пр.взвешивания'!B6:H39,7,FALSE)</f>
        <v>Сараева АА</v>
      </c>
      <c r="B28" s="267"/>
      <c r="C28" s="267"/>
      <c r="D28" s="267"/>
      <c r="E28" s="267"/>
      <c r="F28" s="267"/>
      <c r="G28" s="267"/>
      <c r="H28" s="255"/>
      <c r="J28">
        <f>J6</f>
        <v>17</v>
      </c>
    </row>
    <row r="29" spans="1:8" ht="13.5" thickBot="1">
      <c r="A29" s="268"/>
      <c r="B29" s="258"/>
      <c r="C29" s="258"/>
      <c r="D29" s="258"/>
      <c r="E29" s="258"/>
      <c r="F29" s="258"/>
      <c r="G29" s="258"/>
      <c r="H29" s="259"/>
    </row>
    <row r="32" spans="1:8" ht="18">
      <c r="A32" s="85" t="s">
        <v>44</v>
      </c>
      <c r="B32" s="85"/>
      <c r="C32" s="85"/>
      <c r="D32" s="85"/>
      <c r="E32" s="85"/>
      <c r="F32" s="85"/>
      <c r="G32" s="85"/>
      <c r="H32" s="85"/>
    </row>
    <row r="33" spans="1:8" ht="18">
      <c r="A33" s="85"/>
      <c r="B33" s="85"/>
      <c r="C33" s="85"/>
      <c r="D33" s="85"/>
      <c r="E33" s="85"/>
      <c r="F33" s="85"/>
      <c r="G33" s="85"/>
      <c r="H33" s="85"/>
    </row>
    <row r="34" spans="1:8" ht="18">
      <c r="A34" s="85"/>
      <c r="B34" s="85"/>
      <c r="C34" s="85"/>
      <c r="D34" s="85"/>
      <c r="E34" s="85"/>
      <c r="F34" s="85"/>
      <c r="G34" s="85"/>
      <c r="H34" s="85"/>
    </row>
    <row r="35" spans="1:8" ht="18">
      <c r="A35" s="87"/>
      <c r="B35" s="87"/>
      <c r="C35" s="87"/>
      <c r="D35" s="87"/>
      <c r="E35" s="87"/>
      <c r="F35" s="87"/>
      <c r="G35" s="87"/>
      <c r="H35" s="87"/>
    </row>
    <row r="36" spans="1:8" ht="18">
      <c r="A36" s="88"/>
      <c r="B36" s="88"/>
      <c r="C36" s="88"/>
      <c r="D36" s="88"/>
      <c r="E36" s="88"/>
      <c r="F36" s="88"/>
      <c r="G36" s="88"/>
      <c r="H36" s="88"/>
    </row>
    <row r="37" spans="1:8" ht="18">
      <c r="A37" s="87"/>
      <c r="B37" s="87"/>
      <c r="C37" s="87"/>
      <c r="D37" s="87"/>
      <c r="E37" s="87"/>
      <c r="F37" s="87"/>
      <c r="G37" s="87"/>
      <c r="H37" s="87"/>
    </row>
    <row r="38" spans="1:8" ht="18">
      <c r="A38" s="89"/>
      <c r="B38" s="89"/>
      <c r="C38" s="89"/>
      <c r="D38" s="89"/>
      <c r="E38" s="89"/>
      <c r="F38" s="89"/>
      <c r="G38" s="89"/>
      <c r="H38" s="89"/>
    </row>
    <row r="39" spans="1:8" ht="18">
      <c r="A39" s="87"/>
      <c r="B39" s="87"/>
      <c r="C39" s="87"/>
      <c r="D39" s="87"/>
      <c r="E39" s="87"/>
      <c r="F39" s="87"/>
      <c r="G39" s="87"/>
      <c r="H39" s="8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01"/>
  <sheetViews>
    <sheetView workbookViewId="0" topLeftCell="A167">
      <selection activeCell="A172" sqref="A172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69" t="s">
        <v>36</v>
      </c>
      <c r="B1" s="269"/>
      <c r="C1" s="269"/>
      <c r="D1" s="269"/>
      <c r="E1" s="269"/>
      <c r="F1" s="269"/>
      <c r="G1" s="269"/>
      <c r="H1" s="269"/>
      <c r="I1" s="6"/>
    </row>
    <row r="2" spans="1:9" ht="18.75" customHeight="1">
      <c r="A2" s="17" t="s">
        <v>9</v>
      </c>
      <c r="B2" s="5" t="s">
        <v>18</v>
      </c>
      <c r="C2" s="5"/>
      <c r="D2" s="5"/>
      <c r="E2" s="83" t="str">
        <f>HYPERLINK('пр.взвешивания'!E3)</f>
        <v>в.к.  68    кг.</v>
      </c>
      <c r="F2" s="5"/>
      <c r="G2" s="5"/>
      <c r="H2" s="5"/>
      <c r="I2" s="6"/>
    </row>
    <row r="3" spans="1:8" ht="12.75" customHeight="1">
      <c r="A3" s="233" t="s">
        <v>0</v>
      </c>
      <c r="B3" s="233" t="s">
        <v>1</v>
      </c>
      <c r="C3" s="233" t="s">
        <v>2</v>
      </c>
      <c r="D3" s="233" t="s">
        <v>3</v>
      </c>
      <c r="E3" s="233" t="s">
        <v>14</v>
      </c>
      <c r="F3" s="233" t="s">
        <v>15</v>
      </c>
      <c r="G3" s="233" t="s">
        <v>16</v>
      </c>
      <c r="H3" s="233" t="s">
        <v>17</v>
      </c>
    </row>
    <row r="4" spans="1:8" ht="12.75" customHeight="1">
      <c r="A4" s="222"/>
      <c r="B4" s="222"/>
      <c r="C4" s="222"/>
      <c r="D4" s="222"/>
      <c r="E4" s="222"/>
      <c r="F4" s="222"/>
      <c r="G4" s="222"/>
      <c r="H4" s="222"/>
    </row>
    <row r="5" spans="1:8" ht="12.75" customHeight="1">
      <c r="A5" s="286">
        <v>1</v>
      </c>
      <c r="B5" s="272" t="str">
        <f>VLOOKUP(A5,'пр.взвешивания'!B6:G39,2,FALSE)</f>
        <v>КАМАЕВА Наталья Александровна</v>
      </c>
      <c r="C5" s="235" t="str">
        <f>VLOOKUP(A5,'пр.взвешивания'!B6:G39,3,FALSE)</f>
        <v>16.10.1994 КМС</v>
      </c>
      <c r="D5" s="235" t="str">
        <f>VLOOKUP(A5,'пр.взвешивания'!B6:G39,4,FALSE)</f>
        <v>УФО</v>
      </c>
      <c r="E5" s="237"/>
      <c r="F5" s="238"/>
      <c r="G5" s="239"/>
      <c r="H5" s="233"/>
    </row>
    <row r="6" spans="1:8" ht="12.75" customHeight="1">
      <c r="A6" s="286"/>
      <c r="B6" s="273"/>
      <c r="C6" s="274"/>
      <c r="D6" s="274"/>
      <c r="E6" s="237"/>
      <c r="F6" s="237"/>
      <c r="G6" s="239"/>
      <c r="H6" s="233"/>
    </row>
    <row r="7" spans="1:8" ht="12.75" customHeight="1">
      <c r="A7" s="222">
        <v>2</v>
      </c>
      <c r="B7" s="272" t="str">
        <f>VLOOKUP(A7,'пр.взвешивания'!B6:G41,2,FALSE)</f>
        <v>ЧЕМЕРСКАЯ Анна Владимировна</v>
      </c>
      <c r="C7" s="235" t="str">
        <f>VLOOKUP(A7,'пр.взвешивания'!B6:G41,3,FALSE)</f>
        <v>08.08.1994 кмс</v>
      </c>
      <c r="D7" s="235" t="str">
        <f>VLOOKUP(A7,'пр.взвешивания'!B6:G41,4,FALSE)</f>
        <v>СФО</v>
      </c>
      <c r="E7" s="278"/>
      <c r="F7" s="278"/>
      <c r="G7" s="222"/>
      <c r="H7" s="222"/>
    </row>
    <row r="8" spans="1:8" ht="12.75" customHeight="1" thickBot="1">
      <c r="A8" s="275"/>
      <c r="B8" s="276"/>
      <c r="C8" s="277"/>
      <c r="D8" s="277"/>
      <c r="E8" s="279"/>
      <c r="F8" s="279"/>
      <c r="G8" s="275"/>
      <c r="H8" s="275"/>
    </row>
    <row r="9" spans="1:8" ht="12.75" customHeight="1">
      <c r="A9" s="233">
        <v>5</v>
      </c>
      <c r="B9" s="281" t="str">
        <f>VLOOKUP(A9,'пр.взвешивания'!B6:G43,2,FALSE)</f>
        <v>СИВЕНКОВА Светлана Ивановна</v>
      </c>
      <c r="C9" s="282" t="str">
        <f>VLOOKUP(A9,'пр.взвешивания'!B6:G43,3,FALSE)</f>
        <v>24.09.1993 КМС</v>
      </c>
      <c r="D9" s="282" t="str">
        <f>VLOOKUP(A9,'пр.взвешивания'!B6:G43,4,FALSE)</f>
        <v>ЦФО</v>
      </c>
      <c r="E9" s="237"/>
      <c r="F9" s="238"/>
      <c r="G9" s="239"/>
      <c r="H9" s="233"/>
    </row>
    <row r="10" spans="1:8" ht="12.75" customHeight="1">
      <c r="A10" s="233"/>
      <c r="B10" s="273"/>
      <c r="C10" s="274"/>
      <c r="D10" s="274"/>
      <c r="E10" s="237"/>
      <c r="F10" s="237"/>
      <c r="G10" s="239"/>
      <c r="H10" s="233"/>
    </row>
    <row r="11" spans="1:8" ht="12.75" customHeight="1">
      <c r="A11" s="222">
        <v>4</v>
      </c>
      <c r="B11" s="272" t="str">
        <f>VLOOKUP(A11,'пр.взвешивания'!B6:G45,2,FALSE)</f>
        <v>ВОЛКОВА Евгения Михайловна</v>
      </c>
      <c r="C11" s="235" t="str">
        <f>VLOOKUP(A11,'пр.взвешивания'!B6:G45,3,FALSE)</f>
        <v>01.09.94 КМС</v>
      </c>
      <c r="D11" s="235" t="str">
        <f>VLOOKUP(A11,'пр.взвешивания'!B6:G45,4,FALSE)</f>
        <v>С-П</v>
      </c>
      <c r="E11" s="278"/>
      <c r="F11" s="278"/>
      <c r="G11" s="222"/>
      <c r="H11" s="222"/>
    </row>
    <row r="12" spans="1:8" ht="12.75" customHeight="1" thickBot="1">
      <c r="A12" s="275"/>
      <c r="B12" s="276"/>
      <c r="C12" s="277"/>
      <c r="D12" s="277"/>
      <c r="E12" s="279"/>
      <c r="F12" s="279"/>
      <c r="G12" s="275"/>
      <c r="H12" s="275"/>
    </row>
    <row r="13" spans="1:8" ht="12.75" customHeight="1">
      <c r="A13" s="222">
        <v>3</v>
      </c>
      <c r="B13" s="283" t="str">
        <f>VLOOKUP(A13,'пр.взвешивания'!B6:G47,2,FALSE)</f>
        <v>БИКБОВА Диана Маратовна</v>
      </c>
      <c r="C13" s="285" t="str">
        <f>VLOOKUP(A13,'пр.взвешивания'!B6:G47,3,FALSE)</f>
        <v>25.09.1993 КМС</v>
      </c>
      <c r="D13" s="285" t="str">
        <f>VLOOKUP(A13,'пр.взвешивания'!B6:G47,4,FALSE)</f>
        <v>ПФО</v>
      </c>
      <c r="E13" s="222" t="s">
        <v>33</v>
      </c>
      <c r="F13" s="278"/>
      <c r="G13" s="222"/>
      <c r="H13" s="222"/>
    </row>
    <row r="14" spans="1:8" ht="12.75" customHeight="1" thickBot="1">
      <c r="A14" s="275"/>
      <c r="B14" s="284"/>
      <c r="C14" s="277"/>
      <c r="D14" s="277"/>
      <c r="E14" s="275"/>
      <c r="F14" s="279"/>
      <c r="G14" s="275"/>
      <c r="H14" s="275"/>
    </row>
    <row r="15" spans="1:5" ht="20.25" customHeight="1">
      <c r="A15" s="17" t="s">
        <v>9</v>
      </c>
      <c r="B15" s="5" t="s">
        <v>19</v>
      </c>
      <c r="C15" s="7"/>
      <c r="D15" s="7"/>
      <c r="E15" s="83" t="str">
        <f>HYPERLINK('пр.взвешивания'!E3)</f>
        <v>в.к.  68    кг.</v>
      </c>
    </row>
    <row r="16" spans="1:8" ht="12.75" customHeight="1">
      <c r="A16" s="286">
        <v>1</v>
      </c>
      <c r="B16" s="272" t="str">
        <f>VLOOKUP(A16,'пр.взвешивания'!B6:G50,2,FALSE)</f>
        <v>КАМАЕВА Наталья Александровна</v>
      </c>
      <c r="C16" s="235" t="str">
        <f>VLOOKUP(A16,'пр.взвешивания'!B6:G50,3,FALSE)</f>
        <v>16.10.1994 КМС</v>
      </c>
      <c r="D16" s="235" t="str">
        <f>VLOOKUP(A16,'пр.взвешивания'!B6:G50,4,FALSE)</f>
        <v>УФО</v>
      </c>
      <c r="E16" s="237"/>
      <c r="F16" s="238"/>
      <c r="G16" s="239"/>
      <c r="H16" s="233"/>
    </row>
    <row r="17" spans="1:8" ht="12.75" customHeight="1">
      <c r="A17" s="286"/>
      <c r="B17" s="273"/>
      <c r="C17" s="274"/>
      <c r="D17" s="274"/>
      <c r="E17" s="237"/>
      <c r="F17" s="237"/>
      <c r="G17" s="239"/>
      <c r="H17" s="233"/>
    </row>
    <row r="18" spans="1:8" ht="12.75" customHeight="1">
      <c r="A18" s="222">
        <v>3</v>
      </c>
      <c r="B18" s="272" t="str">
        <f>VLOOKUP(A18,'пр.взвешивания'!B6:G52,2,FALSE)</f>
        <v>БИКБОВА Диана Маратовна</v>
      </c>
      <c r="C18" s="235" t="str">
        <f>VLOOKUP(A18,'пр.взвешивания'!B6:G52,3,FALSE)</f>
        <v>25.09.1993 КМС</v>
      </c>
      <c r="D18" s="235" t="str">
        <f>VLOOKUP(A18,'пр.взвешивания'!B6:G52,4,FALSE)</f>
        <v>ПФО</v>
      </c>
      <c r="E18" s="278"/>
      <c r="F18" s="278"/>
      <c r="G18" s="222"/>
      <c r="H18" s="222"/>
    </row>
    <row r="19" spans="1:8" ht="12.75" customHeight="1" thickBot="1">
      <c r="A19" s="275"/>
      <c r="B19" s="276"/>
      <c r="C19" s="277"/>
      <c r="D19" s="277"/>
      <c r="E19" s="279"/>
      <c r="F19" s="279"/>
      <c r="G19" s="275"/>
      <c r="H19" s="275"/>
    </row>
    <row r="20" spans="1:8" ht="12.75" customHeight="1">
      <c r="A20" s="233">
        <v>2</v>
      </c>
      <c r="B20" s="281" t="str">
        <f>VLOOKUP(A20,'пр.взвешивания'!B6:G54,2,FALSE)</f>
        <v>ЧЕМЕРСКАЯ Анна Владимировна</v>
      </c>
      <c r="C20" s="282" t="str">
        <f>VLOOKUP(A20,'пр.взвешивания'!B6:G54,3,FALSE)</f>
        <v>08.08.1994 кмс</v>
      </c>
      <c r="D20" s="282" t="str">
        <f>VLOOKUP(A20,'пр.взвешивания'!B6:G54,4,FALSE)</f>
        <v>СФО</v>
      </c>
      <c r="E20" s="237"/>
      <c r="F20" s="238"/>
      <c r="G20" s="239"/>
      <c r="H20" s="233"/>
    </row>
    <row r="21" spans="1:8" ht="12.75" customHeight="1">
      <c r="A21" s="233"/>
      <c r="B21" s="273"/>
      <c r="C21" s="274"/>
      <c r="D21" s="274"/>
      <c r="E21" s="237"/>
      <c r="F21" s="237"/>
      <c r="G21" s="239"/>
      <c r="H21" s="233"/>
    </row>
    <row r="22" spans="1:8" ht="12.75" customHeight="1">
      <c r="A22" s="222">
        <v>4</v>
      </c>
      <c r="B22" s="272" t="str">
        <f>VLOOKUP(A22,'пр.взвешивания'!B6:G56,2,FALSE)</f>
        <v>ВОЛКОВА Евгения Михайловна</v>
      </c>
      <c r="C22" s="235" t="str">
        <f>VLOOKUP(A22,'пр.взвешивания'!B6:G56,3,FALSE)</f>
        <v>01.09.94 КМС</v>
      </c>
      <c r="D22" s="235" t="str">
        <f>VLOOKUP(A22,'пр.взвешивания'!B6:G56,4,FALSE)</f>
        <v>С-П</v>
      </c>
      <c r="E22" s="278"/>
      <c r="F22" s="278"/>
      <c r="G22" s="222"/>
      <c r="H22" s="222"/>
    </row>
    <row r="23" spans="1:8" ht="12.75" customHeight="1" thickBot="1">
      <c r="A23" s="275"/>
      <c r="B23" s="276"/>
      <c r="C23" s="277"/>
      <c r="D23" s="277"/>
      <c r="E23" s="279"/>
      <c r="F23" s="279"/>
      <c r="G23" s="275"/>
      <c r="H23" s="275"/>
    </row>
    <row r="24" spans="1:8" ht="12.75" customHeight="1">
      <c r="A24" s="222">
        <v>5</v>
      </c>
      <c r="B24" s="283" t="str">
        <f>VLOOKUP(A24,'пр.взвешивания'!B6:G58,2,FALSE)</f>
        <v>СИВЕНКОВА Светлана Ивановна</v>
      </c>
      <c r="C24" s="285" t="str">
        <f>VLOOKUP(A24,'пр.взвешивания'!B6:G58,3,FALSE)</f>
        <v>24.09.1993 КМС</v>
      </c>
      <c r="D24" s="285" t="str">
        <f>VLOOKUP(A24,'пр.взвешивания'!B6:G58,4,FALSE)</f>
        <v>ЦФО</v>
      </c>
      <c r="E24" s="222" t="s">
        <v>33</v>
      </c>
      <c r="F24" s="278"/>
      <c r="G24" s="222"/>
      <c r="H24" s="222"/>
    </row>
    <row r="25" spans="1:8" ht="12.75" customHeight="1" thickBot="1">
      <c r="A25" s="275"/>
      <c r="B25" s="284"/>
      <c r="C25" s="277"/>
      <c r="D25" s="277"/>
      <c r="E25" s="275"/>
      <c r="F25" s="279"/>
      <c r="G25" s="275"/>
      <c r="H25" s="275"/>
    </row>
    <row r="26" spans="1:5" ht="18.75" customHeight="1">
      <c r="A26" s="17" t="s">
        <v>9</v>
      </c>
      <c r="B26" s="5" t="s">
        <v>20</v>
      </c>
      <c r="C26" s="7"/>
      <c r="D26" s="7"/>
      <c r="E26" s="83" t="str">
        <f>HYPERLINK('пр.взвешивания'!E3)</f>
        <v>в.к.  68    кг.</v>
      </c>
    </row>
    <row r="27" spans="1:8" ht="12.75" customHeight="1">
      <c r="A27" s="286">
        <v>1</v>
      </c>
      <c r="B27" s="272" t="str">
        <f>VLOOKUP(A27,'пр.взвешивания'!B6:G61,2,FALSE)</f>
        <v>КАМАЕВА Наталья Александровна</v>
      </c>
      <c r="C27" s="235" t="str">
        <f>VLOOKUP(A27,'пр.взвешивания'!B6:G61,3,FALSE)</f>
        <v>16.10.1994 КМС</v>
      </c>
      <c r="D27" s="235" t="str">
        <f>VLOOKUP(A27,'пр.взвешивания'!B6:G61,4,FALSE)</f>
        <v>УФО</v>
      </c>
      <c r="E27" s="237"/>
      <c r="F27" s="238"/>
      <c r="G27" s="239"/>
      <c r="H27" s="233"/>
    </row>
    <row r="28" spans="1:8" ht="12.75" customHeight="1">
      <c r="A28" s="286"/>
      <c r="B28" s="273"/>
      <c r="C28" s="274"/>
      <c r="D28" s="274"/>
      <c r="E28" s="237"/>
      <c r="F28" s="237"/>
      <c r="G28" s="239"/>
      <c r="H28" s="233"/>
    </row>
    <row r="29" spans="1:8" ht="12.75" customHeight="1">
      <c r="A29" s="222">
        <v>4</v>
      </c>
      <c r="B29" s="272" t="str">
        <f>VLOOKUP(A29,'пр.взвешивания'!B6:G63,2,FALSE)</f>
        <v>ВОЛКОВА Евгения Михайловна</v>
      </c>
      <c r="C29" s="235" t="str">
        <f>VLOOKUP(A29,'пр.взвешивания'!B6:G63,3,FALSE)</f>
        <v>01.09.94 КМС</v>
      </c>
      <c r="D29" s="235" t="str">
        <f>VLOOKUP(A29,'пр.взвешивания'!B6:G63,4,FALSE)</f>
        <v>С-П</v>
      </c>
      <c r="E29" s="278"/>
      <c r="F29" s="278"/>
      <c r="G29" s="222"/>
      <c r="H29" s="222"/>
    </row>
    <row r="30" spans="1:8" ht="12.75" customHeight="1" thickBot="1">
      <c r="A30" s="275"/>
      <c r="B30" s="276"/>
      <c r="C30" s="277"/>
      <c r="D30" s="277"/>
      <c r="E30" s="279"/>
      <c r="F30" s="279"/>
      <c r="G30" s="275"/>
      <c r="H30" s="275"/>
    </row>
    <row r="31" spans="1:8" ht="12.75" customHeight="1">
      <c r="A31" s="233">
        <v>3</v>
      </c>
      <c r="B31" s="281" t="str">
        <f>VLOOKUP(A31,'пр.взвешивания'!B6:G65,2,FALSE)</f>
        <v>БИКБОВА Диана Маратовна</v>
      </c>
      <c r="C31" s="282" t="str">
        <f>VLOOKUP(A31,'пр.взвешивания'!B6:G65,3,FALSE)</f>
        <v>25.09.1993 КМС</v>
      </c>
      <c r="D31" s="282" t="str">
        <f>VLOOKUP(A31,'пр.взвешивания'!B6:G65,4,FALSE)</f>
        <v>ПФО</v>
      </c>
      <c r="E31" s="237"/>
      <c r="F31" s="238"/>
      <c r="G31" s="239"/>
      <c r="H31" s="233"/>
    </row>
    <row r="32" spans="1:8" ht="12.75" customHeight="1">
      <c r="A32" s="233"/>
      <c r="B32" s="273"/>
      <c r="C32" s="274"/>
      <c r="D32" s="274"/>
      <c r="E32" s="237"/>
      <c r="F32" s="237"/>
      <c r="G32" s="239"/>
      <c r="H32" s="233"/>
    </row>
    <row r="33" spans="1:8" ht="12.75" customHeight="1">
      <c r="A33" s="222">
        <v>5</v>
      </c>
      <c r="B33" s="272" t="str">
        <f>VLOOKUP(A33,'пр.взвешивания'!B6:G67,2,FALSE)</f>
        <v>СИВЕНКОВА Светлана Ивановна</v>
      </c>
      <c r="C33" s="235" t="str">
        <f>VLOOKUP(A33,'пр.взвешивания'!B6:G67,3,FALSE)</f>
        <v>24.09.1993 КМС</v>
      </c>
      <c r="D33" s="235" t="str">
        <f>VLOOKUP(A33,'пр.взвешивания'!B6:G67,4,FALSE)</f>
        <v>ЦФО</v>
      </c>
      <c r="E33" s="278"/>
      <c r="F33" s="278"/>
      <c r="G33" s="222"/>
      <c r="H33" s="222"/>
    </row>
    <row r="34" spans="1:8" ht="12.75" customHeight="1" thickBot="1">
      <c r="A34" s="275"/>
      <c r="B34" s="276"/>
      <c r="C34" s="277"/>
      <c r="D34" s="277"/>
      <c r="E34" s="279"/>
      <c r="F34" s="279"/>
      <c r="G34" s="275"/>
      <c r="H34" s="275"/>
    </row>
    <row r="35" spans="1:8" ht="12.75" customHeight="1">
      <c r="A35" s="222">
        <v>2</v>
      </c>
      <c r="B35" s="283" t="str">
        <f>VLOOKUP(A35,'пр.взвешивания'!B6:G69,2,FALSE)</f>
        <v>ЧЕМЕРСКАЯ Анна Владимировна</v>
      </c>
      <c r="C35" s="285" t="str">
        <f>VLOOKUP(A35,'пр.взвешивания'!B6:G69,3,FALSE)</f>
        <v>08.08.1994 кмс</v>
      </c>
      <c r="D35" s="285" t="str">
        <f>VLOOKUP(A35,'пр.взвешивания'!B6:G69,4,FALSE)</f>
        <v>СФО</v>
      </c>
      <c r="E35" s="222" t="s">
        <v>33</v>
      </c>
      <c r="F35" s="278"/>
      <c r="G35" s="222"/>
      <c r="H35" s="222"/>
    </row>
    <row r="36" spans="1:8" ht="12.75" customHeight="1" thickBot="1">
      <c r="A36" s="275"/>
      <c r="B36" s="284"/>
      <c r="C36" s="277"/>
      <c r="D36" s="277"/>
      <c r="E36" s="275"/>
      <c r="F36" s="279"/>
      <c r="G36" s="275"/>
      <c r="H36" s="275"/>
    </row>
    <row r="37" spans="1:5" ht="18.75" customHeight="1">
      <c r="A37" s="17" t="s">
        <v>9</v>
      </c>
      <c r="B37" s="5" t="s">
        <v>27</v>
      </c>
      <c r="C37" s="7"/>
      <c r="D37" s="7"/>
      <c r="E37" s="83" t="str">
        <f>HYPERLINK('пр.взвешивания'!E3)</f>
        <v>в.к.  68    кг.</v>
      </c>
    </row>
    <row r="38" spans="1:8" ht="12.75" customHeight="1">
      <c r="A38" s="286">
        <v>1</v>
      </c>
      <c r="B38" s="272" t="str">
        <f>VLOOKUP(A38,'пр.взвешивания'!B6:G72,2,FALSE)</f>
        <v>КАМАЕВА Наталья Александровна</v>
      </c>
      <c r="C38" s="235" t="str">
        <f>VLOOKUP(A38,'пр.взвешивания'!B6:G72,3,FALSE)</f>
        <v>16.10.1994 КМС</v>
      </c>
      <c r="D38" s="235" t="str">
        <f>VLOOKUP(A38,'пр.взвешивания'!B6:G72,4,FALSE)</f>
        <v>УФО</v>
      </c>
      <c r="E38" s="237"/>
      <c r="F38" s="238"/>
      <c r="G38" s="239"/>
      <c r="H38" s="233"/>
    </row>
    <row r="39" spans="1:8" ht="12.75" customHeight="1">
      <c r="A39" s="286"/>
      <c r="B39" s="273"/>
      <c r="C39" s="274"/>
      <c r="D39" s="274"/>
      <c r="E39" s="237"/>
      <c r="F39" s="237"/>
      <c r="G39" s="239"/>
      <c r="H39" s="233"/>
    </row>
    <row r="40" spans="1:8" ht="12.75" customHeight="1">
      <c r="A40" s="222">
        <v>5</v>
      </c>
      <c r="B40" s="272" t="str">
        <f>VLOOKUP(A40,'пр.взвешивания'!B6:G74,2,FALSE)</f>
        <v>СИВЕНКОВА Светлана Ивановна</v>
      </c>
      <c r="C40" s="235" t="str">
        <f>VLOOKUP(A40,'пр.взвешивания'!B6:G74,3,FALSE)</f>
        <v>24.09.1993 КМС</v>
      </c>
      <c r="D40" s="235" t="str">
        <f>VLOOKUP(A40,'пр.взвешивания'!B6:G74,4,FALSE)</f>
        <v>ЦФО</v>
      </c>
      <c r="E40" s="278"/>
      <c r="F40" s="278"/>
      <c r="G40" s="222"/>
      <c r="H40" s="222"/>
    </row>
    <row r="41" spans="1:8" ht="12.75" customHeight="1" thickBot="1">
      <c r="A41" s="275"/>
      <c r="B41" s="276"/>
      <c r="C41" s="277"/>
      <c r="D41" s="277"/>
      <c r="E41" s="279"/>
      <c r="F41" s="279"/>
      <c r="G41" s="275"/>
      <c r="H41" s="275"/>
    </row>
    <row r="42" spans="1:8" ht="12.75" customHeight="1">
      <c r="A42" s="233">
        <v>3</v>
      </c>
      <c r="B42" s="281" t="str">
        <f>VLOOKUP(A42,'пр.взвешивания'!B6:G76,2,FALSE)</f>
        <v>БИКБОВА Диана Маратовна</v>
      </c>
      <c r="C42" s="282" t="str">
        <f>VLOOKUP(A42,'пр.взвешивания'!B6:G76,3,FALSE)</f>
        <v>25.09.1993 КМС</v>
      </c>
      <c r="D42" s="282" t="str">
        <f>VLOOKUP(A42,'пр.взвешивания'!B6:G76,4,FALSE)</f>
        <v>ПФО</v>
      </c>
      <c r="E42" s="237"/>
      <c r="F42" s="238"/>
      <c r="G42" s="239"/>
      <c r="H42" s="233"/>
    </row>
    <row r="43" spans="1:8" ht="12.75" customHeight="1">
      <c r="A43" s="233"/>
      <c r="B43" s="273"/>
      <c r="C43" s="274"/>
      <c r="D43" s="274"/>
      <c r="E43" s="237"/>
      <c r="F43" s="237"/>
      <c r="G43" s="239"/>
      <c r="H43" s="233"/>
    </row>
    <row r="44" spans="1:8" ht="12.75" customHeight="1">
      <c r="A44" s="222">
        <v>2</v>
      </c>
      <c r="B44" s="272" t="str">
        <f>VLOOKUP(A44,'пр.взвешивания'!B6:G78,2,FALSE)</f>
        <v>ЧЕМЕРСКАЯ Анна Владимировна</v>
      </c>
      <c r="C44" s="235" t="str">
        <f>VLOOKUP(A44,'пр.взвешивания'!B6:G78,3,FALSE)</f>
        <v>08.08.1994 кмс</v>
      </c>
      <c r="D44" s="235" t="str">
        <f>VLOOKUP(A44,'пр.взвешивания'!B6:G78,4,FALSE)</f>
        <v>СФО</v>
      </c>
      <c r="E44" s="278"/>
      <c r="F44" s="278"/>
      <c r="G44" s="222"/>
      <c r="H44" s="222"/>
    </row>
    <row r="45" spans="1:8" ht="12.75" customHeight="1" thickBot="1">
      <c r="A45" s="275"/>
      <c r="B45" s="276"/>
      <c r="C45" s="277"/>
      <c r="D45" s="277"/>
      <c r="E45" s="279"/>
      <c r="F45" s="279"/>
      <c r="G45" s="275"/>
      <c r="H45" s="275"/>
    </row>
    <row r="46" spans="1:8" ht="12.75" customHeight="1">
      <c r="A46" s="222">
        <v>4</v>
      </c>
      <c r="B46" s="283" t="str">
        <f>VLOOKUP(A46,'пр.взвешивания'!B6:G80,2,FALSE)</f>
        <v>ВОЛКОВА Евгения Михайловна</v>
      </c>
      <c r="C46" s="285" t="str">
        <f>VLOOKUP(A46,'пр.взвешивания'!B6:G80,3,FALSE)</f>
        <v>01.09.94 КМС</v>
      </c>
      <c r="D46" s="285" t="str">
        <f>VLOOKUP(A46,'пр.взвешивания'!B6:G80,4,FALSE)</f>
        <v>С-П</v>
      </c>
      <c r="E46" s="222" t="s">
        <v>33</v>
      </c>
      <c r="F46" s="278"/>
      <c r="G46" s="222"/>
      <c r="H46" s="222"/>
    </row>
    <row r="47" spans="1:8" ht="12.75" customHeight="1" thickBot="1">
      <c r="A47" s="275"/>
      <c r="B47" s="284"/>
      <c r="C47" s="277"/>
      <c r="D47" s="277"/>
      <c r="E47" s="275"/>
      <c r="F47" s="279"/>
      <c r="G47" s="275"/>
      <c r="H47" s="275"/>
    </row>
    <row r="48" spans="1:5" ht="19.5" customHeight="1">
      <c r="A48" s="17" t="s">
        <v>9</v>
      </c>
      <c r="B48" s="5" t="s">
        <v>28</v>
      </c>
      <c r="C48" s="7"/>
      <c r="D48" s="7"/>
      <c r="E48" s="83" t="str">
        <f>HYPERLINK('пр.взвешивания'!E3)</f>
        <v>в.к.  68    кг.</v>
      </c>
    </row>
    <row r="49" spans="1:8" ht="12.75" customHeight="1">
      <c r="A49" s="286">
        <v>5</v>
      </c>
      <c r="B49" s="272" t="str">
        <f>VLOOKUP(A49,'пр.взвешивания'!B6:G83,2,FALSE)</f>
        <v>СИВЕНКОВА Светлана Ивановна</v>
      </c>
      <c r="C49" s="235" t="str">
        <f>VLOOKUP(A49,'пр.взвешивания'!B6:G83,3,FALSE)</f>
        <v>24.09.1993 КМС</v>
      </c>
      <c r="D49" s="235" t="str">
        <f>VLOOKUP(A49,'пр.взвешивания'!B6:G83,4,FALSE)</f>
        <v>ЦФО</v>
      </c>
      <c r="E49" s="237"/>
      <c r="F49" s="238"/>
      <c r="G49" s="239"/>
      <c r="H49" s="233"/>
    </row>
    <row r="50" spans="1:8" ht="12.75" customHeight="1">
      <c r="A50" s="286"/>
      <c r="B50" s="273"/>
      <c r="C50" s="274"/>
      <c r="D50" s="274"/>
      <c r="E50" s="237"/>
      <c r="F50" s="237"/>
      <c r="G50" s="239"/>
      <c r="H50" s="233"/>
    </row>
    <row r="51" spans="1:8" ht="12.75" customHeight="1">
      <c r="A51" s="222">
        <v>2</v>
      </c>
      <c r="B51" s="272" t="str">
        <f>VLOOKUP(A51,'пр.взвешивания'!B6:G85,2,FALSE)</f>
        <v>ЧЕМЕРСКАЯ Анна Владимировна</v>
      </c>
      <c r="C51" s="235" t="str">
        <f>VLOOKUP(A51,'пр.взвешивания'!B6:G85,3,FALSE)</f>
        <v>08.08.1994 кмс</v>
      </c>
      <c r="D51" s="235" t="str">
        <f>VLOOKUP(A51,'пр.взвешивания'!B6:G85,4,FALSE)</f>
        <v>СФО</v>
      </c>
      <c r="E51" s="278"/>
      <c r="F51" s="278"/>
      <c r="G51" s="222"/>
      <c r="H51" s="222"/>
    </row>
    <row r="52" spans="1:8" ht="12.75" customHeight="1" thickBot="1">
      <c r="A52" s="275"/>
      <c r="B52" s="276"/>
      <c r="C52" s="277"/>
      <c r="D52" s="277"/>
      <c r="E52" s="279"/>
      <c r="F52" s="279"/>
      <c r="G52" s="275"/>
      <c r="H52" s="275"/>
    </row>
    <row r="53" spans="1:8" ht="12.75" customHeight="1">
      <c r="A53" s="233">
        <v>4</v>
      </c>
      <c r="B53" s="281" t="str">
        <f>VLOOKUP(A53,'пр.взвешивания'!B6:G87,2,FALSE)</f>
        <v>ВОЛКОВА Евгения Михайловна</v>
      </c>
      <c r="C53" s="282" t="str">
        <f>VLOOKUP(A53,'пр.взвешивания'!B6:G87,3,FALSE)</f>
        <v>01.09.94 КМС</v>
      </c>
      <c r="D53" s="282" t="str">
        <f>VLOOKUP(A53,'пр.взвешивания'!B6:G87,4,FALSE)</f>
        <v>С-П</v>
      </c>
      <c r="E53" s="237"/>
      <c r="F53" s="238"/>
      <c r="G53" s="239"/>
      <c r="H53" s="233"/>
    </row>
    <row r="54" spans="1:8" ht="12.75" customHeight="1">
      <c r="A54" s="233"/>
      <c r="B54" s="273"/>
      <c r="C54" s="274"/>
      <c r="D54" s="274"/>
      <c r="E54" s="237"/>
      <c r="F54" s="237"/>
      <c r="G54" s="239"/>
      <c r="H54" s="233"/>
    </row>
    <row r="55" spans="1:8" ht="12.75" customHeight="1">
      <c r="A55" s="222">
        <v>3</v>
      </c>
      <c r="B55" s="272" t="str">
        <f>VLOOKUP(A55,'пр.взвешивания'!B6:G89,2,FALSE)</f>
        <v>БИКБОВА Диана Маратовна</v>
      </c>
      <c r="C55" s="235" t="str">
        <f>VLOOKUP(A55,'пр.взвешивания'!B6:G89,3,FALSE)</f>
        <v>25.09.1993 КМС</v>
      </c>
      <c r="D55" s="235" t="str">
        <f>VLOOKUP(A55,'пр.взвешивания'!B6:G89,4,FALSE)</f>
        <v>ПФО</v>
      </c>
      <c r="E55" s="278"/>
      <c r="F55" s="278"/>
      <c r="G55" s="222"/>
      <c r="H55" s="222"/>
    </row>
    <row r="56" spans="1:8" ht="12.75" customHeight="1" thickBot="1">
      <c r="A56" s="275"/>
      <c r="B56" s="276"/>
      <c r="C56" s="277"/>
      <c r="D56" s="277"/>
      <c r="E56" s="279"/>
      <c r="F56" s="279"/>
      <c r="G56" s="275"/>
      <c r="H56" s="275"/>
    </row>
    <row r="57" spans="1:8" ht="12.75" customHeight="1">
      <c r="A57" s="222">
        <v>1</v>
      </c>
      <c r="B57" s="283" t="str">
        <f>VLOOKUP(A57,'пр.взвешивания'!B6:G91,2,FALSE)</f>
        <v>КАМАЕВА Наталья Александровна</v>
      </c>
      <c r="C57" s="285" t="str">
        <f>VLOOKUP(A57,'пр.взвешивания'!B6:G91,3,FALSE)</f>
        <v>16.10.1994 КМС</v>
      </c>
      <c r="D57" s="285" t="str">
        <f>VLOOKUP(A57,'пр.взвешивания'!B6:G91,4,FALSE)</f>
        <v>УФО</v>
      </c>
      <c r="E57" s="222" t="s">
        <v>33</v>
      </c>
      <c r="F57" s="278"/>
      <c r="G57" s="222"/>
      <c r="H57" s="222"/>
    </row>
    <row r="58" spans="1:8" ht="12.75" customHeight="1" thickBot="1">
      <c r="A58" s="275"/>
      <c r="B58" s="284"/>
      <c r="C58" s="277"/>
      <c r="D58" s="277"/>
      <c r="E58" s="275"/>
      <c r="F58" s="279"/>
      <c r="G58" s="275"/>
      <c r="H58" s="275"/>
    </row>
    <row r="59" ht="12.75" customHeight="1"/>
    <row r="60" ht="12.75" customHeight="1"/>
    <row r="61" ht="12.75" customHeight="1"/>
    <row r="62" spans="1:8" ht="20.25" customHeight="1">
      <c r="A62" s="269" t="s">
        <v>36</v>
      </c>
      <c r="B62" s="269"/>
      <c r="C62" s="269"/>
      <c r="D62" s="269"/>
      <c r="E62" s="269"/>
      <c r="F62" s="269"/>
      <c r="G62" s="269"/>
      <c r="H62" s="269"/>
    </row>
    <row r="63" spans="1:8" ht="26.25" customHeight="1">
      <c r="A63" s="17" t="s">
        <v>10</v>
      </c>
      <c r="B63" s="5" t="s">
        <v>18</v>
      </c>
      <c r="C63" s="5"/>
      <c r="D63" s="5"/>
      <c r="E63" s="83" t="str">
        <f>HYPERLINK('пр.взвешивания'!E3)</f>
        <v>в.к.  68    кг.</v>
      </c>
      <c r="F63" s="5"/>
      <c r="G63" s="5"/>
      <c r="H63" s="5"/>
    </row>
    <row r="64" spans="1:8" ht="12.75" customHeight="1">
      <c r="A64" s="233" t="s">
        <v>0</v>
      </c>
      <c r="B64" s="233" t="s">
        <v>1</v>
      </c>
      <c r="C64" s="233" t="s">
        <v>2</v>
      </c>
      <c r="D64" s="233" t="s">
        <v>3</v>
      </c>
      <c r="E64" s="233" t="s">
        <v>14</v>
      </c>
      <c r="F64" s="233" t="s">
        <v>15</v>
      </c>
      <c r="G64" s="233" t="s">
        <v>16</v>
      </c>
      <c r="H64" s="233" t="s">
        <v>17</v>
      </c>
    </row>
    <row r="65" spans="1:8" ht="12.75" customHeight="1">
      <c r="A65" s="222"/>
      <c r="B65" s="222"/>
      <c r="C65" s="222"/>
      <c r="D65" s="222"/>
      <c r="E65" s="222"/>
      <c r="F65" s="222"/>
      <c r="G65" s="222"/>
      <c r="H65" s="222"/>
    </row>
    <row r="66" spans="1:8" ht="12.75" customHeight="1">
      <c r="A66" s="286">
        <v>6</v>
      </c>
      <c r="B66" s="272" t="str">
        <f>VLOOKUP(A66,'пр.взвешивания'!B6:G100,2,FALSE)</f>
        <v>АГЕЕВА Татьяна Андреевна</v>
      </c>
      <c r="C66" s="235" t="str">
        <f>VLOOKUP(A66,'пр.взвешивания'!B6:G100,3,FALSE)</f>
        <v>06.04.1993 КМС</v>
      </c>
      <c r="D66" s="235" t="str">
        <f>VLOOKUP(A66,'пр.взвешивания'!B6:G100,4,FALSE)</f>
        <v>МОС</v>
      </c>
      <c r="E66" s="237"/>
      <c r="F66" s="238"/>
      <c r="G66" s="239"/>
      <c r="H66" s="233"/>
    </row>
    <row r="67" spans="1:8" ht="12.75" customHeight="1">
      <c r="A67" s="286"/>
      <c r="B67" s="273"/>
      <c r="C67" s="274"/>
      <c r="D67" s="274"/>
      <c r="E67" s="237"/>
      <c r="F67" s="237"/>
      <c r="G67" s="239"/>
      <c r="H67" s="233"/>
    </row>
    <row r="68" spans="1:8" ht="12.75" customHeight="1">
      <c r="A68" s="222">
        <v>7</v>
      </c>
      <c r="B68" s="272" t="str">
        <f>VLOOKUP(A68,'пр.взвешивания'!B6:G102,2,FALSE)</f>
        <v>ОСИНЦЕВА Илона Сергеевна</v>
      </c>
      <c r="C68" s="235" t="str">
        <f>VLOOKUP(A68,'пр.взвешивания'!B6:G102,3,FALSE)</f>
        <v>12.03.1995 КМС</v>
      </c>
      <c r="D68" s="235" t="str">
        <f>VLOOKUP(A68,'пр.взвешивания'!B6:G102,4,FALSE)</f>
        <v>УФО</v>
      </c>
      <c r="E68" s="278"/>
      <c r="F68" s="278"/>
      <c r="G68" s="222"/>
      <c r="H68" s="222"/>
    </row>
    <row r="69" spans="1:8" ht="13.5" thickBot="1">
      <c r="A69" s="275"/>
      <c r="B69" s="276"/>
      <c r="C69" s="277"/>
      <c r="D69" s="277"/>
      <c r="E69" s="279"/>
      <c r="F69" s="279"/>
      <c r="G69" s="275"/>
      <c r="H69" s="275"/>
    </row>
    <row r="70" spans="1:8" ht="12.75">
      <c r="A70" s="233">
        <v>9</v>
      </c>
      <c r="B70" s="281" t="str">
        <f>VLOOKUP(A70,'пр.взвешивания'!B6:G104,2,FALSE)</f>
        <v>МИРОШКИНА Светлана Сергеевна</v>
      </c>
      <c r="C70" s="282" t="str">
        <f>VLOOKUP(A70,'пр.взвешивания'!B6:G104,3,FALSE)</f>
        <v>14.04.1994 КМС</v>
      </c>
      <c r="D70" s="282" t="str">
        <f>VLOOKUP(A70,'пр.взвешивания'!B6:G104,4,FALSE)</f>
        <v>СФО</v>
      </c>
      <c r="E70" s="237"/>
      <c r="F70" s="238"/>
      <c r="G70" s="239"/>
      <c r="H70" s="233"/>
    </row>
    <row r="71" spans="1:8" ht="12.75">
      <c r="A71" s="233"/>
      <c r="B71" s="273"/>
      <c r="C71" s="274"/>
      <c r="D71" s="274"/>
      <c r="E71" s="237"/>
      <c r="F71" s="237"/>
      <c r="G71" s="239"/>
      <c r="H71" s="233"/>
    </row>
    <row r="72" spans="1:8" ht="12.75">
      <c r="A72" s="222">
        <v>8</v>
      </c>
      <c r="B72" s="272" t="str">
        <f>VLOOKUP(A72,'пр.взвешивания'!B6:G106,2,FALSE)</f>
        <v>НЕФЕДОВА Лариса Юрьевна</v>
      </c>
      <c r="C72" s="235" t="str">
        <f>VLOOKUP(A72,'пр.взвешивания'!B6:G106,3,FALSE)</f>
        <v>03.08.1994 1р</v>
      </c>
      <c r="D72" s="235" t="str">
        <f>VLOOKUP(A72,'пр.взвешивания'!B6:G106,4,FALSE)</f>
        <v>ПФО</v>
      </c>
      <c r="E72" s="278"/>
      <c r="F72" s="278"/>
      <c r="G72" s="222"/>
      <c r="H72" s="222"/>
    </row>
    <row r="73" spans="1:8" ht="13.5" thickBot="1">
      <c r="A73" s="275"/>
      <c r="B73" s="276"/>
      <c r="C73" s="277"/>
      <c r="D73" s="277"/>
      <c r="E73" s="279"/>
      <c r="F73" s="279"/>
      <c r="G73" s="275"/>
      <c r="H73" s="275"/>
    </row>
    <row r="74" spans="1:5" ht="22.5" customHeight="1">
      <c r="A74" s="17" t="s">
        <v>10</v>
      </c>
      <c r="B74" s="5" t="s">
        <v>19</v>
      </c>
      <c r="E74" s="83" t="str">
        <f>HYPERLINK('пр.взвешивания'!E3)</f>
        <v>в.к.  68    кг.</v>
      </c>
    </row>
    <row r="75" spans="1:8" ht="12.75">
      <c r="A75" s="286">
        <v>6</v>
      </c>
      <c r="B75" s="272" t="str">
        <f>VLOOKUP(A75,'пр.взвешивания'!B6:G109,2,FALSE)</f>
        <v>АГЕЕВА Татьяна Андреевна</v>
      </c>
      <c r="C75" s="235" t="str">
        <f>VLOOKUP(A75,'пр.взвешивания'!B6:G109,3,FALSE)</f>
        <v>06.04.1993 КМС</v>
      </c>
      <c r="D75" s="235" t="str">
        <f>VLOOKUP(A75,'пр.взвешивания'!B6:G109,4,FALSE)</f>
        <v>МОС</v>
      </c>
      <c r="E75" s="237"/>
      <c r="F75" s="238"/>
      <c r="G75" s="239"/>
      <c r="H75" s="233"/>
    </row>
    <row r="76" spans="1:8" ht="12.75">
      <c r="A76" s="286"/>
      <c r="B76" s="273"/>
      <c r="C76" s="274"/>
      <c r="D76" s="274"/>
      <c r="E76" s="237"/>
      <c r="F76" s="237"/>
      <c r="G76" s="239"/>
      <c r="H76" s="233"/>
    </row>
    <row r="77" spans="1:8" ht="12.75">
      <c r="A77" s="222">
        <v>8</v>
      </c>
      <c r="B77" s="272" t="str">
        <f>VLOOKUP(A77,'пр.взвешивания'!B6:G111,2,FALSE)</f>
        <v>НЕФЕДОВА Лариса Юрьевна</v>
      </c>
      <c r="C77" s="235" t="str">
        <f>VLOOKUP(A77,'пр.взвешивания'!B6:G111,3,FALSE)</f>
        <v>03.08.1994 1р</v>
      </c>
      <c r="D77" s="235" t="str">
        <f>VLOOKUP(A77,'пр.взвешивания'!B6:G111,4,FALSE)</f>
        <v>ПФО</v>
      </c>
      <c r="E77" s="278"/>
      <c r="F77" s="278"/>
      <c r="G77" s="222"/>
      <c r="H77" s="222"/>
    </row>
    <row r="78" spans="1:8" ht="13.5" thickBot="1">
      <c r="A78" s="275"/>
      <c r="B78" s="276"/>
      <c r="C78" s="277"/>
      <c r="D78" s="277"/>
      <c r="E78" s="279"/>
      <c r="F78" s="279"/>
      <c r="G78" s="275"/>
      <c r="H78" s="275"/>
    </row>
    <row r="79" spans="1:8" ht="12.75">
      <c r="A79" s="233">
        <v>7</v>
      </c>
      <c r="B79" s="281" t="str">
        <f>VLOOKUP(A79,'пр.взвешивания'!B6:G113,2,FALSE)</f>
        <v>ОСИНЦЕВА Илона Сергеевна</v>
      </c>
      <c r="C79" s="282" t="str">
        <f>VLOOKUP(A79,'пр.взвешивания'!B6:G113,3,FALSE)</f>
        <v>12.03.1995 КМС</v>
      </c>
      <c r="D79" s="282" t="str">
        <f>VLOOKUP(A79,'пр.взвешивания'!B6:G113,4,FALSE)</f>
        <v>УФО</v>
      </c>
      <c r="E79" s="237"/>
      <c r="F79" s="238"/>
      <c r="G79" s="239"/>
      <c r="H79" s="233"/>
    </row>
    <row r="80" spans="1:8" ht="12.75">
      <c r="A80" s="233"/>
      <c r="B80" s="273"/>
      <c r="C80" s="274"/>
      <c r="D80" s="274"/>
      <c r="E80" s="237"/>
      <c r="F80" s="237"/>
      <c r="G80" s="239"/>
      <c r="H80" s="233"/>
    </row>
    <row r="81" spans="1:8" ht="12.75">
      <c r="A81" s="222">
        <v>9</v>
      </c>
      <c r="B81" s="272" t="str">
        <f>VLOOKUP(A81,'пр.взвешивания'!B6:G115,2,FALSE)</f>
        <v>МИРОШКИНА Светлана Сергеевна</v>
      </c>
      <c r="C81" s="235" t="str">
        <f>VLOOKUP(A81,'пр.взвешивания'!B6:G115,3,FALSE)</f>
        <v>14.04.1994 КМС</v>
      </c>
      <c r="D81" s="235" t="str">
        <f>VLOOKUP(A81,'пр.взвешивания'!B6:G115,4,FALSE)</f>
        <v>СФО</v>
      </c>
      <c r="E81" s="278"/>
      <c r="F81" s="278"/>
      <c r="G81" s="222"/>
      <c r="H81" s="222"/>
    </row>
    <row r="82" spans="1:8" ht="13.5" thickBot="1">
      <c r="A82" s="275"/>
      <c r="B82" s="276"/>
      <c r="C82" s="277"/>
      <c r="D82" s="277"/>
      <c r="E82" s="279"/>
      <c r="F82" s="279"/>
      <c r="G82" s="275"/>
      <c r="H82" s="275"/>
    </row>
    <row r="83" spans="1:5" ht="19.5" customHeight="1">
      <c r="A83" s="17" t="s">
        <v>10</v>
      </c>
      <c r="B83" s="5" t="s">
        <v>20</v>
      </c>
      <c r="E83" s="83" t="str">
        <f>HYPERLINK('пр.взвешивания'!E3)</f>
        <v>в.к.  68    кг.</v>
      </c>
    </row>
    <row r="84" spans="1:8" ht="12.75">
      <c r="A84" s="286">
        <v>6</v>
      </c>
      <c r="B84" s="272" t="str">
        <f>VLOOKUP(A84,'пр.взвешивания'!B6:G118,2,FALSE)</f>
        <v>АГЕЕВА Татьяна Андреевна</v>
      </c>
      <c r="C84" s="235" t="str">
        <f>VLOOKUP(A84,'пр.взвешивания'!B6:G118,3,FALSE)</f>
        <v>06.04.1993 КМС</v>
      </c>
      <c r="D84" s="235" t="str">
        <f>VLOOKUP(A84,'пр.взвешивания'!B6:G118,4,FALSE)</f>
        <v>МОС</v>
      </c>
      <c r="E84" s="237"/>
      <c r="F84" s="238"/>
      <c r="G84" s="239"/>
      <c r="H84" s="233"/>
    </row>
    <row r="85" spans="1:8" ht="12.75">
      <c r="A85" s="286"/>
      <c r="B85" s="273"/>
      <c r="C85" s="274"/>
      <c r="D85" s="274"/>
      <c r="E85" s="237"/>
      <c r="F85" s="237"/>
      <c r="G85" s="239"/>
      <c r="H85" s="233"/>
    </row>
    <row r="86" spans="1:8" ht="12.75">
      <c r="A86" s="222">
        <v>9</v>
      </c>
      <c r="B86" s="272" t="str">
        <f>VLOOKUP(A86,'пр.взвешивания'!B6:G120,2,FALSE)</f>
        <v>МИРОШКИНА Светлана Сергеевна</v>
      </c>
      <c r="C86" s="235" t="str">
        <f>VLOOKUP(A86,'пр.взвешивания'!B6:G120,3,FALSE)</f>
        <v>14.04.1994 КМС</v>
      </c>
      <c r="D86" s="235" t="str">
        <f>VLOOKUP(A86,'пр.взвешивания'!B6:G120,4,FALSE)</f>
        <v>СФО</v>
      </c>
      <c r="E86" s="278"/>
      <c r="F86" s="278"/>
      <c r="G86" s="222"/>
      <c r="H86" s="222"/>
    </row>
    <row r="87" spans="1:8" ht="13.5" thickBot="1">
      <c r="A87" s="275"/>
      <c r="B87" s="276"/>
      <c r="C87" s="277"/>
      <c r="D87" s="277"/>
      <c r="E87" s="279"/>
      <c r="F87" s="279"/>
      <c r="G87" s="275"/>
      <c r="H87" s="275"/>
    </row>
    <row r="88" spans="1:8" ht="12.75">
      <c r="A88" s="233">
        <v>8</v>
      </c>
      <c r="B88" s="281" t="str">
        <f>VLOOKUP(A88,'пр.взвешивания'!B6:G122,2,FALSE)</f>
        <v>НЕФЕДОВА Лариса Юрьевна</v>
      </c>
      <c r="C88" s="282" t="str">
        <f>VLOOKUP(A88,'пр.взвешивания'!B6:G122,3,FALSE)</f>
        <v>03.08.1994 1р</v>
      </c>
      <c r="D88" s="282" t="str">
        <f>VLOOKUP(A88,'пр.взвешивания'!B6:G122,4,FALSE)</f>
        <v>ПФО</v>
      </c>
      <c r="E88" s="237"/>
      <c r="F88" s="238"/>
      <c r="G88" s="239"/>
      <c r="H88" s="233"/>
    </row>
    <row r="89" spans="1:8" ht="12.75">
      <c r="A89" s="233"/>
      <c r="B89" s="273"/>
      <c r="C89" s="274"/>
      <c r="D89" s="274"/>
      <c r="E89" s="237"/>
      <c r="F89" s="237"/>
      <c r="G89" s="239"/>
      <c r="H89" s="233"/>
    </row>
    <row r="90" spans="1:8" ht="12.75">
      <c r="A90" s="222">
        <v>7</v>
      </c>
      <c r="B90" s="272" t="str">
        <f>VLOOKUP(A90,'пр.взвешивания'!B6:G124,2,FALSE)</f>
        <v>ОСИНЦЕВА Илона Сергеевна</v>
      </c>
      <c r="C90" s="235" t="str">
        <f>VLOOKUP(A90,'пр.взвешивания'!B6:G124,3,FALSE)</f>
        <v>12.03.1995 КМС</v>
      </c>
      <c r="D90" s="235" t="str">
        <f>VLOOKUP(A90,'пр.взвешивания'!B6:G124,4,FALSE)</f>
        <v>УФО</v>
      </c>
      <c r="E90" s="278"/>
      <c r="F90" s="278"/>
      <c r="G90" s="222"/>
      <c r="H90" s="222"/>
    </row>
    <row r="91" spans="1:8" ht="13.5" thickBot="1">
      <c r="A91" s="275"/>
      <c r="B91" s="276"/>
      <c r="C91" s="277"/>
      <c r="D91" s="277"/>
      <c r="E91" s="279"/>
      <c r="F91" s="279"/>
      <c r="G91" s="275"/>
      <c r="H91" s="275"/>
    </row>
    <row r="95" spans="1:8" ht="12.75" customHeight="1">
      <c r="A95" s="269" t="s">
        <v>36</v>
      </c>
      <c r="B95" s="269"/>
      <c r="C95" s="269"/>
      <c r="D95" s="269"/>
      <c r="E95" s="269"/>
      <c r="F95" s="269"/>
      <c r="G95" s="269"/>
      <c r="H95" s="269"/>
    </row>
    <row r="96" spans="1:8" ht="20.25" customHeight="1">
      <c r="A96" s="17" t="s">
        <v>11</v>
      </c>
      <c r="B96" s="5" t="s">
        <v>18</v>
      </c>
      <c r="C96" s="5"/>
      <c r="D96" s="5"/>
      <c r="E96" s="83" t="str">
        <f>HYPERLINK('пр.взвешивания'!E3)</f>
        <v>в.к.  68    кг.</v>
      </c>
      <c r="F96" s="5"/>
      <c r="G96" s="5"/>
      <c r="H96" s="5"/>
    </row>
    <row r="97" spans="1:8" ht="12.75" customHeight="1">
      <c r="A97" s="233" t="s">
        <v>0</v>
      </c>
      <c r="B97" s="233" t="s">
        <v>1</v>
      </c>
      <c r="C97" s="233" t="s">
        <v>2</v>
      </c>
      <c r="D97" s="233" t="s">
        <v>3</v>
      </c>
      <c r="E97" s="233" t="s">
        <v>14</v>
      </c>
      <c r="F97" s="233" t="s">
        <v>15</v>
      </c>
      <c r="G97" s="233" t="s">
        <v>16</v>
      </c>
      <c r="H97" s="233" t="s">
        <v>17</v>
      </c>
    </row>
    <row r="98" spans="1:8" ht="12.75">
      <c r="A98" s="222"/>
      <c r="B98" s="222"/>
      <c r="C98" s="222"/>
      <c r="D98" s="222"/>
      <c r="E98" s="222"/>
      <c r="F98" s="222"/>
      <c r="G98" s="222"/>
      <c r="H98" s="222"/>
    </row>
    <row r="99" spans="1:8" ht="12.75" customHeight="1">
      <c r="A99" s="286">
        <v>10</v>
      </c>
      <c r="B99" s="272" t="str">
        <f>VLOOKUP(A99,'пр.взвешивания'!B6:G133,2,FALSE)</f>
        <v>ИВАНЦОВА Ольга Сергеевна</v>
      </c>
      <c r="C99" s="235" t="str">
        <f>VLOOKUP(A99,'пр.взвешивания'!B6:G133,3,FALSE)</f>
        <v>26.11.1993 КМС</v>
      </c>
      <c r="D99" s="235" t="str">
        <f>VLOOKUP(A99,'пр.взвешивания'!B6:G133,4,FALSE)</f>
        <v>ЦФО</v>
      </c>
      <c r="E99" s="237"/>
      <c r="F99" s="238"/>
      <c r="G99" s="239"/>
      <c r="H99" s="233"/>
    </row>
    <row r="100" spans="1:8" ht="12.75">
      <c r="A100" s="286"/>
      <c r="B100" s="273"/>
      <c r="C100" s="274"/>
      <c r="D100" s="274"/>
      <c r="E100" s="237"/>
      <c r="F100" s="237"/>
      <c r="G100" s="239"/>
      <c r="H100" s="233"/>
    </row>
    <row r="101" spans="1:8" ht="12.75">
      <c r="A101" s="222">
        <v>11</v>
      </c>
      <c r="B101" s="272" t="str">
        <f>VLOOKUP(A101,'пр.взвешивания'!B6:G135,2,FALSE)</f>
        <v>ПТИЧЕНКО Вера Вадимовна</v>
      </c>
      <c r="C101" s="235" t="str">
        <f>VLOOKUP(A101,'пр.взвешивания'!B6:G135,3,FALSE)</f>
        <v>28.09.1995, КМС</v>
      </c>
      <c r="D101" s="235" t="str">
        <f>VLOOKUP(A101,'пр.взвешивания'!B6:G135,4,FALSE)</f>
        <v>СФО</v>
      </c>
      <c r="E101" s="278"/>
      <c r="F101" s="278"/>
      <c r="G101" s="222"/>
      <c r="H101" s="222"/>
    </row>
    <row r="102" spans="1:8" ht="13.5" thickBot="1">
      <c r="A102" s="275"/>
      <c r="B102" s="276"/>
      <c r="C102" s="277"/>
      <c r="D102" s="277"/>
      <c r="E102" s="279"/>
      <c r="F102" s="279"/>
      <c r="G102" s="275"/>
      <c r="H102" s="275"/>
    </row>
    <row r="103" spans="1:8" ht="12.75" customHeight="1">
      <c r="A103" s="233">
        <v>13</v>
      </c>
      <c r="B103" s="281" t="str">
        <f>VLOOKUP(A103,'пр.взвешивания'!B6:G137,2,FALSE)</f>
        <v>АНОХИНА Ангелина Валерьевна</v>
      </c>
      <c r="C103" s="282" t="str">
        <f>VLOOKUP(A103,'пр.взвешивания'!B6:G137,3,FALSE)</f>
        <v>13.02.1994 кмс</v>
      </c>
      <c r="D103" s="282" t="str">
        <f>VLOOKUP(A103,'пр.взвешивания'!B6:G137,4,FALSE)</f>
        <v>МОС</v>
      </c>
      <c r="E103" s="237"/>
      <c r="F103" s="238"/>
      <c r="G103" s="239"/>
      <c r="H103" s="233"/>
    </row>
    <row r="104" spans="1:8" ht="12.75">
      <c r="A104" s="233"/>
      <c r="B104" s="273"/>
      <c r="C104" s="274"/>
      <c r="D104" s="274"/>
      <c r="E104" s="237"/>
      <c r="F104" s="237"/>
      <c r="G104" s="239"/>
      <c r="H104" s="233"/>
    </row>
    <row r="105" spans="1:8" ht="12.75">
      <c r="A105" s="222">
        <v>12</v>
      </c>
      <c r="B105" s="272" t="str">
        <f>VLOOKUP(A105,'пр.взвешивания'!B6:G139,2,FALSE)</f>
        <v>БРАТЧЕНКО Виолета Анатольевна</v>
      </c>
      <c r="C105" s="235" t="str">
        <f>VLOOKUP(A105,'пр.взвешивания'!B6:G139,3,FALSE)</f>
        <v>14.07.1993 КМС</v>
      </c>
      <c r="D105" s="235" t="str">
        <f>VLOOKUP(A105,'пр.взвешивания'!B6:G139,4,FALSE)</f>
        <v>ЦФО</v>
      </c>
      <c r="E105" s="278"/>
      <c r="F105" s="278"/>
      <c r="G105" s="222"/>
      <c r="H105" s="222"/>
    </row>
    <row r="106" spans="1:8" ht="13.5" thickBot="1">
      <c r="A106" s="275"/>
      <c r="B106" s="276"/>
      <c r="C106" s="277"/>
      <c r="D106" s="277"/>
      <c r="E106" s="279"/>
      <c r="F106" s="279"/>
      <c r="G106" s="275"/>
      <c r="H106" s="275"/>
    </row>
    <row r="107" spans="1:5" ht="22.5" customHeight="1">
      <c r="A107" s="17" t="s">
        <v>11</v>
      </c>
      <c r="B107" s="5" t="s">
        <v>19</v>
      </c>
      <c r="C107" s="7"/>
      <c r="D107" s="7"/>
      <c r="E107" s="83" t="str">
        <f>HYPERLINK('пр.взвешивания'!E3)</f>
        <v>в.к.  68    кг.</v>
      </c>
    </row>
    <row r="108" spans="1:8" ht="12.75" customHeight="1">
      <c r="A108" s="286">
        <v>10</v>
      </c>
      <c r="B108" s="272" t="str">
        <f>VLOOKUP(A108,'пр.взвешивания'!B6:G142,2,FALSE)</f>
        <v>ИВАНЦОВА Ольга Сергеевна</v>
      </c>
      <c r="C108" s="235" t="str">
        <f>VLOOKUP(A108,'пр.взвешивания'!B6:G142,3,FALSE)</f>
        <v>26.11.1993 КМС</v>
      </c>
      <c r="D108" s="235" t="str">
        <f>VLOOKUP(A108,'пр.взвешивания'!B6:G142,4,FALSE)</f>
        <v>ЦФО</v>
      </c>
      <c r="E108" s="237"/>
      <c r="F108" s="238"/>
      <c r="G108" s="239"/>
      <c r="H108" s="233"/>
    </row>
    <row r="109" spans="1:8" ht="12.75">
      <c r="A109" s="286"/>
      <c r="B109" s="273"/>
      <c r="C109" s="274"/>
      <c r="D109" s="274"/>
      <c r="E109" s="237"/>
      <c r="F109" s="237"/>
      <c r="G109" s="239"/>
      <c r="H109" s="233"/>
    </row>
    <row r="110" spans="1:8" ht="12.75">
      <c r="A110" s="222">
        <v>12</v>
      </c>
      <c r="B110" s="272" t="str">
        <f>VLOOKUP(A110,'пр.взвешивания'!B6:G144,2,FALSE)</f>
        <v>БРАТЧЕНКО Виолета Анатольевна</v>
      </c>
      <c r="C110" s="235" t="str">
        <f>VLOOKUP(A110,'пр.взвешивания'!B6:G144,3,FALSE)</f>
        <v>14.07.1993 КМС</v>
      </c>
      <c r="D110" s="235" t="str">
        <f>VLOOKUP(A110,'пр.взвешивания'!B6:G144,4,FALSE)</f>
        <v>ЦФО</v>
      </c>
      <c r="E110" s="278"/>
      <c r="F110" s="278"/>
      <c r="G110" s="222"/>
      <c r="H110" s="222"/>
    </row>
    <row r="111" spans="1:8" ht="13.5" thickBot="1">
      <c r="A111" s="275"/>
      <c r="B111" s="276"/>
      <c r="C111" s="277"/>
      <c r="D111" s="277"/>
      <c r="E111" s="279"/>
      <c r="F111" s="279"/>
      <c r="G111" s="275"/>
      <c r="H111" s="275"/>
    </row>
    <row r="112" spans="1:8" ht="12.75">
      <c r="A112" s="233">
        <v>11</v>
      </c>
      <c r="B112" s="281" t="str">
        <f>VLOOKUP(A112,'пр.взвешивания'!B6:G146,2,FALSE)</f>
        <v>ПТИЧЕНКО Вера Вадимовна</v>
      </c>
      <c r="C112" s="282" t="str">
        <f>VLOOKUP(A112,'пр.взвешивания'!B6:G146,3,FALSE)</f>
        <v>28.09.1995, КМС</v>
      </c>
      <c r="D112" s="282" t="str">
        <f>VLOOKUP(A112,'пр.взвешивания'!B6:G146,4,FALSE)</f>
        <v>СФО</v>
      </c>
      <c r="E112" s="237"/>
      <c r="F112" s="238"/>
      <c r="G112" s="239"/>
      <c r="H112" s="233"/>
    </row>
    <row r="113" spans="1:8" ht="12.75">
      <c r="A113" s="233"/>
      <c r="B113" s="273"/>
      <c r="C113" s="274"/>
      <c r="D113" s="274"/>
      <c r="E113" s="237"/>
      <c r="F113" s="237"/>
      <c r="G113" s="239"/>
      <c r="H113" s="233"/>
    </row>
    <row r="114" spans="1:8" ht="12.75" customHeight="1">
      <c r="A114" s="222">
        <v>13</v>
      </c>
      <c r="B114" s="272" t="str">
        <f>VLOOKUP(A114,'пр.взвешивания'!B6:G148,2,FALSE)</f>
        <v>АНОХИНА Ангелина Валерьевна</v>
      </c>
      <c r="C114" s="235" t="str">
        <f>VLOOKUP(A114,'пр.взвешивания'!B6:G148,3,FALSE)</f>
        <v>13.02.1994 кмс</v>
      </c>
      <c r="D114" s="235" t="str">
        <f>VLOOKUP(A114,'пр.взвешивания'!B6:G148,4,FALSE)</f>
        <v>МОС</v>
      </c>
      <c r="E114" s="278"/>
      <c r="F114" s="278"/>
      <c r="G114" s="222"/>
      <c r="H114" s="222"/>
    </row>
    <row r="115" spans="1:8" ht="13.5" thickBot="1">
      <c r="A115" s="275"/>
      <c r="B115" s="276"/>
      <c r="C115" s="277"/>
      <c r="D115" s="277"/>
      <c r="E115" s="279"/>
      <c r="F115" s="279"/>
      <c r="G115" s="275"/>
      <c r="H115" s="275"/>
    </row>
    <row r="116" spans="1:5" ht="21" customHeight="1">
      <c r="A116" s="17" t="s">
        <v>11</v>
      </c>
      <c r="B116" s="5" t="s">
        <v>20</v>
      </c>
      <c r="C116" s="7"/>
      <c r="D116" s="7"/>
      <c r="E116" s="83" t="str">
        <f>HYPERLINK('пр.взвешивания'!E3)</f>
        <v>в.к.  68    кг.</v>
      </c>
    </row>
    <row r="117" spans="1:8" ht="12.75" customHeight="1">
      <c r="A117" s="286">
        <v>10</v>
      </c>
      <c r="B117" s="272" t="str">
        <f>VLOOKUP(A117,'пр.взвешивания'!B6:G151,2,FALSE)</f>
        <v>ИВАНЦОВА Ольга Сергеевна</v>
      </c>
      <c r="C117" s="235" t="str">
        <f>VLOOKUP(A117,'пр.взвешивания'!B6:G151,3,FALSE)</f>
        <v>26.11.1993 КМС</v>
      </c>
      <c r="D117" s="235" t="str">
        <f>VLOOKUP(A117,'пр.взвешивания'!B6:G151,4,FALSE)</f>
        <v>ЦФО</v>
      </c>
      <c r="E117" s="237"/>
      <c r="F117" s="238"/>
      <c r="G117" s="239"/>
      <c r="H117" s="233"/>
    </row>
    <row r="118" spans="1:8" ht="12.75">
      <c r="A118" s="286"/>
      <c r="B118" s="273"/>
      <c r="C118" s="274"/>
      <c r="D118" s="274"/>
      <c r="E118" s="237"/>
      <c r="F118" s="237"/>
      <c r="G118" s="239"/>
      <c r="H118" s="233"/>
    </row>
    <row r="119" spans="1:8" ht="12.75" customHeight="1">
      <c r="A119" s="222">
        <v>13</v>
      </c>
      <c r="B119" s="272" t="str">
        <f>VLOOKUP(A119,'пр.взвешивания'!B6:G153,2,FALSE)</f>
        <v>АНОХИНА Ангелина Валерьевна</v>
      </c>
      <c r="C119" s="235" t="str">
        <f>VLOOKUP(A119,'пр.взвешивания'!B6:G153,3,FALSE)</f>
        <v>13.02.1994 кмс</v>
      </c>
      <c r="D119" s="235" t="str">
        <f>VLOOKUP(A119,'пр.взвешивания'!B6:G153,4,FALSE)</f>
        <v>МОС</v>
      </c>
      <c r="E119" s="278"/>
      <c r="F119" s="278"/>
      <c r="G119" s="222"/>
      <c r="H119" s="222"/>
    </row>
    <row r="120" spans="1:8" ht="13.5" thickBot="1">
      <c r="A120" s="275"/>
      <c r="B120" s="276"/>
      <c r="C120" s="277"/>
      <c r="D120" s="277"/>
      <c r="E120" s="279"/>
      <c r="F120" s="279"/>
      <c r="G120" s="275"/>
      <c r="H120" s="275"/>
    </row>
    <row r="121" spans="1:8" ht="12.75">
      <c r="A121" s="233">
        <v>12</v>
      </c>
      <c r="B121" s="281" t="str">
        <f>VLOOKUP(A121,'пр.взвешивания'!B6:G155,2,FALSE)</f>
        <v>БРАТЧЕНКО Виолета Анатольевна</v>
      </c>
      <c r="C121" s="282" t="str">
        <f>VLOOKUP(A121,'пр.взвешивания'!B6:G155,3,FALSE)</f>
        <v>14.07.1993 КМС</v>
      </c>
      <c r="D121" s="282" t="str">
        <f>VLOOKUP(A121,'пр.взвешивания'!B6:G155,4,FALSE)</f>
        <v>ЦФО</v>
      </c>
      <c r="E121" s="237"/>
      <c r="F121" s="238"/>
      <c r="G121" s="239"/>
      <c r="H121" s="233"/>
    </row>
    <row r="122" spans="1:8" ht="12.75">
      <c r="A122" s="233"/>
      <c r="B122" s="273"/>
      <c r="C122" s="274"/>
      <c r="D122" s="274"/>
      <c r="E122" s="237"/>
      <c r="F122" s="237"/>
      <c r="G122" s="239"/>
      <c r="H122" s="233"/>
    </row>
    <row r="123" spans="1:8" ht="12.75">
      <c r="A123" s="222">
        <v>11</v>
      </c>
      <c r="B123" s="272" t="str">
        <f>VLOOKUP(A123,'пр.взвешивания'!B6:G157,2,FALSE)</f>
        <v>ПТИЧЕНКО Вера Вадимовна</v>
      </c>
      <c r="C123" s="235" t="str">
        <f>VLOOKUP(A123,'пр.взвешивания'!B6:G157,3,FALSE)</f>
        <v>28.09.1995, КМС</v>
      </c>
      <c r="D123" s="235" t="str">
        <f>VLOOKUP(A123,'пр.взвешивания'!B6:G157,4,FALSE)</f>
        <v>СФО</v>
      </c>
      <c r="E123" s="278"/>
      <c r="F123" s="278"/>
      <c r="G123" s="222"/>
      <c r="H123" s="222"/>
    </row>
    <row r="124" spans="1:8" ht="13.5" thickBot="1">
      <c r="A124" s="275"/>
      <c r="B124" s="276"/>
      <c r="C124" s="277"/>
      <c r="D124" s="277"/>
      <c r="E124" s="279"/>
      <c r="F124" s="279"/>
      <c r="G124" s="275"/>
      <c r="H124" s="275"/>
    </row>
    <row r="128" spans="1:8" ht="15.75" customHeight="1">
      <c r="A128" s="269" t="s">
        <v>13</v>
      </c>
      <c r="B128" s="269"/>
      <c r="C128" s="269"/>
      <c r="D128" s="269"/>
      <c r="E128" s="269"/>
      <c r="F128" s="269"/>
      <c r="G128" s="269"/>
      <c r="H128" s="269"/>
    </row>
    <row r="129" spans="1:8" ht="15.75">
      <c r="A129" s="18" t="s">
        <v>12</v>
      </c>
      <c r="B129" s="5" t="s">
        <v>18</v>
      </c>
      <c r="C129" s="5"/>
      <c r="D129" s="5"/>
      <c r="E129" s="83" t="str">
        <f>HYPERLINK('пр.взвешивания'!E3)</f>
        <v>в.к.  68    кг.</v>
      </c>
      <c r="F129" s="5"/>
      <c r="G129" s="5"/>
      <c r="H129" s="5"/>
    </row>
    <row r="130" spans="1:8" ht="12.75" customHeight="1">
      <c r="A130" s="233" t="s">
        <v>0</v>
      </c>
      <c r="B130" s="233" t="s">
        <v>1</v>
      </c>
      <c r="C130" s="233" t="s">
        <v>2</v>
      </c>
      <c r="D130" s="233" t="s">
        <v>3</v>
      </c>
      <c r="E130" s="233" t="s">
        <v>14</v>
      </c>
      <c r="F130" s="233" t="s">
        <v>15</v>
      </c>
      <c r="G130" s="233" t="s">
        <v>16</v>
      </c>
      <c r="H130" s="233" t="s">
        <v>17</v>
      </c>
    </row>
    <row r="131" spans="1:8" ht="12.75">
      <c r="A131" s="222"/>
      <c r="B131" s="233"/>
      <c r="C131" s="233"/>
      <c r="D131" s="233"/>
      <c r="E131" s="222"/>
      <c r="F131" s="222"/>
      <c r="G131" s="222"/>
      <c r="H131" s="222"/>
    </row>
    <row r="132" spans="1:8" ht="12.75">
      <c r="A132" s="286">
        <v>14</v>
      </c>
      <c r="B132" s="272" t="str">
        <f>VLOOKUP(A132,'пр.взвешивания'!B6:G166,2,FALSE)</f>
        <v>ЧУРСИНА Надежда Васильевна</v>
      </c>
      <c r="C132" s="235" t="str">
        <f>VLOOKUP(A132,'пр.взвешивания'!B6:G166,3,FALSE)</f>
        <v>30.09.1994 КМС</v>
      </c>
      <c r="D132" s="235" t="str">
        <f>VLOOKUP(A132,'пр.взвешивания'!B6:G166,4,FALSE)</f>
        <v>ЦФО</v>
      </c>
      <c r="E132" s="237"/>
      <c r="F132" s="238"/>
      <c r="G132" s="239"/>
      <c r="H132" s="233"/>
    </row>
    <row r="133" spans="1:8" ht="12.75">
      <c r="A133" s="286"/>
      <c r="B133" s="273"/>
      <c r="C133" s="274"/>
      <c r="D133" s="274"/>
      <c r="E133" s="237"/>
      <c r="F133" s="237"/>
      <c r="G133" s="239"/>
      <c r="H133" s="233"/>
    </row>
    <row r="134" spans="1:8" ht="12.75">
      <c r="A134" s="222">
        <v>15</v>
      </c>
      <c r="B134" s="272" t="str">
        <f>VLOOKUP(A134,'пр.взвешивания'!B6:G168,2,FALSE)</f>
        <v>СУПРУНОВА Юлия Александровна</v>
      </c>
      <c r="C134" s="235" t="str">
        <f>VLOOKUP(A134,'пр.взвешивания'!B6:G168,3,FALSE)</f>
        <v>15.06.1994 КМС</v>
      </c>
      <c r="D134" s="235" t="str">
        <f>VLOOKUP(A134,'пр.взвешивания'!B6:G168,4,FALSE)</f>
        <v>СФО</v>
      </c>
      <c r="E134" s="278"/>
      <c r="F134" s="278"/>
      <c r="G134" s="222"/>
      <c r="H134" s="222"/>
    </row>
    <row r="135" spans="1:8" ht="13.5" thickBot="1">
      <c r="A135" s="275"/>
      <c r="B135" s="276"/>
      <c r="C135" s="277"/>
      <c r="D135" s="277"/>
      <c r="E135" s="279"/>
      <c r="F135" s="279"/>
      <c r="G135" s="275"/>
      <c r="H135" s="275"/>
    </row>
    <row r="136" spans="1:8" ht="12.75">
      <c r="A136" s="233">
        <v>17</v>
      </c>
      <c r="B136" s="281" t="str">
        <f>VLOOKUP(A136,'пр.взвешивания'!B6:G170,2,FALSE)</f>
        <v>КРЮКОВА Ольга Владимировна</v>
      </c>
      <c r="C136" s="282" t="str">
        <f>VLOOKUP(A136,'пр.взвешивания'!B6:G170,3,FALSE)</f>
        <v>16.03.1995, КМС</v>
      </c>
      <c r="D136" s="282" t="str">
        <f>VLOOKUP(A136,'пр.взвешивания'!B6:G170,4,FALSE)</f>
        <v>ПФО</v>
      </c>
      <c r="E136" s="237"/>
      <c r="F136" s="238"/>
      <c r="G136" s="239"/>
      <c r="H136" s="233"/>
    </row>
    <row r="137" spans="1:8" ht="12.75">
      <c r="A137" s="233"/>
      <c r="B137" s="273"/>
      <c r="C137" s="274"/>
      <c r="D137" s="274"/>
      <c r="E137" s="237"/>
      <c r="F137" s="237"/>
      <c r="G137" s="239"/>
      <c r="H137" s="233"/>
    </row>
    <row r="138" spans="1:8" ht="12.75">
      <c r="A138" s="222">
        <v>16</v>
      </c>
      <c r="B138" s="272" t="str">
        <f>VLOOKUP(A138,'пр.взвешивания'!B6:G172,2,FALSE)</f>
        <v>НИКИТИНА Анна Алексеевна</v>
      </c>
      <c r="C138" s="235" t="str">
        <f>VLOOKUP(A138,'пр.взвешивания'!B6:G172,3,FALSE)</f>
        <v>14.12.1994 КМС</v>
      </c>
      <c r="D138" s="235" t="str">
        <f>VLOOKUP(A138,'пр.взвешивания'!B6:G172,4,FALSE)</f>
        <v>ЦФО</v>
      </c>
      <c r="E138" s="278"/>
      <c r="F138" s="278"/>
      <c r="G138" s="222"/>
      <c r="H138" s="222"/>
    </row>
    <row r="139" spans="1:8" ht="13.5" thickBot="1">
      <c r="A139" s="275"/>
      <c r="B139" s="276"/>
      <c r="C139" s="277"/>
      <c r="D139" s="277"/>
      <c r="E139" s="279"/>
      <c r="F139" s="279"/>
      <c r="G139" s="275"/>
      <c r="H139" s="275"/>
    </row>
    <row r="140" spans="1:5" ht="15.75">
      <c r="A140" s="18" t="s">
        <v>12</v>
      </c>
      <c r="B140" s="5" t="s">
        <v>19</v>
      </c>
      <c r="E140" s="83" t="str">
        <f>HYPERLINK('пр.взвешивания'!E3)</f>
        <v>в.к.  68    кг.</v>
      </c>
    </row>
    <row r="141" spans="1:8" ht="12.75" customHeight="1">
      <c r="A141" s="286">
        <v>14</v>
      </c>
      <c r="B141" s="272" t="str">
        <f>VLOOKUP(A141,'пр.взвешивания'!B6:G175,2,FALSE)</f>
        <v>ЧУРСИНА Надежда Васильевна</v>
      </c>
      <c r="C141" s="235" t="str">
        <f>VLOOKUP(A141,'пр.взвешивания'!B6:G175,3,FALSE)</f>
        <v>30.09.1994 КМС</v>
      </c>
      <c r="D141" s="235" t="str">
        <f>VLOOKUP(A141,'пр.взвешивания'!B6:G175,4,FALSE)</f>
        <v>ЦФО</v>
      </c>
      <c r="E141" s="237"/>
      <c r="F141" s="238"/>
      <c r="G141" s="239"/>
      <c r="H141" s="233"/>
    </row>
    <row r="142" spans="1:8" ht="12.75">
      <c r="A142" s="286"/>
      <c r="B142" s="273"/>
      <c r="C142" s="274"/>
      <c r="D142" s="274"/>
      <c r="E142" s="237"/>
      <c r="F142" s="237"/>
      <c r="G142" s="239"/>
      <c r="H142" s="233"/>
    </row>
    <row r="143" spans="1:8" ht="12.75" customHeight="1">
      <c r="A143" s="222">
        <v>16</v>
      </c>
      <c r="B143" s="272" t="str">
        <f>VLOOKUP(A143,'пр.взвешивания'!B6:G177,2,FALSE)</f>
        <v>НИКИТИНА Анна Алексеевна</v>
      </c>
      <c r="C143" s="235" t="str">
        <f>VLOOKUP(A143,'пр.взвешивания'!B6:G177,3,FALSE)</f>
        <v>14.12.1994 КМС</v>
      </c>
      <c r="D143" s="235" t="str">
        <f>VLOOKUP(A143,'пр.взвешивания'!B6:G177,4,FALSE)</f>
        <v>ЦФО</v>
      </c>
      <c r="E143" s="278"/>
      <c r="F143" s="278"/>
      <c r="G143" s="222"/>
      <c r="H143" s="222"/>
    </row>
    <row r="144" spans="1:8" ht="13.5" thickBot="1">
      <c r="A144" s="275"/>
      <c r="B144" s="276"/>
      <c r="C144" s="277"/>
      <c r="D144" s="277"/>
      <c r="E144" s="279"/>
      <c r="F144" s="279"/>
      <c r="G144" s="275"/>
      <c r="H144" s="275"/>
    </row>
    <row r="145" spans="1:8" ht="12.75" customHeight="1">
      <c r="A145" s="233">
        <v>15</v>
      </c>
      <c r="B145" s="281" t="str">
        <f>VLOOKUP(A145,'пр.взвешивания'!B6:G179,2,FALSE)</f>
        <v>СУПРУНОВА Юлия Александровна</v>
      </c>
      <c r="C145" s="282" t="str">
        <f>VLOOKUP(A145,'пр.взвешивания'!B6:G179,3,FALSE)</f>
        <v>15.06.1994 КМС</v>
      </c>
      <c r="D145" s="282" t="str">
        <f>VLOOKUP(A145,'пр.взвешивания'!B6:G179,4,FALSE)</f>
        <v>СФО</v>
      </c>
      <c r="E145" s="237"/>
      <c r="F145" s="238"/>
      <c r="G145" s="239"/>
      <c r="H145" s="233"/>
    </row>
    <row r="146" spans="1:8" ht="12.75">
      <c r="A146" s="233"/>
      <c r="B146" s="273"/>
      <c r="C146" s="274"/>
      <c r="D146" s="274"/>
      <c r="E146" s="237"/>
      <c r="F146" s="237"/>
      <c r="G146" s="239"/>
      <c r="H146" s="233"/>
    </row>
    <row r="147" spans="1:8" ht="12.75" customHeight="1">
      <c r="A147" s="222">
        <v>17</v>
      </c>
      <c r="B147" s="272" t="str">
        <f>VLOOKUP(A147,'пр.взвешивания'!B6:G181,2,FALSE)</f>
        <v>КРЮКОВА Ольга Владимировна</v>
      </c>
      <c r="C147" s="235" t="str">
        <f>VLOOKUP(A147,'пр.взвешивания'!B6:G181,3,FALSE)</f>
        <v>16.03.1995, КМС</v>
      </c>
      <c r="D147" s="235" t="str">
        <f>VLOOKUP(A147,'пр.взвешивания'!B6:G181,4,FALSE)</f>
        <v>ПФО</v>
      </c>
      <c r="E147" s="278"/>
      <c r="F147" s="278"/>
      <c r="G147" s="222"/>
      <c r="H147" s="222"/>
    </row>
    <row r="148" spans="1:8" ht="13.5" thickBot="1">
      <c r="A148" s="275"/>
      <c r="B148" s="276"/>
      <c r="C148" s="277"/>
      <c r="D148" s="277"/>
      <c r="E148" s="279"/>
      <c r="F148" s="279"/>
      <c r="G148" s="275"/>
      <c r="H148" s="275"/>
    </row>
    <row r="149" spans="1:5" ht="15.75">
      <c r="A149" s="18" t="s">
        <v>12</v>
      </c>
      <c r="B149" s="16" t="s">
        <v>20</v>
      </c>
      <c r="C149" s="2"/>
      <c r="D149" s="2"/>
      <c r="E149" s="83" t="str">
        <f>HYPERLINK('пр.взвешивания'!E3)</f>
        <v>в.к.  68    кг.</v>
      </c>
    </row>
    <row r="150" spans="1:8" ht="12.75" customHeight="1">
      <c r="A150" s="286">
        <v>14</v>
      </c>
      <c r="B150" s="272" t="str">
        <f>VLOOKUP(A150,'пр.взвешивания'!B6:G39,2,FALSE)</f>
        <v>ЧУРСИНА Надежда Васильевна</v>
      </c>
      <c r="C150" s="235" t="str">
        <f>VLOOKUP(A150,'пр.взвешивания'!B6:G184,3,FALSE)</f>
        <v>30.09.1994 КМС</v>
      </c>
      <c r="D150" s="235" t="str">
        <f>VLOOKUP(A150,'пр.взвешивания'!B6:G184,4,FALSE)</f>
        <v>ЦФО</v>
      </c>
      <c r="E150" s="237"/>
      <c r="F150" s="238"/>
      <c r="G150" s="239"/>
      <c r="H150" s="233"/>
    </row>
    <row r="151" spans="1:8" ht="12.75">
      <c r="A151" s="286"/>
      <c r="B151" s="273"/>
      <c r="C151" s="274"/>
      <c r="D151" s="274"/>
      <c r="E151" s="237"/>
      <c r="F151" s="237"/>
      <c r="G151" s="239"/>
      <c r="H151" s="233"/>
    </row>
    <row r="152" spans="1:8" ht="12.75" customHeight="1">
      <c r="A152" s="222">
        <v>17</v>
      </c>
      <c r="B152" s="272" t="str">
        <f>VLOOKUP(A152,'пр.взвешивания'!B6:G186,2,FALSE)</f>
        <v>КРЮКОВА Ольга Владимировна</v>
      </c>
      <c r="C152" s="235" t="str">
        <f>VLOOKUP(A152,'пр.взвешивания'!B6:G186,3,FALSE)</f>
        <v>16.03.1995, КМС</v>
      </c>
      <c r="D152" s="235" t="str">
        <f>VLOOKUP(A152,'пр.взвешивания'!B6:G186,4,FALSE)</f>
        <v>ПФО</v>
      </c>
      <c r="E152" s="278"/>
      <c r="F152" s="278"/>
      <c r="G152" s="222"/>
      <c r="H152" s="222"/>
    </row>
    <row r="153" spans="1:8" ht="13.5" thickBot="1">
      <c r="A153" s="275"/>
      <c r="B153" s="276"/>
      <c r="C153" s="277"/>
      <c r="D153" s="277"/>
      <c r="E153" s="279"/>
      <c r="F153" s="279"/>
      <c r="G153" s="275"/>
      <c r="H153" s="275"/>
    </row>
    <row r="154" spans="1:8" ht="12.75" customHeight="1">
      <c r="A154" s="233">
        <v>16</v>
      </c>
      <c r="B154" s="281" t="str">
        <f>VLOOKUP(A154,'пр.взвешивания'!B6:G188,2,FALSE)</f>
        <v>НИКИТИНА Анна Алексеевна</v>
      </c>
      <c r="C154" s="282" t="str">
        <f>VLOOKUP(A154,'пр.взвешивания'!B6:G188,3,FALSE)</f>
        <v>14.12.1994 КМС</v>
      </c>
      <c r="D154" s="282" t="str">
        <f>VLOOKUP(A154,'пр.взвешивания'!B6:G188,4,FALSE)</f>
        <v>ЦФО</v>
      </c>
      <c r="E154" s="237"/>
      <c r="F154" s="238"/>
      <c r="G154" s="239"/>
      <c r="H154" s="233"/>
    </row>
    <row r="155" spans="1:8" ht="12.75">
      <c r="A155" s="233"/>
      <c r="B155" s="273"/>
      <c r="C155" s="274"/>
      <c r="D155" s="274"/>
      <c r="E155" s="237"/>
      <c r="F155" s="237"/>
      <c r="G155" s="239"/>
      <c r="H155" s="233"/>
    </row>
    <row r="156" spans="1:8" ht="12.75" customHeight="1">
      <c r="A156" s="222">
        <v>15</v>
      </c>
      <c r="B156" s="272" t="str">
        <f>VLOOKUP(A156,'пр.взвешивания'!B6:G190,2,FALSE)</f>
        <v>СУПРУНОВА Юлия Александровна</v>
      </c>
      <c r="C156" s="235" t="str">
        <f>VLOOKUP(A156,'пр.взвешивания'!B6:G190,3,FALSE)</f>
        <v>15.06.1994 КМС</v>
      </c>
      <c r="D156" s="235" t="str">
        <f>VLOOKUP(A156,'пр.взвешивания'!B6:G190,4,FALSE)</f>
        <v>СФО</v>
      </c>
      <c r="E156" s="278"/>
      <c r="F156" s="278"/>
      <c r="G156" s="222"/>
      <c r="H156" s="222"/>
    </row>
    <row r="157" spans="1:8" ht="13.5" thickBot="1">
      <c r="A157" s="275"/>
      <c r="B157" s="276"/>
      <c r="C157" s="277"/>
      <c r="D157" s="277"/>
      <c r="E157" s="279"/>
      <c r="F157" s="279"/>
      <c r="G157" s="275"/>
      <c r="H157" s="275"/>
    </row>
    <row r="160" spans="1:8" ht="15.75" customHeight="1">
      <c r="A160" s="269" t="s">
        <v>13</v>
      </c>
      <c r="B160" s="269"/>
      <c r="C160" s="269"/>
      <c r="D160" s="269"/>
      <c r="E160" s="269"/>
      <c r="F160" s="269"/>
      <c r="G160" s="269"/>
      <c r="H160" s="269"/>
    </row>
    <row r="161" spans="1:8" ht="15.75">
      <c r="A161" s="18" t="s">
        <v>7</v>
      </c>
      <c r="B161" s="5" t="s">
        <v>142</v>
      </c>
      <c r="C161" s="5"/>
      <c r="D161" s="5"/>
      <c r="E161" s="83" t="str">
        <f>HYPERLINK('пр.взвешивания'!E3)</f>
        <v>в.к.  68    кг.</v>
      </c>
      <c r="F161" s="5"/>
      <c r="G161" s="5"/>
      <c r="H161" s="5"/>
    </row>
    <row r="162" spans="1:8" ht="12.75" customHeight="1">
      <c r="A162" s="233" t="s">
        <v>0</v>
      </c>
      <c r="B162" s="233" t="s">
        <v>1</v>
      </c>
      <c r="C162" s="233" t="s">
        <v>2</v>
      </c>
      <c r="D162" s="233" t="s">
        <v>3</v>
      </c>
      <c r="E162" s="233" t="s">
        <v>14</v>
      </c>
      <c r="F162" s="233" t="s">
        <v>15</v>
      </c>
      <c r="G162" s="233" t="s">
        <v>16</v>
      </c>
      <c r="H162" s="233" t="s">
        <v>17</v>
      </c>
    </row>
    <row r="163" spans="1:8" ht="12.75">
      <c r="A163" s="222"/>
      <c r="B163" s="233"/>
      <c r="C163" s="233"/>
      <c r="D163" s="233"/>
      <c r="E163" s="222"/>
      <c r="F163" s="222"/>
      <c r="G163" s="222"/>
      <c r="H163" s="222"/>
    </row>
    <row r="164" spans="1:8" ht="12.75">
      <c r="A164" s="270">
        <f>'пр. хода'!M6</f>
        <v>3</v>
      </c>
      <c r="B164" s="272" t="str">
        <f>VLOOKUP(A164,'пр.взвешивания'!B6:G198,2,FALSE)</f>
        <v>БИКБОВА Диана Маратовна</v>
      </c>
      <c r="C164" s="235" t="str">
        <f>VLOOKUP(A164,'пр.взвешивания'!B6:G198,3,FALSE)</f>
        <v>25.09.1993 КМС</v>
      </c>
      <c r="D164" s="235" t="str">
        <f>VLOOKUP(A164,'пр.взвешивания'!B6:G198,4,FALSE)</f>
        <v>ПФО</v>
      </c>
      <c r="E164" s="237"/>
      <c r="F164" s="238"/>
      <c r="G164" s="239"/>
      <c r="H164" s="233"/>
    </row>
    <row r="165" spans="1:8" ht="12.75">
      <c r="A165" s="271"/>
      <c r="B165" s="273"/>
      <c r="C165" s="274"/>
      <c r="D165" s="274"/>
      <c r="E165" s="237"/>
      <c r="F165" s="237"/>
      <c r="G165" s="239"/>
      <c r="H165" s="233"/>
    </row>
    <row r="166" spans="1:8" ht="12.75">
      <c r="A166" s="222">
        <f>'пр. хода'!M10</f>
        <v>9</v>
      </c>
      <c r="B166" s="272" t="str">
        <f>VLOOKUP(A166,'пр.взвешивания'!B6:G200,2,FALSE)</f>
        <v>МИРОШКИНА Светлана Сергеевна</v>
      </c>
      <c r="C166" s="235" t="str">
        <f>VLOOKUP(A166,'пр.взвешивания'!B6:G200,3,FALSE)</f>
        <v>14.04.1994 КМС</v>
      </c>
      <c r="D166" s="235" t="str">
        <f>VLOOKUP(A166,'пр.взвешивания'!B6:G200,4,FALSE)</f>
        <v>СФО</v>
      </c>
      <c r="E166" s="278"/>
      <c r="F166" s="278"/>
      <c r="G166" s="222"/>
      <c r="H166" s="222"/>
    </row>
    <row r="167" spans="1:8" ht="13.5" thickBot="1">
      <c r="A167" s="275"/>
      <c r="B167" s="276"/>
      <c r="C167" s="277"/>
      <c r="D167" s="277"/>
      <c r="E167" s="279"/>
      <c r="F167" s="279"/>
      <c r="G167" s="275"/>
      <c r="H167" s="275"/>
    </row>
    <row r="168" spans="1:8" ht="12.75">
      <c r="A168" s="280">
        <f>'пр. хода'!M8</f>
        <v>7</v>
      </c>
      <c r="B168" s="281" t="str">
        <f>VLOOKUP(A168,'пр.взвешивания'!B6:G202,2,FALSE)</f>
        <v>ОСИНЦЕВА Илона Сергеевна</v>
      </c>
      <c r="C168" s="282" t="str">
        <f>VLOOKUP(A168,'пр.взвешивания'!B6:G202,3,FALSE)</f>
        <v>12.03.1995 КМС</v>
      </c>
      <c r="D168" s="282" t="str">
        <f>VLOOKUP(A168,'пр.взвешивания'!B6:G202,4,FALSE)</f>
        <v>УФО</v>
      </c>
      <c r="E168" s="237"/>
      <c r="F168" s="238"/>
      <c r="G168" s="239"/>
      <c r="H168" s="233"/>
    </row>
    <row r="169" spans="1:8" ht="12.75">
      <c r="A169" s="223"/>
      <c r="B169" s="273"/>
      <c r="C169" s="274"/>
      <c r="D169" s="274"/>
      <c r="E169" s="237"/>
      <c r="F169" s="237"/>
      <c r="G169" s="239"/>
      <c r="H169" s="233"/>
    </row>
    <row r="170" spans="1:8" ht="12.75">
      <c r="A170" s="222">
        <f>'пр. хода'!M12</f>
        <v>2</v>
      </c>
      <c r="B170" s="272" t="str">
        <f>VLOOKUP(A170,'пр.взвешивания'!B6:G204,2,FALSE)</f>
        <v>ЧЕМЕРСКАЯ Анна Владимировна</v>
      </c>
      <c r="C170" s="235" t="str">
        <f>VLOOKUP(A170,'пр.взвешивания'!B6:G204,3,FALSE)</f>
        <v>08.08.1994 кмс</v>
      </c>
      <c r="D170" s="235" t="str">
        <f>VLOOKUP(A170,'пр.взвешивания'!B6:G204,4,FALSE)</f>
        <v>СФО</v>
      </c>
      <c r="E170" s="278"/>
      <c r="F170" s="278"/>
      <c r="G170" s="222"/>
      <c r="H170" s="222"/>
    </row>
    <row r="171" spans="1:8" ht="13.5" thickBot="1">
      <c r="A171" s="275"/>
      <c r="B171" s="276"/>
      <c r="C171" s="277"/>
      <c r="D171" s="277"/>
      <c r="E171" s="279"/>
      <c r="F171" s="279"/>
      <c r="G171" s="275"/>
      <c r="H171" s="275"/>
    </row>
    <row r="172" spans="1:5" ht="18.75" customHeight="1">
      <c r="A172" s="18" t="s">
        <v>7</v>
      </c>
      <c r="B172" s="5" t="s">
        <v>143</v>
      </c>
      <c r="E172" s="83" t="str">
        <f>HYPERLINK('пр.взвешивания'!E3)</f>
        <v>в.к.  68    кг.</v>
      </c>
    </row>
    <row r="173" spans="1:8" ht="12.75">
      <c r="A173" s="270">
        <f>'пр. хода'!M6</f>
        <v>3</v>
      </c>
      <c r="B173" s="272" t="str">
        <f>VLOOKUP(A173,'пр.взвешивания'!B6:G207,2,FALSE)</f>
        <v>БИКБОВА Диана Маратовна</v>
      </c>
      <c r="C173" s="235" t="str">
        <f>VLOOKUP(A173,'пр.взвешивания'!B6:G207,3,FALSE)</f>
        <v>25.09.1993 КМС</v>
      </c>
      <c r="D173" s="235" t="str">
        <f>VLOOKUP(A173,'пр.взвешивания'!B6:G207,4,FALSE)</f>
        <v>ПФО</v>
      </c>
      <c r="E173" s="237"/>
      <c r="F173" s="238"/>
      <c r="G173" s="239"/>
      <c r="H173" s="233"/>
    </row>
    <row r="174" spans="1:8" ht="12.75">
      <c r="A174" s="271"/>
      <c r="B174" s="273"/>
      <c r="C174" s="274"/>
      <c r="D174" s="274"/>
      <c r="E174" s="237"/>
      <c r="F174" s="237"/>
      <c r="G174" s="239"/>
      <c r="H174" s="233"/>
    </row>
    <row r="175" spans="1:8" ht="12.75">
      <c r="A175" s="222">
        <v>7</v>
      </c>
      <c r="B175" s="272" t="str">
        <f>VLOOKUP(A175,'пр.взвешивания'!B6:G209,2,FALSE)</f>
        <v>ОСИНЦЕВА Илона Сергеевна</v>
      </c>
      <c r="C175" s="235" t="str">
        <f>VLOOKUP(A175,'пр.взвешивания'!B6:G209,3,FALSE)</f>
        <v>12.03.1995 КМС</v>
      </c>
      <c r="D175" s="235" t="str">
        <f>VLOOKUP(A175,'пр.взвешивания'!B6:G209,4,FALSE)</f>
        <v>УФО</v>
      </c>
      <c r="E175" s="278"/>
      <c r="F175" s="278"/>
      <c r="G175" s="222"/>
      <c r="H175" s="222"/>
    </row>
    <row r="176" spans="1:8" ht="13.5" thickBot="1">
      <c r="A176" s="275"/>
      <c r="B176" s="276"/>
      <c r="C176" s="277"/>
      <c r="D176" s="277"/>
      <c r="E176" s="279"/>
      <c r="F176" s="279"/>
      <c r="G176" s="275"/>
      <c r="H176" s="275"/>
    </row>
    <row r="177" spans="1:8" ht="12.75">
      <c r="A177" s="280">
        <v>2</v>
      </c>
      <c r="B177" s="281" t="str">
        <f>VLOOKUP(A177,'пр.взвешивания'!B6:G211,2,FALSE)</f>
        <v>ЧЕМЕРСКАЯ Анна Владимировна</v>
      </c>
      <c r="C177" s="282" t="str">
        <f>VLOOKUP(A177,'пр.взвешивания'!B6:G211,3,FALSE)</f>
        <v>08.08.1994 кмс</v>
      </c>
      <c r="D177" s="282" t="str">
        <f>VLOOKUP(A177,'пр.взвешивания'!B6:G211,4,FALSE)</f>
        <v>СФО</v>
      </c>
      <c r="E177" s="237"/>
      <c r="F177" s="238"/>
      <c r="G177" s="239"/>
      <c r="H177" s="233"/>
    </row>
    <row r="178" spans="1:8" ht="12.75">
      <c r="A178" s="223"/>
      <c r="B178" s="273"/>
      <c r="C178" s="274"/>
      <c r="D178" s="274"/>
      <c r="E178" s="237"/>
      <c r="F178" s="237"/>
      <c r="G178" s="239"/>
      <c r="H178" s="233"/>
    </row>
    <row r="179" spans="1:8" ht="12.75">
      <c r="A179" s="222">
        <v>9</v>
      </c>
      <c r="B179" s="272" t="str">
        <f>VLOOKUP(A179,'пр.взвешивания'!B6:G213,2,FALSE)</f>
        <v>МИРОШКИНА Светлана Сергеевна</v>
      </c>
      <c r="C179" s="235" t="str">
        <f>VLOOKUP(A179,'пр.взвешивания'!B6:G213,3,FALSE)</f>
        <v>14.04.1994 КМС</v>
      </c>
      <c r="D179" s="235" t="str">
        <f>VLOOKUP(A179,'пр.взвешивания'!B6:G213,4,FALSE)</f>
        <v>СФО</v>
      </c>
      <c r="E179" s="278"/>
      <c r="F179" s="278"/>
      <c r="G179" s="222"/>
      <c r="H179" s="222"/>
    </row>
    <row r="180" spans="1:8" ht="13.5" thickBot="1">
      <c r="A180" s="275"/>
      <c r="B180" s="276"/>
      <c r="C180" s="277"/>
      <c r="D180" s="277"/>
      <c r="E180" s="279"/>
      <c r="F180" s="279"/>
      <c r="G180" s="275"/>
      <c r="H180" s="275"/>
    </row>
    <row r="182" spans="1:8" ht="15.75">
      <c r="A182" s="18" t="s">
        <v>8</v>
      </c>
      <c r="B182" s="5" t="s">
        <v>27</v>
      </c>
      <c r="C182" s="5"/>
      <c r="D182" s="5"/>
      <c r="E182" s="83" t="str">
        <f>HYPERLINK('пр.взвешивания'!E3)</f>
        <v>в.к.  68    кг.</v>
      </c>
      <c r="F182" s="5"/>
      <c r="G182" s="5"/>
      <c r="H182" s="5"/>
    </row>
    <row r="183" spans="1:8" ht="12.75" customHeight="1">
      <c r="A183" s="233" t="s">
        <v>0</v>
      </c>
      <c r="B183" s="233" t="s">
        <v>1</v>
      </c>
      <c r="C183" s="233" t="s">
        <v>2</v>
      </c>
      <c r="D183" s="233" t="s">
        <v>3</v>
      </c>
      <c r="E183" s="233" t="s">
        <v>14</v>
      </c>
      <c r="F183" s="233" t="s">
        <v>15</v>
      </c>
      <c r="G183" s="233" t="s">
        <v>16</v>
      </c>
      <c r="H183" s="233" t="s">
        <v>17</v>
      </c>
    </row>
    <row r="184" spans="1:8" ht="12.75">
      <c r="A184" s="222"/>
      <c r="B184" s="233"/>
      <c r="C184" s="233"/>
      <c r="D184" s="233"/>
      <c r="E184" s="222"/>
      <c r="F184" s="222"/>
      <c r="G184" s="222"/>
      <c r="H184" s="222"/>
    </row>
    <row r="185" spans="1:8" ht="12.75">
      <c r="A185" s="270">
        <f>'пр. хода'!M17</f>
        <v>12</v>
      </c>
      <c r="B185" s="272" t="str">
        <f>VLOOKUP(A185,'пр.взвешивания'!B6:G219,2,FALSE)</f>
        <v>БРАТЧЕНКО Виолета Анатольевна</v>
      </c>
      <c r="C185" s="235" t="str">
        <f>VLOOKUP(A185,'пр.взвешивания'!B6:G219,3,FALSE)</f>
        <v>14.07.1993 КМС</v>
      </c>
      <c r="D185" s="235" t="str">
        <f>VLOOKUP(A185,'пр.взвешивания'!B6:G219,4,FALSE)</f>
        <v>ЦФО</v>
      </c>
      <c r="E185" s="237"/>
      <c r="F185" s="238"/>
      <c r="G185" s="239"/>
      <c r="H185" s="233"/>
    </row>
    <row r="186" spans="1:8" ht="12.75">
      <c r="A186" s="271"/>
      <c r="B186" s="273"/>
      <c r="C186" s="274"/>
      <c r="D186" s="274"/>
      <c r="E186" s="237"/>
      <c r="F186" s="237"/>
      <c r="G186" s="239"/>
      <c r="H186" s="233"/>
    </row>
    <row r="187" spans="1:8" ht="12.75">
      <c r="A187" s="222">
        <f>'пр. хода'!M21</f>
        <v>15</v>
      </c>
      <c r="B187" s="272" t="str">
        <f>VLOOKUP(A187,'пр.взвешивания'!B6:G221,2,FALSE)</f>
        <v>СУПРУНОВА Юлия Александровна</v>
      </c>
      <c r="C187" s="235" t="str">
        <f>VLOOKUP(A187,'пр.взвешивания'!B6:G221,3,FALSE)</f>
        <v>15.06.1994 КМС</v>
      </c>
      <c r="D187" s="235" t="str">
        <f>VLOOKUP(A187,'пр.взвешивания'!B6:G221,4,FALSE)</f>
        <v>СФО</v>
      </c>
      <c r="E187" s="278"/>
      <c r="F187" s="278"/>
      <c r="G187" s="222"/>
      <c r="H187" s="222"/>
    </row>
    <row r="188" spans="1:8" ht="13.5" thickBot="1">
      <c r="A188" s="275"/>
      <c r="B188" s="276"/>
      <c r="C188" s="277"/>
      <c r="D188" s="277"/>
      <c r="E188" s="279"/>
      <c r="F188" s="279"/>
      <c r="G188" s="275"/>
      <c r="H188" s="275"/>
    </row>
    <row r="189" spans="1:8" ht="12.75">
      <c r="A189" s="280">
        <f>'пр. хода'!M19</f>
        <v>17</v>
      </c>
      <c r="B189" s="281" t="str">
        <f>VLOOKUP(A189,'пр.взвешивания'!B6:G223,2,FALSE)</f>
        <v>КРЮКОВА Ольга Владимировна</v>
      </c>
      <c r="C189" s="282" t="str">
        <f>VLOOKUP(A189,'пр.взвешивания'!B6:G223,3,FALSE)</f>
        <v>16.03.1995, КМС</v>
      </c>
      <c r="D189" s="282" t="str">
        <f>VLOOKUP(A189,'пр.взвешивания'!B6:G223,4,FALSE)</f>
        <v>ПФО</v>
      </c>
      <c r="E189" s="237"/>
      <c r="F189" s="238"/>
      <c r="G189" s="239"/>
      <c r="H189" s="233"/>
    </row>
    <row r="190" spans="1:8" ht="12.75">
      <c r="A190" s="223"/>
      <c r="B190" s="273"/>
      <c r="C190" s="274"/>
      <c r="D190" s="274"/>
      <c r="E190" s="237"/>
      <c r="F190" s="237"/>
      <c r="G190" s="239"/>
      <c r="H190" s="233"/>
    </row>
    <row r="191" spans="1:8" ht="12.75">
      <c r="A191" s="222">
        <f>'пр. хода'!M23</f>
        <v>11</v>
      </c>
      <c r="B191" s="272" t="str">
        <f>VLOOKUP(A191,'пр.взвешивания'!B6:G225,2,FALSE)</f>
        <v>ПТИЧЕНКО Вера Вадимовна</v>
      </c>
      <c r="C191" s="235" t="str">
        <f>VLOOKUP(A191,'пр.взвешивания'!B6:G225,3,FALSE)</f>
        <v>28.09.1995, КМС</v>
      </c>
      <c r="D191" s="235" t="str">
        <f>VLOOKUP(A191,'пр.взвешивания'!B6:G225,4,FALSE)</f>
        <v>СФО</v>
      </c>
      <c r="E191" s="278"/>
      <c r="F191" s="278"/>
      <c r="G191" s="222"/>
      <c r="H191" s="222"/>
    </row>
    <row r="192" spans="1:8" ht="13.5" thickBot="1">
      <c r="A192" s="275"/>
      <c r="B192" s="276"/>
      <c r="C192" s="277"/>
      <c r="D192" s="277"/>
      <c r="E192" s="279"/>
      <c r="F192" s="279"/>
      <c r="G192" s="275"/>
      <c r="H192" s="275"/>
    </row>
    <row r="193" spans="1:5" ht="15.75">
      <c r="A193" s="18" t="s">
        <v>8</v>
      </c>
      <c r="B193" s="5" t="s">
        <v>28</v>
      </c>
      <c r="E193" s="83" t="str">
        <f>HYPERLINK('пр.взвешивания'!E3)</f>
        <v>в.к.  68    кг.</v>
      </c>
    </row>
    <row r="194" spans="1:8" ht="12.75">
      <c r="A194" s="270">
        <f>'пр. хода'!M17</f>
        <v>12</v>
      </c>
      <c r="B194" s="272" t="str">
        <f>VLOOKUP(A194,'пр.взвешивания'!B6:G228,2,FALSE)</f>
        <v>БРАТЧЕНКО Виолета Анатольевна</v>
      </c>
      <c r="C194" s="235" t="str">
        <f>VLOOKUP(A194,'пр.взвешивания'!B6:G228,3,FALSE)</f>
        <v>14.07.1993 КМС</v>
      </c>
      <c r="D194" s="235" t="str">
        <f>VLOOKUP(A194,'пр.взвешивания'!B6:G228,4,FALSE)</f>
        <v>ЦФО</v>
      </c>
      <c r="E194" s="237"/>
      <c r="F194" s="238"/>
      <c r="G194" s="239"/>
      <c r="H194" s="233"/>
    </row>
    <row r="195" spans="1:8" ht="12.75">
      <c r="A195" s="271"/>
      <c r="B195" s="273"/>
      <c r="C195" s="274"/>
      <c r="D195" s="274"/>
      <c r="E195" s="237"/>
      <c r="F195" s="237"/>
      <c r="G195" s="239"/>
      <c r="H195" s="233"/>
    </row>
    <row r="196" spans="1:8" ht="12.75">
      <c r="A196" s="222">
        <f>'пр. хода'!M19</f>
        <v>17</v>
      </c>
      <c r="B196" s="272" t="str">
        <f>VLOOKUP(A196,'пр.взвешивания'!B6:G230,2,FALSE)</f>
        <v>КРЮКОВА Ольга Владимировна</v>
      </c>
      <c r="C196" s="235" t="str">
        <f>VLOOKUP(A196,'пр.взвешивания'!B6:G230,3,FALSE)</f>
        <v>16.03.1995, КМС</v>
      </c>
      <c r="D196" s="235" t="str">
        <f>VLOOKUP(A196,'пр.взвешивания'!B6:G230,4,FALSE)</f>
        <v>ПФО</v>
      </c>
      <c r="E196" s="278"/>
      <c r="F196" s="278"/>
      <c r="G196" s="222"/>
      <c r="H196" s="222"/>
    </row>
    <row r="197" spans="1:8" ht="13.5" thickBot="1">
      <c r="A197" s="275"/>
      <c r="B197" s="276"/>
      <c r="C197" s="277"/>
      <c r="D197" s="277"/>
      <c r="E197" s="279"/>
      <c r="F197" s="279"/>
      <c r="G197" s="275"/>
      <c r="H197" s="275"/>
    </row>
    <row r="198" spans="1:8" ht="12.75">
      <c r="A198" s="280">
        <f>'пр. хода'!M23</f>
        <v>11</v>
      </c>
      <c r="B198" s="281" t="str">
        <f>VLOOKUP(A198,'пр.взвешивания'!B6:G232,2,FALSE)</f>
        <v>ПТИЧЕНКО Вера Вадимовна</v>
      </c>
      <c r="C198" s="282" t="str">
        <f>VLOOKUP(A198,'пр.взвешивания'!B6:G232,3,FALSE)</f>
        <v>28.09.1995, КМС</v>
      </c>
      <c r="D198" s="282" t="str">
        <f>VLOOKUP(A198,'пр.взвешивания'!B6:G232,4,FALSE)</f>
        <v>СФО</v>
      </c>
      <c r="E198" s="237"/>
      <c r="F198" s="238"/>
      <c r="G198" s="239"/>
      <c r="H198" s="233"/>
    </row>
    <row r="199" spans="1:8" ht="12.75">
      <c r="A199" s="223"/>
      <c r="B199" s="273"/>
      <c r="C199" s="274"/>
      <c r="D199" s="274"/>
      <c r="E199" s="237"/>
      <c r="F199" s="237"/>
      <c r="G199" s="239"/>
      <c r="H199" s="233"/>
    </row>
    <row r="200" spans="1:8" ht="12.75">
      <c r="A200" s="222">
        <f>'пр. хода'!M21</f>
        <v>15</v>
      </c>
      <c r="B200" s="272" t="str">
        <f>VLOOKUP(A200,'пр.взвешивания'!B6:G234,2,FALSE)</f>
        <v>СУПРУНОВА Юлия Александровна</v>
      </c>
      <c r="C200" s="235" t="str">
        <f>VLOOKUP(A200,'пр.взвешивания'!B6:G234,3,FALSE)</f>
        <v>15.06.1994 КМС</v>
      </c>
      <c r="D200" s="235" t="str">
        <f>VLOOKUP(A200,'пр.взвешивания'!B6:G234,4,FALSE)</f>
        <v>СФО</v>
      </c>
      <c r="E200" s="278"/>
      <c r="F200" s="278"/>
      <c r="G200" s="222"/>
      <c r="H200" s="222"/>
    </row>
    <row r="201" spans="1:8" ht="13.5" thickBot="1">
      <c r="A201" s="275"/>
      <c r="B201" s="276"/>
      <c r="C201" s="277"/>
      <c r="D201" s="277"/>
      <c r="E201" s="279"/>
      <c r="F201" s="279"/>
      <c r="G201" s="275"/>
      <c r="H201" s="275"/>
    </row>
  </sheetData>
  <mergeCells count="669"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B38:B39"/>
    <mergeCell ref="C38:C39"/>
    <mergeCell ref="D38:D39"/>
    <mergeCell ref="A40:A41"/>
    <mergeCell ref="B40:B41"/>
    <mergeCell ref="C40:C41"/>
    <mergeCell ref="D40:D41"/>
    <mergeCell ref="E200:E201"/>
    <mergeCell ref="F200:F201"/>
    <mergeCell ref="G200:G201"/>
    <mergeCell ref="H200:H201"/>
    <mergeCell ref="A200:A201"/>
    <mergeCell ref="B200:B201"/>
    <mergeCell ref="C200:C201"/>
    <mergeCell ref="D200:D201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1:E192"/>
    <mergeCell ref="F191:F192"/>
    <mergeCell ref="G191:G192"/>
    <mergeCell ref="H191:H19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191:A192"/>
    <mergeCell ref="B191:B192"/>
    <mergeCell ref="C191:C192"/>
    <mergeCell ref="D191:D192"/>
    <mergeCell ref="E189:E190"/>
    <mergeCell ref="F189:F190"/>
    <mergeCell ref="G189:G190"/>
    <mergeCell ref="H189:H190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A189:A190"/>
    <mergeCell ref="B189:B190"/>
    <mergeCell ref="C189:C190"/>
    <mergeCell ref="D189:D190"/>
    <mergeCell ref="E187:E188"/>
    <mergeCell ref="F187:F188"/>
    <mergeCell ref="G187:G188"/>
    <mergeCell ref="H187:H18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3:E4"/>
    <mergeCell ref="F3:F4"/>
    <mergeCell ref="G3:G4"/>
    <mergeCell ref="H3:H4"/>
    <mergeCell ref="A3:A4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187:A188"/>
    <mergeCell ref="B187:B188"/>
    <mergeCell ref="C187:C188"/>
    <mergeCell ref="D187:D188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E179:E180"/>
    <mergeCell ref="F179:F180"/>
    <mergeCell ref="G179:G180"/>
    <mergeCell ref="H179:H180"/>
    <mergeCell ref="A179:A180"/>
    <mergeCell ref="B179:B180"/>
    <mergeCell ref="C179:C180"/>
    <mergeCell ref="D179:D180"/>
    <mergeCell ref="E177:E178"/>
    <mergeCell ref="F177:F178"/>
    <mergeCell ref="G177:G178"/>
    <mergeCell ref="H177:H178"/>
    <mergeCell ref="A177:A178"/>
    <mergeCell ref="B177:B178"/>
    <mergeCell ref="C177:C178"/>
    <mergeCell ref="D177:D178"/>
    <mergeCell ref="G173:G174"/>
    <mergeCell ref="H173:H174"/>
    <mergeCell ref="E175:E176"/>
    <mergeCell ref="F175:F176"/>
    <mergeCell ref="G175:G176"/>
    <mergeCell ref="H175:H176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67"/>
  <sheetViews>
    <sheetView workbookViewId="0" topLeftCell="A1">
      <selection activeCell="H28" sqref="H28:H29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7.140625" style="0" customWidth="1"/>
    <col min="6" max="6" width="17.28125" style="0" customWidth="1"/>
    <col min="7" max="7" width="8.421875" style="0" customWidth="1"/>
    <col min="8" max="8" width="17.28125" style="0" customWidth="1"/>
  </cols>
  <sheetData>
    <row r="1" spans="1:7" ht="25.5" customHeight="1">
      <c r="A1" s="305" t="str">
        <f>HYPERLINK('[3]реквизиты'!$A$2)</f>
        <v>Первенство России по самбо среди юниорок 1993-94 г.р.</v>
      </c>
      <c r="B1" s="306"/>
      <c r="C1" s="306"/>
      <c r="D1" s="306"/>
      <c r="E1" s="306"/>
      <c r="F1" s="306"/>
      <c r="G1" s="306"/>
    </row>
    <row r="2" spans="1:7" ht="18.75" customHeight="1">
      <c r="A2" s="307" t="str">
        <f>HYPERLINK('[3]реквизиты'!$A$3)</f>
        <v>18-22 февраля 2013 г.   г.В.Пышма</v>
      </c>
      <c r="B2" s="308"/>
      <c r="C2" s="308"/>
      <c r="D2" s="308"/>
      <c r="E2" s="308"/>
      <c r="F2" s="308"/>
      <c r="G2" s="308"/>
    </row>
    <row r="3" spans="1:7" ht="18.75" customHeight="1">
      <c r="A3" s="79"/>
      <c r="B3" s="80"/>
      <c r="C3" s="80"/>
      <c r="D3" s="80"/>
      <c r="E3" s="80" t="s">
        <v>128</v>
      </c>
      <c r="F3" s="80"/>
      <c r="G3" s="80"/>
    </row>
    <row r="4" spans="1:8" ht="12.75" customHeight="1">
      <c r="A4" s="222" t="s">
        <v>35</v>
      </c>
      <c r="B4" s="222" t="s">
        <v>0</v>
      </c>
      <c r="C4" s="222" t="s">
        <v>1</v>
      </c>
      <c r="D4" s="222" t="s">
        <v>21</v>
      </c>
      <c r="E4" s="215" t="s">
        <v>22</v>
      </c>
      <c r="F4" s="216"/>
      <c r="G4" s="222" t="s">
        <v>23</v>
      </c>
      <c r="H4" s="222" t="s">
        <v>24</v>
      </c>
    </row>
    <row r="5" spans="1:8" ht="12.75">
      <c r="A5" s="223"/>
      <c r="B5" s="223"/>
      <c r="C5" s="223"/>
      <c r="D5" s="223"/>
      <c r="E5" s="217"/>
      <c r="F5" s="218"/>
      <c r="G5" s="223"/>
      <c r="H5" s="223"/>
    </row>
    <row r="6" spans="1:8" ht="12.75">
      <c r="A6" s="233"/>
      <c r="B6" s="225">
        <v>1</v>
      </c>
      <c r="C6" s="291" t="s">
        <v>102</v>
      </c>
      <c r="D6" s="290" t="s">
        <v>103</v>
      </c>
      <c r="E6" s="292" t="s">
        <v>60</v>
      </c>
      <c r="F6" s="302" t="s">
        <v>104</v>
      </c>
      <c r="G6" s="290"/>
      <c r="H6" s="290" t="s">
        <v>105</v>
      </c>
    </row>
    <row r="7" spans="1:8" ht="12.75">
      <c r="A7" s="233"/>
      <c r="B7" s="225"/>
      <c r="C7" s="291"/>
      <c r="D7" s="290"/>
      <c r="E7" s="292"/>
      <c r="F7" s="302"/>
      <c r="G7" s="290"/>
      <c r="H7" s="290"/>
    </row>
    <row r="8" spans="1:8" ht="12.75">
      <c r="A8" s="233"/>
      <c r="B8" s="225">
        <v>2</v>
      </c>
      <c r="C8" s="291" t="s">
        <v>67</v>
      </c>
      <c r="D8" s="290" t="s">
        <v>68</v>
      </c>
      <c r="E8" s="301" t="s">
        <v>56</v>
      </c>
      <c r="F8" s="302" t="s">
        <v>69</v>
      </c>
      <c r="G8" s="290"/>
      <c r="H8" s="291" t="s">
        <v>70</v>
      </c>
    </row>
    <row r="9" spans="1:8" ht="12.75">
      <c r="A9" s="233"/>
      <c r="B9" s="225"/>
      <c r="C9" s="291"/>
      <c r="D9" s="290"/>
      <c r="E9" s="301"/>
      <c r="F9" s="302"/>
      <c r="G9" s="290"/>
      <c r="H9" s="291"/>
    </row>
    <row r="10" spans="1:8" ht="12.75">
      <c r="A10" s="233"/>
      <c r="B10" s="225">
        <v>3</v>
      </c>
      <c r="C10" s="291" t="s">
        <v>89</v>
      </c>
      <c r="D10" s="290" t="s">
        <v>90</v>
      </c>
      <c r="E10" s="292" t="s">
        <v>91</v>
      </c>
      <c r="F10" s="304" t="s">
        <v>92</v>
      </c>
      <c r="G10" s="290"/>
      <c r="H10" s="290" t="s">
        <v>93</v>
      </c>
    </row>
    <row r="11" spans="1:8" ht="12.75">
      <c r="A11" s="233"/>
      <c r="B11" s="225"/>
      <c r="C11" s="291"/>
      <c r="D11" s="290"/>
      <c r="E11" s="292"/>
      <c r="F11" s="304"/>
      <c r="G11" s="290"/>
      <c r="H11" s="290"/>
    </row>
    <row r="12" spans="1:8" ht="12.75">
      <c r="A12" s="233"/>
      <c r="B12" s="225">
        <v>4</v>
      </c>
      <c r="C12" s="291" t="s">
        <v>123</v>
      </c>
      <c r="D12" s="290" t="s">
        <v>124</v>
      </c>
      <c r="E12" s="292" t="s">
        <v>125</v>
      </c>
      <c r="F12" s="302" t="s">
        <v>126</v>
      </c>
      <c r="G12" s="290"/>
      <c r="H12" s="290" t="s">
        <v>127</v>
      </c>
    </row>
    <row r="13" spans="1:8" ht="12.75">
      <c r="A13" s="233"/>
      <c r="B13" s="225"/>
      <c r="C13" s="291"/>
      <c r="D13" s="290"/>
      <c r="E13" s="292"/>
      <c r="F13" s="302"/>
      <c r="G13" s="290"/>
      <c r="H13" s="290"/>
    </row>
    <row r="14" spans="1:8" ht="12.75" customHeight="1">
      <c r="A14" s="233"/>
      <c r="B14" s="225">
        <v>5</v>
      </c>
      <c r="C14" s="291" t="s">
        <v>85</v>
      </c>
      <c r="D14" s="290" t="s">
        <v>86</v>
      </c>
      <c r="E14" s="292" t="s">
        <v>77</v>
      </c>
      <c r="F14" s="304" t="s">
        <v>87</v>
      </c>
      <c r="G14" s="290"/>
      <c r="H14" s="290" t="s">
        <v>88</v>
      </c>
    </row>
    <row r="15" spans="1:8" ht="12.75" customHeight="1">
      <c r="A15" s="233"/>
      <c r="B15" s="225"/>
      <c r="C15" s="291"/>
      <c r="D15" s="290"/>
      <c r="E15" s="292"/>
      <c r="F15" s="304"/>
      <c r="G15" s="290"/>
      <c r="H15" s="290"/>
    </row>
    <row r="16" spans="1:8" ht="12.75">
      <c r="A16" s="233"/>
      <c r="B16" s="225">
        <v>6</v>
      </c>
      <c r="C16" s="291" t="s">
        <v>63</v>
      </c>
      <c r="D16" s="290" t="s">
        <v>64</v>
      </c>
      <c r="E16" s="292" t="s">
        <v>65</v>
      </c>
      <c r="F16" s="304" t="s">
        <v>66</v>
      </c>
      <c r="G16" s="290"/>
      <c r="H16" s="287" t="s">
        <v>134</v>
      </c>
    </row>
    <row r="17" spans="1:8" ht="12.75">
      <c r="A17" s="233"/>
      <c r="B17" s="225"/>
      <c r="C17" s="291"/>
      <c r="D17" s="290"/>
      <c r="E17" s="292"/>
      <c r="F17" s="304"/>
      <c r="G17" s="290"/>
      <c r="H17" s="287"/>
    </row>
    <row r="18" spans="1:8" ht="12.75">
      <c r="A18" s="233"/>
      <c r="B18" s="225">
        <v>7</v>
      </c>
      <c r="C18" s="287" t="s">
        <v>59</v>
      </c>
      <c r="D18" s="233" t="s">
        <v>146</v>
      </c>
      <c r="E18" s="292" t="s">
        <v>60</v>
      </c>
      <c r="F18" s="293" t="s">
        <v>61</v>
      </c>
      <c r="G18" s="239"/>
      <c r="H18" s="287" t="s">
        <v>62</v>
      </c>
    </row>
    <row r="19" spans="1:8" ht="12.75">
      <c r="A19" s="233"/>
      <c r="B19" s="225"/>
      <c r="C19" s="287"/>
      <c r="D19" s="233"/>
      <c r="E19" s="292"/>
      <c r="F19" s="293"/>
      <c r="G19" s="239"/>
      <c r="H19" s="287"/>
    </row>
    <row r="20" spans="1:8" ht="12.75">
      <c r="A20" s="233"/>
      <c r="B20" s="225">
        <v>8</v>
      </c>
      <c r="C20" s="291" t="s">
        <v>110</v>
      </c>
      <c r="D20" s="290" t="s">
        <v>111</v>
      </c>
      <c r="E20" s="292" t="s">
        <v>91</v>
      </c>
      <c r="F20" s="302" t="s">
        <v>112</v>
      </c>
      <c r="G20" s="290"/>
      <c r="H20" s="290" t="s">
        <v>113</v>
      </c>
    </row>
    <row r="21" spans="1:8" ht="12.75">
      <c r="A21" s="233"/>
      <c r="B21" s="225"/>
      <c r="C21" s="291"/>
      <c r="D21" s="290"/>
      <c r="E21" s="292"/>
      <c r="F21" s="302"/>
      <c r="G21" s="290"/>
      <c r="H21" s="290"/>
    </row>
    <row r="22" spans="1:8" ht="12.75">
      <c r="A22" s="233"/>
      <c r="B22" s="225">
        <v>9</v>
      </c>
      <c r="C22" s="287" t="s">
        <v>71</v>
      </c>
      <c r="D22" s="295" t="s">
        <v>72</v>
      </c>
      <c r="E22" s="301" t="s">
        <v>56</v>
      </c>
      <c r="F22" s="303" t="s">
        <v>73</v>
      </c>
      <c r="G22" s="239"/>
      <c r="H22" s="287" t="s">
        <v>74</v>
      </c>
    </row>
    <row r="23" spans="1:8" ht="12.75">
      <c r="A23" s="233"/>
      <c r="B23" s="225"/>
      <c r="C23" s="287"/>
      <c r="D23" s="288"/>
      <c r="E23" s="301"/>
      <c r="F23" s="303"/>
      <c r="G23" s="239"/>
      <c r="H23" s="288"/>
    </row>
    <row r="24" spans="1:8" ht="12.75">
      <c r="A24" s="233"/>
      <c r="B24" s="225">
        <v>10</v>
      </c>
      <c r="C24" s="287" t="s">
        <v>114</v>
      </c>
      <c r="D24" s="295" t="s">
        <v>115</v>
      </c>
      <c r="E24" s="301" t="s">
        <v>77</v>
      </c>
      <c r="F24" s="302" t="s">
        <v>116</v>
      </c>
      <c r="G24" s="239"/>
      <c r="H24" s="287" t="s">
        <v>117</v>
      </c>
    </row>
    <row r="25" spans="1:8" ht="12.75">
      <c r="A25" s="233"/>
      <c r="B25" s="225"/>
      <c r="C25" s="287"/>
      <c r="D25" s="288"/>
      <c r="E25" s="301"/>
      <c r="F25" s="302"/>
      <c r="G25" s="239"/>
      <c r="H25" s="288"/>
    </row>
    <row r="26" spans="1:8" ht="12.75">
      <c r="A26" s="233"/>
      <c r="B26" s="225">
        <v>11</v>
      </c>
      <c r="C26" s="287" t="s">
        <v>54</v>
      </c>
      <c r="D26" s="233" t="s">
        <v>55</v>
      </c>
      <c r="E26" s="292" t="s">
        <v>56</v>
      </c>
      <c r="F26" s="293" t="s">
        <v>57</v>
      </c>
      <c r="G26" s="239"/>
      <c r="H26" s="287" t="s">
        <v>58</v>
      </c>
    </row>
    <row r="27" spans="1:8" ht="12.75">
      <c r="A27" s="233"/>
      <c r="B27" s="225"/>
      <c r="C27" s="287"/>
      <c r="D27" s="233"/>
      <c r="E27" s="292"/>
      <c r="F27" s="293"/>
      <c r="G27" s="239"/>
      <c r="H27" s="287"/>
    </row>
    <row r="28" spans="1:8" ht="12.75">
      <c r="A28" s="233"/>
      <c r="B28" s="225">
        <v>12</v>
      </c>
      <c r="C28" s="287" t="s">
        <v>75</v>
      </c>
      <c r="D28" s="295" t="s">
        <v>76</v>
      </c>
      <c r="E28" s="301" t="s">
        <v>77</v>
      </c>
      <c r="F28" s="302" t="s">
        <v>78</v>
      </c>
      <c r="G28" s="239"/>
      <c r="H28" s="287" t="s">
        <v>79</v>
      </c>
    </row>
    <row r="29" spans="1:8" ht="12.75">
      <c r="A29" s="233"/>
      <c r="B29" s="225"/>
      <c r="C29" s="287"/>
      <c r="D29" s="288"/>
      <c r="E29" s="301"/>
      <c r="F29" s="302"/>
      <c r="G29" s="239"/>
      <c r="H29" s="288"/>
    </row>
    <row r="30" spans="1:8" ht="12.75">
      <c r="A30" s="233"/>
      <c r="B30" s="225">
        <v>13</v>
      </c>
      <c r="C30" s="287" t="s">
        <v>118</v>
      </c>
      <c r="D30" s="233" t="s">
        <v>119</v>
      </c>
      <c r="E30" s="292" t="s">
        <v>65</v>
      </c>
      <c r="F30" s="293" t="s">
        <v>120</v>
      </c>
      <c r="G30" s="239" t="s">
        <v>121</v>
      </c>
      <c r="H30" s="287" t="s">
        <v>122</v>
      </c>
    </row>
    <row r="31" spans="1:8" ht="12.75">
      <c r="A31" s="233"/>
      <c r="B31" s="225"/>
      <c r="C31" s="287"/>
      <c r="D31" s="233"/>
      <c r="E31" s="292"/>
      <c r="F31" s="293"/>
      <c r="G31" s="239"/>
      <c r="H31" s="287"/>
    </row>
    <row r="32" spans="1:8" ht="12.75">
      <c r="A32" s="233"/>
      <c r="B32" s="225">
        <v>14</v>
      </c>
      <c r="C32" s="289" t="s">
        <v>94</v>
      </c>
      <c r="D32" s="297" t="s">
        <v>95</v>
      </c>
      <c r="E32" s="292" t="s">
        <v>77</v>
      </c>
      <c r="F32" s="299" t="s">
        <v>96</v>
      </c>
      <c r="G32" s="300"/>
      <c r="H32" s="289" t="s">
        <v>97</v>
      </c>
    </row>
    <row r="33" spans="1:8" ht="12.75">
      <c r="A33" s="233"/>
      <c r="B33" s="225"/>
      <c r="C33" s="289"/>
      <c r="D33" s="298"/>
      <c r="E33" s="292"/>
      <c r="F33" s="299"/>
      <c r="G33" s="300"/>
      <c r="H33" s="289"/>
    </row>
    <row r="34" spans="1:8" ht="12.75">
      <c r="A34" s="233"/>
      <c r="B34" s="225">
        <v>15</v>
      </c>
      <c r="C34" s="287" t="s">
        <v>98</v>
      </c>
      <c r="D34" s="233" t="s">
        <v>99</v>
      </c>
      <c r="E34" s="296" t="s">
        <v>56</v>
      </c>
      <c r="F34" s="293" t="s">
        <v>100</v>
      </c>
      <c r="G34" s="239"/>
      <c r="H34" s="287" t="s">
        <v>101</v>
      </c>
    </row>
    <row r="35" spans="1:8" ht="12.75">
      <c r="A35" s="233"/>
      <c r="B35" s="225"/>
      <c r="C35" s="287"/>
      <c r="D35" s="233"/>
      <c r="E35" s="296"/>
      <c r="F35" s="293"/>
      <c r="G35" s="239"/>
      <c r="H35" s="287"/>
    </row>
    <row r="36" spans="1:8" ht="12.75">
      <c r="A36" s="233"/>
      <c r="B36" s="225">
        <v>16</v>
      </c>
      <c r="C36" s="287" t="s">
        <v>80</v>
      </c>
      <c r="D36" s="233" t="s">
        <v>81</v>
      </c>
      <c r="E36" s="292" t="s">
        <v>77</v>
      </c>
      <c r="F36" s="293" t="s">
        <v>82</v>
      </c>
      <c r="G36" s="239" t="s">
        <v>83</v>
      </c>
      <c r="H36" s="287" t="s">
        <v>84</v>
      </c>
    </row>
    <row r="37" spans="1:8" ht="12.75">
      <c r="A37" s="233"/>
      <c r="B37" s="225"/>
      <c r="C37" s="287"/>
      <c r="D37" s="233"/>
      <c r="E37" s="292"/>
      <c r="F37" s="293"/>
      <c r="G37" s="239"/>
      <c r="H37" s="287"/>
    </row>
    <row r="38" spans="1:8" ht="12.75">
      <c r="A38" s="233"/>
      <c r="B38" s="225">
        <v>17</v>
      </c>
      <c r="C38" s="287" t="s">
        <v>106</v>
      </c>
      <c r="D38" s="295" t="s">
        <v>107</v>
      </c>
      <c r="E38" s="292" t="s">
        <v>91</v>
      </c>
      <c r="F38" s="293" t="s">
        <v>108</v>
      </c>
      <c r="G38" s="294">
        <v>0</v>
      </c>
      <c r="H38" s="287" t="s">
        <v>109</v>
      </c>
    </row>
    <row r="39" spans="1:8" ht="12.75">
      <c r="A39" s="233"/>
      <c r="B39" s="225"/>
      <c r="C39" s="287"/>
      <c r="D39" s="295"/>
      <c r="E39" s="292"/>
      <c r="F39" s="293"/>
      <c r="G39" s="294"/>
      <c r="H39" s="287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mergeCells count="145">
    <mergeCell ref="A1:G1"/>
    <mergeCell ref="A2:G2"/>
    <mergeCell ref="A4:A5"/>
    <mergeCell ref="B4:B5"/>
    <mergeCell ref="C4:C5"/>
    <mergeCell ref="D4:D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  <mergeCell ref="H4:H5"/>
    <mergeCell ref="H6:H7"/>
    <mergeCell ref="H8:H9"/>
    <mergeCell ref="H10:H11"/>
    <mergeCell ref="H26:H27"/>
    <mergeCell ref="H12:H13"/>
    <mergeCell ref="H14:H15"/>
    <mergeCell ref="H16:H17"/>
    <mergeCell ref="H18:H19"/>
    <mergeCell ref="H36:H37"/>
    <mergeCell ref="H38:H39"/>
    <mergeCell ref="E4:F5"/>
    <mergeCell ref="H28:H29"/>
    <mergeCell ref="H30:H31"/>
    <mergeCell ref="H32:H33"/>
    <mergeCell ref="H34:H35"/>
    <mergeCell ref="H20:H21"/>
    <mergeCell ref="H22:H23"/>
    <mergeCell ref="H24:H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2013-02-19T15:00:06Z</cp:lastPrinted>
  <dcterms:created xsi:type="dcterms:W3CDTF">1996-10-08T23:32:33Z</dcterms:created>
  <dcterms:modified xsi:type="dcterms:W3CDTF">2013-02-19T15:00:14Z</dcterms:modified>
  <cp:category/>
  <cp:version/>
  <cp:contentType/>
  <cp:contentStatus/>
</cp:coreProperties>
</file>