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<sst xmlns="http://schemas.openxmlformats.org/spreadsheetml/2006/main" count="618" uniqueCount="256">
  <si>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</si>
  <si>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</si>
  <si>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</si>
  <si>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</si>
  <si>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</si>
  <si>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</si>
  <si>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</si>
  <si>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</si>
  <si>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</si>
  <si>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</si>
  <si>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</si>
  <si>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</si>
  <si>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</si>
  <si>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</si>
  <si>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</si>
  <si>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</si>
  <si>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</si>
  <si>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</si>
  <si>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</si>
  <si>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</si>
  <si>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</si>
  <si>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</si>
  <si>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</si>
  <si>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</si>
  <si>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</si>
  <si>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</si>
  <si>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</si>
  <si>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</si>
  <si>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</si>
  <si>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</si>
  <si>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</si>
  <si>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</si>
  <si>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</si>
  <si>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</si>
  <si>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</si>
  <si>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</si>
  <si>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</si>
  <si>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</si>
  <si>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</si>
  <si>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</si>
  <si>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</si>
  <si>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</si>
  <si>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</si>
  <si>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</si>
  <si>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</si>
  <si>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</si>
  <si>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</si>
  <si>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</si>
  <si>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</si>
  <si>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</si>
  <si>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</si>
  <si>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</si>
  <si>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</si>
  <si>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</si>
  <si>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</si>
  <si>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</si>
  <si>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</si>
  <si>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</si>
  <si>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</si>
  <si>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</si>
  <si>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</si>
  <si>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</si>
  <si>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</si>
  <si>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</si>
  <si>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</si>
  <si>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</si>
  <si>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</si>
  <si>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</si>
  <si>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</si>
  <si>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</si>
  <si>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</si>
  <si>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</si>
  <si>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</si>
  <si>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</si>
  <si>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</si>
  <si>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</si>
  <si>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</si>
  <si>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</si>
  <si>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</si>
  <si>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</si>
  <si>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свободен</t>
  </si>
  <si>
    <t xml:space="preserve"> </t>
  </si>
  <si>
    <t>ФОГОЛЕВ Александр Андреевич</t>
  </si>
  <si>
    <t>08.05.1997 1р</t>
  </si>
  <si>
    <t>ПФО, Нижегородская, Н.Новгород ПР</t>
  </si>
  <si>
    <t>Симанов МВ, Гаврилов АЕ</t>
  </si>
  <si>
    <t>ПИСКУНОВ Алексей Вячеславович</t>
  </si>
  <si>
    <t>03.12.1995, 1р</t>
  </si>
  <si>
    <t>ПФО, Пензенская Нижний Ломов, Р</t>
  </si>
  <si>
    <t>008658058</t>
  </si>
  <si>
    <t>Перетрухин ВН, Щелкушкин ВН</t>
  </si>
  <si>
    <t>ИЛЛАРИОНОВ Алексей Петрович</t>
  </si>
  <si>
    <t>31.08.1996, кмс</t>
  </si>
  <si>
    <t>ПФО, Чувашская, Чебоксары</t>
  </si>
  <si>
    <t>Осипов ДН, Малов СА</t>
  </si>
  <si>
    <t>МУГУЛОВ Каир Акимханович</t>
  </si>
  <si>
    <t>06.01.1996, кмс</t>
  </si>
  <si>
    <t>СЗФО, Коми, МО</t>
  </si>
  <si>
    <t>Алехин ВВ, Алехин ИВ</t>
  </si>
  <si>
    <t>ИВАНОВ Максим Сергеевич</t>
  </si>
  <si>
    <t>27.05.1996 кмс</t>
  </si>
  <si>
    <t>ЦФО, Рязанская Рязань ПР</t>
  </si>
  <si>
    <t>Мирошкин М.А</t>
  </si>
  <si>
    <t>ЛУПОВ Виктор Вадимович</t>
  </si>
  <si>
    <t>02.04.1997 1р</t>
  </si>
  <si>
    <t>Яковенко ДВ Брагин ИЕ</t>
  </si>
  <si>
    <t>АСКЕРОВ Иманмурза Асабекович</t>
  </si>
  <si>
    <t>12.11.1997, 1р</t>
  </si>
  <si>
    <t>УФО, ХМАО, Нижневартовск МО</t>
  </si>
  <si>
    <t>Соколов ТВ, Горшков ИВ</t>
  </si>
  <si>
    <t>СВЯТСКИЙ Михаил Владимирович</t>
  </si>
  <si>
    <t>06.10.1997, 1р</t>
  </si>
  <si>
    <t xml:space="preserve">Яковенко ДВ, Брагин ИЕ </t>
  </si>
  <si>
    <t>ЧЕРДАКОВ Даниил Алексеевич</t>
  </si>
  <si>
    <t>03.08.1997 1р</t>
  </si>
  <si>
    <t>ДВФО, Амурская</t>
  </si>
  <si>
    <t>Рязанцев ВА</t>
  </si>
  <si>
    <t>ХАРИН Алексей Андреевич</t>
  </si>
  <si>
    <t>14.03.1997 1р</t>
  </si>
  <si>
    <t>ДВФО, Приморский, Владивосток МО</t>
  </si>
  <si>
    <t>Алимасов ВМ</t>
  </si>
  <si>
    <t>САХИПГАРАЕВ Ратмир Айратович</t>
  </si>
  <si>
    <t>23.10.1995 КМС</t>
  </si>
  <si>
    <t>ПФО, Башкортостан, Октябрский</t>
  </si>
  <si>
    <t>Залеев РГ, Шаймухаметов РА</t>
  </si>
  <si>
    <t>МИРЗОЕВ Ибрагим Зейник Оглы</t>
  </si>
  <si>
    <t>06.08.1997 1р</t>
  </si>
  <si>
    <t>ПФО, Пермский, Пермь</t>
  </si>
  <si>
    <t>Газеев АГ</t>
  </si>
  <si>
    <t>НОВРУЗОВ Джахангир Гасан Оглы</t>
  </si>
  <si>
    <t>11.02.1995 1р</t>
  </si>
  <si>
    <t>Порядин НА</t>
  </si>
  <si>
    <t>МОЙСЕЕНКО Роберт Александрович</t>
  </si>
  <si>
    <t>19.11.1997, 1р</t>
  </si>
  <si>
    <t>СЗФО, Карелия, Петрозаводск ПР</t>
  </si>
  <si>
    <t>Кашин СС</t>
  </si>
  <si>
    <t xml:space="preserve">БУРНАШЕВ Александр Валентинович </t>
  </si>
  <si>
    <t>26.11.1995, 1р</t>
  </si>
  <si>
    <t>СФО, Алтайский, Бийск, МО</t>
  </si>
  <si>
    <t>Шалюта ПВ</t>
  </si>
  <si>
    <t>ЧАЛЧИКОВ Сумер Ырысович</t>
  </si>
  <si>
    <t>18.03.1996, 1р</t>
  </si>
  <si>
    <t>СФО, Р.Алтай, Г-Алтайск</t>
  </si>
  <si>
    <t>Семендеев Э.С.</t>
  </si>
  <si>
    <t>КУЮКОВ Элбек Владимирович</t>
  </si>
  <si>
    <t>13.05.1995, 1р</t>
  </si>
  <si>
    <t>СФО, Р.Алтай, Г-Алтайск, МО</t>
  </si>
  <si>
    <t>Сартаков А.С., Канунов А.А.</t>
  </si>
  <si>
    <t>БАЙДАНОВ Амаду Иванович</t>
  </si>
  <si>
    <t>22.10.1995, 1р</t>
  </si>
  <si>
    <t>СФО, Р.Алтай, Г-Алтайск, ПР</t>
  </si>
  <si>
    <t>Аткунов С.Ю.</t>
  </si>
  <si>
    <t>УМАЕВ Салават Аланович</t>
  </si>
  <si>
    <t>06.10.1996 1р</t>
  </si>
  <si>
    <t>ЦФО, Владимирская Александров</t>
  </si>
  <si>
    <t>Савасеев ИМ</t>
  </si>
  <si>
    <t>РЖАНОВ Владимир Анатольевич</t>
  </si>
  <si>
    <t>09.04.1996 кмс</t>
  </si>
  <si>
    <t>ЦФО, Московская Можайск МО</t>
  </si>
  <si>
    <t>Кучаев ДН</t>
  </si>
  <si>
    <t>БОРОВИКОВ Евгений Александрович</t>
  </si>
  <si>
    <t>07.12.1996 1р</t>
  </si>
  <si>
    <t>УФО, Свердловская, Н. Тагил</t>
  </si>
  <si>
    <t>Пляшнук, Родионов Е</t>
  </si>
  <si>
    <t>ПЕЧЕНКИН Владимир Вячеславович</t>
  </si>
  <si>
    <t>30.10.1996 1р</t>
  </si>
  <si>
    <t>УФО, Свердловская, С.Лог</t>
  </si>
  <si>
    <t>Путинцев ЛВ</t>
  </si>
  <si>
    <t>САФИУЛЛИН Тимур Рашидович</t>
  </si>
  <si>
    <t>20.11.1995 1р</t>
  </si>
  <si>
    <t>ПФО, Татарстан, Казань Р</t>
  </si>
  <si>
    <t>Сагдиев АВ, Зарипов АА</t>
  </si>
  <si>
    <t>ЭЛАЕВ Рамазан Муртазалиевич</t>
  </si>
  <si>
    <t>16.12.1996 кмс</t>
  </si>
  <si>
    <t>ЦФО, Костромская Кострома</t>
  </si>
  <si>
    <t>Степанов АА</t>
  </si>
  <si>
    <t>ЧАДИН Амыр Васильевич</t>
  </si>
  <si>
    <t>17.09.1996 кмс</t>
  </si>
  <si>
    <t>СФО, Р. Алтай, ПР</t>
  </si>
  <si>
    <t>Семендеев ЭС</t>
  </si>
  <si>
    <t>ЗАКАЕВ Джамбек Салманович</t>
  </si>
  <si>
    <t>25.11.1995 кмс</t>
  </si>
  <si>
    <t>СКФО, Чеченская, МО</t>
  </si>
  <si>
    <t>Ахмаров Р, Идрисов С</t>
  </si>
  <si>
    <t>БАГУЖАЕВ Ахмед Багужаевич</t>
  </si>
  <si>
    <t>05.01.1997 кмс</t>
  </si>
  <si>
    <t>СКФО, Ставропольский, Новоселицким Чернолеское МО</t>
  </si>
  <si>
    <t>Казаков МЗ, Нурбагандов МН</t>
  </si>
  <si>
    <t>ДОТКУЛОВ Азамат Аликович</t>
  </si>
  <si>
    <t>18.03.1997 1р</t>
  </si>
  <si>
    <t>ЮФО, Адыгея ВС</t>
  </si>
  <si>
    <t>Хапай Ар., Пченашев М</t>
  </si>
  <si>
    <t>КУИЗ Бислан Кимович</t>
  </si>
  <si>
    <t>03.11.1997 1р</t>
  </si>
  <si>
    <t>Хапай Ас</t>
  </si>
  <si>
    <t>ЯВРУМЯН Рудольф Александрович</t>
  </si>
  <si>
    <t>11.05.1997 1р</t>
  </si>
  <si>
    <t>ЮФО, Краснодарский, Армавир Д</t>
  </si>
  <si>
    <t>Бородин ВГ, Елиазян СК</t>
  </si>
  <si>
    <t>МНАЦАКАРЯН Владимир Андреевич</t>
  </si>
  <si>
    <t>27.04.1997 1р</t>
  </si>
  <si>
    <t>ЮФО, Краснодарский, Крурганинск ФК</t>
  </si>
  <si>
    <t>Нефедов НИ</t>
  </si>
  <si>
    <t>СЕРБИН Илья Олегович</t>
  </si>
  <si>
    <t>10.06.1997 1р</t>
  </si>
  <si>
    <t>ЗЛОБИН Алексей Алексеевич</t>
  </si>
  <si>
    <t>19.06.1995 1р</t>
  </si>
  <si>
    <t>АМАРЯН Гела Давидович</t>
  </si>
  <si>
    <t>15.2.1996 кмс</t>
  </si>
  <si>
    <t>Москва С-70</t>
  </si>
  <si>
    <t>Жиляев ДС, Коробейников МЮ</t>
  </si>
  <si>
    <t>ПЕТУХОВ Никита Александрович</t>
  </si>
  <si>
    <t>16.04.1996 кмс</t>
  </si>
  <si>
    <t>КАРАЧАНЦЕВ Михаил Сергеевич</t>
  </si>
  <si>
    <t>21.11.1996 1р</t>
  </si>
  <si>
    <t>Годовников АВ</t>
  </si>
  <si>
    <t>ПОНАМАРЕНКО Артем Дмитриевич</t>
  </si>
  <si>
    <t>27.09.1997 1р</t>
  </si>
  <si>
    <t xml:space="preserve">Москва </t>
  </si>
  <si>
    <t>Пучков СА</t>
  </si>
  <si>
    <t>ГАСАНБЕКОВ Имам Заурбекович</t>
  </si>
  <si>
    <t>10.03.1997 1р</t>
  </si>
  <si>
    <t>УФО, ХМАО, Радужный</t>
  </si>
  <si>
    <t>Закарьяев АФ, Коломенцев ВВ</t>
  </si>
  <si>
    <t>подгруппа Б</t>
  </si>
  <si>
    <t>подгруппа А</t>
  </si>
  <si>
    <t>В.к.  48    кг.</t>
  </si>
  <si>
    <t>св</t>
  </si>
  <si>
    <t>2,39</t>
  </si>
  <si>
    <t>1,35</t>
  </si>
  <si>
    <t>2,54</t>
  </si>
  <si>
    <t>1,30</t>
  </si>
  <si>
    <t>х</t>
  </si>
  <si>
    <t>2,5</t>
  </si>
  <si>
    <t>2,01</t>
  </si>
  <si>
    <t>0,41</t>
  </si>
  <si>
    <t>1,40</t>
  </si>
  <si>
    <t>3,59</t>
  </si>
  <si>
    <t>1,15</t>
  </si>
  <si>
    <t>1,32</t>
  </si>
  <si>
    <t>3,22</t>
  </si>
  <si>
    <t>4 КРУГА</t>
  </si>
  <si>
    <t>3,23</t>
  </si>
  <si>
    <t>1,06</t>
  </si>
  <si>
    <t>6,5</t>
  </si>
  <si>
    <t>0,25</t>
  </si>
  <si>
    <t>2,12</t>
  </si>
  <si>
    <t>5 КРУГ Б</t>
  </si>
  <si>
    <t>2,13</t>
  </si>
  <si>
    <t>9,5</t>
  </si>
  <si>
    <t>2,33</t>
  </si>
  <si>
    <t>10,5</t>
  </si>
  <si>
    <t>А2</t>
  </si>
  <si>
    <t>А1</t>
  </si>
  <si>
    <t>Б1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</si>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</sst>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0" fontId="35" fillId="24" borderId="37" xfId="42" applyFont="1" applyFill="1" applyBorder="1" applyAlignment="1" applyProtection="1">
      <alignment horizontal="center" vertical="center" wrapText="1"/>
      <protection/>
    </xf>
    <xf numFmtId="0" fontId="35" fillId="24" borderId="38" xfId="42" applyFont="1" applyFill="1" applyBorder="1" applyAlignment="1" applyProtection="1">
      <alignment horizontal="center" vertical="center" wrapText="1"/>
      <protection/>
    </xf>
    <xf numFmtId="0" fontId="35" fillId="24" borderId="39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5" borderId="37" xfId="42" applyFont="1" applyFill="1" applyBorder="1" applyAlignment="1" applyProtection="1">
      <alignment horizontal="center" vertical="center"/>
      <protection/>
    </xf>
    <xf numFmtId="0" fontId="28" fillId="25" borderId="38" xfId="42" applyFont="1" applyFill="1" applyBorder="1" applyAlignment="1" applyProtection="1">
      <alignment horizontal="center" vertical="center"/>
      <protection/>
    </xf>
    <xf numFmtId="0" fontId="28" fillId="25" borderId="39" xfId="42" applyFont="1" applyFill="1" applyBorder="1" applyAlignment="1" applyProtection="1">
      <alignment horizontal="center" vertical="center"/>
      <protection/>
    </xf>
    <xf numFmtId="0" fontId="29" fillId="17" borderId="40" xfId="0" applyFont="1" applyFill="1" applyBorder="1" applyAlignment="1">
      <alignment horizontal="center" vertical="center"/>
    </xf>
    <xf numFmtId="0" fontId="29" fillId="17" borderId="41" xfId="0" applyFont="1" applyFill="1" applyBorder="1" applyAlignment="1">
      <alignment horizontal="center" vertical="center"/>
    </xf>
    <xf numFmtId="0" fontId="29" fillId="17" borderId="42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9" fillId="26" borderId="40" xfId="0" applyFont="1" applyFill="1" applyBorder="1" applyAlignment="1">
      <alignment horizontal="center" vertical="center"/>
    </xf>
    <xf numFmtId="0" fontId="29" fillId="26" borderId="41" xfId="0" applyFont="1" applyFill="1" applyBorder="1" applyAlignment="1">
      <alignment horizontal="center" vertical="center"/>
    </xf>
    <xf numFmtId="0" fontId="29" fillId="26" borderId="42" xfId="0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42" xfId="0" applyFont="1" applyFill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54" fillId="0" borderId="28" xfId="42" applyNumberFormat="1" applyFont="1" applyFill="1" applyBorder="1" applyAlignment="1" applyProtection="1">
      <alignment horizontal="left" vertical="center" wrapText="1"/>
      <protection/>
    </xf>
    <xf numFmtId="0" fontId="54" fillId="0" borderId="51" xfId="42" applyNumberFormat="1" applyFont="1" applyFill="1" applyBorder="1" applyAlignment="1" applyProtection="1">
      <alignment horizontal="left" vertical="center" wrapText="1"/>
      <protection/>
    </xf>
    <xf numFmtId="0" fontId="54" fillId="0" borderId="28" xfId="42" applyNumberFormat="1" applyFont="1" applyFill="1" applyBorder="1" applyAlignment="1" applyProtection="1">
      <alignment horizontal="center" vertical="center" wrapText="1"/>
      <protection/>
    </xf>
    <xf numFmtId="0" fontId="54" fillId="0" borderId="51" xfId="42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  <xf numFmtId="0" fontId="57" fillId="0" borderId="50" xfId="0" applyNumberFormat="1" applyFont="1" applyBorder="1" applyAlignment="1">
      <alignment horizontal="center" vertical="center" wrapText="1"/>
    </xf>
    <xf numFmtId="0" fontId="54" fillId="0" borderId="26" xfId="42" applyNumberFormat="1" applyFont="1" applyFill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7" xfId="42" applyFont="1" applyFill="1" applyBorder="1" applyAlignment="1" applyProtection="1">
      <alignment horizontal="center" vertical="center"/>
      <protection/>
    </xf>
    <xf numFmtId="0" fontId="7" fillId="10" borderId="38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5" fillId="2" borderId="37" xfId="42" applyNumberFormat="1" applyFont="1" applyFill="1" applyBorder="1" applyAlignment="1" applyProtection="1">
      <alignment horizontal="center" vertical="center" wrapText="1"/>
      <protection/>
    </xf>
    <xf numFmtId="0" fontId="20" fillId="2" borderId="38" xfId="42" applyNumberFormat="1" applyFont="1" applyFill="1" applyBorder="1" applyAlignment="1" applyProtection="1">
      <alignment horizontal="center" vertical="center" wrapText="1"/>
      <protection/>
    </xf>
    <xf numFmtId="0" fontId="20" fillId="2" borderId="39" xfId="42" applyNumberFormat="1" applyFont="1" applyFill="1" applyBorder="1" applyAlignment="1" applyProtection="1">
      <alignment horizontal="center" vertical="center" wrapText="1"/>
      <protection/>
    </xf>
    <xf numFmtId="0" fontId="23" fillId="0" borderId="67" xfId="0" applyFont="1" applyBorder="1" applyAlignment="1">
      <alignment horizontal="center" vertical="center" textRotation="90" wrapText="1"/>
    </xf>
    <xf numFmtId="0" fontId="23" fillId="0" borderId="72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34" fillId="0" borderId="71" xfId="0" applyFont="1" applyBorder="1" applyAlignment="1">
      <alignment horizontal="center" vertical="center"/>
    </xf>
    <xf numFmtId="0" fontId="13" fillId="27" borderId="73" xfId="0" applyFont="1" applyFill="1" applyBorder="1" applyAlignment="1">
      <alignment horizontal="center" vertical="center" wrapText="1"/>
    </xf>
    <xf numFmtId="0" fontId="13" fillId="27" borderId="7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3" fillId="27" borderId="75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3" fillId="27" borderId="76" xfId="0" applyFont="1" applyFill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4" fillId="17" borderId="67" xfId="0" applyFont="1" applyFill="1" applyBorder="1" applyAlignment="1">
      <alignment horizontal="center" vertical="center" textRotation="90" wrapText="1"/>
    </xf>
    <xf numFmtId="0" fontId="24" fillId="17" borderId="7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4" fontId="0" fillId="0" borderId="86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14" fontId="0" fillId="0" borderId="85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85" xfId="0" applyFont="1" applyBorder="1" applyAlignment="1">
      <alignment horizontal="left" vertical="center" wrapText="1"/>
    </xf>
    <xf numFmtId="0" fontId="55" fillId="0" borderId="88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left" vertical="center" wrapText="1"/>
    </xf>
    <xf numFmtId="49" fontId="0" fillId="0" borderId="85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85" xfId="0" applyFont="1" applyBorder="1" applyAlignment="1">
      <alignment horizontal="center" vertical="center" wrapText="1"/>
    </xf>
    <xf numFmtId="49" fontId="0" fillId="0" borderId="85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85" xfId="0" applyNumberFormat="1" applyFont="1" applyBorder="1" applyAlignment="1">
      <alignment horizontal="left" vertical="center" wrapText="1"/>
    </xf>
    <xf numFmtId="0" fontId="55" fillId="0" borderId="28" xfId="0" applyNumberFormat="1" applyFont="1" applyBorder="1" applyAlignment="1">
      <alignment horizontal="left" vertical="center" wrapText="1"/>
    </xf>
    <xf numFmtId="49" fontId="54" fillId="0" borderId="28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49" fontId="55" fillId="0" borderId="28" xfId="0" applyNumberFormat="1" applyFont="1" applyBorder="1" applyAlignment="1">
      <alignment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49" fontId="0" fillId="0" borderId="85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14" fontId="55" fillId="0" borderId="28" xfId="0" applyNumberFormat="1" applyFont="1" applyBorder="1" applyAlignment="1">
      <alignment horizontal="center" vertical="center" wrapText="1"/>
    </xf>
    <xf numFmtId="49" fontId="55" fillId="0" borderId="85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left" vertical="center" wrapText="1"/>
    </xf>
    <xf numFmtId="0" fontId="36" fillId="0" borderId="78" xfId="0" applyFont="1" applyBorder="1" applyAlignment="1">
      <alignment horizontal="center" vertical="top" wrapText="1"/>
    </xf>
    <xf numFmtId="0" fontId="36" fillId="0" borderId="77" xfId="0" applyFont="1" applyBorder="1" applyAlignment="1">
      <alignment horizontal="center" vertical="top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6" fillId="0" borderId="9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top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50" xfId="0" applyNumberFormat="1" applyFont="1" applyFill="1" applyBorder="1" applyAlignment="1">
      <alignment horizontal="center" vertical="center" wrapText="1"/>
    </xf>
    <xf numFmtId="0" fontId="36" fillId="0" borderId="78" xfId="0" applyFont="1" applyBorder="1" applyAlignment="1">
      <alignment horizontal="center" wrapText="1"/>
    </xf>
    <xf numFmtId="0" fontId="36" fillId="0" borderId="77" xfId="0" applyFont="1" applyBorder="1" applyAlignment="1">
      <alignment horizont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0" fillId="2" borderId="92" xfId="0" applyFill="1" applyBorder="1" applyAlignment="1">
      <alignment horizontal="center" vertical="center" wrapText="1"/>
    </xf>
    <xf numFmtId="0" fontId="36" fillId="2" borderId="43" xfId="0" applyFont="1" applyFill="1" applyBorder="1" applyAlignment="1">
      <alignment horizontal="left" vertical="center" wrapText="1"/>
    </xf>
    <xf numFmtId="0" fontId="36" fillId="2" borderId="90" xfId="0" applyFont="1" applyFill="1" applyBorder="1" applyAlignment="1">
      <alignment horizontal="left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8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38" xfId="42" applyNumberFormat="1" applyFont="1" applyFill="1" applyBorder="1" applyAlignment="1" applyProtection="1">
      <alignment horizontal="center" vertical="center" wrapText="1"/>
      <protection/>
    </xf>
    <xf numFmtId="0" fontId="5" fillId="2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56" fillId="2" borderId="9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36" fillId="2" borderId="91" xfId="0" applyFont="1" applyFill="1" applyBorder="1" applyAlignment="1">
      <alignment horizontal="left" vertical="center" wrapText="1"/>
    </xf>
    <xf numFmtId="0" fontId="36" fillId="2" borderId="43" xfId="0" applyFont="1" applyFill="1" applyBorder="1" applyAlignment="1">
      <alignment horizontal="center" vertical="center" wrapText="1"/>
    </xf>
    <xf numFmtId="0" fontId="36" fillId="2" borderId="90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left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89" xfId="0" applyFont="1" applyFill="1" applyBorder="1" applyAlignment="1">
      <alignment horizontal="center" vertical="top" wrapText="1"/>
    </xf>
    <xf numFmtId="49" fontId="6" fillId="28" borderId="50" xfId="0" applyNumberFormat="1" applyFont="1" applyFill="1" applyBorder="1" applyAlignment="1">
      <alignment horizontal="center" vertical="center" wrapText="1"/>
    </xf>
    <xf numFmtId="49" fontId="6" fillId="8" borderId="50" xfId="0" applyNumberFormat="1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6" xfId="42" applyFont="1" applyFill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97" t="str">
        <f>'[1]реквизиты'!$A$2</f>
        <v>Первенство России по самбо, среди юношей 1995-1996гг.р.</v>
      </c>
      <c r="B1" s="98"/>
      <c r="C1" s="98"/>
      <c r="D1" s="98"/>
      <c r="E1" s="98"/>
      <c r="F1" s="98"/>
      <c r="G1" s="98"/>
      <c r="H1" s="99"/>
    </row>
    <row r="2" spans="1:8" ht="17.25" customHeight="1">
      <c r="A2" s="100" t="str">
        <f>'[1]реквизиты'!$A$3</f>
        <v>04-08 февраля 2013г., г.Рязань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72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58"/>
      <c r="C4" s="59"/>
      <c r="D4" s="102" t="str">
        <f>'пр.взв'!D4</f>
        <v>В.к.  48    кг.</v>
      </c>
      <c r="E4" s="103"/>
      <c r="F4" s="104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05" t="s">
        <v>73</v>
      </c>
      <c r="B6" s="94" t="str">
        <f>VLOOKUP(J6,'пр.взв'!B7:G86,2,FALSE)</f>
        <v>ПИСКУНОВ Алексей Вячеславович</v>
      </c>
      <c r="C6" s="94"/>
      <c r="D6" s="94"/>
      <c r="E6" s="94"/>
      <c r="F6" s="94"/>
      <c r="G6" s="94"/>
      <c r="H6" s="96" t="str">
        <f>'ит.пр'!D6</f>
        <v>03.12.1995, 1р</v>
      </c>
      <c r="I6" s="59"/>
      <c r="J6" s="60">
        <f>'ит.пр'!B6</f>
        <v>7</v>
      </c>
    </row>
    <row r="7" spans="1:10" ht="18">
      <c r="A7" s="106"/>
      <c r="B7" s="95"/>
      <c r="C7" s="95"/>
      <c r="D7" s="95"/>
      <c r="E7" s="95"/>
      <c r="F7" s="95"/>
      <c r="G7" s="95"/>
      <c r="H7" s="91"/>
      <c r="I7" s="59"/>
      <c r="J7" s="60"/>
    </row>
    <row r="8" spans="1:10" ht="18">
      <c r="A8" s="106"/>
      <c r="B8" s="90" t="str">
        <f>'ит.пр'!E6</f>
        <v>ПФО, Пензенская Нижний Ломов, Р</v>
      </c>
      <c r="C8" s="90"/>
      <c r="D8" s="90"/>
      <c r="E8" s="90"/>
      <c r="F8" s="90"/>
      <c r="G8" s="90"/>
      <c r="H8" s="91"/>
      <c r="I8" s="59"/>
      <c r="J8" s="60"/>
    </row>
    <row r="9" spans="1:10" ht="18.75" thickBot="1">
      <c r="A9" s="107"/>
      <c r="B9" s="92"/>
      <c r="C9" s="92"/>
      <c r="D9" s="92"/>
      <c r="E9" s="92"/>
      <c r="F9" s="92"/>
      <c r="G9" s="92"/>
      <c r="H9" s="93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14" t="s">
        <v>74</v>
      </c>
      <c r="B11" s="94" t="str">
        <f>VLOOKUP(J11,'пр.взв'!B2:G91,2,FALSE)</f>
        <v>ЗАКАЕВ Джамбек Салманович</v>
      </c>
      <c r="C11" s="94"/>
      <c r="D11" s="94"/>
      <c r="E11" s="94"/>
      <c r="F11" s="94"/>
      <c r="G11" s="94"/>
      <c r="H11" s="96" t="str">
        <f>'ит.пр'!D8</f>
        <v>25.11.1995 кмс</v>
      </c>
      <c r="I11" s="59"/>
      <c r="J11" s="60">
        <f>'ит.пр'!B8</f>
        <v>10</v>
      </c>
    </row>
    <row r="12" spans="1:10" ht="18" customHeight="1">
      <c r="A12" s="115"/>
      <c r="B12" s="95"/>
      <c r="C12" s="95"/>
      <c r="D12" s="95"/>
      <c r="E12" s="95"/>
      <c r="F12" s="95"/>
      <c r="G12" s="95"/>
      <c r="H12" s="91"/>
      <c r="I12" s="59"/>
      <c r="J12" s="60"/>
    </row>
    <row r="13" spans="1:10" ht="18">
      <c r="A13" s="115"/>
      <c r="B13" s="90" t="str">
        <f>'ит.пр'!E8</f>
        <v>СКФО, Чеченская, МО</v>
      </c>
      <c r="C13" s="90"/>
      <c r="D13" s="90"/>
      <c r="E13" s="90"/>
      <c r="F13" s="90"/>
      <c r="G13" s="90"/>
      <c r="H13" s="91"/>
      <c r="I13" s="59"/>
      <c r="J13" s="60"/>
    </row>
    <row r="14" spans="1:10" ht="18.75" thickBot="1">
      <c r="A14" s="116"/>
      <c r="B14" s="92"/>
      <c r="C14" s="92"/>
      <c r="D14" s="92"/>
      <c r="E14" s="92"/>
      <c r="F14" s="92"/>
      <c r="G14" s="92"/>
      <c r="H14" s="93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111" t="s">
        <v>75</v>
      </c>
      <c r="B16" s="94" t="str">
        <f>VLOOKUP(J16,'пр.взв'!B1:G96,2,FALSE)</f>
        <v>КУЮКОВ Элбек Владимирович</v>
      </c>
      <c r="C16" s="94"/>
      <c r="D16" s="94"/>
      <c r="E16" s="94"/>
      <c r="F16" s="94"/>
      <c r="G16" s="94"/>
      <c r="H16" s="96" t="str">
        <f>'ит.пр'!D10</f>
        <v>13.05.1995, 1р</v>
      </c>
      <c r="I16" s="59"/>
      <c r="J16" s="60">
        <f>'ит.пр'!B10</f>
        <v>22</v>
      </c>
    </row>
    <row r="17" spans="1:10" ht="18" customHeight="1">
      <c r="A17" s="112"/>
      <c r="B17" s="95"/>
      <c r="C17" s="95"/>
      <c r="D17" s="95"/>
      <c r="E17" s="95"/>
      <c r="F17" s="95"/>
      <c r="G17" s="95"/>
      <c r="H17" s="91"/>
      <c r="I17" s="59"/>
      <c r="J17" s="60"/>
    </row>
    <row r="18" spans="1:10" ht="18">
      <c r="A18" s="112"/>
      <c r="B18" s="90" t="str">
        <f>'ит.пр'!E10</f>
        <v>СФО, Р.Алтай, Г-Алтайск, МО</v>
      </c>
      <c r="C18" s="90"/>
      <c r="D18" s="90"/>
      <c r="E18" s="90"/>
      <c r="F18" s="90"/>
      <c r="G18" s="90"/>
      <c r="H18" s="91"/>
      <c r="I18" s="59"/>
      <c r="J18" s="60"/>
    </row>
    <row r="19" spans="1:10" ht="18.75" thickBot="1">
      <c r="A19" s="113"/>
      <c r="B19" s="92"/>
      <c r="C19" s="92"/>
      <c r="D19" s="92"/>
      <c r="E19" s="92"/>
      <c r="F19" s="92"/>
      <c r="G19" s="92"/>
      <c r="H19" s="93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111" t="s">
        <v>75</v>
      </c>
      <c r="B21" s="94" t="str">
        <f>VLOOKUP(J21,'пр.взв'!B2:G101,2,FALSE)</f>
        <v>ИЛЛАРИОНОВ Алексей Петрович</v>
      </c>
      <c r="C21" s="94"/>
      <c r="D21" s="94"/>
      <c r="E21" s="94"/>
      <c r="F21" s="94"/>
      <c r="G21" s="94"/>
      <c r="H21" s="96" t="str">
        <f>'ит.пр'!D12</f>
        <v>31.08.1996, кмс</v>
      </c>
      <c r="I21" s="59"/>
      <c r="J21" s="60">
        <f>'ит.пр'!B12</f>
        <v>38</v>
      </c>
    </row>
    <row r="22" spans="1:10" ht="18" customHeight="1">
      <c r="A22" s="112"/>
      <c r="B22" s="95"/>
      <c r="C22" s="95"/>
      <c r="D22" s="95"/>
      <c r="E22" s="95"/>
      <c r="F22" s="95"/>
      <c r="G22" s="95"/>
      <c r="H22" s="91"/>
      <c r="I22" s="59"/>
      <c r="J22" s="60"/>
    </row>
    <row r="23" spans="1:9" ht="18">
      <c r="A23" s="112"/>
      <c r="B23" s="90" t="str">
        <f>'ит.пр'!E12</f>
        <v>ПФО, Чувашская, Чебоксары</v>
      </c>
      <c r="C23" s="90"/>
      <c r="D23" s="90"/>
      <c r="E23" s="90"/>
      <c r="F23" s="90"/>
      <c r="G23" s="90"/>
      <c r="H23" s="91"/>
      <c r="I23" s="59"/>
    </row>
    <row r="24" spans="1:9" ht="18.75" thickBot="1">
      <c r="A24" s="113"/>
      <c r="B24" s="92"/>
      <c r="C24" s="92"/>
      <c r="D24" s="92"/>
      <c r="E24" s="92"/>
      <c r="F24" s="92"/>
      <c r="G24" s="92"/>
      <c r="H24" s="93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108" t="str">
        <f>'ит.пр'!G6</f>
        <v>Перетрухин ВН, Щелкушкин ВН</v>
      </c>
      <c r="B28" s="109"/>
      <c r="C28" s="109"/>
      <c r="D28" s="109"/>
      <c r="E28" s="109"/>
      <c r="F28" s="109"/>
      <c r="G28" s="109"/>
      <c r="H28" s="96"/>
      <c r="J28">
        <v>0</v>
      </c>
    </row>
    <row r="29" spans="1:8" ht="13.5" thickBot="1">
      <c r="A29" s="110"/>
      <c r="B29" s="92"/>
      <c r="C29" s="92"/>
      <c r="D29" s="92"/>
      <c r="E29" s="92"/>
      <c r="F29" s="92"/>
      <c r="G29" s="92"/>
      <c r="H29" s="93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K15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5" t="s">
        <v>23</v>
      </c>
      <c r="C1" s="85"/>
      <c r="D1" s="85"/>
      <c r="E1" s="85"/>
      <c r="F1" s="85"/>
      <c r="G1" s="85"/>
      <c r="H1" s="85"/>
      <c r="I1" s="85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69" t="s">
        <v>241</v>
      </c>
      <c r="D2" s="15"/>
      <c r="E2" s="15"/>
      <c r="F2" s="35" t="str">
        <f>HYPERLINK('пр.взв'!D4)</f>
        <v>В.к.  48    кг.</v>
      </c>
      <c r="G2" s="15"/>
      <c r="H2" s="15"/>
      <c r="I2" s="15"/>
      <c r="K2" s="2"/>
      <c r="L2" s="70" t="s">
        <v>247</v>
      </c>
      <c r="M2" s="2"/>
      <c r="N2" s="2"/>
      <c r="O2" s="35" t="str">
        <f>HYPERLINK('пр.взв'!D4)</f>
        <v>В.к.  48    кг.</v>
      </c>
      <c r="P2" s="2"/>
      <c r="Q2" s="2"/>
      <c r="R2" s="2"/>
    </row>
    <row r="3" spans="1:18" ht="12.75">
      <c r="A3" s="133"/>
      <c r="B3" s="81" t="s">
        <v>5</v>
      </c>
      <c r="C3" s="117" t="s">
        <v>2</v>
      </c>
      <c r="D3" s="119" t="s">
        <v>24</v>
      </c>
      <c r="E3" s="117" t="s">
        <v>25</v>
      </c>
      <c r="F3" s="117" t="s">
        <v>26</v>
      </c>
      <c r="G3" s="119" t="s">
        <v>27</v>
      </c>
      <c r="H3" s="117" t="s">
        <v>28</v>
      </c>
      <c r="I3" s="88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51" t="s">
        <v>29</v>
      </c>
    </row>
    <row r="4" spans="1:18" ht="13.5" thickBot="1">
      <c r="A4" s="133"/>
      <c r="B4" s="118"/>
      <c r="C4" s="87"/>
      <c r="D4" s="120"/>
      <c r="E4" s="87"/>
      <c r="F4" s="87"/>
      <c r="G4" s="120"/>
      <c r="H4" s="87"/>
      <c r="I4" s="89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3"/>
      <c r="B5" s="123">
        <v>1</v>
      </c>
      <c r="C5" s="86" t="str">
        <f>VLOOKUP(B5,'пр.взв'!B7:E85,2,FALSE)</f>
        <v>ДОТКУЛОВ Азамат Аликович</v>
      </c>
      <c r="D5" s="83" t="str">
        <f>VLOOKUP(B5,'пр.взв'!B7:F85,3,FALSE)</f>
        <v>18.03.1997 1р</v>
      </c>
      <c r="E5" s="83" t="str">
        <f>VLOOKUP(B5,'пр.взв'!B5:G85,4,FALSE)</f>
        <v>ЮФО, Адыгея ВС</v>
      </c>
      <c r="F5" s="128"/>
      <c r="G5" s="128"/>
      <c r="H5" s="130"/>
      <c r="I5" s="132"/>
      <c r="K5" s="123">
        <v>22</v>
      </c>
      <c r="L5" s="86" t="str">
        <f>VLOOKUP(K5,'пр.взв'!B7:E86,2,FALSE)</f>
        <v>КУЮКОВ Элбек Владимирович</v>
      </c>
      <c r="M5" s="86" t="str">
        <f>VLOOKUP(K5,'пр.взв'!B7:G86,3,FALSE)</f>
        <v>13.05.1995, 1р</v>
      </c>
      <c r="N5" s="86" t="str">
        <f>VLOOKUP(K5,'пр.взв'!B7:G86,4,FALSE)</f>
        <v>СФО, Р.Алтай, Г-Алтайск, МО</v>
      </c>
      <c r="O5" s="128"/>
      <c r="P5" s="128"/>
      <c r="Q5" s="130"/>
      <c r="R5" s="132"/>
    </row>
    <row r="6" spans="1:18" ht="13.5" thickBot="1">
      <c r="A6" s="133"/>
      <c r="B6" s="124"/>
      <c r="C6" s="82"/>
      <c r="D6" s="84"/>
      <c r="E6" s="84"/>
      <c r="F6" s="129"/>
      <c r="G6" s="129"/>
      <c r="H6" s="131"/>
      <c r="I6" s="121"/>
      <c r="K6" s="124"/>
      <c r="L6" s="82"/>
      <c r="M6" s="82"/>
      <c r="N6" s="82"/>
      <c r="O6" s="129"/>
      <c r="P6" s="129"/>
      <c r="Q6" s="131"/>
      <c r="R6" s="121"/>
    </row>
    <row r="7" spans="1:18" ht="12.75">
      <c r="A7" s="133"/>
      <c r="B7" s="123">
        <v>2</v>
      </c>
      <c r="C7" s="125" t="str">
        <f>VLOOKUP(B7,'пр.взв'!B7:G86,2,FALSE)</f>
        <v>ИВАНОВ Максим Сергеевич</v>
      </c>
      <c r="D7" s="84" t="str">
        <f>VLOOKUP(B7,'пр.взв'!B7:G86,3,FALSE)</f>
        <v>27.05.1996 кмс</v>
      </c>
      <c r="E7" s="84" t="str">
        <f>VLOOKUP(B7,'пр.взв'!B7:G86,4,FALSE)</f>
        <v>ЦФО, Рязанская Рязань ПР</v>
      </c>
      <c r="F7" s="129"/>
      <c r="G7" s="129"/>
      <c r="H7" s="131"/>
      <c r="I7" s="121"/>
      <c r="K7" s="123">
        <v>32</v>
      </c>
      <c r="L7" s="125" t="str">
        <f>VLOOKUP(K7,'пр.взв'!B7:E86,2,FALSE)</f>
        <v>САХИПГАРАЕВ Ратмир Айратович</v>
      </c>
      <c r="M7" s="125" t="str">
        <f>VLOOKUP(K7,'пр.взв'!B7:G88,3,FALSE)</f>
        <v>23.10.1995 КМС</v>
      </c>
      <c r="N7" s="125" t="str">
        <f>VLOOKUP(K7,'пр.взв'!B7:G88,4,FALSE)</f>
        <v>ПФО, Башкортостан, Октябрский</v>
      </c>
      <c r="O7" s="129"/>
      <c r="P7" s="129"/>
      <c r="Q7" s="131"/>
      <c r="R7" s="121"/>
    </row>
    <row r="8" spans="1:18" ht="13.5" thickBot="1">
      <c r="A8" s="133"/>
      <c r="B8" s="124"/>
      <c r="C8" s="126"/>
      <c r="D8" s="127"/>
      <c r="E8" s="127"/>
      <c r="F8" s="134"/>
      <c r="G8" s="134"/>
      <c r="H8" s="135"/>
      <c r="I8" s="122"/>
      <c r="K8" s="124"/>
      <c r="L8" s="82"/>
      <c r="M8" s="82"/>
      <c r="N8" s="82"/>
      <c r="O8" s="134"/>
      <c r="P8" s="134"/>
      <c r="Q8" s="135"/>
      <c r="R8" s="122"/>
    </row>
    <row r="9" spans="1:18" ht="12.75">
      <c r="A9" s="133"/>
      <c r="B9" s="123">
        <v>3</v>
      </c>
      <c r="C9" s="86" t="str">
        <f>VLOOKUP(B9,'пр.взв'!B7:E876,2,FALSE)</f>
        <v>АМАРЯН Гела Давидович</v>
      </c>
      <c r="D9" s="83" t="str">
        <f>VLOOKUP(B9,'пр.взв'!B7:F89,3,FALSE)</f>
        <v>15.2.1996 кмс</v>
      </c>
      <c r="E9" s="83" t="str">
        <f>VLOOKUP(B9,'пр.взв'!B7:G89,4,FALSE)</f>
        <v>Москва С-70</v>
      </c>
      <c r="F9" s="128"/>
      <c r="G9" s="128"/>
      <c r="H9" s="130"/>
      <c r="I9" s="132"/>
      <c r="K9" s="123">
        <v>23</v>
      </c>
      <c r="L9" s="86" t="str">
        <f>VLOOKUP(K9,'пр.взв'!B7:E86,2,FALSE)</f>
        <v>ПЕТУХОВ Никита Александрович</v>
      </c>
      <c r="M9" s="86" t="str">
        <f>VLOOKUP(K9,'пр.взв'!B7:G90,3,FALSE)</f>
        <v>16.04.1996 кмс</v>
      </c>
      <c r="N9" s="86" t="str">
        <f>VLOOKUP(K9,'пр.взв'!B7:G90,4,FALSE)</f>
        <v>Москва С-70</v>
      </c>
      <c r="O9" s="128"/>
      <c r="P9" s="128"/>
      <c r="Q9" s="130"/>
      <c r="R9" s="132"/>
    </row>
    <row r="10" spans="1:18" ht="13.5" thickBot="1">
      <c r="A10" s="133"/>
      <c r="B10" s="124"/>
      <c r="C10" s="82"/>
      <c r="D10" s="84"/>
      <c r="E10" s="84"/>
      <c r="F10" s="129"/>
      <c r="G10" s="129"/>
      <c r="H10" s="131"/>
      <c r="I10" s="121"/>
      <c r="K10" s="124"/>
      <c r="L10" s="82"/>
      <c r="M10" s="82"/>
      <c r="N10" s="82"/>
      <c r="O10" s="129"/>
      <c r="P10" s="129"/>
      <c r="Q10" s="131"/>
      <c r="R10" s="121"/>
    </row>
    <row r="11" spans="1:18" ht="12.75">
      <c r="A11" s="133"/>
      <c r="B11" s="123">
        <v>4</v>
      </c>
      <c r="C11" s="125" t="str">
        <f>VLOOKUP(B11,'пр.взв'!B7:E86,2,FALSE)</f>
        <v>НОВРУЗОВ Джахангир Гасан Оглы</v>
      </c>
      <c r="D11" s="84" t="str">
        <f>VLOOKUP(B11,'пр.взв'!B7:G90,3,FALSE)</f>
        <v>11.02.1995 1р</v>
      </c>
      <c r="E11" s="84" t="str">
        <f>VLOOKUP(B11,'пр.взв'!B7:G90,4,FALSE)</f>
        <v>ПФО, Пермский, Пермь</v>
      </c>
      <c r="F11" s="129"/>
      <c r="G11" s="129"/>
      <c r="H11" s="131"/>
      <c r="I11" s="121"/>
      <c r="K11" s="123">
        <v>38</v>
      </c>
      <c r="L11" s="125" t="str">
        <f>VLOOKUP(K11,'пр.взв'!B7:E86,2,FALSE)</f>
        <v>ИЛЛАРИОНОВ Алексей Петрович</v>
      </c>
      <c r="M11" s="125" t="str">
        <f>VLOOKUP(K11,'пр.взв'!B7:G92,3,FALSE)</f>
        <v>31.08.1996, кмс</v>
      </c>
      <c r="N11" s="125" t="str">
        <f>VLOOKUP(K11,'пр.взв'!B7:G92,4,FALSE)</f>
        <v>ПФО, Чувашская, Чебоксары</v>
      </c>
      <c r="O11" s="129"/>
      <c r="P11" s="129"/>
      <c r="Q11" s="131"/>
      <c r="R11" s="121"/>
    </row>
    <row r="12" spans="1:18" ht="13.5" thickBot="1">
      <c r="A12" s="133"/>
      <c r="B12" s="124"/>
      <c r="C12" s="126"/>
      <c r="D12" s="127"/>
      <c r="E12" s="127"/>
      <c r="F12" s="134"/>
      <c r="G12" s="134"/>
      <c r="H12" s="135"/>
      <c r="I12" s="122"/>
      <c r="K12" s="124"/>
      <c r="L12" s="82"/>
      <c r="M12" s="82"/>
      <c r="N12" s="82"/>
      <c r="O12" s="134"/>
      <c r="P12" s="134"/>
      <c r="Q12" s="135"/>
      <c r="R12" s="122"/>
    </row>
    <row r="13" spans="1:18" ht="12.75">
      <c r="A13" s="133"/>
      <c r="B13" s="123">
        <v>5</v>
      </c>
      <c r="C13" s="86" t="str">
        <f>VLOOKUP(B13,'пр.взв'!B7:E86,2,FALSE)</f>
        <v>АСКЕРОВ Иманмурза Асабекович</v>
      </c>
      <c r="D13" s="83" t="str">
        <f>VLOOKUP(B13,'пр.взв'!B5:F93,3,FALSE)</f>
        <v>12.11.1997, 1р</v>
      </c>
      <c r="E13" s="83" t="str">
        <f>VLOOKUP(B13,'пр.взв'!B3:G93,4,FALSE)</f>
        <v>УФО, ХМАО, Нижневартовск МО</v>
      </c>
      <c r="F13" s="128"/>
      <c r="G13" s="128"/>
      <c r="H13" s="130"/>
      <c r="I13" s="132"/>
      <c r="K13" s="123">
        <v>28</v>
      </c>
      <c r="L13" s="86" t="str">
        <f>VLOOKUP(K13,'пр.взв'!B7:E86,2,FALSE)</f>
        <v>БОРОВИКОВ Евгений Александрович</v>
      </c>
      <c r="M13" s="86" t="str">
        <f>VLOOKUP(K13,'пр.взв'!B5:G94,3,FALSE)</f>
        <v>07.12.1996 1р</v>
      </c>
      <c r="N13" s="86" t="str">
        <f>VLOOKUP(K13,'пр.взв'!B5:G94,4,FALSE)</f>
        <v>УФО, Свердловская, Н. Тагил</v>
      </c>
      <c r="O13" s="128" t="s">
        <v>80</v>
      </c>
      <c r="P13" s="128"/>
      <c r="Q13" s="130"/>
      <c r="R13" s="132"/>
    </row>
    <row r="14" spans="1:18" ht="13.5" thickBot="1">
      <c r="A14" s="133"/>
      <c r="B14" s="124"/>
      <c r="C14" s="82"/>
      <c r="D14" s="84"/>
      <c r="E14" s="84"/>
      <c r="F14" s="129"/>
      <c r="G14" s="129"/>
      <c r="H14" s="131"/>
      <c r="I14" s="121"/>
      <c r="K14" s="124"/>
      <c r="L14" s="82"/>
      <c r="M14" s="82"/>
      <c r="N14" s="82"/>
      <c r="O14" s="129"/>
      <c r="P14" s="129"/>
      <c r="Q14" s="131"/>
      <c r="R14" s="121"/>
    </row>
    <row r="15" spans="1:18" ht="12.75">
      <c r="A15" s="133"/>
      <c r="B15" s="123">
        <v>6</v>
      </c>
      <c r="C15" s="125" t="str">
        <f>VLOOKUP(B15,'пр.взв'!B7:E86,2,FALSE)</f>
        <v>ЧАДИН Амыр Васильевич</v>
      </c>
      <c r="D15" s="84" t="str">
        <f>VLOOKUP(B15,'пр.взв'!B5:G94,3,FALSE)</f>
        <v>17.09.1996 кмс</v>
      </c>
      <c r="E15" s="84" t="str">
        <f>VLOOKUP(B15,'пр.взв'!B5:G94,4,FALSE)</f>
        <v>СФО, Р. Алтай, ПР</v>
      </c>
      <c r="F15" s="129"/>
      <c r="G15" s="129"/>
      <c r="H15" s="131"/>
      <c r="I15" s="121"/>
      <c r="K15" s="153">
        <v>38</v>
      </c>
      <c r="L15" s="137" t="str">
        <f>VLOOKUP(K15,'пр.взв'!B7:E86,2,FALSE)</f>
        <v>ИЛЛАРИОНОВ Алексей Петрович</v>
      </c>
      <c r="M15" s="137" t="str">
        <f>VLOOKUP(K15,'пр.взв'!B5:G96,3,FALSE)</f>
        <v>31.08.1996, кмс</v>
      </c>
      <c r="N15" s="137" t="str">
        <f>VLOOKUP(K15,'пр.взв'!B5:G96,4,FALSE)</f>
        <v>ПФО, Чувашская, Чебоксары</v>
      </c>
      <c r="O15" s="129"/>
      <c r="P15" s="129"/>
      <c r="Q15" s="131"/>
      <c r="R15" s="121"/>
    </row>
    <row r="16" spans="1:18" ht="13.5" thickBot="1">
      <c r="A16" s="133"/>
      <c r="B16" s="124"/>
      <c r="C16" s="126"/>
      <c r="D16" s="127"/>
      <c r="E16" s="127"/>
      <c r="F16" s="134"/>
      <c r="G16" s="134"/>
      <c r="H16" s="135"/>
      <c r="I16" s="122"/>
      <c r="K16" s="154"/>
      <c r="L16" s="155"/>
      <c r="M16" s="155"/>
      <c r="N16" s="155"/>
      <c r="O16" s="134"/>
      <c r="P16" s="134"/>
      <c r="Q16" s="135"/>
      <c r="R16" s="122"/>
    </row>
    <row r="17" spans="1:18" ht="12.75">
      <c r="A17" s="133"/>
      <c r="B17" s="123">
        <v>7</v>
      </c>
      <c r="C17" s="86" t="str">
        <f>VLOOKUP(B17,'пр.взв'!B7:E86,2,FALSE)</f>
        <v>ПИСКУНОВ Алексей Вячеславович</v>
      </c>
      <c r="D17" s="83" t="str">
        <f>VLOOKUP(B17,'пр.взв'!B7:F97,3,FALSE)</f>
        <v>03.12.1995, 1р</v>
      </c>
      <c r="E17" s="83" t="str">
        <f>VLOOKUP(B17,'пр.взв'!B7:G97,4,FALSE)</f>
        <v>ПФО, Пензенская Нижний Ломов, Р</v>
      </c>
      <c r="F17" s="128"/>
      <c r="G17" s="128"/>
      <c r="H17" s="130"/>
      <c r="I17" s="132"/>
      <c r="K17" s="123">
        <v>32</v>
      </c>
      <c r="L17" s="86" t="str">
        <f>VLOOKUP(K17,'пр.взв'!B7:E86,2,FALSE)</f>
        <v>САХИПГАРАЕВ Ратмир Айратович</v>
      </c>
      <c r="M17" s="86" t="str">
        <f>VLOOKUP(K17,'пр.взв'!B7:G98,3,FALSE)</f>
        <v>23.10.1995 КМС</v>
      </c>
      <c r="N17" s="86" t="str">
        <f>VLOOKUP(K17,'пр.взв'!B7:G98,4,FALSE)</f>
        <v>ПФО, Башкортостан, Октябрский</v>
      </c>
      <c r="O17" s="128" t="s">
        <v>80</v>
      </c>
      <c r="P17" s="128"/>
      <c r="Q17" s="130"/>
      <c r="R17" s="132"/>
    </row>
    <row r="18" spans="1:18" ht="13.5" thickBot="1">
      <c r="A18" s="133"/>
      <c r="B18" s="124"/>
      <c r="C18" s="82"/>
      <c r="D18" s="84"/>
      <c r="E18" s="84"/>
      <c r="F18" s="129"/>
      <c r="G18" s="129"/>
      <c r="H18" s="131"/>
      <c r="I18" s="121"/>
      <c r="K18" s="124"/>
      <c r="L18" s="82"/>
      <c r="M18" s="82"/>
      <c r="N18" s="82"/>
      <c r="O18" s="129"/>
      <c r="P18" s="129"/>
      <c r="Q18" s="131"/>
      <c r="R18" s="121"/>
    </row>
    <row r="19" spans="1:18" ht="12.75">
      <c r="A19" s="133"/>
      <c r="B19" s="123">
        <v>8</v>
      </c>
      <c r="C19" s="125" t="str">
        <f>VLOOKUP(B19,'пр.взв'!B7:E86,2,FALSE)</f>
        <v>УМАЕВ Салават Аланович</v>
      </c>
      <c r="D19" s="84" t="str">
        <f>VLOOKUP(B19,'пр.взв'!B7:G98,3,FALSE)</f>
        <v>06.10.1996 1р</v>
      </c>
      <c r="E19" s="84" t="str">
        <f>VLOOKUP(B19,'пр.взв'!B7:G98,4,FALSE)</f>
        <v>ЦФО, Владимирская Александров</v>
      </c>
      <c r="F19" s="129"/>
      <c r="G19" s="129"/>
      <c r="H19" s="131"/>
      <c r="I19" s="121"/>
      <c r="K19" s="123"/>
      <c r="L19" s="137" t="e">
        <f>VLOOKUP(K19,'пр.взв'!B7:E86,2,FALSE)</f>
        <v>#N/A</v>
      </c>
      <c r="M19" s="137" t="e">
        <f>VLOOKUP(K19,'пр.взв'!B7:G100,3,FALSE)</f>
        <v>#N/A</v>
      </c>
      <c r="N19" s="137" t="e">
        <f>VLOOKUP(K19,'пр.взв'!B7:G100,4,FALSE)</f>
        <v>#N/A</v>
      </c>
      <c r="O19" s="129"/>
      <c r="P19" s="129"/>
      <c r="Q19" s="131"/>
      <c r="R19" s="121"/>
    </row>
    <row r="20" spans="1:18" ht="13.5" thickBot="1">
      <c r="A20" s="133"/>
      <c r="B20" s="124"/>
      <c r="C20" s="126"/>
      <c r="D20" s="127"/>
      <c r="E20" s="127"/>
      <c r="F20" s="134"/>
      <c r="G20" s="134"/>
      <c r="H20" s="135"/>
      <c r="I20" s="122"/>
      <c r="K20" s="124"/>
      <c r="L20" s="155"/>
      <c r="M20" s="155"/>
      <c r="N20" s="155"/>
      <c r="O20" s="134"/>
      <c r="P20" s="134"/>
      <c r="Q20" s="135"/>
      <c r="R20" s="122"/>
    </row>
    <row r="21" spans="1:18" ht="12.75">
      <c r="A21" s="133"/>
      <c r="B21" s="123">
        <v>9</v>
      </c>
      <c r="C21" s="86" t="str">
        <f>VLOOKUP(B21,'пр.взв'!B7:E86,2,FALSE)</f>
        <v>ЧЕРДАКОВ Даниил Алексеевич</v>
      </c>
      <c r="D21" s="83" t="str">
        <f>VLOOKUP(B21,'пр.взв'!B3:F101,3,FALSE)</f>
        <v>03.08.1997 1р</v>
      </c>
      <c r="E21" s="83" t="str">
        <f>VLOOKUP(B21,'пр.взв'!B2:G101,4,FALSE)</f>
        <v>ДВФО, Амурская</v>
      </c>
      <c r="F21" s="128"/>
      <c r="G21" s="128"/>
      <c r="H21" s="130"/>
      <c r="I21" s="132"/>
      <c r="K21" s="123">
        <v>28</v>
      </c>
      <c r="L21" s="86" t="str">
        <f>VLOOKUP(K21,'пр.взв'!B7:E86,2,FALSE)</f>
        <v>БОРОВИКОВ Евгений Александрович</v>
      </c>
      <c r="M21" s="86" t="str">
        <f>VLOOKUP(K21,'пр.взв'!B3:G102,3,FALSE)</f>
        <v>07.12.1996 1р</v>
      </c>
      <c r="N21" s="86" t="str">
        <f>VLOOKUP(K21,'пр.взв'!B3:G102,4,FALSE)</f>
        <v>УФО, Свердловская, Н. Тагил</v>
      </c>
      <c r="O21" s="128"/>
      <c r="P21" s="128"/>
      <c r="Q21" s="130"/>
      <c r="R21" s="132"/>
    </row>
    <row r="22" spans="1:18" ht="13.5" thickBot="1">
      <c r="A22" s="133"/>
      <c r="B22" s="124"/>
      <c r="C22" s="82"/>
      <c r="D22" s="84"/>
      <c r="E22" s="84"/>
      <c r="F22" s="129"/>
      <c r="G22" s="129"/>
      <c r="H22" s="131"/>
      <c r="I22" s="121"/>
      <c r="K22" s="124"/>
      <c r="L22" s="82"/>
      <c r="M22" s="82"/>
      <c r="N22" s="82"/>
      <c r="O22" s="129"/>
      <c r="P22" s="129"/>
      <c r="Q22" s="131"/>
      <c r="R22" s="121"/>
    </row>
    <row r="23" spans="1:18" ht="12.75">
      <c r="A23" s="133"/>
      <c r="B23" s="123">
        <v>10</v>
      </c>
      <c r="C23" s="125" t="str">
        <f>VLOOKUP(B23,'пр.взв'!B7:E86,2,FALSE)</f>
        <v>ЗАКАЕВ Джамбек Салманович</v>
      </c>
      <c r="D23" s="84" t="str">
        <f>VLOOKUP(B23,'пр.взв'!B3:G102,3,FALSE)</f>
        <v>25.11.1995 кмс</v>
      </c>
      <c r="E23" s="84" t="str">
        <f>VLOOKUP(B23,'пр.взв'!B2:G102,4,FALSE)</f>
        <v>СКФО, Чеченская, МО</v>
      </c>
      <c r="F23" s="129"/>
      <c r="G23" s="129"/>
      <c r="H23" s="131"/>
      <c r="I23" s="121"/>
      <c r="K23" s="123">
        <v>29</v>
      </c>
      <c r="L23" s="125" t="str">
        <f>VLOOKUP(K23,'пр.взв'!B6:E90,2,FALSE)</f>
        <v>СВЯТСКИЙ Михаил Владимирович</v>
      </c>
      <c r="M23" s="125" t="str">
        <f>VLOOKUP(K23,'пр.взв'!B3:G104,3,FALSE)</f>
        <v>06.10.1997, 1р</v>
      </c>
      <c r="N23" s="125" t="str">
        <f>VLOOKUP(K23,'пр.взв'!B3:G104,4,FALSE)</f>
        <v>ЦФО, Рязанская Рязань ПР</v>
      </c>
      <c r="O23" s="129"/>
      <c r="P23" s="129"/>
      <c r="Q23" s="131"/>
      <c r="R23" s="121"/>
    </row>
    <row r="24" spans="1:18" ht="13.5" thickBot="1">
      <c r="A24" s="133"/>
      <c r="B24" s="124"/>
      <c r="C24" s="126"/>
      <c r="D24" s="127"/>
      <c r="E24" s="127"/>
      <c r="F24" s="134"/>
      <c r="G24" s="134"/>
      <c r="H24" s="135"/>
      <c r="I24" s="122"/>
      <c r="K24" s="124"/>
      <c r="L24" s="82"/>
      <c r="M24" s="82"/>
      <c r="N24" s="82"/>
      <c r="O24" s="134"/>
      <c r="P24" s="134"/>
      <c r="Q24" s="135"/>
      <c r="R24" s="122"/>
    </row>
    <row r="25" spans="1:18" ht="12.75">
      <c r="A25" s="133"/>
      <c r="B25" s="123">
        <v>11</v>
      </c>
      <c r="C25" s="86" t="str">
        <f>VLOOKUP(B25,'пр.взв'!B7:E86,2,FALSE)</f>
        <v>СЕРБИН Илья Олегович</v>
      </c>
      <c r="D25" s="83" t="str">
        <f>VLOOKUP(B25,'пр.взв'!B7:F105,3,FALSE)</f>
        <v>10.06.1997 1р</v>
      </c>
      <c r="E25" s="83" t="str">
        <f>VLOOKUP(B25,'пр.взв'!B2:G105,4,FALSE)</f>
        <v>ЮФО, Краснодарский, Крурганинск ФК</v>
      </c>
      <c r="F25" s="128"/>
      <c r="G25" s="128"/>
      <c r="H25" s="130"/>
      <c r="I25" s="132"/>
      <c r="K25" s="123">
        <v>30</v>
      </c>
      <c r="L25" s="86" t="str">
        <f>VLOOKUP(K25,'пр.взв'!B7:E86,2,FALSE)</f>
        <v>МНАЦАКАРЯН Владимир Андреевич</v>
      </c>
      <c r="M25" s="86" t="str">
        <f>VLOOKUP(K25,'пр.взв'!B2:G106,3,FALSE)</f>
        <v>27.04.1997 1р</v>
      </c>
      <c r="N25" s="86" t="str">
        <f>VLOOKUP(K25,'пр.взв'!B7:G106,4,FALSE)</f>
        <v>ЮФО, Краснодарский, Крурганинск ФК</v>
      </c>
      <c r="O25" s="128"/>
      <c r="P25" s="128"/>
      <c r="Q25" s="130"/>
      <c r="R25" s="132"/>
    </row>
    <row r="26" spans="1:18" ht="13.5" thickBot="1">
      <c r="A26" s="133"/>
      <c r="B26" s="124"/>
      <c r="C26" s="82"/>
      <c r="D26" s="84"/>
      <c r="E26" s="84"/>
      <c r="F26" s="129"/>
      <c r="G26" s="129"/>
      <c r="H26" s="131"/>
      <c r="I26" s="121"/>
      <c r="K26" s="124"/>
      <c r="L26" s="82"/>
      <c r="M26" s="82"/>
      <c r="N26" s="82"/>
      <c r="O26" s="129"/>
      <c r="P26" s="129"/>
      <c r="Q26" s="131"/>
      <c r="R26" s="121"/>
    </row>
    <row r="27" spans="1:18" ht="12.75">
      <c r="A27" s="133"/>
      <c r="B27" s="123">
        <v>12</v>
      </c>
      <c r="C27" s="125" t="str">
        <f>VLOOKUP(B27,'пр.взв'!B7:E86,2,FALSE)</f>
        <v>ПЕЧЕНКИН Владимир Вячеславович</v>
      </c>
      <c r="D27" s="84" t="str">
        <f>VLOOKUP(B27,'пр.взв'!B7:G106,3,FALSE)</f>
        <v>30.10.1996 1р</v>
      </c>
      <c r="E27" s="84" t="str">
        <f>VLOOKUP(B27,'пр.взв'!B2:G106,4,FALSE)</f>
        <v>УФО, Свердловская, С.Лог</v>
      </c>
      <c r="F27" s="129"/>
      <c r="G27" s="129"/>
      <c r="H27" s="131"/>
      <c r="I27" s="121"/>
      <c r="K27" s="123">
        <v>31</v>
      </c>
      <c r="L27" s="125" t="str">
        <f>VLOOKUP(K27,'пр.взв'!B7:E86,2,FALSE)</f>
        <v>БАЙДАНОВ Амаду Иванович</v>
      </c>
      <c r="M27" s="125" t="str">
        <f>VLOOKUP(K27,'пр.взв'!B2:G108,3,FALSE)</f>
        <v>22.10.1995, 1р</v>
      </c>
      <c r="N27" s="125" t="str">
        <f>VLOOKUP(K27,'пр.взв'!B7:G108,4,FALSE)</f>
        <v>СФО, Р.Алтай, Г-Алтайск, ПР</v>
      </c>
      <c r="O27" s="129"/>
      <c r="P27" s="129"/>
      <c r="Q27" s="131"/>
      <c r="R27" s="121"/>
    </row>
    <row r="28" spans="1:18" ht="13.5" thickBot="1">
      <c r="A28" s="133"/>
      <c r="B28" s="124"/>
      <c r="C28" s="126"/>
      <c r="D28" s="127"/>
      <c r="E28" s="127"/>
      <c r="F28" s="134"/>
      <c r="G28" s="134"/>
      <c r="H28" s="135"/>
      <c r="I28" s="122"/>
      <c r="K28" s="124"/>
      <c r="L28" s="82"/>
      <c r="M28" s="82"/>
      <c r="N28" s="82"/>
      <c r="O28" s="134"/>
      <c r="P28" s="134"/>
      <c r="Q28" s="135"/>
      <c r="R28" s="122"/>
    </row>
    <row r="29" spans="1:18" ht="12.75">
      <c r="A29" s="133"/>
      <c r="B29" s="123">
        <v>13</v>
      </c>
      <c r="C29" s="86" t="str">
        <f>VLOOKUP(B29,'пр.взв'!B7:E86,2,FALSE)</f>
        <v>МУГУЛОВ Каир Акимханович</v>
      </c>
      <c r="D29" s="83" t="str">
        <f>VLOOKUP(B29,'пр.взв'!B3:F109,3,FALSE)</f>
        <v>06.01.1996, кмс</v>
      </c>
      <c r="E29" s="83" t="str">
        <f>VLOOKUP(B29,'пр.взв'!B2:G109,4,FALSE)</f>
        <v>СЗФО, Коми, МО</v>
      </c>
      <c r="F29" s="128"/>
      <c r="G29" s="128"/>
      <c r="H29" s="130"/>
      <c r="I29" s="132"/>
      <c r="K29" s="123">
        <v>32</v>
      </c>
      <c r="L29" s="86" t="str">
        <f>VLOOKUP(K29,'пр.взв'!B7:E86,2,FALSE)</f>
        <v>САХИПГАРАЕВ Ратмир Айратович</v>
      </c>
      <c r="M29" s="86" t="str">
        <f>VLOOKUP(K29,'пр.взв'!B3:G110,3,FALSE)</f>
        <v>23.10.1995 КМС</v>
      </c>
      <c r="N29" s="86" t="str">
        <f>VLOOKUP(K29,'пр.взв'!B3:G110,4,FALSE)</f>
        <v>ПФО, Башкортостан, Октябрский</v>
      </c>
      <c r="O29" s="128"/>
      <c r="P29" s="128"/>
      <c r="Q29" s="130"/>
      <c r="R29" s="132"/>
    </row>
    <row r="30" spans="1:18" ht="13.5" thickBot="1">
      <c r="A30" s="133"/>
      <c r="B30" s="124"/>
      <c r="C30" s="82"/>
      <c r="D30" s="84"/>
      <c r="E30" s="84"/>
      <c r="F30" s="129"/>
      <c r="G30" s="129"/>
      <c r="H30" s="131"/>
      <c r="I30" s="121"/>
      <c r="K30" s="124"/>
      <c r="L30" s="82"/>
      <c r="M30" s="82"/>
      <c r="N30" s="82"/>
      <c r="O30" s="129"/>
      <c r="P30" s="129"/>
      <c r="Q30" s="131"/>
      <c r="R30" s="121"/>
    </row>
    <row r="31" spans="1:18" ht="12.75" customHeight="1">
      <c r="A31" s="133"/>
      <c r="B31" s="123">
        <v>14</v>
      </c>
      <c r="C31" s="125" t="str">
        <f>VLOOKUP(B31,'пр.взв'!B9:E88,2,FALSE)</f>
        <v>ФОГОЛЕВ Александр Андреевич</v>
      </c>
      <c r="D31" s="84" t="str">
        <f>VLOOKUP(B31,'пр.взв'!B3:G110,3,FALSE)</f>
        <v>08.05.1997 1р</v>
      </c>
      <c r="E31" s="84" t="str">
        <f>VLOOKUP(B31,'пр.взв'!B3:G110,4,FALSE)</f>
        <v>ПФО, Нижегородская, Н.Новгород ПР</v>
      </c>
      <c r="F31" s="129"/>
      <c r="G31" s="129"/>
      <c r="H31" s="131"/>
      <c r="I31" s="121"/>
      <c r="K31" s="123">
        <v>33</v>
      </c>
      <c r="L31" s="125" t="str">
        <f>VLOOKUP(K31,'пр.взв'!B7:E86,2,FALSE)</f>
        <v>ЛУПОВ Виктор Вадимович</v>
      </c>
      <c r="M31" s="125" t="str">
        <f>VLOOKUP(K31,'пр.взв'!B3:G112,3,FALSE)</f>
        <v>02.04.1997 1р</v>
      </c>
      <c r="N31" s="125" t="str">
        <f>VLOOKUP(K31,'пр.взв'!B3:G112,4,FALSE)</f>
        <v>ЦФО, Рязанская Рязань ПР</v>
      </c>
      <c r="O31" s="129"/>
      <c r="P31" s="129"/>
      <c r="Q31" s="131"/>
      <c r="R31" s="121"/>
    </row>
    <row r="32" spans="1:18" ht="13.5" thickBot="1">
      <c r="A32" s="133"/>
      <c r="B32" s="124"/>
      <c r="C32" s="82"/>
      <c r="D32" s="127"/>
      <c r="E32" s="127"/>
      <c r="F32" s="134"/>
      <c r="G32" s="134"/>
      <c r="H32" s="135"/>
      <c r="I32" s="122"/>
      <c r="K32" s="124"/>
      <c r="L32" s="82"/>
      <c r="M32" s="82"/>
      <c r="N32" s="82"/>
      <c r="O32" s="134"/>
      <c r="P32" s="134"/>
      <c r="Q32" s="135"/>
      <c r="R32" s="122"/>
    </row>
    <row r="33" spans="1:18" ht="12.75" customHeight="1">
      <c r="A33" s="133"/>
      <c r="B33" s="123">
        <v>15</v>
      </c>
      <c r="C33" s="86" t="str">
        <f>VLOOKUP(B33,'пр.взв'!B11:E90,2,FALSE)</f>
        <v>ПОНАМАРЕНКО Артем Дмитриевич</v>
      </c>
      <c r="D33" s="83" t="str">
        <f>VLOOKUP(B33,'пр.взв'!B5:F113,3,FALSE)</f>
        <v>27.09.1997 1р</v>
      </c>
      <c r="E33" s="83" t="str">
        <f>VLOOKUP(B33,'пр.взв'!B3:G113,4,FALSE)</f>
        <v>Москва </v>
      </c>
      <c r="F33" s="128"/>
      <c r="G33" s="128"/>
      <c r="H33" s="130"/>
      <c r="I33" s="132"/>
      <c r="K33" s="123">
        <v>34</v>
      </c>
      <c r="L33" s="86" t="str">
        <f>VLOOKUP(K33,'пр.взв'!B7:E86,2,FALSE)</f>
        <v>КАРАЧАНЦЕВ Михаил Сергеевич</v>
      </c>
      <c r="M33" s="86" t="str">
        <f>VLOOKUP(K33,'пр.взв'!B3:G114,3,FALSE)</f>
        <v>21.11.1996 1р</v>
      </c>
      <c r="N33" s="86" t="str">
        <f>VLOOKUP(K33,'пр.взв'!B3:G114,4,FALSE)</f>
        <v>Москва С-70</v>
      </c>
      <c r="O33" s="128"/>
      <c r="P33" s="128"/>
      <c r="Q33" s="130"/>
      <c r="R33" s="132"/>
    </row>
    <row r="34" spans="1:18" ht="13.5" thickBot="1">
      <c r="A34" s="133"/>
      <c r="B34" s="124"/>
      <c r="C34" s="82"/>
      <c r="D34" s="84"/>
      <c r="E34" s="84"/>
      <c r="F34" s="129"/>
      <c r="G34" s="129"/>
      <c r="H34" s="131"/>
      <c r="I34" s="121"/>
      <c r="K34" s="124"/>
      <c r="L34" s="82"/>
      <c r="M34" s="82"/>
      <c r="N34" s="82"/>
      <c r="O34" s="129"/>
      <c r="P34" s="129"/>
      <c r="Q34" s="131"/>
      <c r="R34" s="121"/>
    </row>
    <row r="35" spans="1:18" ht="12.75" customHeight="1">
      <c r="A35" s="133"/>
      <c r="B35" s="123">
        <v>16</v>
      </c>
      <c r="C35" s="125" t="str">
        <f>VLOOKUP(B35,'пр.взв'!B13:E92,2,FALSE)</f>
        <v>ЧАЛЧИКОВ Сумер Ырысович</v>
      </c>
      <c r="D35" s="125" t="str">
        <f>VLOOKUP(C35,'пр.взв'!C13:F92,2,FALSE)</f>
        <v>18.03.1996, 1р</v>
      </c>
      <c r="E35" s="125" t="str">
        <f>VLOOKUP(D35,'пр.взв'!D13:G92,2,FALSE)</f>
        <v>СФО, Р.Алтай, Г-Алтайск</v>
      </c>
      <c r="F35" s="129"/>
      <c r="G35" s="129"/>
      <c r="H35" s="131"/>
      <c r="I35" s="121"/>
      <c r="K35" s="123">
        <v>35</v>
      </c>
      <c r="L35" s="125" t="str">
        <f>VLOOKUP(K35,'пр.взв'!B7:E86,2,FALSE)</f>
        <v>КУИЗ Бислан Кимович</v>
      </c>
      <c r="M35" s="125" t="str">
        <f>VLOOKUP(K35,'пр.взв'!B3:G116,3,FALSE)</f>
        <v>03.11.1997 1р</v>
      </c>
      <c r="N35" s="125" t="str">
        <f>VLOOKUP(K35,'пр.взв'!B3:G116,4,FALSE)</f>
        <v>ЮФО, Адыгея ВС</v>
      </c>
      <c r="O35" s="129"/>
      <c r="P35" s="129"/>
      <c r="Q35" s="131"/>
      <c r="R35" s="121"/>
    </row>
    <row r="36" spans="1:18" ht="13.5" thickBot="1">
      <c r="A36" s="133"/>
      <c r="B36" s="124"/>
      <c r="C36" s="82"/>
      <c r="D36" s="82"/>
      <c r="E36" s="82"/>
      <c r="F36" s="134"/>
      <c r="G36" s="134"/>
      <c r="H36" s="135"/>
      <c r="I36" s="122"/>
      <c r="K36" s="124"/>
      <c r="L36" s="82"/>
      <c r="M36" s="82"/>
      <c r="N36" s="82"/>
      <c r="O36" s="134"/>
      <c r="P36" s="134"/>
      <c r="Q36" s="135"/>
      <c r="R36" s="122"/>
    </row>
    <row r="37" spans="1:18" ht="12.75">
      <c r="A37" s="133"/>
      <c r="B37" s="123">
        <v>17</v>
      </c>
      <c r="C37" s="86" t="str">
        <f>VLOOKUP(B37,'пр.взв'!B7:E86,2,FALSE)</f>
        <v>ЗЛОБИН Алексей Алексеевич</v>
      </c>
      <c r="D37" s="83" t="str">
        <f>VLOOKUP(B37,'пр.взв'!B3:F117,3,FALSE)</f>
        <v>19.06.1995 1р</v>
      </c>
      <c r="E37" s="83" t="str">
        <f>VLOOKUP(B37,'пр.взв'!B7:G117,4,FALSE)</f>
        <v>ЮФО, Краснодарский, Крурганинск ФК</v>
      </c>
      <c r="F37" s="128"/>
      <c r="G37" s="128"/>
      <c r="H37" s="130"/>
      <c r="I37" s="132"/>
      <c r="K37" s="123">
        <v>36</v>
      </c>
      <c r="L37" s="86" t="str">
        <f>VLOOKUP(K37,'пр.взв'!B7:E86,2,FALSE)</f>
        <v>БУРНАШЕВ Александр Валентинович </v>
      </c>
      <c r="M37" s="86" t="str">
        <f>VLOOKUP(K37,'пр.взв'!B3:G118,3,FALSE)</f>
        <v>26.11.1995, 1р</v>
      </c>
      <c r="N37" s="86" t="str">
        <f>VLOOKUP(K37,'пр.взв'!B3:G118,4,FALSE)</f>
        <v>СФО, Алтайский, Бийск, МО</v>
      </c>
      <c r="O37" s="128"/>
      <c r="P37" s="128"/>
      <c r="Q37" s="130"/>
      <c r="R37" s="132"/>
    </row>
    <row r="38" spans="1:18" ht="13.5" thickBot="1">
      <c r="A38" s="133"/>
      <c r="B38" s="124"/>
      <c r="C38" s="82"/>
      <c r="D38" s="84"/>
      <c r="E38" s="84"/>
      <c r="F38" s="129"/>
      <c r="G38" s="129"/>
      <c r="H38" s="131"/>
      <c r="I38" s="121"/>
      <c r="K38" s="124"/>
      <c r="L38" s="82"/>
      <c r="M38" s="82"/>
      <c r="N38" s="82"/>
      <c r="O38" s="129"/>
      <c r="P38" s="129"/>
      <c r="Q38" s="131"/>
      <c r="R38" s="121"/>
    </row>
    <row r="39" spans="1:18" ht="12.75">
      <c r="A39" s="133"/>
      <c r="B39" s="123">
        <v>18</v>
      </c>
      <c r="C39" s="125" t="str">
        <f>VLOOKUP(B39,'пр.взв'!B7:E86,2,FALSE)</f>
        <v>БАГУЖАЕВ Ахмед Багужаевич</v>
      </c>
      <c r="D39" s="84" t="str">
        <f>VLOOKUP(B39,'пр.взв'!B3:G118,3,FALSE)</f>
        <v>05.01.1997 кмс</v>
      </c>
      <c r="E39" s="84" t="str">
        <f>VLOOKUP(B39,'пр.взв'!B3:G118,4,FALSE)</f>
        <v>СКФО, Ставропольский, Новоселицким Чернолеское МО</v>
      </c>
      <c r="F39" s="129"/>
      <c r="G39" s="129"/>
      <c r="H39" s="131"/>
      <c r="I39" s="121"/>
      <c r="K39" s="123">
        <v>37</v>
      </c>
      <c r="L39" s="125" t="str">
        <f>VLOOKUP(K39,'пр.взв'!B7:E86,2,FALSE)</f>
        <v>ГАСАНБЕКОВ Имам Заурбекович</v>
      </c>
      <c r="M39" s="125" t="str">
        <f>VLOOKUP(K39,'пр.взв'!B3:G120,3,FALSE)</f>
        <v>10.03.1997 1р</v>
      </c>
      <c r="N39" s="125" t="str">
        <f>VLOOKUP(K39,'пр.взв'!B3:G120,4,FALSE)</f>
        <v>УФО, ХМАО, Радужный</v>
      </c>
      <c r="O39" s="129"/>
      <c r="P39" s="129"/>
      <c r="Q39" s="131"/>
      <c r="R39" s="121"/>
    </row>
    <row r="40" spans="1:18" ht="13.5" thickBot="1">
      <c r="A40" s="133"/>
      <c r="B40" s="124"/>
      <c r="C40" s="126"/>
      <c r="D40" s="127"/>
      <c r="E40" s="127"/>
      <c r="F40" s="134"/>
      <c r="G40" s="134"/>
      <c r="H40" s="135"/>
      <c r="I40" s="122"/>
      <c r="K40" s="124"/>
      <c r="L40" s="82"/>
      <c r="M40" s="82"/>
      <c r="N40" s="82"/>
      <c r="O40" s="134"/>
      <c r="P40" s="134"/>
      <c r="Q40" s="135"/>
      <c r="R40" s="122"/>
    </row>
    <row r="41" spans="1:18" ht="12.75">
      <c r="A41" s="133"/>
      <c r="B41" s="123">
        <v>19</v>
      </c>
      <c r="C41" s="86" t="str">
        <f>VLOOKUP(B41,'пр.взв'!B7:E86,2,FALSE)</f>
        <v>РЖАНОВ Владимир Анатольевич</v>
      </c>
      <c r="D41" s="83" t="str">
        <f>VLOOKUP(B41,'пр.взв'!B3:F121,3,FALSE)</f>
        <v>09.04.1996 кмс</v>
      </c>
      <c r="E41" s="83" t="str">
        <f>VLOOKUP(B41,'пр.взв'!B4:G121,4,FALSE)</f>
        <v>ЦФО, Московская Можайск МО</v>
      </c>
      <c r="F41" s="128" t="s">
        <v>80</v>
      </c>
      <c r="G41" s="128"/>
      <c r="H41" s="130"/>
      <c r="I41" s="132"/>
      <c r="K41" s="123">
        <v>38</v>
      </c>
      <c r="L41" s="86" t="str">
        <f>VLOOKUP(K41,'пр.взв'!B7:E86,2,FALSE)</f>
        <v>ИЛЛАРИОНОВ Алексей Петрович</v>
      </c>
      <c r="M41" s="86" t="str">
        <f>VLOOKUP(K41,'пр.взв'!B4:G122,3,FALSE)</f>
        <v>31.08.1996, кмс</v>
      </c>
      <c r="N41" s="86" t="str">
        <f>VLOOKUP(K41,'пр.взв'!B4:G122,4,FALSE)</f>
        <v>ПФО, Чувашская, Чебоксары</v>
      </c>
      <c r="O41" s="128" t="s">
        <v>80</v>
      </c>
      <c r="P41" s="128"/>
      <c r="Q41" s="130"/>
      <c r="R41" s="132"/>
    </row>
    <row r="42" spans="1:18" ht="12.75">
      <c r="A42" s="133"/>
      <c r="B42" s="124"/>
      <c r="C42" s="82"/>
      <c r="D42" s="84"/>
      <c r="E42" s="84"/>
      <c r="F42" s="129"/>
      <c r="G42" s="129"/>
      <c r="H42" s="131"/>
      <c r="I42" s="121"/>
      <c r="K42" s="124"/>
      <c r="L42" s="82"/>
      <c r="M42" s="82"/>
      <c r="N42" s="82"/>
      <c r="O42" s="129"/>
      <c r="P42" s="129"/>
      <c r="Q42" s="131"/>
      <c r="R42" s="121"/>
    </row>
    <row r="43" spans="1:18" ht="12.75">
      <c r="A43" s="133"/>
      <c r="B43" s="124"/>
      <c r="C43" s="137" t="e">
        <f>VLOOKUP(B43,'пр.взв'!B7:E86,2,FALSE)</f>
        <v>#N/A</v>
      </c>
      <c r="D43" s="139" t="e">
        <f>VLOOKUP(B43,'пр.взв'!B3:G122,3,FALSE)</f>
        <v>#N/A</v>
      </c>
      <c r="E43" s="139" t="e">
        <f>VLOOKUP(B43,'пр.взв'!B4:G122,4,FALSE)</f>
        <v>#N/A</v>
      </c>
      <c r="F43" s="129"/>
      <c r="G43" s="129"/>
      <c r="H43" s="131"/>
      <c r="I43" s="121"/>
      <c r="K43" s="124"/>
      <c r="L43" s="137" t="e">
        <f>VLOOKUP(K43,'пр.взв'!B7:F86,2,FALSE)</f>
        <v>#N/A</v>
      </c>
      <c r="M43" s="137" t="e">
        <f>VLOOKUP(K43,'пр.взв'!B4:G124,3,FALSE)</f>
        <v>#N/A</v>
      </c>
      <c r="N43" s="137" t="e">
        <f>VLOOKUP(K43,'пр.взв'!B4:G124,4,FALSE)</f>
        <v>#N/A</v>
      </c>
      <c r="O43" s="129"/>
      <c r="P43" s="129"/>
      <c r="Q43" s="131"/>
      <c r="R43" s="121"/>
    </row>
    <row r="44" spans="1:18" ht="13.5" thickBot="1">
      <c r="A44" s="133"/>
      <c r="B44" s="136"/>
      <c r="C44" s="138"/>
      <c r="D44" s="140"/>
      <c r="E44" s="140"/>
      <c r="F44" s="134"/>
      <c r="G44" s="134"/>
      <c r="H44" s="135"/>
      <c r="I44" s="122"/>
      <c r="K44" s="136"/>
      <c r="L44" s="155"/>
      <c r="M44" s="155"/>
      <c r="N44" s="155"/>
      <c r="O44" s="134"/>
      <c r="P44" s="134"/>
      <c r="Q44" s="135"/>
      <c r="R44" s="122"/>
    </row>
    <row r="45" spans="1:18" ht="12.75">
      <c r="A45" s="133"/>
      <c r="B45" s="123"/>
      <c r="C45" s="86" t="e">
        <f>VLOOKUP(B45,'пр.взв'!B7:E86,2,FALSE)</f>
        <v>#N/A</v>
      </c>
      <c r="D45" s="83" t="e">
        <f>VLOOKUP(B45,'пр.взв'!B7:F125,3,FALSE)</f>
        <v>#N/A</v>
      </c>
      <c r="E45" s="83" t="e">
        <f>VLOOKUP(B45,'пр.взв'!B4:G125,4,FALSE)</f>
        <v>#N/A</v>
      </c>
      <c r="F45" s="128"/>
      <c r="G45" s="128"/>
      <c r="H45" s="130"/>
      <c r="I45" s="132"/>
      <c r="K45" s="123"/>
      <c r="L45" s="86" t="e">
        <f>VLOOKUP(K45,'пр.взв'!B7:E86,2,FALSE)</f>
        <v>#N/A</v>
      </c>
      <c r="M45" s="86" t="e">
        <f>VLOOKUP(K45,'пр.взв'!B4:G126,3,FALSE)</f>
        <v>#N/A</v>
      </c>
      <c r="N45" s="86" t="e">
        <f>VLOOKUP(K45,'пр.взв'!B4:G126,4,FALSE)</f>
        <v>#N/A</v>
      </c>
      <c r="O45" s="128"/>
      <c r="P45" s="128"/>
      <c r="Q45" s="130"/>
      <c r="R45" s="132"/>
    </row>
    <row r="46" spans="1:18" ht="12.75">
      <c r="A46" s="133"/>
      <c r="B46" s="124"/>
      <c r="C46" s="82"/>
      <c r="D46" s="84"/>
      <c r="E46" s="84"/>
      <c r="F46" s="129"/>
      <c r="G46" s="129"/>
      <c r="H46" s="131"/>
      <c r="I46" s="121"/>
      <c r="K46" s="124"/>
      <c r="L46" s="82"/>
      <c r="M46" s="82"/>
      <c r="N46" s="82"/>
      <c r="O46" s="129"/>
      <c r="P46" s="129"/>
      <c r="Q46" s="131"/>
      <c r="R46" s="121"/>
    </row>
    <row r="47" spans="1:18" ht="12.75">
      <c r="A47" s="133"/>
      <c r="B47" s="124"/>
      <c r="C47" s="125" t="e">
        <f>VLOOKUP(B47,'пр.взв'!B7:E86,2,FALSE)</f>
        <v>#N/A</v>
      </c>
      <c r="D47" s="84" t="e">
        <f>VLOOKUP(B47,'пр.взв'!B7:G126,3,FALSE)</f>
        <v>#N/A</v>
      </c>
      <c r="E47" s="84" t="e">
        <f>VLOOKUP(B47,'пр.взв'!B4:G126,4,FALSE)</f>
        <v>#N/A</v>
      </c>
      <c r="F47" s="129"/>
      <c r="G47" s="129"/>
      <c r="H47" s="131"/>
      <c r="I47" s="121"/>
      <c r="K47" s="124"/>
      <c r="L47" s="125" t="e">
        <f>VLOOKUP(K47,'пр.взв'!B7:E86,2,FALSE)</f>
        <v>#N/A</v>
      </c>
      <c r="M47" s="125" t="e">
        <f>VLOOKUP(K47,'пр.взв'!B4:G128,3,FALSE)</f>
        <v>#N/A</v>
      </c>
      <c r="N47" s="125" t="e">
        <f>VLOOKUP(K47,'пр.взв'!B4:G128,4,FALSE)</f>
        <v>#N/A</v>
      </c>
      <c r="O47" s="129"/>
      <c r="P47" s="129"/>
      <c r="Q47" s="131"/>
      <c r="R47" s="121"/>
    </row>
    <row r="48" spans="1:18" ht="13.5" thickBot="1">
      <c r="A48" s="133"/>
      <c r="B48" s="136"/>
      <c r="C48" s="126"/>
      <c r="D48" s="127"/>
      <c r="E48" s="127"/>
      <c r="F48" s="134"/>
      <c r="G48" s="134"/>
      <c r="H48" s="135"/>
      <c r="I48" s="122"/>
      <c r="K48" s="136"/>
      <c r="L48" s="82"/>
      <c r="M48" s="82"/>
      <c r="N48" s="82"/>
      <c r="O48" s="134"/>
      <c r="P48" s="134"/>
      <c r="Q48" s="135"/>
      <c r="R48" s="122"/>
    </row>
    <row r="49" spans="1:18" ht="12.75">
      <c r="A49" s="133"/>
      <c r="B49" s="123"/>
      <c r="C49" s="86" t="e">
        <f>VLOOKUP(B49,'пр.взв'!B3:E86,2,FALSE)</f>
        <v>#N/A</v>
      </c>
      <c r="D49" s="83" t="e">
        <f>VLOOKUP(B49,'пр.взв'!B5:F129,3,FALSE)</f>
        <v>#N/A</v>
      </c>
      <c r="E49" s="83" t="e">
        <f>VLOOKUP(B49,'пр.взв'!B4:G129,4,FALSE)</f>
        <v>#N/A</v>
      </c>
      <c r="F49" s="128"/>
      <c r="G49" s="128"/>
      <c r="H49" s="130"/>
      <c r="I49" s="132"/>
      <c r="K49" s="123"/>
      <c r="L49" s="86" t="e">
        <f>VLOOKUP(K49,'пр.взв'!B7:E86,2,FALSE)</f>
        <v>#N/A</v>
      </c>
      <c r="M49" s="86" t="e">
        <f>VLOOKUP(K49,'пр.взв'!B5:G130,3,FALSE)</f>
        <v>#N/A</v>
      </c>
      <c r="N49" s="86" t="e">
        <f>VLOOKUP(K49,'пр.взв'!B5:G130,4,FALSE)</f>
        <v>#N/A</v>
      </c>
      <c r="O49" s="128"/>
      <c r="P49" s="128"/>
      <c r="Q49" s="130"/>
      <c r="R49" s="132"/>
    </row>
    <row r="50" spans="1:18" ht="12.75">
      <c r="A50" s="133"/>
      <c r="B50" s="124"/>
      <c r="C50" s="82"/>
      <c r="D50" s="84"/>
      <c r="E50" s="84"/>
      <c r="F50" s="129"/>
      <c r="G50" s="129"/>
      <c r="H50" s="131"/>
      <c r="I50" s="121"/>
      <c r="K50" s="124"/>
      <c r="L50" s="82"/>
      <c r="M50" s="82"/>
      <c r="N50" s="82"/>
      <c r="O50" s="129"/>
      <c r="P50" s="129"/>
      <c r="Q50" s="131"/>
      <c r="R50" s="121"/>
    </row>
    <row r="51" spans="1:18" ht="12.75">
      <c r="A51" s="133"/>
      <c r="B51" s="124"/>
      <c r="C51" s="125" t="e">
        <f>VLOOKUP(B51,'пр.взв'!B7:E86,2,FALSE)</f>
        <v>#N/A</v>
      </c>
      <c r="D51" s="84" t="e">
        <f>VLOOKUP(B51,'пр.взв'!B5:G130,3,FALSE)</f>
        <v>#N/A</v>
      </c>
      <c r="E51" s="84" t="e">
        <f>VLOOKUP(B51,'пр.взв'!B5:G130,4,FALSE)</f>
        <v>#N/A</v>
      </c>
      <c r="F51" s="129"/>
      <c r="G51" s="129"/>
      <c r="H51" s="131"/>
      <c r="I51" s="121"/>
      <c r="K51" s="124"/>
      <c r="L51" s="125" t="e">
        <f>VLOOKUP(K51,'пр.взв'!B7:E86,2,FALSE)</f>
        <v>#N/A</v>
      </c>
      <c r="M51" s="125" t="e">
        <f>VLOOKUP(K51,'пр.взв'!B5:G132,3,FALSE)</f>
        <v>#N/A</v>
      </c>
      <c r="N51" s="125" t="e">
        <f>VLOOKUP(K51,'пр.взв'!B5:G132,4,FALSE)</f>
        <v>#N/A</v>
      </c>
      <c r="O51" s="129"/>
      <c r="P51" s="129"/>
      <c r="Q51" s="131"/>
      <c r="R51" s="121"/>
    </row>
    <row r="52" spans="1:18" ht="13.5" thickBot="1">
      <c r="A52" s="133"/>
      <c r="B52" s="136"/>
      <c r="C52" s="126"/>
      <c r="D52" s="127"/>
      <c r="E52" s="127"/>
      <c r="F52" s="134"/>
      <c r="G52" s="134"/>
      <c r="H52" s="135"/>
      <c r="I52" s="122"/>
      <c r="K52" s="136"/>
      <c r="L52" s="82"/>
      <c r="M52" s="82"/>
      <c r="N52" s="82"/>
      <c r="O52" s="134"/>
      <c r="P52" s="134"/>
      <c r="Q52" s="135"/>
      <c r="R52" s="122"/>
    </row>
    <row r="53" spans="1:18" ht="12.75">
      <c r="A53" s="133"/>
      <c r="B53" s="123"/>
      <c r="C53" s="86" t="e">
        <f>VLOOKUP(B53,'пр.взв'!B7:E86,2,FALSE)</f>
        <v>#N/A</v>
      </c>
      <c r="D53" s="83" t="e">
        <f>VLOOKUP(B53,'пр.взв'!B5:F133,3,FALSE)</f>
        <v>#N/A</v>
      </c>
      <c r="E53" s="83" t="e">
        <f>VLOOKUP(B53,'пр.взв'!B5:G133,4,FALSE)</f>
        <v>#N/A</v>
      </c>
      <c r="F53" s="128"/>
      <c r="G53" s="128"/>
      <c r="H53" s="130"/>
      <c r="I53" s="132"/>
      <c r="K53" s="123"/>
      <c r="L53" s="86" t="e">
        <f>VLOOKUP(K53,'пр.взв'!B7:E86,2,FALSE)</f>
        <v>#N/A</v>
      </c>
      <c r="M53" s="86" t="e">
        <f>VLOOKUP(K53,'пр.взв'!B5:G134,3,FALSE)</f>
        <v>#N/A</v>
      </c>
      <c r="N53" s="86" t="e">
        <f>VLOOKUP(K53,'пр.взв'!B5:G134,4,FALSE)</f>
        <v>#N/A</v>
      </c>
      <c r="O53" s="128"/>
      <c r="P53" s="128"/>
      <c r="Q53" s="130"/>
      <c r="R53" s="132"/>
    </row>
    <row r="54" spans="1:18" ht="12.75">
      <c r="A54" s="133"/>
      <c r="B54" s="124"/>
      <c r="C54" s="82"/>
      <c r="D54" s="84"/>
      <c r="E54" s="84"/>
      <c r="F54" s="129"/>
      <c r="G54" s="129"/>
      <c r="H54" s="131"/>
      <c r="I54" s="121"/>
      <c r="K54" s="124"/>
      <c r="L54" s="82"/>
      <c r="M54" s="82"/>
      <c r="N54" s="82"/>
      <c r="O54" s="129"/>
      <c r="P54" s="129"/>
      <c r="Q54" s="131"/>
      <c r="R54" s="121"/>
    </row>
    <row r="55" spans="1:18" ht="12.75">
      <c r="A55" s="133"/>
      <c r="B55" s="124"/>
      <c r="C55" s="125" t="e">
        <f>VLOOKUP(B55,'пр.взв'!B7:E86,2,FALSE)</f>
        <v>#N/A</v>
      </c>
      <c r="D55" s="84" t="e">
        <f>VLOOKUP(B55,'пр.взв'!B5:G134,3,FALSE)</f>
        <v>#N/A</v>
      </c>
      <c r="E55" s="84" t="e">
        <f>VLOOKUP(B55,'пр.взв'!B5:G134,4,FALSE)</f>
        <v>#N/A</v>
      </c>
      <c r="F55" s="129"/>
      <c r="G55" s="129"/>
      <c r="H55" s="131"/>
      <c r="I55" s="121"/>
      <c r="K55" s="124"/>
      <c r="L55" s="125" t="e">
        <f>VLOOKUP(K55,'пр.взв'!B7:E86,2,FALSE)</f>
        <v>#N/A</v>
      </c>
      <c r="M55" s="125" t="e">
        <f>VLOOKUP(K55,'пр.взв'!B5:G136,3,FALSE)</f>
        <v>#N/A</v>
      </c>
      <c r="N55" s="125" t="e">
        <f>VLOOKUP(K55,'пр.взв'!B5:G136,4,FALSE)</f>
        <v>#N/A</v>
      </c>
      <c r="O55" s="129"/>
      <c r="P55" s="129"/>
      <c r="Q55" s="131"/>
      <c r="R55" s="121"/>
    </row>
    <row r="56" spans="1:18" ht="13.5" thickBot="1">
      <c r="A56" s="133"/>
      <c r="B56" s="136"/>
      <c r="C56" s="126"/>
      <c r="D56" s="127"/>
      <c r="E56" s="127"/>
      <c r="F56" s="134"/>
      <c r="G56" s="134"/>
      <c r="H56" s="135"/>
      <c r="I56" s="122"/>
      <c r="K56" s="136"/>
      <c r="L56" s="82"/>
      <c r="M56" s="82"/>
      <c r="N56" s="82"/>
      <c r="O56" s="134"/>
      <c r="P56" s="134"/>
      <c r="Q56" s="135"/>
      <c r="R56" s="122"/>
    </row>
    <row r="57" spans="1:18" ht="12.75">
      <c r="A57" s="133"/>
      <c r="B57" s="123"/>
      <c r="C57" s="86" t="e">
        <f>VLOOKUP(B57,'пр.взв'!B7:E86,2,FALSE)</f>
        <v>#N/A</v>
      </c>
      <c r="D57" s="83" t="e">
        <f>VLOOKUP(B57,'пр.взв'!B5:F137,3,FALSE)</f>
        <v>#N/A</v>
      </c>
      <c r="E57" s="83" t="e">
        <f>VLOOKUP(B57,'пр.взв'!B5:G137,4,FALSE)</f>
        <v>#N/A</v>
      </c>
      <c r="F57" s="141"/>
      <c r="G57" s="128"/>
      <c r="H57" s="130"/>
      <c r="I57" s="132"/>
      <c r="K57" s="123"/>
      <c r="L57" s="86" t="e">
        <f>VLOOKUP(K57,'пр.взв'!B7:E86,2,FALSE)</f>
        <v>#N/A</v>
      </c>
      <c r="M57" s="86" t="e">
        <f>VLOOKUP(K57,'пр.взв'!B5:G138,3,FALSE)</f>
        <v>#N/A</v>
      </c>
      <c r="N57" s="86" t="e">
        <f>VLOOKUP(K57,'пр.взв'!B5:G138,4,FALSE)</f>
        <v>#N/A</v>
      </c>
      <c r="O57" s="141"/>
      <c r="P57" s="128"/>
      <c r="Q57" s="130"/>
      <c r="R57" s="132"/>
    </row>
    <row r="58" spans="1:18" ht="12.75">
      <c r="A58" s="133"/>
      <c r="B58" s="124"/>
      <c r="C58" s="82"/>
      <c r="D58" s="84"/>
      <c r="E58" s="84"/>
      <c r="F58" s="142"/>
      <c r="G58" s="129"/>
      <c r="H58" s="131"/>
      <c r="I58" s="121"/>
      <c r="K58" s="124"/>
      <c r="L58" s="82"/>
      <c r="M58" s="82"/>
      <c r="N58" s="82"/>
      <c r="O58" s="142"/>
      <c r="P58" s="129"/>
      <c r="Q58" s="131"/>
      <c r="R58" s="121"/>
    </row>
    <row r="59" spans="1:18" ht="12.75">
      <c r="A59" s="133"/>
      <c r="B59" s="124"/>
      <c r="C59" s="125" t="e">
        <f>VLOOKUP(B59,'пр.взв'!B7:E86,2,FALSE)</f>
        <v>#N/A</v>
      </c>
      <c r="D59" s="84" t="e">
        <f>VLOOKUP(B59,'пр.взв'!B5:G138,3,FALSE)</f>
        <v>#N/A</v>
      </c>
      <c r="E59" s="84" t="e">
        <f>VLOOKUP(B59,'пр.взв'!B5:G138,4,FALSE)</f>
        <v>#N/A</v>
      </c>
      <c r="F59" s="142"/>
      <c r="G59" s="129"/>
      <c r="H59" s="131"/>
      <c r="I59" s="121"/>
      <c r="K59" s="124"/>
      <c r="L59" s="125" t="e">
        <f>VLOOKUP(K59,'пр.взв'!B7:E86,2,FALSE)</f>
        <v>#N/A</v>
      </c>
      <c r="M59" s="82" t="e">
        <f>VLOOKUP(K59,'пр.взв'!B5:G140,3,FALSE)</f>
        <v>#N/A</v>
      </c>
      <c r="N59" s="82" t="e">
        <f>VLOOKUP(K59,'пр.взв'!B5:G140,4,FALSE)</f>
        <v>#N/A</v>
      </c>
      <c r="O59" s="142"/>
      <c r="P59" s="129"/>
      <c r="Q59" s="131"/>
      <c r="R59" s="121"/>
    </row>
    <row r="60" spans="1:18" ht="13.5" thickBot="1">
      <c r="A60" s="133"/>
      <c r="B60" s="136"/>
      <c r="C60" s="126"/>
      <c r="D60" s="127"/>
      <c r="E60" s="127"/>
      <c r="F60" s="143"/>
      <c r="G60" s="134"/>
      <c r="H60" s="135"/>
      <c r="I60" s="122"/>
      <c r="K60" s="136"/>
      <c r="L60" s="126"/>
      <c r="M60" s="126"/>
      <c r="N60" s="126"/>
      <c r="O60" s="143"/>
      <c r="P60" s="134"/>
      <c r="Q60" s="135"/>
      <c r="R60" s="12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15:D16"/>
    <mergeCell ref="E15:E16"/>
    <mergeCell ref="F15:F16"/>
    <mergeCell ref="G15:G16"/>
    <mergeCell ref="I59:I60"/>
    <mergeCell ref="F55:F56"/>
    <mergeCell ref="G55:G56"/>
    <mergeCell ref="I57:I58"/>
    <mergeCell ref="H55:H56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B37:B38"/>
    <mergeCell ref="C37:C38"/>
    <mergeCell ref="D39:D40"/>
    <mergeCell ref="E39:E40"/>
    <mergeCell ref="B39:B40"/>
    <mergeCell ref="C39:C40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G33:G34"/>
    <mergeCell ref="H33:H34"/>
    <mergeCell ref="D37:D38"/>
    <mergeCell ref="D35:D36"/>
    <mergeCell ref="B55:B56"/>
    <mergeCell ref="C55:C56"/>
    <mergeCell ref="D55:D56"/>
    <mergeCell ref="E55:E56"/>
    <mergeCell ref="F53:F54"/>
    <mergeCell ref="G53:G54"/>
    <mergeCell ref="F43:F44"/>
    <mergeCell ref="G43:G44"/>
    <mergeCell ref="F51:F52"/>
    <mergeCell ref="G51:G52"/>
    <mergeCell ref="F47:F48"/>
    <mergeCell ref="B51:B52"/>
    <mergeCell ref="C51:C52"/>
    <mergeCell ref="D51:D52"/>
    <mergeCell ref="E51:E52"/>
    <mergeCell ref="B53:B54"/>
    <mergeCell ref="C53:C54"/>
    <mergeCell ref="D53:D54"/>
    <mergeCell ref="E53:E54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35:E36"/>
    <mergeCell ref="F35:F36"/>
    <mergeCell ref="G35:G36"/>
    <mergeCell ref="H35:H36"/>
    <mergeCell ref="F39:F40"/>
    <mergeCell ref="G39:G40"/>
    <mergeCell ref="E41:E42"/>
    <mergeCell ref="F41:F42"/>
    <mergeCell ref="E29:E30"/>
    <mergeCell ref="G45:G46"/>
    <mergeCell ref="F37:F38"/>
    <mergeCell ref="G37:G38"/>
    <mergeCell ref="F29:F30"/>
    <mergeCell ref="E33:E34"/>
    <mergeCell ref="E45:E46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C23:C24"/>
    <mergeCell ref="G23:G24"/>
    <mergeCell ref="H23:H24"/>
    <mergeCell ref="F23:F24"/>
    <mergeCell ref="D23:D24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1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86" sqref="A45:AB8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78" t="s">
        <v>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24.75" customHeight="1" thickBot="1">
      <c r="A2" s="18"/>
      <c r="B2" s="194" t="s">
        <v>67</v>
      </c>
      <c r="C2" s="195"/>
      <c r="D2" s="195"/>
      <c r="E2" s="195"/>
      <c r="F2" s="195"/>
      <c r="G2" s="195"/>
      <c r="H2" s="195"/>
      <c r="I2" s="195"/>
      <c r="J2" s="196"/>
      <c r="K2" s="184" t="str">
        <f>HYPERLINK('[1]реквизиты'!$A$2)</f>
        <v>Первенство России по самбо, среди юношей 1995-1996гг.р.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6"/>
    </row>
    <row r="3" spans="1:30" ht="16.5" thickBot="1">
      <c r="A3" s="19"/>
      <c r="B3" s="182" t="str">
        <f>HYPERLINK('[1]реквизиты'!$A$3)</f>
        <v>04-08 февраля 2013г., г.Рязань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  <c r="X3" s="179" t="str">
        <f>HYPERLINK('пр.взв'!D4)</f>
        <v>В.к.  48    кг.</v>
      </c>
      <c r="Y3" s="180"/>
      <c r="Z3" s="180"/>
      <c r="AA3" s="180"/>
      <c r="AB3" s="181"/>
      <c r="AC3" s="16"/>
      <c r="AD3" s="16"/>
    </row>
    <row r="4" spans="1:34" ht="12.75" customHeight="1" thickBot="1">
      <c r="A4" s="211"/>
      <c r="B4" s="212" t="s">
        <v>5</v>
      </c>
      <c r="C4" s="214" t="s">
        <v>2</v>
      </c>
      <c r="D4" s="197" t="s">
        <v>3</v>
      </c>
      <c r="E4" s="199" t="s">
        <v>68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187" t="s">
        <v>7</v>
      </c>
      <c r="AA4" s="189" t="s">
        <v>71</v>
      </c>
      <c r="AB4" s="223" t="s">
        <v>22</v>
      </c>
      <c r="AC4" s="16"/>
      <c r="AD4" s="16"/>
      <c r="AH4" s="20"/>
    </row>
    <row r="5" spans="1:33" ht="12.75" customHeight="1" thickBot="1">
      <c r="A5" s="211"/>
      <c r="B5" s="213"/>
      <c r="C5" s="215"/>
      <c r="D5" s="198"/>
      <c r="E5" s="200"/>
      <c r="F5" s="192">
        <v>1</v>
      </c>
      <c r="G5" s="201"/>
      <c r="H5" s="192">
        <v>2</v>
      </c>
      <c r="I5" s="193"/>
      <c r="J5" s="206">
        <v>3</v>
      </c>
      <c r="K5" s="201"/>
      <c r="L5" s="192">
        <v>4</v>
      </c>
      <c r="M5" s="193"/>
      <c r="N5" s="206">
        <v>5</v>
      </c>
      <c r="O5" s="201"/>
      <c r="P5" s="192">
        <v>6</v>
      </c>
      <c r="Q5" s="193"/>
      <c r="R5" s="206">
        <v>7</v>
      </c>
      <c r="S5" s="201"/>
      <c r="T5" s="192">
        <v>8</v>
      </c>
      <c r="U5" s="193"/>
      <c r="V5" s="192" t="s">
        <v>78</v>
      </c>
      <c r="W5" s="193"/>
      <c r="X5" s="192" t="s">
        <v>79</v>
      </c>
      <c r="Y5" s="193"/>
      <c r="Z5" s="188"/>
      <c r="AA5" s="190"/>
      <c r="AB5" s="224"/>
      <c r="AC5" s="31"/>
      <c r="AD5" s="31"/>
      <c r="AE5" s="22"/>
      <c r="AF5" s="22"/>
      <c r="AG5" s="3"/>
    </row>
    <row r="6" spans="1:33" ht="23.25" customHeight="1" thickBot="1">
      <c r="A6" s="17"/>
      <c r="B6" s="234" t="s">
        <v>225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6"/>
      <c r="AC6" s="31"/>
      <c r="AD6" s="31"/>
      <c r="AE6" s="22"/>
      <c r="AF6" s="22"/>
      <c r="AG6" s="3"/>
    </row>
    <row r="7" spans="1:34" ht="16.5" customHeight="1" thickTop="1">
      <c r="A7" s="218"/>
      <c r="B7" s="220">
        <v>1</v>
      </c>
      <c r="C7" s="221" t="str">
        <f>VLOOKUP(B7,'пр.взв'!B7:E30,2,FALSE)</f>
        <v>ДОТКУЛОВ Азамат Аликович</v>
      </c>
      <c r="D7" s="216" t="str">
        <f>VLOOKUP(B7,'пр.взв'!B7:F86,3,FALSE)</f>
        <v>18.03.1997 1р</v>
      </c>
      <c r="E7" s="216" t="str">
        <f>VLOOKUP(B7,'пр.взв'!B7:G86,4,FALSE)</f>
        <v>ЮФО, Адыгея ВС</v>
      </c>
      <c r="F7" s="176">
        <v>2</v>
      </c>
      <c r="G7" s="65">
        <v>4</v>
      </c>
      <c r="H7" s="176">
        <v>3</v>
      </c>
      <c r="I7" s="65">
        <v>4</v>
      </c>
      <c r="J7" s="176" t="s">
        <v>232</v>
      </c>
      <c r="K7" s="65"/>
      <c r="L7" s="176" t="s">
        <v>232</v>
      </c>
      <c r="M7" s="65"/>
      <c r="N7" s="176" t="s">
        <v>232</v>
      </c>
      <c r="O7" s="65"/>
      <c r="P7" s="176" t="s">
        <v>232</v>
      </c>
      <c r="Q7" s="65"/>
      <c r="R7" s="176" t="s">
        <v>232</v>
      </c>
      <c r="S7" s="65"/>
      <c r="T7" s="176" t="s">
        <v>232</v>
      </c>
      <c r="U7" s="65"/>
      <c r="V7" s="176" t="s">
        <v>232</v>
      </c>
      <c r="W7" s="65"/>
      <c r="X7" s="176" t="s">
        <v>232</v>
      </c>
      <c r="Y7" s="65"/>
      <c r="Z7" s="173">
        <v>2</v>
      </c>
      <c r="AA7" s="177">
        <f>SUM(G7+I7+K7+M7+O7+Q7+S7+U7+W7+Y7)</f>
        <v>8</v>
      </c>
      <c r="AB7" s="191">
        <v>38</v>
      </c>
      <c r="AC7" s="29"/>
      <c r="AD7" s="29"/>
      <c r="AE7" s="29"/>
      <c r="AF7" s="29"/>
      <c r="AG7" s="29"/>
      <c r="AH7" s="29"/>
    </row>
    <row r="8" spans="1:34" ht="16.5" customHeight="1" thickBot="1">
      <c r="A8" s="225"/>
      <c r="B8" s="172"/>
      <c r="C8" s="222"/>
      <c r="D8" s="217"/>
      <c r="E8" s="217"/>
      <c r="F8" s="157"/>
      <c r="G8" s="64"/>
      <c r="H8" s="157"/>
      <c r="I8" s="64"/>
      <c r="J8" s="157"/>
      <c r="K8" s="64"/>
      <c r="L8" s="157"/>
      <c r="M8" s="64"/>
      <c r="N8" s="157"/>
      <c r="O8" s="64"/>
      <c r="P8" s="157"/>
      <c r="Q8" s="64"/>
      <c r="R8" s="157"/>
      <c r="S8" s="64"/>
      <c r="T8" s="157"/>
      <c r="U8" s="64"/>
      <c r="V8" s="157"/>
      <c r="W8" s="64"/>
      <c r="X8" s="157"/>
      <c r="Y8" s="64"/>
      <c r="Z8" s="171"/>
      <c r="AA8" s="167"/>
      <c r="AB8" s="169"/>
      <c r="AC8" s="29"/>
      <c r="AD8" s="29"/>
      <c r="AE8" s="29"/>
      <c r="AF8" s="29"/>
      <c r="AG8" s="29"/>
      <c r="AH8" s="29"/>
    </row>
    <row r="9" spans="1:34" ht="16.5" customHeight="1" thickTop="1">
      <c r="A9" s="218"/>
      <c r="B9" s="158">
        <v>2</v>
      </c>
      <c r="C9" s="160" t="str">
        <f>VLOOKUP(B9,'пр.взв'!B9:E32,2,FALSE)</f>
        <v>ИВАНОВ Максим Сергеевич</v>
      </c>
      <c r="D9" s="164" t="str">
        <f>VLOOKUP(B9,'пр.взв'!B9:F88,3,FALSE)</f>
        <v>27.05.1996 кмс</v>
      </c>
      <c r="E9" s="164" t="str">
        <f>VLOOKUP(B9,'пр.взв'!B9:G88,4,FALSE)</f>
        <v>ЦФО, Рязанская Рязань ПР</v>
      </c>
      <c r="F9" s="156">
        <v>1</v>
      </c>
      <c r="G9" s="66">
        <v>0</v>
      </c>
      <c r="H9" s="156">
        <v>4</v>
      </c>
      <c r="I9" s="66">
        <v>1</v>
      </c>
      <c r="J9" s="156">
        <v>3</v>
      </c>
      <c r="K9" s="66">
        <v>4</v>
      </c>
      <c r="L9" s="156">
        <v>7</v>
      </c>
      <c r="M9" s="66">
        <v>3</v>
      </c>
      <c r="N9" s="156" t="s">
        <v>232</v>
      </c>
      <c r="O9" s="66"/>
      <c r="P9" s="156" t="s">
        <v>232</v>
      </c>
      <c r="Q9" s="66"/>
      <c r="R9" s="156" t="s">
        <v>232</v>
      </c>
      <c r="S9" s="66"/>
      <c r="T9" s="156" t="s">
        <v>232</v>
      </c>
      <c r="U9" s="66"/>
      <c r="V9" s="156" t="s">
        <v>232</v>
      </c>
      <c r="W9" s="66"/>
      <c r="X9" s="156" t="s">
        <v>232</v>
      </c>
      <c r="Y9" s="66"/>
      <c r="Z9" s="170">
        <v>4</v>
      </c>
      <c r="AA9" s="166">
        <f>SUM(G9+I9+K9+M9+O9+Q9+S9+U9+W9+Y9)</f>
        <v>8</v>
      </c>
      <c r="AB9" s="168">
        <v>15</v>
      </c>
      <c r="AC9" s="29"/>
      <c r="AD9" s="29"/>
      <c r="AE9" s="29"/>
      <c r="AF9" s="29"/>
      <c r="AG9" s="29"/>
      <c r="AH9" s="29"/>
    </row>
    <row r="10" spans="1:34" ht="16.5" customHeight="1" thickBot="1">
      <c r="A10" s="219"/>
      <c r="B10" s="159"/>
      <c r="C10" s="161"/>
      <c r="D10" s="165"/>
      <c r="E10" s="165"/>
      <c r="F10" s="157"/>
      <c r="G10" s="64" t="s">
        <v>228</v>
      </c>
      <c r="H10" s="157"/>
      <c r="I10" s="64"/>
      <c r="J10" s="157"/>
      <c r="K10" s="64"/>
      <c r="L10" s="157"/>
      <c r="M10" s="64"/>
      <c r="N10" s="157"/>
      <c r="O10" s="64"/>
      <c r="P10" s="157"/>
      <c r="Q10" s="64"/>
      <c r="R10" s="157"/>
      <c r="S10" s="64"/>
      <c r="T10" s="157"/>
      <c r="U10" s="64"/>
      <c r="V10" s="157"/>
      <c r="W10" s="64"/>
      <c r="X10" s="157"/>
      <c r="Y10" s="64"/>
      <c r="Z10" s="171"/>
      <c r="AA10" s="167"/>
      <c r="AB10" s="169"/>
      <c r="AC10" s="29"/>
      <c r="AD10" s="29"/>
      <c r="AE10" s="29"/>
      <c r="AF10" s="29"/>
      <c r="AG10" s="29"/>
      <c r="AH10" s="29"/>
    </row>
    <row r="11" spans="1:34" ht="16.5" customHeight="1" thickTop="1">
      <c r="A11" s="17"/>
      <c r="B11" s="220">
        <v>3</v>
      </c>
      <c r="C11" s="160" t="str">
        <f>VLOOKUP(B11,'пр.взв'!B11:E34,2,FALSE)</f>
        <v>АМАРЯН Гела Давидович</v>
      </c>
      <c r="D11" s="162" t="str">
        <f>VLOOKUP(B11,'пр.взв'!B11:F90,3,FALSE)</f>
        <v>15.2.1996 кмс</v>
      </c>
      <c r="E11" s="162" t="str">
        <f>VLOOKUP(B11,'пр.взв'!B11:G90,4,FALSE)</f>
        <v>Москва С-70</v>
      </c>
      <c r="F11" s="156">
        <v>4</v>
      </c>
      <c r="G11" s="66">
        <v>1</v>
      </c>
      <c r="H11" s="156">
        <v>1</v>
      </c>
      <c r="I11" s="66">
        <v>0</v>
      </c>
      <c r="J11" s="156">
        <v>2</v>
      </c>
      <c r="K11" s="66">
        <v>0</v>
      </c>
      <c r="L11" s="156">
        <v>10</v>
      </c>
      <c r="M11" s="66">
        <v>2</v>
      </c>
      <c r="N11" s="156">
        <v>7</v>
      </c>
      <c r="O11" s="66">
        <v>3</v>
      </c>
      <c r="P11" s="156" t="s">
        <v>232</v>
      </c>
      <c r="Q11" s="66"/>
      <c r="R11" s="156" t="s">
        <v>232</v>
      </c>
      <c r="S11" s="66"/>
      <c r="T11" s="156" t="s">
        <v>232</v>
      </c>
      <c r="U11" s="66"/>
      <c r="V11" s="156" t="s">
        <v>232</v>
      </c>
      <c r="W11" s="66"/>
      <c r="X11" s="156" t="s">
        <v>232</v>
      </c>
      <c r="Y11" s="66"/>
      <c r="Z11" s="170">
        <v>5</v>
      </c>
      <c r="AA11" s="166">
        <f>SUM(G11+I11+K11+M11+O11+Q11+S11+U11+W11+Y11)</f>
        <v>6</v>
      </c>
      <c r="AB11" s="168">
        <v>7</v>
      </c>
      <c r="AC11" s="29"/>
      <c r="AD11" s="29"/>
      <c r="AE11" s="29"/>
      <c r="AF11" s="29"/>
      <c r="AG11" s="29"/>
      <c r="AH11" s="29"/>
    </row>
    <row r="12" spans="1:34" ht="16.5" customHeight="1" thickBot="1">
      <c r="A12" s="17"/>
      <c r="B12" s="172"/>
      <c r="C12" s="161"/>
      <c r="D12" s="163"/>
      <c r="E12" s="163"/>
      <c r="F12" s="157"/>
      <c r="G12" s="64"/>
      <c r="H12" s="157"/>
      <c r="I12" s="64" t="s">
        <v>231</v>
      </c>
      <c r="J12" s="157"/>
      <c r="K12" s="67" t="s">
        <v>242</v>
      </c>
      <c r="L12" s="157"/>
      <c r="M12" s="67"/>
      <c r="N12" s="157"/>
      <c r="O12" s="67"/>
      <c r="P12" s="157"/>
      <c r="Q12" s="67"/>
      <c r="R12" s="157"/>
      <c r="S12" s="67"/>
      <c r="T12" s="157"/>
      <c r="U12" s="67"/>
      <c r="V12" s="157"/>
      <c r="W12" s="67"/>
      <c r="X12" s="157"/>
      <c r="Y12" s="67"/>
      <c r="Z12" s="171"/>
      <c r="AA12" s="167"/>
      <c r="AB12" s="169"/>
      <c r="AC12" s="29"/>
      <c r="AD12" s="29"/>
      <c r="AE12" s="29"/>
      <c r="AF12" s="29"/>
      <c r="AG12" s="29"/>
      <c r="AH12" s="29"/>
    </row>
    <row r="13" spans="1:34" ht="16.5" customHeight="1" thickTop="1">
      <c r="A13" s="17"/>
      <c r="B13" s="158">
        <v>4</v>
      </c>
      <c r="C13" s="160" t="str">
        <f>VLOOKUP(B13,'пр.взв'!B13:E36,2,FALSE)</f>
        <v>НОВРУЗОВ Джахангир Гасан Оглы</v>
      </c>
      <c r="D13" s="162" t="str">
        <f>VLOOKUP(B13,'пр.взв'!B13:F92,3,FALSE)</f>
        <v>11.02.1995 1р</v>
      </c>
      <c r="E13" s="164" t="str">
        <f>VLOOKUP(B13,'пр.взв'!B13:G92,4,FALSE)</f>
        <v>ПФО, Пермский, Пермь</v>
      </c>
      <c r="F13" s="156">
        <v>3</v>
      </c>
      <c r="G13" s="66">
        <v>3</v>
      </c>
      <c r="H13" s="156">
        <v>2</v>
      </c>
      <c r="I13" s="66">
        <v>3</v>
      </c>
      <c r="J13" s="176" t="s">
        <v>232</v>
      </c>
      <c r="K13" s="65"/>
      <c r="L13" s="176" t="s">
        <v>232</v>
      </c>
      <c r="M13" s="65"/>
      <c r="N13" s="176" t="s">
        <v>232</v>
      </c>
      <c r="O13" s="65"/>
      <c r="P13" s="176" t="s">
        <v>232</v>
      </c>
      <c r="Q13" s="65"/>
      <c r="R13" s="176" t="s">
        <v>232</v>
      </c>
      <c r="S13" s="65"/>
      <c r="T13" s="176" t="s">
        <v>232</v>
      </c>
      <c r="U13" s="65"/>
      <c r="V13" s="176" t="s">
        <v>232</v>
      </c>
      <c r="W13" s="65"/>
      <c r="X13" s="176" t="s">
        <v>232</v>
      </c>
      <c r="Y13" s="65"/>
      <c r="Z13" s="170">
        <v>2</v>
      </c>
      <c r="AA13" s="166">
        <f>SUM(G13+I13+K13+M13+O13+Q13+S13+U13+W13+Y13)</f>
        <v>6</v>
      </c>
      <c r="AB13" s="168">
        <v>29</v>
      </c>
      <c r="AC13" s="29"/>
      <c r="AD13" s="29"/>
      <c r="AE13" s="29"/>
      <c r="AF13" s="29"/>
      <c r="AG13" s="29"/>
      <c r="AH13" s="29"/>
    </row>
    <row r="14" spans="1:34" ht="16.5" customHeight="1" thickBot="1">
      <c r="A14" s="17"/>
      <c r="B14" s="159"/>
      <c r="C14" s="161"/>
      <c r="D14" s="163"/>
      <c r="E14" s="165"/>
      <c r="F14" s="157"/>
      <c r="G14" s="64"/>
      <c r="H14" s="157"/>
      <c r="I14" s="64"/>
      <c r="J14" s="157"/>
      <c r="K14" s="67"/>
      <c r="L14" s="157"/>
      <c r="M14" s="67"/>
      <c r="N14" s="157"/>
      <c r="O14" s="67"/>
      <c r="P14" s="157"/>
      <c r="Q14" s="67"/>
      <c r="R14" s="157"/>
      <c r="S14" s="67"/>
      <c r="T14" s="157"/>
      <c r="U14" s="67"/>
      <c r="V14" s="157"/>
      <c r="W14" s="67"/>
      <c r="X14" s="157"/>
      <c r="Y14" s="67"/>
      <c r="Z14" s="171"/>
      <c r="AA14" s="167"/>
      <c r="AB14" s="169"/>
      <c r="AC14" s="29"/>
      <c r="AD14" s="29"/>
      <c r="AE14" s="29"/>
      <c r="AF14" s="29"/>
      <c r="AG14" s="29"/>
      <c r="AH14" s="29"/>
    </row>
    <row r="15" spans="1:34" ht="16.5" customHeight="1" thickTop="1">
      <c r="A15" s="17"/>
      <c r="B15" s="220">
        <v>5</v>
      </c>
      <c r="C15" s="160" t="str">
        <f>VLOOKUP(B15,'пр.взв'!B15:E38,2,FALSE)</f>
        <v>АСКЕРОВ Иманмурза Асабекович</v>
      </c>
      <c r="D15" s="162" t="str">
        <f>VLOOKUP(B15,'пр.взв'!B15:F94,3,FALSE)</f>
        <v>12.11.1997, 1р</v>
      </c>
      <c r="E15" s="162" t="str">
        <f>VLOOKUP(B15,'пр.взв'!B15:G94,4,FALSE)</f>
        <v>УФО, ХМАО, Нижневартовск МО</v>
      </c>
      <c r="F15" s="156">
        <v>6</v>
      </c>
      <c r="G15" s="66">
        <v>3</v>
      </c>
      <c r="H15" s="156">
        <v>7</v>
      </c>
      <c r="I15" s="66">
        <v>4</v>
      </c>
      <c r="J15" s="176" t="s">
        <v>232</v>
      </c>
      <c r="K15" s="65"/>
      <c r="L15" s="176" t="s">
        <v>232</v>
      </c>
      <c r="M15" s="65"/>
      <c r="N15" s="176" t="s">
        <v>232</v>
      </c>
      <c r="O15" s="65"/>
      <c r="P15" s="176" t="s">
        <v>232</v>
      </c>
      <c r="Q15" s="65"/>
      <c r="R15" s="176" t="s">
        <v>232</v>
      </c>
      <c r="S15" s="65"/>
      <c r="T15" s="176" t="s">
        <v>232</v>
      </c>
      <c r="U15" s="65"/>
      <c r="V15" s="176" t="s">
        <v>232</v>
      </c>
      <c r="W15" s="65"/>
      <c r="X15" s="176" t="s">
        <v>232</v>
      </c>
      <c r="Y15" s="65"/>
      <c r="Z15" s="170">
        <v>2</v>
      </c>
      <c r="AA15" s="166">
        <f>SUM(G15+I15+K15+M15+O15+Q15+S15+U15+W15+Y15)</f>
        <v>7</v>
      </c>
      <c r="AB15" s="168">
        <v>37</v>
      </c>
      <c r="AC15" s="29"/>
      <c r="AD15" s="29"/>
      <c r="AE15" s="29"/>
      <c r="AF15" s="29"/>
      <c r="AG15" s="29"/>
      <c r="AH15" s="29"/>
    </row>
    <row r="16" spans="1:34" ht="16.5" customHeight="1" thickBot="1">
      <c r="A16" s="17"/>
      <c r="B16" s="172"/>
      <c r="C16" s="161"/>
      <c r="D16" s="163"/>
      <c r="E16" s="163"/>
      <c r="F16" s="157"/>
      <c r="G16" s="64"/>
      <c r="H16" s="157"/>
      <c r="I16" s="64"/>
      <c r="J16" s="157"/>
      <c r="K16" s="64"/>
      <c r="L16" s="157"/>
      <c r="M16" s="64"/>
      <c r="N16" s="157"/>
      <c r="O16" s="64"/>
      <c r="P16" s="157"/>
      <c r="Q16" s="64"/>
      <c r="R16" s="157"/>
      <c r="S16" s="64"/>
      <c r="T16" s="157"/>
      <c r="U16" s="64"/>
      <c r="V16" s="157"/>
      <c r="W16" s="64"/>
      <c r="X16" s="157"/>
      <c r="Y16" s="64"/>
      <c r="Z16" s="171"/>
      <c r="AA16" s="167"/>
      <c r="AB16" s="169"/>
      <c r="AC16" s="29"/>
      <c r="AD16" s="29"/>
      <c r="AE16" s="29"/>
      <c r="AF16" s="29"/>
      <c r="AG16" s="29"/>
      <c r="AH16" s="29"/>
    </row>
    <row r="17" spans="1:34" ht="16.5" customHeight="1" thickTop="1">
      <c r="A17" s="17"/>
      <c r="B17" s="158">
        <v>6</v>
      </c>
      <c r="C17" s="160" t="str">
        <f>VLOOKUP(B17,'пр.взв'!B17:E40,2,FALSE)</f>
        <v>ЧАДИН Амыр Васильевич</v>
      </c>
      <c r="D17" s="162" t="str">
        <f>VLOOKUP(B17,'пр.взв'!B17:F96,3,FALSE)</f>
        <v>17.09.1996 кмс</v>
      </c>
      <c r="E17" s="164" t="str">
        <f>VLOOKUP(B17,'пр.взв'!B17:G96,4,FALSE)</f>
        <v>СФО, Р. Алтай, ПР</v>
      </c>
      <c r="F17" s="156">
        <v>5</v>
      </c>
      <c r="G17" s="66">
        <v>1</v>
      </c>
      <c r="H17" s="156">
        <v>8</v>
      </c>
      <c r="I17" s="79" t="s">
        <v>233</v>
      </c>
      <c r="J17" s="156">
        <v>7</v>
      </c>
      <c r="K17" s="66">
        <v>3</v>
      </c>
      <c r="L17" s="156" t="s">
        <v>232</v>
      </c>
      <c r="M17" s="66"/>
      <c r="N17" s="156" t="s">
        <v>232</v>
      </c>
      <c r="O17" s="66"/>
      <c r="P17" s="156" t="s">
        <v>232</v>
      </c>
      <c r="Q17" s="66"/>
      <c r="R17" s="156" t="s">
        <v>232</v>
      </c>
      <c r="S17" s="66"/>
      <c r="T17" s="156" t="s">
        <v>232</v>
      </c>
      <c r="U17" s="66"/>
      <c r="V17" s="156" t="s">
        <v>232</v>
      </c>
      <c r="W17" s="66"/>
      <c r="X17" s="156" t="s">
        <v>232</v>
      </c>
      <c r="Y17" s="66"/>
      <c r="Z17" s="170">
        <v>3</v>
      </c>
      <c r="AA17" s="207" t="s">
        <v>244</v>
      </c>
      <c r="AB17" s="168">
        <v>18</v>
      </c>
      <c r="AC17" s="29"/>
      <c r="AD17" s="29"/>
      <c r="AE17" s="29"/>
      <c r="AF17" s="29"/>
      <c r="AG17" s="29"/>
      <c r="AH17" s="29"/>
    </row>
    <row r="18" spans="1:34" ht="16.5" customHeight="1" thickBot="1">
      <c r="A18" s="17"/>
      <c r="B18" s="159"/>
      <c r="C18" s="161"/>
      <c r="D18" s="163"/>
      <c r="E18" s="165"/>
      <c r="F18" s="157"/>
      <c r="G18" s="64"/>
      <c r="H18" s="157"/>
      <c r="I18" s="64"/>
      <c r="J18" s="157"/>
      <c r="K18" s="64"/>
      <c r="L18" s="157"/>
      <c r="M18" s="64"/>
      <c r="N18" s="157"/>
      <c r="O18" s="64"/>
      <c r="P18" s="157"/>
      <c r="Q18" s="64"/>
      <c r="R18" s="157"/>
      <c r="S18" s="64"/>
      <c r="T18" s="157"/>
      <c r="U18" s="64"/>
      <c r="V18" s="157"/>
      <c r="W18" s="64"/>
      <c r="X18" s="157"/>
      <c r="Y18" s="64"/>
      <c r="Z18" s="171"/>
      <c r="AA18" s="208"/>
      <c r="AB18" s="169"/>
      <c r="AC18" s="29"/>
      <c r="AD18" s="29"/>
      <c r="AE18" s="29"/>
      <c r="AF18" s="29"/>
      <c r="AG18" s="29"/>
      <c r="AH18" s="29"/>
    </row>
    <row r="19" spans="1:34" ht="16.5" customHeight="1" thickTop="1">
      <c r="A19" s="17"/>
      <c r="B19" s="158">
        <v>7</v>
      </c>
      <c r="C19" s="160" t="str">
        <f>VLOOKUP(B19,'пр.взв'!B19:E42,2,FALSE)</f>
        <v>ПИСКУНОВ Алексей Вячеславович</v>
      </c>
      <c r="D19" s="162" t="str">
        <f>VLOOKUP(B19,'пр.взв'!B19:F98,3,FALSE)</f>
        <v>03.12.1995, 1р</v>
      </c>
      <c r="E19" s="162" t="str">
        <f>VLOOKUP(B19,'пр.взв'!B19:G98,4,FALSE)</f>
        <v>ПФО, Пензенская Нижний Ломов, Р</v>
      </c>
      <c r="F19" s="156">
        <v>8</v>
      </c>
      <c r="G19" s="66">
        <v>2</v>
      </c>
      <c r="H19" s="156">
        <v>5</v>
      </c>
      <c r="I19" s="66">
        <v>0</v>
      </c>
      <c r="J19" s="156">
        <v>6</v>
      </c>
      <c r="K19" s="66">
        <v>2</v>
      </c>
      <c r="L19" s="156">
        <v>2</v>
      </c>
      <c r="M19" s="66">
        <v>2</v>
      </c>
      <c r="N19" s="156">
        <v>3</v>
      </c>
      <c r="O19" s="66">
        <v>2</v>
      </c>
      <c r="P19" s="156">
        <v>13</v>
      </c>
      <c r="Q19" s="79" t="s">
        <v>233</v>
      </c>
      <c r="R19" s="156"/>
      <c r="S19" s="66"/>
      <c r="T19" s="156"/>
      <c r="U19" s="66"/>
      <c r="V19" s="156">
        <v>22</v>
      </c>
      <c r="W19" s="66">
        <v>1</v>
      </c>
      <c r="X19" s="156">
        <v>10</v>
      </c>
      <c r="Y19" s="66">
        <v>2</v>
      </c>
      <c r="Z19" s="170" t="s">
        <v>252</v>
      </c>
      <c r="AA19" s="166"/>
      <c r="AB19" s="168">
        <v>1</v>
      </c>
      <c r="AC19" s="29"/>
      <c r="AD19" s="29"/>
      <c r="AE19" s="29"/>
      <c r="AF19" s="29"/>
      <c r="AG19" s="29"/>
      <c r="AH19" s="80"/>
    </row>
    <row r="20" spans="1:34" ht="16.5" customHeight="1" thickBot="1">
      <c r="A20" s="17"/>
      <c r="B20" s="159"/>
      <c r="C20" s="161"/>
      <c r="D20" s="163"/>
      <c r="E20" s="163"/>
      <c r="F20" s="157"/>
      <c r="G20" s="64"/>
      <c r="H20" s="157"/>
      <c r="I20" s="64" t="s">
        <v>234</v>
      </c>
      <c r="J20" s="157"/>
      <c r="K20" s="64"/>
      <c r="L20" s="157"/>
      <c r="M20" s="64"/>
      <c r="N20" s="157"/>
      <c r="O20" s="64"/>
      <c r="P20" s="157"/>
      <c r="Q20" s="64"/>
      <c r="R20" s="157"/>
      <c r="S20" s="64"/>
      <c r="T20" s="157"/>
      <c r="U20" s="64"/>
      <c r="V20" s="157"/>
      <c r="W20" s="64"/>
      <c r="X20" s="157"/>
      <c r="Y20" s="64"/>
      <c r="Z20" s="171"/>
      <c r="AA20" s="167"/>
      <c r="AB20" s="169"/>
      <c r="AC20" s="29"/>
      <c r="AD20" s="29"/>
      <c r="AE20" s="29"/>
      <c r="AF20" s="29"/>
      <c r="AG20" s="29"/>
      <c r="AH20" s="29"/>
    </row>
    <row r="21" spans="1:34" ht="16.5" customHeight="1" thickTop="1">
      <c r="A21" s="17"/>
      <c r="B21" s="158">
        <v>8</v>
      </c>
      <c r="C21" s="160" t="str">
        <f>VLOOKUP(B21,'пр.взв'!B21:E44,2,FALSE)</f>
        <v>УМАЕВ Салават Аланович</v>
      </c>
      <c r="D21" s="162" t="str">
        <f>VLOOKUP(B21,'пр.взв'!B21:F100,3,FALSE)</f>
        <v>06.10.1996 1р</v>
      </c>
      <c r="E21" s="164" t="str">
        <f>VLOOKUP(B21,'пр.взв'!B21:G100,4,FALSE)</f>
        <v>ЦФО, Владимирская Александров</v>
      </c>
      <c r="F21" s="156">
        <v>7</v>
      </c>
      <c r="G21" s="66">
        <v>3</v>
      </c>
      <c r="H21" s="156">
        <v>6</v>
      </c>
      <c r="I21" s="66">
        <v>3</v>
      </c>
      <c r="J21" s="156" t="s">
        <v>232</v>
      </c>
      <c r="K21" s="66"/>
      <c r="L21" s="156" t="s">
        <v>232</v>
      </c>
      <c r="M21" s="66"/>
      <c r="N21" s="156" t="s">
        <v>232</v>
      </c>
      <c r="O21" s="66"/>
      <c r="P21" s="156" t="s">
        <v>232</v>
      </c>
      <c r="Q21" s="66"/>
      <c r="R21" s="156" t="s">
        <v>232</v>
      </c>
      <c r="S21" s="66"/>
      <c r="T21" s="156" t="s">
        <v>232</v>
      </c>
      <c r="U21" s="66"/>
      <c r="V21" s="156" t="s">
        <v>232</v>
      </c>
      <c r="W21" s="66"/>
      <c r="X21" s="156" t="s">
        <v>232</v>
      </c>
      <c r="Y21" s="66"/>
      <c r="Z21" s="170">
        <v>2</v>
      </c>
      <c r="AA21" s="166">
        <f>SUM(G21+I21+K21+M21+O21+Q21+S21+U21+W21+Y21)</f>
        <v>6</v>
      </c>
      <c r="AB21" s="168">
        <v>28</v>
      </c>
      <c r="AC21" s="29"/>
      <c r="AD21" s="29"/>
      <c r="AE21" s="29"/>
      <c r="AF21" s="29"/>
      <c r="AG21" s="29"/>
      <c r="AH21" s="29"/>
    </row>
    <row r="22" spans="1:34" ht="16.5" customHeight="1" thickBot="1">
      <c r="A22" s="17"/>
      <c r="B22" s="159"/>
      <c r="C22" s="161"/>
      <c r="D22" s="163"/>
      <c r="E22" s="165"/>
      <c r="F22" s="157"/>
      <c r="G22" s="64"/>
      <c r="H22" s="157"/>
      <c r="I22" s="64"/>
      <c r="J22" s="157"/>
      <c r="K22" s="64"/>
      <c r="L22" s="157"/>
      <c r="M22" s="64"/>
      <c r="N22" s="157"/>
      <c r="O22" s="64"/>
      <c r="P22" s="157"/>
      <c r="Q22" s="64"/>
      <c r="R22" s="157"/>
      <c r="S22" s="64"/>
      <c r="T22" s="157"/>
      <c r="U22" s="64"/>
      <c r="V22" s="157"/>
      <c r="W22" s="64"/>
      <c r="X22" s="157"/>
      <c r="Y22" s="64"/>
      <c r="Z22" s="171"/>
      <c r="AA22" s="167"/>
      <c r="AB22" s="169"/>
      <c r="AC22" s="29"/>
      <c r="AD22" s="29"/>
      <c r="AE22" s="29"/>
      <c r="AF22" s="29"/>
      <c r="AG22" s="29"/>
      <c r="AH22" s="29"/>
    </row>
    <row r="23" spans="1:34" ht="16.5" customHeight="1" thickTop="1">
      <c r="A23" s="17"/>
      <c r="B23" s="158">
        <v>9</v>
      </c>
      <c r="C23" s="160" t="str">
        <f>VLOOKUP(B23,'пр.взв'!B23:E46,2,FALSE)</f>
        <v>ЧЕРДАКОВ Даниил Алексеевич</v>
      </c>
      <c r="D23" s="162" t="str">
        <f>VLOOKUP(B23,'пр.взв'!B23:F102,3,FALSE)</f>
        <v>03.08.1997 1р</v>
      </c>
      <c r="E23" s="162" t="str">
        <f>VLOOKUP(B23,'пр.взв'!B23:G102,4,FALSE)</f>
        <v>ДВФО, Амурская</v>
      </c>
      <c r="F23" s="156">
        <v>10</v>
      </c>
      <c r="G23" s="66">
        <v>4</v>
      </c>
      <c r="H23" s="156">
        <v>11</v>
      </c>
      <c r="I23" s="66">
        <v>3</v>
      </c>
      <c r="J23" s="156" t="s">
        <v>232</v>
      </c>
      <c r="K23" s="66"/>
      <c r="L23" s="156" t="s">
        <v>232</v>
      </c>
      <c r="M23" s="66"/>
      <c r="N23" s="156" t="s">
        <v>232</v>
      </c>
      <c r="O23" s="66"/>
      <c r="P23" s="156" t="s">
        <v>232</v>
      </c>
      <c r="Q23" s="66"/>
      <c r="R23" s="156" t="s">
        <v>232</v>
      </c>
      <c r="S23" s="66"/>
      <c r="T23" s="156" t="s">
        <v>232</v>
      </c>
      <c r="U23" s="66"/>
      <c r="V23" s="156" t="s">
        <v>232</v>
      </c>
      <c r="W23" s="66"/>
      <c r="X23" s="156" t="s">
        <v>232</v>
      </c>
      <c r="Y23" s="66"/>
      <c r="Z23" s="170">
        <v>2</v>
      </c>
      <c r="AA23" s="166">
        <f>SUM(G23+I23+K23+M23+O23+Q23+S23+U23+W23+Y23)</f>
        <v>7</v>
      </c>
      <c r="AB23" s="168">
        <v>36</v>
      </c>
      <c r="AC23" s="29"/>
      <c r="AD23" s="29"/>
      <c r="AE23" s="29"/>
      <c r="AF23" s="29"/>
      <c r="AG23" s="29"/>
      <c r="AH23" s="29"/>
    </row>
    <row r="24" spans="1:34" ht="16.5" customHeight="1" thickBot="1">
      <c r="A24" s="17"/>
      <c r="B24" s="159"/>
      <c r="C24" s="161"/>
      <c r="D24" s="163"/>
      <c r="E24" s="163"/>
      <c r="F24" s="157"/>
      <c r="G24" s="64"/>
      <c r="H24" s="157"/>
      <c r="I24" s="64"/>
      <c r="J24" s="157"/>
      <c r="K24" s="64"/>
      <c r="L24" s="157"/>
      <c r="M24" s="64"/>
      <c r="N24" s="157"/>
      <c r="O24" s="64"/>
      <c r="P24" s="157"/>
      <c r="Q24" s="64"/>
      <c r="R24" s="157"/>
      <c r="S24" s="64"/>
      <c r="T24" s="157"/>
      <c r="U24" s="64"/>
      <c r="V24" s="157"/>
      <c r="W24" s="64"/>
      <c r="X24" s="157"/>
      <c r="Y24" s="64"/>
      <c r="Z24" s="171"/>
      <c r="AA24" s="167"/>
      <c r="AB24" s="169"/>
      <c r="AC24" s="29"/>
      <c r="AD24" s="29"/>
      <c r="AE24" s="29"/>
      <c r="AF24" s="29"/>
      <c r="AG24" s="29"/>
      <c r="AH24" s="29"/>
    </row>
    <row r="25" spans="1:34" ht="16.5" customHeight="1" thickTop="1">
      <c r="A25" s="17"/>
      <c r="B25" s="158">
        <v>10</v>
      </c>
      <c r="C25" s="160" t="str">
        <f>VLOOKUP(B25,'пр.взв'!B25:E48,2,FALSE)</f>
        <v>ЗАКАЕВ Джамбек Салманович</v>
      </c>
      <c r="D25" s="162" t="str">
        <f>VLOOKUP(B25,'пр.взв'!B25:F104,3,FALSE)</f>
        <v>25.11.1995 кмс</v>
      </c>
      <c r="E25" s="164" t="str">
        <f>VLOOKUP(B25,'пр.взв'!B25:G104,4,FALSE)</f>
        <v>СКФО, Чеченская, МО</v>
      </c>
      <c r="F25" s="156">
        <v>9</v>
      </c>
      <c r="G25" s="66">
        <v>0</v>
      </c>
      <c r="H25" s="156">
        <v>12</v>
      </c>
      <c r="I25" s="66">
        <v>0</v>
      </c>
      <c r="J25" s="156">
        <v>11</v>
      </c>
      <c r="K25" s="66">
        <v>0</v>
      </c>
      <c r="L25" s="156">
        <v>3</v>
      </c>
      <c r="M25" s="66">
        <v>3</v>
      </c>
      <c r="N25" s="156">
        <v>19</v>
      </c>
      <c r="O25" s="66">
        <v>0</v>
      </c>
      <c r="P25" s="156" t="s">
        <v>227</v>
      </c>
      <c r="Q25" s="66"/>
      <c r="R25" s="156"/>
      <c r="S25" s="66"/>
      <c r="T25" s="156"/>
      <c r="U25" s="66"/>
      <c r="V25" s="156">
        <v>38</v>
      </c>
      <c r="W25" s="66">
        <v>0</v>
      </c>
      <c r="X25" s="156">
        <v>7</v>
      </c>
      <c r="Y25" s="66">
        <v>3</v>
      </c>
      <c r="Z25" s="170" t="s">
        <v>253</v>
      </c>
      <c r="AA25" s="166"/>
      <c r="AB25" s="168">
        <v>2</v>
      </c>
      <c r="AC25" s="29"/>
      <c r="AD25" s="29"/>
      <c r="AE25" s="29"/>
      <c r="AF25" s="29"/>
      <c r="AG25" s="29"/>
      <c r="AH25" s="29"/>
    </row>
    <row r="26" spans="1:34" ht="16.5" customHeight="1" thickBot="1">
      <c r="A26" s="17"/>
      <c r="B26" s="159"/>
      <c r="C26" s="161"/>
      <c r="D26" s="163"/>
      <c r="E26" s="165"/>
      <c r="F26" s="157"/>
      <c r="G26" s="64" t="s">
        <v>229</v>
      </c>
      <c r="H26" s="157"/>
      <c r="I26" s="64" t="s">
        <v>235</v>
      </c>
      <c r="J26" s="157"/>
      <c r="K26" s="64" t="s">
        <v>243</v>
      </c>
      <c r="L26" s="157"/>
      <c r="M26" s="64"/>
      <c r="N26" s="157"/>
      <c r="O26" s="64" t="s">
        <v>248</v>
      </c>
      <c r="P26" s="157"/>
      <c r="Q26" s="64"/>
      <c r="R26" s="157"/>
      <c r="S26" s="64"/>
      <c r="T26" s="157"/>
      <c r="U26" s="64"/>
      <c r="V26" s="157"/>
      <c r="W26" s="64" t="s">
        <v>250</v>
      </c>
      <c r="X26" s="157"/>
      <c r="Y26" s="64"/>
      <c r="Z26" s="171"/>
      <c r="AA26" s="167"/>
      <c r="AB26" s="169"/>
      <c r="AC26" s="29"/>
      <c r="AD26" s="29"/>
      <c r="AE26" s="29"/>
      <c r="AF26" s="29"/>
      <c r="AG26" s="29"/>
      <c r="AH26" s="29"/>
    </row>
    <row r="27" spans="1:34" ht="16.5" customHeight="1" thickTop="1">
      <c r="A27" s="17"/>
      <c r="B27" s="158">
        <v>11</v>
      </c>
      <c r="C27" s="160" t="str">
        <f>VLOOKUP(B27,'пр.взв'!B27:E50,2,FALSE)</f>
        <v>СЕРБИН Илья Олегович</v>
      </c>
      <c r="D27" s="162" t="str">
        <f>VLOOKUP(B27,'пр.взв'!B27:F106,3,FALSE)</f>
        <v>10.06.1997 1р</v>
      </c>
      <c r="E27" s="162" t="str">
        <f>VLOOKUP(B27,'пр.взв'!B27:G106,4,FALSE)</f>
        <v>ЮФО, Краснодарский, Крурганинск ФК</v>
      </c>
      <c r="F27" s="156">
        <v>12</v>
      </c>
      <c r="G27" s="66">
        <v>2</v>
      </c>
      <c r="H27" s="156">
        <v>9</v>
      </c>
      <c r="I27" s="66">
        <v>1</v>
      </c>
      <c r="J27" s="156">
        <v>10</v>
      </c>
      <c r="K27" s="66">
        <v>4</v>
      </c>
      <c r="L27" s="156" t="s">
        <v>232</v>
      </c>
      <c r="M27" s="66"/>
      <c r="N27" s="156" t="s">
        <v>232</v>
      </c>
      <c r="O27" s="66"/>
      <c r="P27" s="156" t="s">
        <v>232</v>
      </c>
      <c r="Q27" s="66"/>
      <c r="R27" s="156" t="s">
        <v>232</v>
      </c>
      <c r="S27" s="66"/>
      <c r="T27" s="156" t="s">
        <v>232</v>
      </c>
      <c r="U27" s="66"/>
      <c r="V27" s="156" t="s">
        <v>232</v>
      </c>
      <c r="W27" s="66"/>
      <c r="X27" s="156" t="s">
        <v>232</v>
      </c>
      <c r="Y27" s="66"/>
      <c r="Z27" s="170">
        <v>3</v>
      </c>
      <c r="AA27" s="166">
        <f>SUM(G27+I27+K27+M27+O27+Q27+S27+U27+W27+Y27)</f>
        <v>7</v>
      </c>
      <c r="AB27" s="168">
        <v>21</v>
      </c>
      <c r="AC27" s="29"/>
      <c r="AD27" s="29"/>
      <c r="AE27" s="29"/>
      <c r="AF27" s="29"/>
      <c r="AG27" s="29"/>
      <c r="AH27" s="29"/>
    </row>
    <row r="28" spans="1:34" ht="16.5" customHeight="1" thickBot="1">
      <c r="A28" s="17"/>
      <c r="B28" s="159"/>
      <c r="C28" s="161"/>
      <c r="D28" s="163"/>
      <c r="E28" s="163"/>
      <c r="F28" s="157"/>
      <c r="G28" s="64"/>
      <c r="H28" s="157"/>
      <c r="I28" s="64"/>
      <c r="J28" s="157"/>
      <c r="K28" s="64"/>
      <c r="L28" s="157"/>
      <c r="M28" s="64"/>
      <c r="N28" s="157"/>
      <c r="O28" s="64"/>
      <c r="P28" s="157"/>
      <c r="Q28" s="64"/>
      <c r="R28" s="157"/>
      <c r="S28" s="64"/>
      <c r="T28" s="157"/>
      <c r="U28" s="64"/>
      <c r="V28" s="157"/>
      <c r="W28" s="64"/>
      <c r="X28" s="157"/>
      <c r="Y28" s="64"/>
      <c r="Z28" s="171"/>
      <c r="AA28" s="167"/>
      <c r="AB28" s="169"/>
      <c r="AC28" s="29"/>
      <c r="AD28" s="29"/>
      <c r="AE28" s="29"/>
      <c r="AF28" s="29"/>
      <c r="AG28" s="29"/>
      <c r="AH28" s="29"/>
    </row>
    <row r="29" spans="1:34" ht="16.5" customHeight="1" thickTop="1">
      <c r="A29" s="17"/>
      <c r="B29" s="158">
        <v>12</v>
      </c>
      <c r="C29" s="160" t="str">
        <f>VLOOKUP(B29,'пр.взв'!B29:E52,2,FALSE)</f>
        <v>ПЕЧЕНКИН Владимир Вячеславович</v>
      </c>
      <c r="D29" s="162" t="str">
        <f>VLOOKUP(B29,'пр.взв'!B29:F108,3,FALSE)</f>
        <v>30.10.1996 1р</v>
      </c>
      <c r="E29" s="164" t="str">
        <f>VLOOKUP(B29,'пр.взв'!B29:G108,4,FALSE)</f>
        <v>УФО, Свердловская, С.Лог</v>
      </c>
      <c r="F29" s="156">
        <v>11</v>
      </c>
      <c r="G29" s="66">
        <v>3</v>
      </c>
      <c r="H29" s="156">
        <v>10</v>
      </c>
      <c r="I29" s="66">
        <v>4</v>
      </c>
      <c r="J29" s="156" t="s">
        <v>232</v>
      </c>
      <c r="K29" s="66"/>
      <c r="L29" s="156" t="s">
        <v>232</v>
      </c>
      <c r="M29" s="66"/>
      <c r="N29" s="156" t="s">
        <v>232</v>
      </c>
      <c r="O29" s="66"/>
      <c r="P29" s="156" t="s">
        <v>232</v>
      </c>
      <c r="Q29" s="66"/>
      <c r="R29" s="156" t="s">
        <v>232</v>
      </c>
      <c r="S29" s="66"/>
      <c r="T29" s="156" t="s">
        <v>232</v>
      </c>
      <c r="U29" s="66"/>
      <c r="V29" s="156" t="s">
        <v>232</v>
      </c>
      <c r="W29" s="66"/>
      <c r="X29" s="156" t="s">
        <v>232</v>
      </c>
      <c r="Y29" s="66"/>
      <c r="Z29" s="170">
        <v>2</v>
      </c>
      <c r="AA29" s="166">
        <f>SUM(G29+I29+K29+M29+O29+Q29+S29+U29+W29+Y29)</f>
        <v>7</v>
      </c>
      <c r="AB29" s="168">
        <v>35</v>
      </c>
      <c r="AC29" s="29"/>
      <c r="AD29" s="29"/>
      <c r="AE29" s="29"/>
      <c r="AF29" s="29"/>
      <c r="AG29" s="29"/>
      <c r="AH29" s="29"/>
    </row>
    <row r="30" spans="1:34" ht="16.5" customHeight="1" thickBot="1">
      <c r="A30" s="17"/>
      <c r="B30" s="159"/>
      <c r="C30" s="161"/>
      <c r="D30" s="163"/>
      <c r="E30" s="165"/>
      <c r="F30" s="157"/>
      <c r="G30" s="64"/>
      <c r="H30" s="157"/>
      <c r="I30" s="64"/>
      <c r="J30" s="157"/>
      <c r="K30" s="64"/>
      <c r="L30" s="157"/>
      <c r="M30" s="64"/>
      <c r="N30" s="157"/>
      <c r="O30" s="64"/>
      <c r="P30" s="157"/>
      <c r="Q30" s="64"/>
      <c r="R30" s="157"/>
      <c r="S30" s="64"/>
      <c r="T30" s="157"/>
      <c r="U30" s="64"/>
      <c r="V30" s="157"/>
      <c r="W30" s="64"/>
      <c r="X30" s="157"/>
      <c r="Y30" s="64"/>
      <c r="Z30" s="171"/>
      <c r="AA30" s="167"/>
      <c r="AB30" s="169"/>
      <c r="AC30" s="29"/>
      <c r="AD30" s="29"/>
      <c r="AE30" s="29"/>
      <c r="AF30" s="29"/>
      <c r="AG30" s="29"/>
      <c r="AH30" s="29"/>
    </row>
    <row r="31" spans="1:34" ht="16.5" customHeight="1" thickTop="1">
      <c r="A31" s="1"/>
      <c r="B31" s="158">
        <v>13</v>
      </c>
      <c r="C31" s="160" t="str">
        <f>VLOOKUP(B31,'пр.взв'!B31:E54,2,FALSE)</f>
        <v>МУГУЛОВ Каир Акимханович</v>
      </c>
      <c r="D31" s="162" t="str">
        <f>VLOOKUP(B31,'пр.взв'!B31:F110,3,FALSE)</f>
        <v>06.01.1996, кмс</v>
      </c>
      <c r="E31" s="162" t="str">
        <f>VLOOKUP(B31,'пр.взв'!B31:G110,4,FALSE)</f>
        <v>СЗФО, Коми, МО</v>
      </c>
      <c r="F31" s="156">
        <v>14</v>
      </c>
      <c r="G31" s="66">
        <v>1</v>
      </c>
      <c r="H31" s="156">
        <v>15</v>
      </c>
      <c r="I31" s="66">
        <v>1</v>
      </c>
      <c r="J31" s="156">
        <v>16</v>
      </c>
      <c r="K31" s="66">
        <v>1</v>
      </c>
      <c r="L31" s="156">
        <v>17</v>
      </c>
      <c r="M31" s="66">
        <v>2</v>
      </c>
      <c r="N31" s="156" t="s">
        <v>227</v>
      </c>
      <c r="O31" s="66"/>
      <c r="P31" s="156">
        <v>7</v>
      </c>
      <c r="Q31" s="66">
        <v>3</v>
      </c>
      <c r="R31" s="156" t="s">
        <v>232</v>
      </c>
      <c r="S31" s="66"/>
      <c r="T31" s="156" t="s">
        <v>232</v>
      </c>
      <c r="U31" s="66"/>
      <c r="V31" s="156" t="s">
        <v>232</v>
      </c>
      <c r="W31" s="66"/>
      <c r="X31" s="156" t="s">
        <v>232</v>
      </c>
      <c r="Y31" s="66"/>
      <c r="Z31" s="170">
        <v>6</v>
      </c>
      <c r="AA31" s="166">
        <f>SUM(G31+I31+K31+M31+O31+Q31+S31+U31+W31+Y31)</f>
        <v>8</v>
      </c>
      <c r="AB31" s="168">
        <v>6</v>
      </c>
      <c r="AC31" s="29"/>
      <c r="AD31" s="29"/>
      <c r="AE31" s="29"/>
      <c r="AF31" s="29"/>
      <c r="AG31" s="29"/>
      <c r="AH31" s="29"/>
    </row>
    <row r="32" spans="1:34" ht="16.5" customHeight="1" thickBot="1">
      <c r="A32" s="1"/>
      <c r="B32" s="159"/>
      <c r="C32" s="161"/>
      <c r="D32" s="163"/>
      <c r="E32" s="163"/>
      <c r="F32" s="157"/>
      <c r="G32" s="64"/>
      <c r="H32" s="157"/>
      <c r="I32" s="64"/>
      <c r="J32" s="157"/>
      <c r="K32" s="64"/>
      <c r="L32" s="157"/>
      <c r="M32" s="64"/>
      <c r="N32" s="157"/>
      <c r="O32" s="64"/>
      <c r="P32" s="157"/>
      <c r="Q32" s="64"/>
      <c r="R32" s="157"/>
      <c r="S32" s="64"/>
      <c r="T32" s="157"/>
      <c r="U32" s="64"/>
      <c r="V32" s="157"/>
      <c r="W32" s="64"/>
      <c r="X32" s="157"/>
      <c r="Y32" s="64"/>
      <c r="Z32" s="171"/>
      <c r="AA32" s="167"/>
      <c r="AB32" s="169"/>
      <c r="AC32" s="29"/>
      <c r="AD32" s="29"/>
      <c r="AE32" s="29"/>
      <c r="AF32" s="29"/>
      <c r="AG32" s="29"/>
      <c r="AH32" s="29"/>
    </row>
    <row r="33" spans="2:34" ht="16.5" customHeight="1" thickTop="1">
      <c r="B33" s="158">
        <v>14</v>
      </c>
      <c r="C33" s="160" t="str">
        <f>VLOOKUP(B33,'пр.взв'!B33:E56,2,FALSE)</f>
        <v>ФОГОЛЕВ Александр Андреевич</v>
      </c>
      <c r="D33" s="162" t="str">
        <f>VLOOKUP(B33,'пр.взв'!B33:F112,3,FALSE)</f>
        <v>08.05.1997 1р</v>
      </c>
      <c r="E33" s="164" t="str">
        <f>VLOOKUP(B33,'пр.взв'!B33:G112,4,FALSE)</f>
        <v>ПФО, Нижегородская, Н.Новгород ПР</v>
      </c>
      <c r="F33" s="156">
        <v>13</v>
      </c>
      <c r="G33" s="66">
        <v>3</v>
      </c>
      <c r="H33" s="156">
        <v>16</v>
      </c>
      <c r="I33" s="66">
        <v>4</v>
      </c>
      <c r="J33" s="156" t="s">
        <v>232</v>
      </c>
      <c r="K33" s="66"/>
      <c r="L33" s="156" t="s">
        <v>232</v>
      </c>
      <c r="M33" s="66"/>
      <c r="N33" s="156" t="s">
        <v>232</v>
      </c>
      <c r="O33" s="66"/>
      <c r="P33" s="156" t="s">
        <v>232</v>
      </c>
      <c r="Q33" s="66"/>
      <c r="R33" s="156" t="s">
        <v>232</v>
      </c>
      <c r="S33" s="66"/>
      <c r="T33" s="156" t="s">
        <v>232</v>
      </c>
      <c r="U33" s="66"/>
      <c r="V33" s="156" t="s">
        <v>232</v>
      </c>
      <c r="W33" s="66"/>
      <c r="X33" s="156" t="s">
        <v>232</v>
      </c>
      <c r="Y33" s="66"/>
      <c r="Z33" s="170">
        <v>2</v>
      </c>
      <c r="AA33" s="166">
        <f>SUM(G33+I33+K33+M33+O33+Q33+S33+U33+W33+Y33)</f>
        <v>7</v>
      </c>
      <c r="AB33" s="168">
        <v>34</v>
      </c>
      <c r="AC33" s="29"/>
      <c r="AD33" s="29"/>
      <c r="AE33" s="29"/>
      <c r="AF33" s="29"/>
      <c r="AG33" s="29"/>
      <c r="AH33" s="29"/>
    </row>
    <row r="34" spans="2:34" ht="16.5" customHeight="1" thickBot="1">
      <c r="B34" s="159"/>
      <c r="C34" s="161"/>
      <c r="D34" s="163"/>
      <c r="E34" s="165"/>
      <c r="F34" s="157"/>
      <c r="G34" s="64"/>
      <c r="H34" s="157"/>
      <c r="I34" s="64"/>
      <c r="J34" s="157"/>
      <c r="K34" s="64"/>
      <c r="L34" s="157"/>
      <c r="M34" s="64"/>
      <c r="N34" s="157"/>
      <c r="O34" s="64"/>
      <c r="P34" s="157"/>
      <c r="Q34" s="64"/>
      <c r="R34" s="157"/>
      <c r="S34" s="64"/>
      <c r="T34" s="157"/>
      <c r="U34" s="64"/>
      <c r="V34" s="157"/>
      <c r="W34" s="64"/>
      <c r="X34" s="157"/>
      <c r="Y34" s="64"/>
      <c r="Z34" s="171"/>
      <c r="AA34" s="167"/>
      <c r="AB34" s="169"/>
      <c r="AC34" s="29"/>
      <c r="AD34" s="29"/>
      <c r="AE34" s="29"/>
      <c r="AF34" s="29"/>
      <c r="AG34" s="29"/>
      <c r="AH34" s="29"/>
    </row>
    <row r="35" spans="2:34" ht="16.5" customHeight="1" thickTop="1">
      <c r="B35" s="158">
        <v>15</v>
      </c>
      <c r="C35" s="160" t="str">
        <f>VLOOKUP(B35,'пр.взв'!B35:E58,2,FALSE)</f>
        <v>ПОНАМАРЕНКО Артем Дмитриевич</v>
      </c>
      <c r="D35" s="162" t="str">
        <f>VLOOKUP(B35,'пр.взв'!B35:F114,3,FALSE)</f>
        <v>27.09.1997 1р</v>
      </c>
      <c r="E35" s="162" t="str">
        <f>VLOOKUP(B35,'пр.взв'!B35:G114,4,FALSE)</f>
        <v>Москва </v>
      </c>
      <c r="F35" s="156">
        <v>16</v>
      </c>
      <c r="G35" s="66">
        <v>4</v>
      </c>
      <c r="H35" s="156">
        <v>13</v>
      </c>
      <c r="I35" s="66">
        <v>3</v>
      </c>
      <c r="J35" s="156" t="s">
        <v>232</v>
      </c>
      <c r="K35" s="66"/>
      <c r="L35" s="156" t="s">
        <v>232</v>
      </c>
      <c r="M35" s="66"/>
      <c r="N35" s="156" t="s">
        <v>232</v>
      </c>
      <c r="O35" s="66"/>
      <c r="P35" s="156" t="s">
        <v>232</v>
      </c>
      <c r="Q35" s="66"/>
      <c r="R35" s="156" t="s">
        <v>232</v>
      </c>
      <c r="S35" s="66"/>
      <c r="T35" s="156" t="s">
        <v>232</v>
      </c>
      <c r="U35" s="66"/>
      <c r="V35" s="156" t="s">
        <v>232</v>
      </c>
      <c r="W35" s="66"/>
      <c r="X35" s="156" t="s">
        <v>232</v>
      </c>
      <c r="Y35" s="66"/>
      <c r="Z35" s="170">
        <v>2</v>
      </c>
      <c r="AA35" s="166">
        <f>SUM(G35+I35+K35+M35+O35+Q35+S35+U35+W35+Y35)</f>
        <v>7</v>
      </c>
      <c r="AB35" s="168">
        <v>33</v>
      </c>
      <c r="AC35" s="29"/>
      <c r="AD35" s="29"/>
      <c r="AE35" s="29"/>
      <c r="AF35" s="29"/>
      <c r="AG35" s="29"/>
      <c r="AH35" s="29"/>
    </row>
    <row r="36" spans="2:34" ht="16.5" customHeight="1" thickBot="1">
      <c r="B36" s="172"/>
      <c r="C36" s="174"/>
      <c r="D36" s="175"/>
      <c r="E36" s="175"/>
      <c r="F36" s="176"/>
      <c r="G36" s="64"/>
      <c r="H36" s="176"/>
      <c r="I36" s="64"/>
      <c r="J36" s="176"/>
      <c r="K36" s="64"/>
      <c r="L36" s="176"/>
      <c r="M36" s="64"/>
      <c r="N36" s="176"/>
      <c r="O36" s="64"/>
      <c r="P36" s="176"/>
      <c r="Q36" s="64"/>
      <c r="R36" s="176"/>
      <c r="S36" s="64"/>
      <c r="T36" s="176"/>
      <c r="U36" s="64"/>
      <c r="V36" s="176"/>
      <c r="W36" s="64"/>
      <c r="X36" s="176"/>
      <c r="Y36" s="64"/>
      <c r="Z36" s="173"/>
      <c r="AA36" s="177"/>
      <c r="AB36" s="191"/>
      <c r="AC36" s="29"/>
      <c r="AD36" s="29"/>
      <c r="AE36" s="29"/>
      <c r="AF36" s="29"/>
      <c r="AG36" s="29"/>
      <c r="AH36" s="29"/>
    </row>
    <row r="37" spans="2:39" ht="16.5" customHeight="1" thickTop="1">
      <c r="B37" s="158">
        <v>16</v>
      </c>
      <c r="C37" s="160" t="str">
        <f>VLOOKUP(B37,'пр.взв'!B37:E60,2,FALSE)</f>
        <v>ЧАЛЧИКОВ Сумер Ырысович</v>
      </c>
      <c r="D37" s="162" t="str">
        <f>VLOOKUP(B37,'пр.взв'!B37:F116,3,FALSE)</f>
        <v>18.03.1996, 1р</v>
      </c>
      <c r="E37" s="164" t="str">
        <f>VLOOKUP(B37,'пр.взв'!B37:G116,4,FALSE)</f>
        <v>СФО, Р.Алтай, Г-Алтайск</v>
      </c>
      <c r="F37" s="156">
        <v>15</v>
      </c>
      <c r="G37" s="66">
        <v>0</v>
      </c>
      <c r="H37" s="156">
        <v>14</v>
      </c>
      <c r="I37" s="66">
        <v>0</v>
      </c>
      <c r="J37" s="156">
        <v>13</v>
      </c>
      <c r="K37" s="66">
        <v>3</v>
      </c>
      <c r="L37" s="156">
        <v>19</v>
      </c>
      <c r="M37" s="66">
        <v>3</v>
      </c>
      <c r="N37" s="156" t="s">
        <v>232</v>
      </c>
      <c r="O37" s="66"/>
      <c r="P37" s="156" t="s">
        <v>232</v>
      </c>
      <c r="Q37" s="66"/>
      <c r="R37" s="156" t="s">
        <v>232</v>
      </c>
      <c r="S37" s="66"/>
      <c r="T37" s="156" t="s">
        <v>232</v>
      </c>
      <c r="U37" s="66"/>
      <c r="V37" s="156" t="s">
        <v>232</v>
      </c>
      <c r="W37" s="66"/>
      <c r="X37" s="156" t="s">
        <v>232</v>
      </c>
      <c r="Y37" s="66"/>
      <c r="Z37" s="170">
        <v>4</v>
      </c>
      <c r="AA37" s="166">
        <f>SUM(G37+I37+K37+M37+O37+Q37+S37+U37+W37+Y37)</f>
        <v>6</v>
      </c>
      <c r="AB37" s="168">
        <v>12</v>
      </c>
      <c r="AC37" s="29"/>
      <c r="AD37" s="29"/>
      <c r="AE37" s="29"/>
      <c r="AF37" s="29"/>
      <c r="AG37" s="29"/>
      <c r="AH37" s="29"/>
      <c r="AM37" s="78"/>
    </row>
    <row r="38" spans="2:38" ht="16.5" customHeight="1" thickBot="1">
      <c r="B38" s="159"/>
      <c r="C38" s="161"/>
      <c r="D38" s="163"/>
      <c r="E38" s="165"/>
      <c r="F38" s="157"/>
      <c r="G38" s="64" t="s">
        <v>230</v>
      </c>
      <c r="H38" s="157"/>
      <c r="I38" s="64" t="s">
        <v>236</v>
      </c>
      <c r="J38" s="157"/>
      <c r="K38" s="64"/>
      <c r="L38" s="157"/>
      <c r="M38" s="64"/>
      <c r="N38" s="157"/>
      <c r="O38" s="64"/>
      <c r="P38" s="157"/>
      <c r="Q38" s="64"/>
      <c r="R38" s="157"/>
      <c r="S38" s="64"/>
      <c r="T38" s="157"/>
      <c r="U38" s="64"/>
      <c r="V38" s="157"/>
      <c r="W38" s="64"/>
      <c r="X38" s="157"/>
      <c r="Y38" s="64"/>
      <c r="Z38" s="171"/>
      <c r="AA38" s="167"/>
      <c r="AB38" s="169"/>
      <c r="AC38" s="29"/>
      <c r="AD38" s="29"/>
      <c r="AE38" s="29"/>
      <c r="AF38" s="29"/>
      <c r="AG38" s="29"/>
      <c r="AH38" s="29"/>
      <c r="AL38" s="4"/>
    </row>
    <row r="39" spans="2:34" ht="16.5" customHeight="1" thickTop="1">
      <c r="B39" s="158">
        <v>17</v>
      </c>
      <c r="C39" s="160" t="str">
        <f>VLOOKUP(B39,'пр.взв'!B39:E62,2,FALSE)</f>
        <v>ЗЛОБИН Алексей Алексеевич</v>
      </c>
      <c r="D39" s="162" t="str">
        <f>VLOOKUP(B39,'пр.взв'!B39:F118,3,FALSE)</f>
        <v>19.06.1995 1р</v>
      </c>
      <c r="E39" s="162" t="str">
        <f>VLOOKUP(B39,'пр.взв'!B39:G118,4,FALSE)</f>
        <v>ЮФО, Краснодарский, Крурганинск ФК</v>
      </c>
      <c r="F39" s="156">
        <v>18</v>
      </c>
      <c r="G39" s="66">
        <v>2</v>
      </c>
      <c r="H39" s="156">
        <v>19</v>
      </c>
      <c r="I39" s="66">
        <v>3</v>
      </c>
      <c r="J39" s="156" t="s">
        <v>227</v>
      </c>
      <c r="K39" s="66"/>
      <c r="L39" s="156">
        <v>13</v>
      </c>
      <c r="M39" s="66">
        <v>3</v>
      </c>
      <c r="N39" s="156" t="s">
        <v>232</v>
      </c>
      <c r="O39" s="66"/>
      <c r="P39" s="156" t="s">
        <v>232</v>
      </c>
      <c r="Q39" s="66"/>
      <c r="R39" s="156" t="s">
        <v>232</v>
      </c>
      <c r="S39" s="66"/>
      <c r="T39" s="156" t="s">
        <v>232</v>
      </c>
      <c r="U39" s="66"/>
      <c r="V39" s="156" t="s">
        <v>232</v>
      </c>
      <c r="W39" s="66"/>
      <c r="X39" s="156" t="s">
        <v>232</v>
      </c>
      <c r="Y39" s="66"/>
      <c r="Z39" s="170">
        <v>4</v>
      </c>
      <c r="AA39" s="166">
        <f>SUM(G39+I39+K39+M39+O39+Q39+S39+U39+W39+Y39)</f>
        <v>8</v>
      </c>
      <c r="AB39" s="168">
        <v>14</v>
      </c>
      <c r="AC39" s="29"/>
      <c r="AD39" s="29"/>
      <c r="AE39" s="29"/>
      <c r="AF39" s="29"/>
      <c r="AG39" s="29"/>
      <c r="AH39" s="29"/>
    </row>
    <row r="40" spans="2:34" ht="16.5" customHeight="1" thickBot="1">
      <c r="B40" s="159"/>
      <c r="C40" s="161"/>
      <c r="D40" s="163"/>
      <c r="E40" s="163"/>
      <c r="F40" s="157"/>
      <c r="G40" s="64"/>
      <c r="H40" s="157"/>
      <c r="I40" s="64"/>
      <c r="J40" s="157"/>
      <c r="K40" s="64"/>
      <c r="L40" s="157"/>
      <c r="M40" s="64"/>
      <c r="N40" s="157"/>
      <c r="O40" s="64"/>
      <c r="P40" s="157"/>
      <c r="Q40" s="64"/>
      <c r="R40" s="157"/>
      <c r="S40" s="64"/>
      <c r="T40" s="157"/>
      <c r="U40" s="64"/>
      <c r="V40" s="157"/>
      <c r="W40" s="64"/>
      <c r="X40" s="157"/>
      <c r="Y40" s="64"/>
      <c r="Z40" s="171"/>
      <c r="AA40" s="167"/>
      <c r="AB40" s="169"/>
      <c r="AC40" s="29"/>
      <c r="AD40" s="29"/>
      <c r="AE40" s="29"/>
      <c r="AF40" s="29"/>
      <c r="AG40" s="29"/>
      <c r="AH40" s="29"/>
    </row>
    <row r="41" spans="2:34" ht="16.5" customHeight="1" thickTop="1">
      <c r="B41" s="158">
        <v>18</v>
      </c>
      <c r="C41" s="160" t="str">
        <f>VLOOKUP(B41,'пр.взв'!B41:E64,2,FALSE)</f>
        <v>БАГУЖАЕВ Ахмед Багужаевич</v>
      </c>
      <c r="D41" s="162" t="str">
        <f>VLOOKUP(B41,'пр.взв'!B41:F120,3,FALSE)</f>
        <v>05.01.1997 кмс</v>
      </c>
      <c r="E41" s="164" t="str">
        <f>VLOOKUP(B41,'пр.взв'!B41:G120,4,FALSE)</f>
        <v>СКФО, Ставропольский, Новоселицким Чернолеское МО</v>
      </c>
      <c r="F41" s="156">
        <v>17</v>
      </c>
      <c r="G41" s="66">
        <v>3</v>
      </c>
      <c r="H41" s="156" t="s">
        <v>227</v>
      </c>
      <c r="I41" s="66"/>
      <c r="J41" s="156">
        <v>19</v>
      </c>
      <c r="K41" s="66">
        <v>3</v>
      </c>
      <c r="L41" s="156" t="s">
        <v>232</v>
      </c>
      <c r="M41" s="66"/>
      <c r="N41" s="156" t="s">
        <v>232</v>
      </c>
      <c r="O41" s="66"/>
      <c r="P41" s="156" t="s">
        <v>232</v>
      </c>
      <c r="Q41" s="66"/>
      <c r="R41" s="156" t="s">
        <v>232</v>
      </c>
      <c r="S41" s="66"/>
      <c r="T41" s="156" t="s">
        <v>232</v>
      </c>
      <c r="U41" s="66"/>
      <c r="V41" s="156" t="s">
        <v>232</v>
      </c>
      <c r="W41" s="66"/>
      <c r="X41" s="156" t="s">
        <v>232</v>
      </c>
      <c r="Y41" s="66"/>
      <c r="Z41" s="170">
        <v>3</v>
      </c>
      <c r="AA41" s="166">
        <f>SUM(G41+I41+K41+M41+O41+Q41+S41+U41+W41+Y41)</f>
        <v>6</v>
      </c>
      <c r="AB41" s="168">
        <v>16</v>
      </c>
      <c r="AC41" s="29"/>
      <c r="AD41" s="29"/>
      <c r="AE41" s="29"/>
      <c r="AF41" s="29"/>
      <c r="AG41" s="29"/>
      <c r="AH41" s="29"/>
    </row>
    <row r="42" spans="2:34" ht="16.5" customHeight="1" thickBot="1">
      <c r="B42" s="159"/>
      <c r="C42" s="161"/>
      <c r="D42" s="163"/>
      <c r="E42" s="165"/>
      <c r="F42" s="157"/>
      <c r="G42" s="64"/>
      <c r="H42" s="157"/>
      <c r="I42" s="64"/>
      <c r="J42" s="157"/>
      <c r="K42" s="64"/>
      <c r="L42" s="157"/>
      <c r="M42" s="64"/>
      <c r="N42" s="157"/>
      <c r="O42" s="64"/>
      <c r="P42" s="157"/>
      <c r="Q42" s="64"/>
      <c r="R42" s="157"/>
      <c r="S42" s="64"/>
      <c r="T42" s="157"/>
      <c r="U42" s="64"/>
      <c r="V42" s="157"/>
      <c r="W42" s="64"/>
      <c r="X42" s="157"/>
      <c r="Y42" s="64"/>
      <c r="Z42" s="171"/>
      <c r="AA42" s="167"/>
      <c r="AB42" s="169"/>
      <c r="AC42" s="29"/>
      <c r="AD42" s="29"/>
      <c r="AE42" s="29"/>
      <c r="AF42" s="29"/>
      <c r="AG42" s="29"/>
      <c r="AH42" s="29"/>
    </row>
    <row r="43" spans="2:34" ht="16.5" customHeight="1" thickTop="1">
      <c r="B43" s="226">
        <v>19</v>
      </c>
      <c r="C43" s="160" t="str">
        <f>VLOOKUP(B43,'пр.взв'!B43:E66,2,FALSE)</f>
        <v>РЖАНОВ Владимир Анатольевич</v>
      </c>
      <c r="D43" s="162" t="str">
        <f>VLOOKUP(B43,'пр.взв'!B43:F122,3,FALSE)</f>
        <v>09.04.1996 кмс</v>
      </c>
      <c r="E43" s="162" t="str">
        <f>VLOOKUP(B43,'пр.взв'!B43:G122,4,FALSE)</f>
        <v>ЦФО, Московская Можайск МО</v>
      </c>
      <c r="F43" s="156" t="s">
        <v>227</v>
      </c>
      <c r="G43" s="76"/>
      <c r="H43" s="156">
        <v>17</v>
      </c>
      <c r="I43" s="66">
        <v>2</v>
      </c>
      <c r="J43" s="156">
        <v>18</v>
      </c>
      <c r="K43" s="79" t="s">
        <v>233</v>
      </c>
      <c r="L43" s="156">
        <v>16</v>
      </c>
      <c r="M43" s="66">
        <v>1</v>
      </c>
      <c r="N43" s="156">
        <v>10</v>
      </c>
      <c r="O43" s="66">
        <v>4</v>
      </c>
      <c r="P43" s="156" t="s">
        <v>232</v>
      </c>
      <c r="Q43" s="66"/>
      <c r="R43" s="156" t="s">
        <v>232</v>
      </c>
      <c r="S43" s="66"/>
      <c r="T43" s="156" t="s">
        <v>232</v>
      </c>
      <c r="U43" s="66"/>
      <c r="V43" s="156" t="s">
        <v>232</v>
      </c>
      <c r="W43" s="66"/>
      <c r="X43" s="156" t="s">
        <v>232</v>
      </c>
      <c r="Y43" s="76"/>
      <c r="Z43" s="209">
        <v>5</v>
      </c>
      <c r="AA43" s="207" t="s">
        <v>249</v>
      </c>
      <c r="AB43" s="168">
        <v>9</v>
      </c>
      <c r="AC43" s="29"/>
      <c r="AD43" s="29"/>
      <c r="AE43" s="29"/>
      <c r="AF43" s="29"/>
      <c r="AG43" s="29"/>
      <c r="AH43" s="29"/>
    </row>
    <row r="44" spans="2:34" ht="16.5" customHeight="1" thickBot="1">
      <c r="B44" s="227"/>
      <c r="C44" s="161"/>
      <c r="D44" s="163"/>
      <c r="E44" s="163"/>
      <c r="F44" s="157"/>
      <c r="G44" s="72"/>
      <c r="H44" s="157"/>
      <c r="I44" s="67"/>
      <c r="J44" s="157"/>
      <c r="K44" s="67"/>
      <c r="L44" s="157"/>
      <c r="M44" s="67"/>
      <c r="N44" s="157"/>
      <c r="O44" s="67"/>
      <c r="P44" s="157"/>
      <c r="Q44" s="67"/>
      <c r="R44" s="157"/>
      <c r="S44" s="67"/>
      <c r="T44" s="157"/>
      <c r="U44" s="67"/>
      <c r="V44" s="157"/>
      <c r="W44" s="67"/>
      <c r="X44" s="157"/>
      <c r="Y44" s="77"/>
      <c r="Z44" s="210"/>
      <c r="AA44" s="208"/>
      <c r="AB44" s="169"/>
      <c r="AC44" s="29"/>
      <c r="AD44" s="29"/>
      <c r="AE44" s="29"/>
      <c r="AF44" s="29"/>
      <c r="AG44" s="29"/>
      <c r="AH44" s="29"/>
    </row>
    <row r="45" spans="2:34" ht="26.25" customHeight="1" thickBot="1" thickTop="1">
      <c r="B45" s="231" t="s">
        <v>224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3"/>
      <c r="AC45" s="29"/>
      <c r="AD45" s="29"/>
      <c r="AE45" s="29"/>
      <c r="AF45" s="29"/>
      <c r="AG45" s="29"/>
      <c r="AH45" s="29"/>
    </row>
    <row r="46" spans="2:34" ht="16.5" customHeight="1" thickTop="1">
      <c r="B46" s="158">
        <v>20</v>
      </c>
      <c r="C46" s="160" t="str">
        <f>VLOOKUP(B46,'пр.взв'!B45:E68,2,FALSE)</f>
        <v>ЭЛАЕВ Рамазан Муртазалиевич</v>
      </c>
      <c r="D46" s="162" t="str">
        <f>VLOOKUP(B46,'пр.взв'!B45:F124,3,FALSE)</f>
        <v>16.12.1996 кмс</v>
      </c>
      <c r="E46" s="164" t="str">
        <f>VLOOKUP(B46,'пр.взв'!B45:G124,4,FALSE)</f>
        <v>ЦФО, Костромская Кострома</v>
      </c>
      <c r="F46" s="156">
        <v>21</v>
      </c>
      <c r="G46" s="66">
        <v>1</v>
      </c>
      <c r="H46" s="156">
        <v>22</v>
      </c>
      <c r="I46" s="66">
        <v>3</v>
      </c>
      <c r="J46" s="156">
        <v>23</v>
      </c>
      <c r="K46" s="66">
        <v>3</v>
      </c>
      <c r="L46" s="156" t="s">
        <v>232</v>
      </c>
      <c r="M46" s="66"/>
      <c r="N46" s="156" t="s">
        <v>232</v>
      </c>
      <c r="O46" s="66"/>
      <c r="P46" s="156" t="s">
        <v>232</v>
      </c>
      <c r="Q46" s="66"/>
      <c r="R46" s="156" t="s">
        <v>232</v>
      </c>
      <c r="S46" s="66"/>
      <c r="T46" s="156" t="s">
        <v>232</v>
      </c>
      <c r="U46" s="66"/>
      <c r="V46" s="156" t="s">
        <v>232</v>
      </c>
      <c r="W46" s="66"/>
      <c r="X46" s="156" t="s">
        <v>232</v>
      </c>
      <c r="Y46" s="66"/>
      <c r="Z46" s="170">
        <v>3</v>
      </c>
      <c r="AA46" s="166">
        <f>SUM(G46+I46+K46+M46+O46+Q46+S46+U46+W46+Y46)</f>
        <v>7</v>
      </c>
      <c r="AB46" s="168">
        <v>20</v>
      </c>
      <c r="AC46" s="29"/>
      <c r="AD46" s="29"/>
      <c r="AE46" s="29"/>
      <c r="AF46" s="29"/>
      <c r="AG46" s="29"/>
      <c r="AH46" s="29"/>
    </row>
    <row r="47" spans="2:34" ht="16.5" customHeight="1" thickBot="1">
      <c r="B47" s="159"/>
      <c r="C47" s="161"/>
      <c r="D47" s="163"/>
      <c r="E47" s="165"/>
      <c r="F47" s="157"/>
      <c r="G47" s="64"/>
      <c r="H47" s="157"/>
      <c r="I47" s="64"/>
      <c r="J47" s="157"/>
      <c r="K47" s="64"/>
      <c r="L47" s="157"/>
      <c r="M47" s="64"/>
      <c r="N47" s="157"/>
      <c r="O47" s="64"/>
      <c r="P47" s="157"/>
      <c r="Q47" s="64"/>
      <c r="R47" s="157"/>
      <c r="S47" s="64"/>
      <c r="T47" s="157"/>
      <c r="U47" s="64"/>
      <c r="V47" s="157"/>
      <c r="W47" s="64"/>
      <c r="X47" s="157"/>
      <c r="Y47" s="64"/>
      <c r="Z47" s="171"/>
      <c r="AA47" s="167"/>
      <c r="AB47" s="169"/>
      <c r="AC47" s="29"/>
      <c r="AD47" s="29"/>
      <c r="AE47" s="29"/>
      <c r="AF47" s="29"/>
      <c r="AG47" s="29"/>
      <c r="AH47" s="29"/>
    </row>
    <row r="48" spans="2:34" ht="16.5" customHeight="1" thickTop="1">
      <c r="B48" s="158">
        <v>21</v>
      </c>
      <c r="C48" s="160" t="str">
        <f>VLOOKUP(B48,'пр.взв'!B47:E70,2,FALSE)</f>
        <v>МИРЗОЕВ Ибрагим Зейник Оглы</v>
      </c>
      <c r="D48" s="162" t="str">
        <f>VLOOKUP(B48,'пр.взв'!B47:F126,3,FALSE)</f>
        <v>06.08.1997 1р</v>
      </c>
      <c r="E48" s="162" t="str">
        <f>VLOOKUP(B48,'пр.взв'!B47:G126,4,FALSE)</f>
        <v>ПФО, Пермский, Пермь</v>
      </c>
      <c r="F48" s="156">
        <v>20</v>
      </c>
      <c r="G48" s="66">
        <v>3</v>
      </c>
      <c r="H48" s="156">
        <v>23</v>
      </c>
      <c r="I48" s="66">
        <v>3</v>
      </c>
      <c r="J48" s="156" t="s">
        <v>232</v>
      </c>
      <c r="K48" s="66"/>
      <c r="L48" s="156" t="s">
        <v>232</v>
      </c>
      <c r="M48" s="66"/>
      <c r="N48" s="156" t="s">
        <v>232</v>
      </c>
      <c r="O48" s="66"/>
      <c r="P48" s="156" t="s">
        <v>232</v>
      </c>
      <c r="Q48" s="66"/>
      <c r="R48" s="156" t="s">
        <v>232</v>
      </c>
      <c r="S48" s="66"/>
      <c r="T48" s="156" t="s">
        <v>232</v>
      </c>
      <c r="U48" s="66"/>
      <c r="V48" s="156" t="s">
        <v>232</v>
      </c>
      <c r="W48" s="66"/>
      <c r="X48" s="156" t="s">
        <v>232</v>
      </c>
      <c r="Y48" s="66"/>
      <c r="Z48" s="170">
        <v>2</v>
      </c>
      <c r="AA48" s="166">
        <f>SUM(G48+I48+K48+M48+O48+Q48+S48+U48+W48+Y48)</f>
        <v>6</v>
      </c>
      <c r="AB48" s="168">
        <v>27</v>
      </c>
      <c r="AC48" s="29"/>
      <c r="AD48" s="29"/>
      <c r="AE48" s="29"/>
      <c r="AF48" s="29"/>
      <c r="AG48" s="29"/>
      <c r="AH48" s="29"/>
    </row>
    <row r="49" spans="2:36" ht="16.5" customHeight="1" thickBot="1">
      <c r="B49" s="159"/>
      <c r="C49" s="161"/>
      <c r="D49" s="163"/>
      <c r="E49" s="163"/>
      <c r="F49" s="157"/>
      <c r="G49" s="64"/>
      <c r="H49" s="157"/>
      <c r="I49" s="64"/>
      <c r="J49" s="157"/>
      <c r="K49" s="64"/>
      <c r="L49" s="157"/>
      <c r="M49" s="64"/>
      <c r="N49" s="157"/>
      <c r="O49" s="64"/>
      <c r="P49" s="157"/>
      <c r="Q49" s="64"/>
      <c r="R49" s="157"/>
      <c r="S49" s="64"/>
      <c r="T49" s="157"/>
      <c r="U49" s="64"/>
      <c r="V49" s="157"/>
      <c r="W49" s="64"/>
      <c r="X49" s="157"/>
      <c r="Y49" s="64"/>
      <c r="Z49" s="171"/>
      <c r="AA49" s="167"/>
      <c r="AB49" s="169"/>
      <c r="AC49" s="29"/>
      <c r="AD49" s="29"/>
      <c r="AE49" s="29"/>
      <c r="AF49" s="29"/>
      <c r="AG49" s="29"/>
      <c r="AH49" s="29"/>
      <c r="AJ49" s="74"/>
    </row>
    <row r="50" spans="2:34" ht="16.5" customHeight="1" thickTop="1">
      <c r="B50" s="158">
        <v>22</v>
      </c>
      <c r="C50" s="160" t="str">
        <f>VLOOKUP(B50,'пр.взв'!B49:E72,2,FALSE)</f>
        <v>КУЮКОВ Элбек Владимирович</v>
      </c>
      <c r="D50" s="162" t="str">
        <f>VLOOKUP(B50,'пр.взв'!B49:F128,3,FALSE)</f>
        <v>13.05.1995, 1р</v>
      </c>
      <c r="E50" s="164" t="str">
        <f>VLOOKUP(B50,'пр.взв'!B49:G128,4,FALSE)</f>
        <v>СФО, Р.Алтай, Г-Алтайск, МО</v>
      </c>
      <c r="F50" s="156">
        <v>23</v>
      </c>
      <c r="G50" s="66">
        <v>1</v>
      </c>
      <c r="H50" s="156">
        <v>20</v>
      </c>
      <c r="I50" s="66">
        <v>1</v>
      </c>
      <c r="J50" s="156">
        <v>24</v>
      </c>
      <c r="K50" s="66">
        <v>3</v>
      </c>
      <c r="L50" s="156">
        <v>28</v>
      </c>
      <c r="M50" s="66">
        <v>2</v>
      </c>
      <c r="N50" s="156">
        <v>32</v>
      </c>
      <c r="O50" s="66">
        <v>1</v>
      </c>
      <c r="P50" s="156" t="s">
        <v>227</v>
      </c>
      <c r="Q50" s="66"/>
      <c r="R50" s="156"/>
      <c r="S50" s="66"/>
      <c r="T50" s="156"/>
      <c r="U50" s="66"/>
      <c r="V50" s="156">
        <v>7</v>
      </c>
      <c r="W50" s="66">
        <v>3</v>
      </c>
      <c r="X50" s="156"/>
      <c r="Y50" s="66"/>
      <c r="Z50" s="170" t="s">
        <v>254</v>
      </c>
      <c r="AA50" s="166"/>
      <c r="AB50" s="168">
        <v>3</v>
      </c>
      <c r="AC50" s="29"/>
      <c r="AD50" s="29"/>
      <c r="AE50" s="29"/>
      <c r="AF50" s="29"/>
      <c r="AG50" s="29"/>
      <c r="AH50" s="29"/>
    </row>
    <row r="51" spans="2:34" ht="16.5" customHeight="1" thickBot="1">
      <c r="B51" s="159"/>
      <c r="C51" s="161"/>
      <c r="D51" s="163"/>
      <c r="E51" s="165"/>
      <c r="F51" s="157"/>
      <c r="G51" s="64"/>
      <c r="H51" s="157"/>
      <c r="I51" s="64"/>
      <c r="J51" s="157"/>
      <c r="K51" s="64"/>
      <c r="L51" s="157"/>
      <c r="M51" s="64"/>
      <c r="N51" s="157"/>
      <c r="O51" s="64"/>
      <c r="P51" s="157"/>
      <c r="Q51" s="64"/>
      <c r="R51" s="157"/>
      <c r="S51" s="64"/>
      <c r="T51" s="157"/>
      <c r="U51" s="64"/>
      <c r="V51" s="157"/>
      <c r="W51" s="64"/>
      <c r="X51" s="157"/>
      <c r="Y51" s="64"/>
      <c r="Z51" s="171"/>
      <c r="AA51" s="167"/>
      <c r="AB51" s="169"/>
      <c r="AC51" s="29"/>
      <c r="AD51" s="29"/>
      <c r="AE51" s="29"/>
      <c r="AF51" s="29"/>
      <c r="AG51" s="29"/>
      <c r="AH51" s="29"/>
    </row>
    <row r="52" spans="2:34" ht="16.5" customHeight="1" thickTop="1">
      <c r="B52" s="158">
        <v>23</v>
      </c>
      <c r="C52" s="160" t="str">
        <f>VLOOKUP(B52,'пр.взв'!B51:E74,2,FALSE)</f>
        <v>ПЕТУХОВ Никита Александрович</v>
      </c>
      <c r="D52" s="162" t="str">
        <f>VLOOKUP(B52,'пр.взв'!B51:F130,3,FALSE)</f>
        <v>16.04.1996 кмс</v>
      </c>
      <c r="E52" s="162" t="str">
        <f>VLOOKUP(B52,'пр.взв'!B51:G130,4,FALSE)</f>
        <v>Москва С-70</v>
      </c>
      <c r="F52" s="156">
        <v>22</v>
      </c>
      <c r="G52" s="66">
        <v>3</v>
      </c>
      <c r="H52" s="156">
        <v>21</v>
      </c>
      <c r="I52" s="66">
        <v>2</v>
      </c>
      <c r="J52" s="156">
        <v>20</v>
      </c>
      <c r="K52" s="66">
        <v>2</v>
      </c>
      <c r="L52" s="156">
        <v>24</v>
      </c>
      <c r="M52" s="66">
        <v>1</v>
      </c>
      <c r="N52" s="156">
        <v>38</v>
      </c>
      <c r="O52" s="79" t="s">
        <v>233</v>
      </c>
      <c r="P52" s="156" t="s">
        <v>232</v>
      </c>
      <c r="Q52" s="66"/>
      <c r="R52" s="156" t="s">
        <v>232</v>
      </c>
      <c r="S52" s="66"/>
      <c r="T52" s="156" t="s">
        <v>232</v>
      </c>
      <c r="U52" s="66"/>
      <c r="V52" s="156" t="s">
        <v>232</v>
      </c>
      <c r="W52" s="66"/>
      <c r="X52" s="156" t="s">
        <v>232</v>
      </c>
      <c r="Y52" s="66"/>
      <c r="Z52" s="170">
        <v>5</v>
      </c>
      <c r="AA52" s="207" t="s">
        <v>251</v>
      </c>
      <c r="AB52" s="168">
        <v>10</v>
      </c>
      <c r="AC52" s="29"/>
      <c r="AD52" s="29"/>
      <c r="AE52" s="29"/>
      <c r="AF52" s="29"/>
      <c r="AG52" s="29"/>
      <c r="AH52" s="29"/>
    </row>
    <row r="53" spans="2:34" ht="16.5" customHeight="1" thickBot="1">
      <c r="B53" s="172"/>
      <c r="C53" s="161"/>
      <c r="D53" s="163"/>
      <c r="E53" s="163"/>
      <c r="F53" s="157"/>
      <c r="G53" s="64"/>
      <c r="H53" s="157"/>
      <c r="I53" s="64"/>
      <c r="J53" s="157"/>
      <c r="K53" s="64"/>
      <c r="L53" s="157"/>
      <c r="M53" s="64"/>
      <c r="N53" s="157"/>
      <c r="O53" s="64"/>
      <c r="P53" s="157"/>
      <c r="Q53" s="64"/>
      <c r="R53" s="157"/>
      <c r="S53" s="64"/>
      <c r="T53" s="157"/>
      <c r="U53" s="64"/>
      <c r="V53" s="157"/>
      <c r="W53" s="64"/>
      <c r="X53" s="157"/>
      <c r="Y53" s="64"/>
      <c r="Z53" s="171"/>
      <c r="AA53" s="208"/>
      <c r="AB53" s="169"/>
      <c r="AC53" s="29"/>
      <c r="AD53" s="29"/>
      <c r="AE53" s="29"/>
      <c r="AF53" s="29"/>
      <c r="AG53" s="29"/>
      <c r="AH53" s="29"/>
    </row>
    <row r="54" spans="2:34" ht="16.5" customHeight="1" thickTop="1">
      <c r="B54" s="158">
        <v>24</v>
      </c>
      <c r="C54" s="160" t="str">
        <f>VLOOKUP(B54,'пр.взв'!B53:E76,2,FALSE)</f>
        <v>ЯВРУМЯН Рудольф Александрович</v>
      </c>
      <c r="D54" s="162" t="str">
        <f>VLOOKUP(B54,'пр.взв'!B53:F132,3,FALSE)</f>
        <v>11.05.1997 1р</v>
      </c>
      <c r="E54" s="164" t="str">
        <f>VLOOKUP(B54,'пр.взв'!B53:G132,4,FALSE)</f>
        <v>ЮФО, Краснодарский, Армавир Д</v>
      </c>
      <c r="F54" s="156">
        <v>25</v>
      </c>
      <c r="G54" s="66">
        <v>1</v>
      </c>
      <c r="H54" s="156">
        <v>26</v>
      </c>
      <c r="I54" s="66">
        <v>1</v>
      </c>
      <c r="J54" s="156">
        <v>22</v>
      </c>
      <c r="K54" s="66">
        <v>2</v>
      </c>
      <c r="L54" s="156">
        <v>23</v>
      </c>
      <c r="M54" s="66">
        <v>3</v>
      </c>
      <c r="N54" s="156" t="s">
        <v>232</v>
      </c>
      <c r="O54" s="66"/>
      <c r="P54" s="156" t="s">
        <v>232</v>
      </c>
      <c r="Q54" s="66"/>
      <c r="R54" s="156" t="s">
        <v>232</v>
      </c>
      <c r="S54" s="66"/>
      <c r="T54" s="156" t="s">
        <v>232</v>
      </c>
      <c r="U54" s="66"/>
      <c r="V54" s="156" t="s">
        <v>232</v>
      </c>
      <c r="W54" s="66"/>
      <c r="X54" s="156" t="s">
        <v>232</v>
      </c>
      <c r="Y54" s="66"/>
      <c r="Z54" s="170">
        <v>4</v>
      </c>
      <c r="AA54" s="166">
        <f>SUM(G54+I54+K54+M54+O54+Q54+S54+U54+W54+Y54)</f>
        <v>7</v>
      </c>
      <c r="AB54" s="168">
        <v>13</v>
      </c>
      <c r="AC54" s="29"/>
      <c r="AD54" s="29"/>
      <c r="AE54" s="29"/>
      <c r="AF54" s="29"/>
      <c r="AG54" s="29"/>
      <c r="AH54" s="29"/>
    </row>
    <row r="55" spans="2:34" ht="16.5" customHeight="1" thickBot="1">
      <c r="B55" s="159"/>
      <c r="C55" s="161"/>
      <c r="D55" s="163"/>
      <c r="E55" s="165"/>
      <c r="F55" s="157"/>
      <c r="G55" s="64"/>
      <c r="H55" s="157"/>
      <c r="I55" s="64"/>
      <c r="J55" s="157"/>
      <c r="K55" s="64"/>
      <c r="L55" s="157"/>
      <c r="M55" s="64"/>
      <c r="N55" s="157"/>
      <c r="O55" s="64"/>
      <c r="P55" s="157"/>
      <c r="Q55" s="64"/>
      <c r="R55" s="157"/>
      <c r="S55" s="64"/>
      <c r="T55" s="157"/>
      <c r="U55" s="64"/>
      <c r="V55" s="157"/>
      <c r="W55" s="64"/>
      <c r="X55" s="157"/>
      <c r="Y55" s="64"/>
      <c r="Z55" s="171"/>
      <c r="AA55" s="167"/>
      <c r="AB55" s="169"/>
      <c r="AC55" s="29"/>
      <c r="AD55" s="29"/>
      <c r="AE55" s="29"/>
      <c r="AF55" s="29"/>
      <c r="AG55" s="29"/>
      <c r="AH55" s="29"/>
    </row>
    <row r="56" spans="2:34" ht="16.5" customHeight="1" thickTop="1">
      <c r="B56" s="158">
        <v>25</v>
      </c>
      <c r="C56" s="160" t="str">
        <f>VLOOKUP(B56,'пр.взв'!B55:E78,2,FALSE)</f>
        <v>САФИУЛЛИН Тимур Рашидович</v>
      </c>
      <c r="D56" s="162" t="str">
        <f>VLOOKUP(B56,'пр.взв'!B55:F134,3,FALSE)</f>
        <v>20.11.1995 1р</v>
      </c>
      <c r="E56" s="162" t="str">
        <f>VLOOKUP(B56,'пр.взв'!B55:G134,4,FALSE)</f>
        <v>ПФО, Татарстан, Казань Р</v>
      </c>
      <c r="F56" s="156">
        <v>24</v>
      </c>
      <c r="G56" s="66">
        <v>3</v>
      </c>
      <c r="H56" s="156">
        <v>27</v>
      </c>
      <c r="I56" s="66">
        <v>3</v>
      </c>
      <c r="J56" s="156" t="s">
        <v>232</v>
      </c>
      <c r="K56" s="66"/>
      <c r="L56" s="156" t="s">
        <v>232</v>
      </c>
      <c r="M56" s="66"/>
      <c r="N56" s="156" t="s">
        <v>232</v>
      </c>
      <c r="O56" s="66"/>
      <c r="P56" s="156" t="s">
        <v>232</v>
      </c>
      <c r="Q56" s="66"/>
      <c r="R56" s="156" t="s">
        <v>232</v>
      </c>
      <c r="S56" s="66"/>
      <c r="T56" s="156" t="s">
        <v>232</v>
      </c>
      <c r="U56" s="66"/>
      <c r="V56" s="156" t="s">
        <v>232</v>
      </c>
      <c r="W56" s="66"/>
      <c r="X56" s="156" t="s">
        <v>232</v>
      </c>
      <c r="Y56" s="66"/>
      <c r="Z56" s="170">
        <v>2</v>
      </c>
      <c r="AA56" s="166">
        <f>SUM(G56+I56+K56+M56+O56+Q56+S56+U56+W56+Y56)</f>
        <v>6</v>
      </c>
      <c r="AB56" s="168">
        <v>26</v>
      </c>
      <c r="AC56" s="29"/>
      <c r="AD56" s="29"/>
      <c r="AE56" s="29"/>
      <c r="AF56" s="29"/>
      <c r="AG56" s="29"/>
      <c r="AH56" s="29"/>
    </row>
    <row r="57" spans="2:34" ht="16.5" customHeight="1" thickBot="1">
      <c r="B57" s="159"/>
      <c r="C57" s="161"/>
      <c r="D57" s="163"/>
      <c r="E57" s="163"/>
      <c r="F57" s="157"/>
      <c r="G57" s="64"/>
      <c r="H57" s="157"/>
      <c r="I57" s="64"/>
      <c r="J57" s="157"/>
      <c r="K57" s="64"/>
      <c r="L57" s="157"/>
      <c r="M57" s="64"/>
      <c r="N57" s="157"/>
      <c r="O57" s="64"/>
      <c r="P57" s="157"/>
      <c r="Q57" s="64"/>
      <c r="R57" s="157"/>
      <c r="S57" s="64"/>
      <c r="T57" s="157"/>
      <c r="U57" s="64"/>
      <c r="V57" s="157"/>
      <c r="W57" s="64"/>
      <c r="X57" s="157"/>
      <c r="Y57" s="64"/>
      <c r="Z57" s="171"/>
      <c r="AA57" s="167"/>
      <c r="AB57" s="169"/>
      <c r="AC57" s="29"/>
      <c r="AD57" s="29"/>
      <c r="AE57" s="29"/>
      <c r="AF57" s="29"/>
      <c r="AG57" s="29"/>
      <c r="AH57" s="29"/>
    </row>
    <row r="58" spans="2:34" ht="16.5" customHeight="1" thickTop="1">
      <c r="B58" s="158">
        <v>26</v>
      </c>
      <c r="C58" s="160" t="str">
        <f>VLOOKUP(B58,'пр.взв'!B57:E80,2,FALSE)</f>
        <v>МОЙСЕЕНКО Роберт Александрович</v>
      </c>
      <c r="D58" s="162" t="str">
        <f>VLOOKUP(B58,'пр.взв'!B57:F136,3,FALSE)</f>
        <v>19.11.1997, 1р</v>
      </c>
      <c r="E58" s="164" t="str">
        <f>VLOOKUP(B58,'пр.взв'!B57:G136,4,FALSE)</f>
        <v>СЗФО, Карелия, Петрозаводск ПР</v>
      </c>
      <c r="F58" s="156">
        <v>27</v>
      </c>
      <c r="G58" s="66">
        <v>3</v>
      </c>
      <c r="H58" s="156">
        <v>24</v>
      </c>
      <c r="I58" s="66">
        <v>3</v>
      </c>
      <c r="J58" s="156" t="s">
        <v>232</v>
      </c>
      <c r="K58" s="66"/>
      <c r="L58" s="156" t="s">
        <v>232</v>
      </c>
      <c r="M58" s="66"/>
      <c r="N58" s="156" t="s">
        <v>232</v>
      </c>
      <c r="O58" s="66"/>
      <c r="P58" s="156" t="s">
        <v>232</v>
      </c>
      <c r="Q58" s="66"/>
      <c r="R58" s="156" t="s">
        <v>232</v>
      </c>
      <c r="S58" s="66"/>
      <c r="T58" s="156" t="s">
        <v>232</v>
      </c>
      <c r="U58" s="66"/>
      <c r="V58" s="156" t="s">
        <v>232</v>
      </c>
      <c r="W58" s="66"/>
      <c r="X58" s="156" t="s">
        <v>232</v>
      </c>
      <c r="Y58" s="66"/>
      <c r="Z58" s="170">
        <v>2</v>
      </c>
      <c r="AA58" s="166">
        <f>SUM(G58+I58+K58+M58+O58+Q58+S58+U58+W58+Y58)</f>
        <v>6</v>
      </c>
      <c r="AB58" s="168">
        <v>25</v>
      </c>
      <c r="AC58" s="29"/>
      <c r="AD58" s="29"/>
      <c r="AE58" s="29"/>
      <c r="AF58" s="29"/>
      <c r="AG58" s="29"/>
      <c r="AH58" s="29"/>
    </row>
    <row r="59" spans="2:39" ht="16.5" customHeight="1" thickBot="1">
      <c r="B59" s="159"/>
      <c r="C59" s="161"/>
      <c r="D59" s="163"/>
      <c r="E59" s="165"/>
      <c r="F59" s="157"/>
      <c r="G59" s="64"/>
      <c r="H59" s="157"/>
      <c r="I59" s="64"/>
      <c r="J59" s="157"/>
      <c r="K59" s="64"/>
      <c r="L59" s="157"/>
      <c r="M59" s="64"/>
      <c r="N59" s="157"/>
      <c r="O59" s="64"/>
      <c r="P59" s="157"/>
      <c r="Q59" s="64"/>
      <c r="R59" s="157"/>
      <c r="S59" s="64"/>
      <c r="T59" s="157"/>
      <c r="U59" s="64"/>
      <c r="V59" s="157"/>
      <c r="W59" s="64"/>
      <c r="X59" s="157"/>
      <c r="Y59" s="64"/>
      <c r="Z59" s="171"/>
      <c r="AA59" s="167"/>
      <c r="AB59" s="169"/>
      <c r="AC59" s="29"/>
      <c r="AD59" s="29"/>
      <c r="AE59" s="29"/>
      <c r="AF59" s="29"/>
      <c r="AG59" s="29"/>
      <c r="AH59" s="29"/>
      <c r="AM59" s="75"/>
    </row>
    <row r="60" spans="2:38" ht="16.5" customHeight="1" thickBot="1" thickTop="1">
      <c r="B60" s="158">
        <v>27</v>
      </c>
      <c r="C60" s="160" t="str">
        <f>VLOOKUP(B60,'пр.взв'!B59:E82,2,FALSE)</f>
        <v>ХАРИН Алексей Андреевич</v>
      </c>
      <c r="D60" s="162" t="str">
        <f>VLOOKUP(B60,'пр.взв'!B59:F138,3,FALSE)</f>
        <v>14.03.1997 1р</v>
      </c>
      <c r="E60" s="162" t="str">
        <f>VLOOKUP(B60,'пр.взв'!B59:G138,4,FALSE)</f>
        <v>ДВФО, Приморский, Владивосток МО</v>
      </c>
      <c r="F60" s="156">
        <v>26</v>
      </c>
      <c r="G60" s="79" t="s">
        <v>233</v>
      </c>
      <c r="H60" s="156">
        <v>25</v>
      </c>
      <c r="I60" s="66">
        <v>1</v>
      </c>
      <c r="J60" s="156">
        <v>28</v>
      </c>
      <c r="K60" s="66">
        <v>3</v>
      </c>
      <c r="L60" s="156" t="s">
        <v>232</v>
      </c>
      <c r="M60" s="66"/>
      <c r="N60" s="156" t="s">
        <v>232</v>
      </c>
      <c r="O60" s="66"/>
      <c r="P60" s="156" t="s">
        <v>232</v>
      </c>
      <c r="Q60" s="66"/>
      <c r="R60" s="156" t="s">
        <v>232</v>
      </c>
      <c r="S60" s="66"/>
      <c r="T60" s="156" t="s">
        <v>232</v>
      </c>
      <c r="U60" s="66"/>
      <c r="V60" s="156" t="s">
        <v>232</v>
      </c>
      <c r="W60" s="66"/>
      <c r="X60" s="156" t="s">
        <v>232</v>
      </c>
      <c r="Y60" s="66"/>
      <c r="Z60" s="170">
        <v>3</v>
      </c>
      <c r="AA60" s="207" t="s">
        <v>244</v>
      </c>
      <c r="AB60" s="168">
        <v>17</v>
      </c>
      <c r="AC60" s="29"/>
      <c r="AD60" s="29"/>
      <c r="AE60" s="29"/>
      <c r="AF60" s="29"/>
      <c r="AG60" s="29"/>
      <c r="AH60" s="29"/>
      <c r="AL60" s="74"/>
    </row>
    <row r="61" spans="2:34" ht="16.5" customHeight="1" thickBot="1" thickTop="1">
      <c r="B61" s="172"/>
      <c r="C61" s="161"/>
      <c r="D61" s="163"/>
      <c r="E61" s="163"/>
      <c r="F61" s="157"/>
      <c r="G61" s="64"/>
      <c r="H61" s="157"/>
      <c r="I61" s="64"/>
      <c r="J61" s="157"/>
      <c r="K61" s="64"/>
      <c r="L61" s="157"/>
      <c r="M61" s="64"/>
      <c r="N61" s="157"/>
      <c r="O61" s="64"/>
      <c r="P61" s="157"/>
      <c r="Q61" s="64"/>
      <c r="R61" s="157"/>
      <c r="S61" s="64"/>
      <c r="T61" s="157"/>
      <c r="U61" s="64"/>
      <c r="V61" s="157"/>
      <c r="W61" s="64"/>
      <c r="X61" s="157"/>
      <c r="Y61" s="64"/>
      <c r="Z61" s="171"/>
      <c r="AA61" s="208"/>
      <c r="AB61" s="169"/>
      <c r="AC61" s="29"/>
      <c r="AD61" s="29"/>
      <c r="AE61" s="29"/>
      <c r="AF61" s="29"/>
      <c r="AG61" s="29"/>
      <c r="AH61" s="29"/>
    </row>
    <row r="62" spans="2:40" ht="16.5" customHeight="1" thickTop="1">
      <c r="B62" s="158">
        <v>28</v>
      </c>
      <c r="C62" s="160" t="str">
        <f>VLOOKUP(B62,'пр.взв'!B61:E84,2,FALSE)</f>
        <v>БОРОВИКОВ Евгений Александрович</v>
      </c>
      <c r="D62" s="162" t="str">
        <f>VLOOKUP(B62,'пр.взв'!B61:F140,3,FALSE)</f>
        <v>07.12.1996 1р</v>
      </c>
      <c r="E62" s="164" t="str">
        <f>VLOOKUP(B62,'пр.взв'!B61:G140,4,FALSE)</f>
        <v>УФО, Свердловская, Н. Тагил</v>
      </c>
      <c r="F62" s="156">
        <v>29</v>
      </c>
      <c r="G62" s="66">
        <v>0</v>
      </c>
      <c r="H62" s="156">
        <v>30</v>
      </c>
      <c r="I62" s="66">
        <v>0</v>
      </c>
      <c r="J62" s="156">
        <v>27</v>
      </c>
      <c r="K62" s="66">
        <v>1</v>
      </c>
      <c r="L62" s="156">
        <v>22</v>
      </c>
      <c r="M62" s="66">
        <v>3</v>
      </c>
      <c r="N62" s="156" t="s">
        <v>227</v>
      </c>
      <c r="O62" s="66"/>
      <c r="P62" s="156">
        <v>38</v>
      </c>
      <c r="Q62" s="66">
        <v>3</v>
      </c>
      <c r="R62" s="156" t="s">
        <v>232</v>
      </c>
      <c r="S62" s="66"/>
      <c r="T62" s="156" t="s">
        <v>232</v>
      </c>
      <c r="U62" s="66"/>
      <c r="V62" s="156" t="s">
        <v>232</v>
      </c>
      <c r="W62" s="66"/>
      <c r="X62" s="156" t="s">
        <v>232</v>
      </c>
      <c r="Y62" s="66"/>
      <c r="Z62" s="170">
        <v>6</v>
      </c>
      <c r="AA62" s="166">
        <f>SUM(G62+I62+K62+M62+O62+Q62+S62+U62+W62+Y62)</f>
        <v>7</v>
      </c>
      <c r="AB62" s="168">
        <v>5</v>
      </c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6.5" customHeight="1" thickBot="1">
      <c r="B63" s="159"/>
      <c r="C63" s="161"/>
      <c r="D63" s="163"/>
      <c r="E63" s="165"/>
      <c r="F63" s="157"/>
      <c r="G63" s="64" t="s">
        <v>237</v>
      </c>
      <c r="H63" s="157"/>
      <c r="I63" s="64" t="s">
        <v>239</v>
      </c>
      <c r="J63" s="157"/>
      <c r="K63" s="64"/>
      <c r="L63" s="157"/>
      <c r="M63" s="64"/>
      <c r="N63" s="157"/>
      <c r="O63" s="64"/>
      <c r="P63" s="157"/>
      <c r="Q63" s="64"/>
      <c r="R63" s="157"/>
      <c r="S63" s="64"/>
      <c r="T63" s="157"/>
      <c r="U63" s="64"/>
      <c r="V63" s="157"/>
      <c r="W63" s="64"/>
      <c r="X63" s="157"/>
      <c r="Y63" s="64"/>
      <c r="Z63" s="171"/>
      <c r="AA63" s="167"/>
      <c r="AB63" s="169"/>
      <c r="AC63" s="29"/>
      <c r="AD63" s="29"/>
      <c r="AE63" s="29"/>
      <c r="AF63" s="29"/>
      <c r="AG63" s="29"/>
      <c r="AH63" s="230" t="s">
        <v>81</v>
      </c>
      <c r="AI63" s="230"/>
      <c r="AJ63" s="229"/>
      <c r="AK63" s="229"/>
      <c r="AL63" s="228"/>
      <c r="AM63" s="228"/>
      <c r="AN63" s="56"/>
    </row>
    <row r="64" spans="2:40" ht="16.5" customHeight="1" thickTop="1">
      <c r="B64" s="158">
        <v>29</v>
      </c>
      <c r="C64" s="160" t="str">
        <f>VLOOKUP(B64,'пр.взв'!B63:E86,2,FALSE)</f>
        <v>СВЯТСКИЙ Михаил Владимирович</v>
      </c>
      <c r="D64" s="162" t="str">
        <f>VLOOKUP(B64,'пр.взв'!B63:F142,3,FALSE)</f>
        <v>06.10.1997, 1р</v>
      </c>
      <c r="E64" s="162" t="str">
        <f>VLOOKUP(B64,'пр.взв'!B63:G142,4,FALSE)</f>
        <v>ЦФО, Рязанская Рязань ПР</v>
      </c>
      <c r="F64" s="156">
        <v>28</v>
      </c>
      <c r="G64" s="66">
        <v>4</v>
      </c>
      <c r="H64" s="156">
        <v>31</v>
      </c>
      <c r="I64" s="66">
        <v>3</v>
      </c>
      <c r="J64" s="156" t="s">
        <v>232</v>
      </c>
      <c r="K64" s="66"/>
      <c r="L64" s="156" t="s">
        <v>232</v>
      </c>
      <c r="M64" s="66"/>
      <c r="N64" s="156" t="s">
        <v>232</v>
      </c>
      <c r="O64" s="66"/>
      <c r="P64" s="156" t="s">
        <v>232</v>
      </c>
      <c r="Q64" s="66"/>
      <c r="R64" s="156" t="s">
        <v>232</v>
      </c>
      <c r="S64" s="66"/>
      <c r="T64" s="156" t="s">
        <v>232</v>
      </c>
      <c r="U64" s="66"/>
      <c r="V64" s="156" t="s">
        <v>232</v>
      </c>
      <c r="W64" s="66"/>
      <c r="X64" s="156" t="s">
        <v>232</v>
      </c>
      <c r="Y64" s="66"/>
      <c r="Z64" s="170">
        <v>2</v>
      </c>
      <c r="AA64" s="166">
        <f>SUM(G64+I64+K64+M64+O64+Q64+S64+U64+W64+Y64)</f>
        <v>7</v>
      </c>
      <c r="AB64" s="168">
        <v>32</v>
      </c>
      <c r="AC64" s="29"/>
      <c r="AD64" s="29"/>
      <c r="AE64" s="29"/>
      <c r="AF64" s="29"/>
      <c r="AG64" s="29"/>
      <c r="AH64" s="230"/>
      <c r="AI64" s="230"/>
      <c r="AJ64" s="229"/>
      <c r="AK64" s="229"/>
      <c r="AL64" s="228"/>
      <c r="AM64" s="228"/>
      <c r="AN64" s="56"/>
    </row>
    <row r="65" spans="2:40" ht="16.5" customHeight="1" thickBot="1">
      <c r="B65" s="159"/>
      <c r="C65" s="161"/>
      <c r="D65" s="163"/>
      <c r="E65" s="163"/>
      <c r="F65" s="157"/>
      <c r="G65" s="64"/>
      <c r="H65" s="157"/>
      <c r="I65" s="64"/>
      <c r="J65" s="157"/>
      <c r="K65" s="64"/>
      <c r="L65" s="157"/>
      <c r="M65" s="64"/>
      <c r="N65" s="157"/>
      <c r="O65" s="64"/>
      <c r="P65" s="157"/>
      <c r="Q65" s="64"/>
      <c r="R65" s="157"/>
      <c r="S65" s="64"/>
      <c r="T65" s="157"/>
      <c r="U65" s="64"/>
      <c r="V65" s="157"/>
      <c r="W65" s="64"/>
      <c r="X65" s="157"/>
      <c r="Y65" s="64"/>
      <c r="Z65" s="171"/>
      <c r="AA65" s="167"/>
      <c r="AB65" s="169"/>
      <c r="AC65" s="29"/>
      <c r="AD65" s="29"/>
      <c r="AE65" s="29"/>
      <c r="AF65" s="29"/>
      <c r="AG65" s="29"/>
      <c r="AH65" s="230"/>
      <c r="AI65" s="230"/>
      <c r="AJ65" s="229"/>
      <c r="AK65" s="229"/>
      <c r="AL65" s="228"/>
      <c r="AM65" s="228"/>
      <c r="AN65" s="56"/>
    </row>
    <row r="66" spans="2:40" ht="16.5" customHeight="1" thickTop="1">
      <c r="B66" s="158">
        <v>30</v>
      </c>
      <c r="C66" s="160" t="str">
        <f>VLOOKUP(B66,'пр.взв'!B65:E88,2,FALSE)</f>
        <v>МНАЦАКАРЯН Владимир Андреевич</v>
      </c>
      <c r="D66" s="162" t="str">
        <f>VLOOKUP(B66,'пр.взв'!B65:F144,3,FALSE)</f>
        <v>27.04.1997 1р</v>
      </c>
      <c r="E66" s="164" t="str">
        <f>VLOOKUP(B66,'пр.взв'!B65:G144,4,FALSE)</f>
        <v>ЮФО, Краснодарский, Крурганинск ФК</v>
      </c>
      <c r="F66" s="156">
        <v>31</v>
      </c>
      <c r="G66" s="66">
        <v>3</v>
      </c>
      <c r="H66" s="156">
        <v>28</v>
      </c>
      <c r="I66" s="66">
        <v>4</v>
      </c>
      <c r="J66" s="156" t="s">
        <v>232</v>
      </c>
      <c r="K66" s="66"/>
      <c r="L66" s="156" t="s">
        <v>232</v>
      </c>
      <c r="M66" s="66"/>
      <c r="N66" s="156" t="s">
        <v>232</v>
      </c>
      <c r="O66" s="66"/>
      <c r="P66" s="156" t="s">
        <v>232</v>
      </c>
      <c r="Q66" s="66"/>
      <c r="R66" s="156" t="s">
        <v>232</v>
      </c>
      <c r="S66" s="66"/>
      <c r="T66" s="156" t="s">
        <v>232</v>
      </c>
      <c r="U66" s="66"/>
      <c r="V66" s="156" t="s">
        <v>232</v>
      </c>
      <c r="W66" s="66"/>
      <c r="X66" s="156" t="s">
        <v>232</v>
      </c>
      <c r="Y66" s="66"/>
      <c r="Z66" s="170">
        <v>2</v>
      </c>
      <c r="AA66" s="166">
        <f>SUM(G66+I66+K66+M66+O66+Q66+S66+U66+W66+Y66)</f>
        <v>7</v>
      </c>
      <c r="AB66" s="168">
        <v>31</v>
      </c>
      <c r="AC66" s="29"/>
      <c r="AD66" s="29"/>
      <c r="AE66" s="29"/>
      <c r="AF66" s="29"/>
      <c r="AG66" s="29"/>
      <c r="AH66" s="230"/>
      <c r="AI66" s="230"/>
      <c r="AJ66" s="229"/>
      <c r="AK66" s="229"/>
      <c r="AL66" s="228"/>
      <c r="AM66" s="228"/>
      <c r="AN66" s="56"/>
    </row>
    <row r="67" spans="2:40" ht="16.5" customHeight="1" thickBot="1">
      <c r="B67" s="159"/>
      <c r="C67" s="161"/>
      <c r="D67" s="163"/>
      <c r="E67" s="165"/>
      <c r="F67" s="157"/>
      <c r="G67" s="64"/>
      <c r="H67" s="157"/>
      <c r="I67" s="64"/>
      <c r="J67" s="157"/>
      <c r="K67" s="64"/>
      <c r="L67" s="157"/>
      <c r="M67" s="64"/>
      <c r="N67" s="157"/>
      <c r="O67" s="64"/>
      <c r="P67" s="157"/>
      <c r="Q67" s="64"/>
      <c r="R67" s="157"/>
      <c r="S67" s="64"/>
      <c r="T67" s="157"/>
      <c r="U67" s="64"/>
      <c r="V67" s="157"/>
      <c r="W67" s="64"/>
      <c r="X67" s="157"/>
      <c r="Y67" s="64"/>
      <c r="Z67" s="171"/>
      <c r="AA67" s="167"/>
      <c r="AB67" s="169"/>
      <c r="AC67" s="29"/>
      <c r="AD67" s="29"/>
      <c r="AE67" s="29"/>
      <c r="AF67" s="29"/>
      <c r="AG67" s="29"/>
      <c r="AH67" s="230"/>
      <c r="AI67" s="230"/>
      <c r="AJ67" s="229"/>
      <c r="AK67" s="229"/>
      <c r="AL67" s="228"/>
      <c r="AM67" s="228"/>
      <c r="AN67" s="56"/>
    </row>
    <row r="68" spans="2:40" ht="16.5" customHeight="1" thickTop="1">
      <c r="B68" s="158">
        <v>31</v>
      </c>
      <c r="C68" s="160" t="str">
        <f>VLOOKUP(B68,'пр.взв'!B67:E90,2,FALSE)</f>
        <v>БАЙДАНОВ Амаду Иванович</v>
      </c>
      <c r="D68" s="162" t="str">
        <f>VLOOKUP(B68,'пр.взв'!B67:F146,3,FALSE)</f>
        <v>22.10.1995, 1р</v>
      </c>
      <c r="E68" s="162" t="str">
        <f>VLOOKUP(B68,'пр.взв'!B67:G146,4,FALSE)</f>
        <v>СФО, Р.Алтай, Г-Алтайск, ПР</v>
      </c>
      <c r="F68" s="156">
        <v>30</v>
      </c>
      <c r="G68" s="66">
        <v>1</v>
      </c>
      <c r="H68" s="156">
        <v>29</v>
      </c>
      <c r="I68" s="66">
        <v>2</v>
      </c>
      <c r="J68" s="156">
        <v>32</v>
      </c>
      <c r="K68" s="66">
        <v>4</v>
      </c>
      <c r="L68" s="156" t="s">
        <v>232</v>
      </c>
      <c r="M68" s="66"/>
      <c r="N68" s="156" t="s">
        <v>232</v>
      </c>
      <c r="O68" s="66"/>
      <c r="P68" s="156" t="s">
        <v>232</v>
      </c>
      <c r="Q68" s="66"/>
      <c r="R68" s="156" t="s">
        <v>232</v>
      </c>
      <c r="S68" s="66"/>
      <c r="T68" s="156" t="s">
        <v>232</v>
      </c>
      <c r="U68" s="66"/>
      <c r="V68" s="156" t="s">
        <v>232</v>
      </c>
      <c r="W68" s="66"/>
      <c r="X68" s="156" t="s">
        <v>232</v>
      </c>
      <c r="Y68" s="66"/>
      <c r="Z68" s="170">
        <v>3</v>
      </c>
      <c r="AA68" s="166">
        <f>SUM(G68+I68+K68+M68+O68+Q68+S68+U68+W68+Y68)</f>
        <v>7</v>
      </c>
      <c r="AB68" s="168">
        <v>19</v>
      </c>
      <c r="AC68" s="29"/>
      <c r="AD68" s="29"/>
      <c r="AE68" s="29"/>
      <c r="AF68" s="29"/>
      <c r="AG68" s="29"/>
      <c r="AH68" s="230"/>
      <c r="AI68" s="230"/>
      <c r="AJ68" s="229"/>
      <c r="AK68" s="229"/>
      <c r="AL68" s="228"/>
      <c r="AM68" s="228"/>
      <c r="AN68" s="56"/>
    </row>
    <row r="69" spans="2:40" ht="16.5" customHeight="1" thickBot="1">
      <c r="B69" s="172"/>
      <c r="C69" s="161"/>
      <c r="D69" s="163"/>
      <c r="E69" s="163"/>
      <c r="F69" s="157"/>
      <c r="G69" s="64"/>
      <c r="H69" s="157"/>
      <c r="I69" s="64"/>
      <c r="J69" s="157"/>
      <c r="K69" s="64"/>
      <c r="L69" s="157"/>
      <c r="M69" s="64"/>
      <c r="N69" s="157"/>
      <c r="O69" s="64"/>
      <c r="P69" s="157"/>
      <c r="Q69" s="64"/>
      <c r="R69" s="157"/>
      <c r="S69" s="64"/>
      <c r="T69" s="157"/>
      <c r="U69" s="64"/>
      <c r="V69" s="157"/>
      <c r="W69" s="64"/>
      <c r="X69" s="157"/>
      <c r="Y69" s="64"/>
      <c r="Z69" s="171"/>
      <c r="AA69" s="167"/>
      <c r="AB69" s="169"/>
      <c r="AC69" s="29"/>
      <c r="AD69" s="29"/>
      <c r="AE69" s="29"/>
      <c r="AF69" s="29"/>
      <c r="AG69" s="29"/>
      <c r="AH69" s="230"/>
      <c r="AI69" s="230"/>
      <c r="AJ69" s="229"/>
      <c r="AK69" s="229"/>
      <c r="AL69" s="228"/>
      <c r="AM69" s="228"/>
      <c r="AN69" s="56"/>
    </row>
    <row r="70" spans="2:40" ht="16.5" customHeight="1" thickTop="1">
      <c r="B70" s="158">
        <v>32</v>
      </c>
      <c r="C70" s="160" t="str">
        <f>VLOOKUP(B70,'пр.взв'!B69:E92,2,FALSE)</f>
        <v>САХИПГАРАЕВ Ратмир Айратович</v>
      </c>
      <c r="D70" s="162" t="str">
        <f>VLOOKUP(B70,'пр.взв'!B69:F148,3,FALSE)</f>
        <v>23.10.1995 КМС</v>
      </c>
      <c r="E70" s="164" t="str">
        <f>VLOOKUP(B70,'пр.взв'!B69:G148,4,FALSE)</f>
        <v>ПФО, Башкортостан, Октябрский</v>
      </c>
      <c r="F70" s="156">
        <v>33</v>
      </c>
      <c r="G70" s="66">
        <v>0</v>
      </c>
      <c r="H70" s="156">
        <v>34</v>
      </c>
      <c r="I70" s="66">
        <v>3</v>
      </c>
      <c r="J70" s="156">
        <v>31</v>
      </c>
      <c r="K70" s="66">
        <v>0</v>
      </c>
      <c r="L70" s="156" t="s">
        <v>227</v>
      </c>
      <c r="M70" s="66"/>
      <c r="N70" s="156">
        <v>22</v>
      </c>
      <c r="O70" s="66">
        <v>3</v>
      </c>
      <c r="P70" s="156" t="s">
        <v>232</v>
      </c>
      <c r="Q70" s="66"/>
      <c r="R70" s="156" t="s">
        <v>232</v>
      </c>
      <c r="S70" s="66"/>
      <c r="T70" s="156" t="s">
        <v>232</v>
      </c>
      <c r="U70" s="66"/>
      <c r="V70" s="156" t="s">
        <v>232</v>
      </c>
      <c r="W70" s="66"/>
      <c r="X70" s="156" t="s">
        <v>232</v>
      </c>
      <c r="Y70" s="66"/>
      <c r="Z70" s="170">
        <v>5</v>
      </c>
      <c r="AA70" s="166">
        <f>SUM(G70+I70+K70+M70+O70+Q70+S70+U70+W70+Y70)</f>
        <v>6</v>
      </c>
      <c r="AB70" s="168">
        <v>8</v>
      </c>
      <c r="AC70" s="29"/>
      <c r="AD70" s="29"/>
      <c r="AE70" s="29"/>
      <c r="AF70" s="29"/>
      <c r="AG70" s="29"/>
      <c r="AH70" s="230"/>
      <c r="AI70" s="230"/>
      <c r="AJ70" s="229"/>
      <c r="AK70" s="229"/>
      <c r="AL70" s="228"/>
      <c r="AM70" s="228"/>
      <c r="AN70" s="56"/>
    </row>
    <row r="71" spans="2:40" ht="16.5" customHeight="1" thickBot="1">
      <c r="B71" s="159"/>
      <c r="C71" s="161"/>
      <c r="D71" s="163"/>
      <c r="E71" s="165"/>
      <c r="F71" s="157"/>
      <c r="G71" s="64" t="s">
        <v>238</v>
      </c>
      <c r="H71" s="157"/>
      <c r="I71" s="64"/>
      <c r="J71" s="157"/>
      <c r="K71" s="64" t="s">
        <v>245</v>
      </c>
      <c r="L71" s="157"/>
      <c r="M71" s="64"/>
      <c r="N71" s="157"/>
      <c r="O71" s="64"/>
      <c r="P71" s="157"/>
      <c r="Q71" s="64"/>
      <c r="R71" s="157"/>
      <c r="S71" s="64"/>
      <c r="T71" s="157"/>
      <c r="U71" s="64"/>
      <c r="V71" s="157"/>
      <c r="W71" s="64"/>
      <c r="X71" s="157"/>
      <c r="Y71" s="64"/>
      <c r="Z71" s="171"/>
      <c r="AA71" s="167"/>
      <c r="AB71" s="169"/>
      <c r="AC71" s="29"/>
      <c r="AD71" s="29"/>
      <c r="AE71" s="29"/>
      <c r="AF71" s="29"/>
      <c r="AG71" s="29"/>
      <c r="AH71" s="230"/>
      <c r="AI71" s="230"/>
      <c r="AJ71" s="229"/>
      <c r="AK71" s="229"/>
      <c r="AL71" s="228"/>
      <c r="AM71" s="228"/>
      <c r="AN71" s="56"/>
    </row>
    <row r="72" spans="2:40" ht="16.5" customHeight="1" thickTop="1">
      <c r="B72" s="158">
        <v>33</v>
      </c>
      <c r="C72" s="160" t="str">
        <f>VLOOKUP(B72,'пр.взв'!B71:E94,2,FALSE)</f>
        <v>ЛУПОВ Виктор Вадимович</v>
      </c>
      <c r="D72" s="162" t="str">
        <f>VLOOKUP(B72,'пр.взв'!B71:F150,3,FALSE)</f>
        <v>02.04.1997 1р</v>
      </c>
      <c r="E72" s="162" t="str">
        <f>VLOOKUP(B72,'пр.взв'!B71:G150,4,FALSE)</f>
        <v>ЦФО, Рязанская Рязань ПР</v>
      </c>
      <c r="F72" s="156">
        <v>32</v>
      </c>
      <c r="G72" s="66">
        <v>4</v>
      </c>
      <c r="H72" s="156">
        <v>35</v>
      </c>
      <c r="I72" s="66">
        <v>2</v>
      </c>
      <c r="J72" s="156" t="s">
        <v>232</v>
      </c>
      <c r="K72" s="66"/>
      <c r="L72" s="156" t="s">
        <v>232</v>
      </c>
      <c r="M72" s="66"/>
      <c r="N72" s="156" t="s">
        <v>232</v>
      </c>
      <c r="O72" s="66"/>
      <c r="P72" s="156" t="s">
        <v>232</v>
      </c>
      <c r="Q72" s="66"/>
      <c r="R72" s="156" t="s">
        <v>232</v>
      </c>
      <c r="S72" s="66"/>
      <c r="T72" s="156" t="s">
        <v>232</v>
      </c>
      <c r="U72" s="66"/>
      <c r="V72" s="156" t="s">
        <v>232</v>
      </c>
      <c r="W72" s="66"/>
      <c r="X72" s="156" t="s">
        <v>232</v>
      </c>
      <c r="Y72" s="66"/>
      <c r="Z72" s="170">
        <v>2</v>
      </c>
      <c r="AA72" s="166">
        <f>SUM(G72+I72+K72+M72+O72+Q72+S72+U72+W72+Y72)</f>
        <v>6</v>
      </c>
      <c r="AB72" s="168">
        <v>24</v>
      </c>
      <c r="AC72" s="29"/>
      <c r="AD72" s="29"/>
      <c r="AE72" s="29"/>
      <c r="AF72" s="29"/>
      <c r="AG72" s="29"/>
      <c r="AH72" s="230"/>
      <c r="AI72" s="230"/>
      <c r="AJ72" s="229"/>
      <c r="AK72" s="229"/>
      <c r="AL72" s="228"/>
      <c r="AM72" s="228"/>
      <c r="AN72" s="56"/>
    </row>
    <row r="73" spans="2:40" ht="16.5" customHeight="1" thickBot="1">
      <c r="B73" s="159"/>
      <c r="C73" s="161"/>
      <c r="D73" s="163"/>
      <c r="E73" s="163"/>
      <c r="F73" s="157"/>
      <c r="G73" s="64"/>
      <c r="H73" s="157"/>
      <c r="I73" s="64"/>
      <c r="J73" s="157"/>
      <c r="K73" s="64"/>
      <c r="L73" s="157"/>
      <c r="M73" s="64"/>
      <c r="N73" s="157"/>
      <c r="O73" s="64"/>
      <c r="P73" s="157"/>
      <c r="Q73" s="64"/>
      <c r="R73" s="157"/>
      <c r="S73" s="64"/>
      <c r="T73" s="157"/>
      <c r="U73" s="64"/>
      <c r="V73" s="157"/>
      <c r="W73" s="64"/>
      <c r="X73" s="157"/>
      <c r="Y73" s="64"/>
      <c r="Z73" s="171"/>
      <c r="AA73" s="167"/>
      <c r="AB73" s="169"/>
      <c r="AC73" s="29"/>
      <c r="AD73" s="29"/>
      <c r="AE73" s="29"/>
      <c r="AF73" s="29"/>
      <c r="AG73" s="29"/>
      <c r="AH73" s="230"/>
      <c r="AI73" s="230"/>
      <c r="AJ73" s="229"/>
      <c r="AK73" s="229"/>
      <c r="AL73" s="228"/>
      <c r="AM73" s="228"/>
      <c r="AN73" s="56"/>
    </row>
    <row r="74" spans="2:40" ht="16.5" customHeight="1" thickTop="1">
      <c r="B74" s="158">
        <v>34</v>
      </c>
      <c r="C74" s="160" t="str">
        <f>VLOOKUP(B74,'пр.взв'!B73:E96,2,FALSE)</f>
        <v>КАРАЧАНЦЕВ Михаил Сергеевич</v>
      </c>
      <c r="D74" s="162" t="str">
        <f>VLOOKUP(B74,'пр.взв'!B73:F152,3,FALSE)</f>
        <v>21.11.1996 1р</v>
      </c>
      <c r="E74" s="164" t="str">
        <f>VLOOKUP(B74,'пр.взв'!B73:G152,4,FALSE)</f>
        <v>Москва С-70</v>
      </c>
      <c r="F74" s="156">
        <v>35</v>
      </c>
      <c r="G74" s="66">
        <v>3</v>
      </c>
      <c r="H74" s="156">
        <v>32</v>
      </c>
      <c r="I74" s="66">
        <v>2</v>
      </c>
      <c r="J74" s="156">
        <v>37</v>
      </c>
      <c r="K74" s="66">
        <v>3</v>
      </c>
      <c r="L74" s="156" t="s">
        <v>232</v>
      </c>
      <c r="M74" s="66"/>
      <c r="N74" s="156" t="s">
        <v>232</v>
      </c>
      <c r="O74" s="66"/>
      <c r="P74" s="156" t="s">
        <v>232</v>
      </c>
      <c r="Q74" s="66"/>
      <c r="R74" s="156" t="s">
        <v>232</v>
      </c>
      <c r="S74" s="66"/>
      <c r="T74" s="156" t="s">
        <v>232</v>
      </c>
      <c r="U74" s="66"/>
      <c r="V74" s="156" t="s">
        <v>232</v>
      </c>
      <c r="W74" s="66"/>
      <c r="X74" s="156" t="s">
        <v>232</v>
      </c>
      <c r="Y74" s="66"/>
      <c r="Z74" s="170">
        <v>3</v>
      </c>
      <c r="AA74" s="166">
        <f>SUM(G74+I74+K74+M74+O74+Q74+S74+U74+W74+Y74)</f>
        <v>8</v>
      </c>
      <c r="AB74" s="168">
        <v>23</v>
      </c>
      <c r="AC74" s="29"/>
      <c r="AD74" s="29"/>
      <c r="AE74" s="29"/>
      <c r="AF74" s="29"/>
      <c r="AG74" s="29"/>
      <c r="AH74" s="230"/>
      <c r="AI74" s="230"/>
      <c r="AJ74" s="229"/>
      <c r="AK74" s="229"/>
      <c r="AL74" s="228"/>
      <c r="AM74" s="228"/>
      <c r="AN74" s="56"/>
    </row>
    <row r="75" spans="2:40" ht="16.5" customHeight="1" thickBot="1">
      <c r="B75" s="159"/>
      <c r="C75" s="161"/>
      <c r="D75" s="163"/>
      <c r="E75" s="165"/>
      <c r="F75" s="157"/>
      <c r="G75" s="64"/>
      <c r="H75" s="157"/>
      <c r="I75" s="64"/>
      <c r="J75" s="157"/>
      <c r="K75" s="64"/>
      <c r="L75" s="157"/>
      <c r="M75" s="64"/>
      <c r="N75" s="157"/>
      <c r="O75" s="64"/>
      <c r="P75" s="157"/>
      <c r="Q75" s="64"/>
      <c r="R75" s="157"/>
      <c r="S75" s="64"/>
      <c r="T75" s="157"/>
      <c r="U75" s="64"/>
      <c r="V75" s="157"/>
      <c r="W75" s="64"/>
      <c r="X75" s="157"/>
      <c r="Y75" s="64"/>
      <c r="Z75" s="171"/>
      <c r="AA75" s="167"/>
      <c r="AB75" s="169"/>
      <c r="AC75" s="29"/>
      <c r="AD75" s="29"/>
      <c r="AE75" s="29"/>
      <c r="AF75" s="29"/>
      <c r="AG75" s="29"/>
      <c r="AH75" s="230"/>
      <c r="AI75" s="230"/>
      <c r="AJ75" s="229"/>
      <c r="AK75" s="229"/>
      <c r="AL75" s="228"/>
      <c r="AM75" s="228"/>
      <c r="AN75" s="56"/>
    </row>
    <row r="76" spans="2:40" ht="16.5" customHeight="1" thickTop="1">
      <c r="B76" s="158">
        <v>35</v>
      </c>
      <c r="C76" s="160" t="str">
        <f>VLOOKUP(B76,'пр.взв'!B75:E98,2,FALSE)</f>
        <v>КУИЗ Бислан Кимович</v>
      </c>
      <c r="D76" s="162" t="str">
        <f>VLOOKUP(B76,'пр.взв'!B75:F154,3,FALSE)</f>
        <v>03.11.1997 1р</v>
      </c>
      <c r="E76" s="164" t="str">
        <f>VLOOKUP(B76,'пр.взв'!B75:G154,4,FALSE)</f>
        <v>ЮФО, Адыгея ВС</v>
      </c>
      <c r="F76" s="156">
        <v>34</v>
      </c>
      <c r="G76" s="66">
        <v>1</v>
      </c>
      <c r="H76" s="156">
        <v>33</v>
      </c>
      <c r="I76" s="66">
        <v>3</v>
      </c>
      <c r="J76" s="156">
        <v>38</v>
      </c>
      <c r="K76" s="66">
        <v>4</v>
      </c>
      <c r="L76" s="156" t="s">
        <v>232</v>
      </c>
      <c r="M76" s="66"/>
      <c r="N76" s="156" t="s">
        <v>232</v>
      </c>
      <c r="O76" s="66"/>
      <c r="P76" s="156" t="s">
        <v>232</v>
      </c>
      <c r="Q76" s="66"/>
      <c r="R76" s="156" t="s">
        <v>232</v>
      </c>
      <c r="S76" s="66"/>
      <c r="T76" s="156" t="s">
        <v>232</v>
      </c>
      <c r="U76" s="66"/>
      <c r="V76" s="156" t="s">
        <v>232</v>
      </c>
      <c r="W76" s="66"/>
      <c r="X76" s="156" t="s">
        <v>232</v>
      </c>
      <c r="Y76" s="66"/>
      <c r="Z76" s="170">
        <v>3</v>
      </c>
      <c r="AA76" s="166">
        <f>SUM(G76+I76+K76+M76+O76+Q76+S76+U76+W76+Y76)</f>
        <v>8</v>
      </c>
      <c r="AB76" s="168">
        <v>22</v>
      </c>
      <c r="AC76" s="29"/>
      <c r="AD76" s="29"/>
      <c r="AE76" s="29"/>
      <c r="AF76" s="29"/>
      <c r="AG76" s="29"/>
      <c r="AH76" s="230"/>
      <c r="AI76" s="230"/>
      <c r="AJ76" s="229"/>
      <c r="AK76" s="229"/>
      <c r="AL76" s="228"/>
      <c r="AM76" s="228"/>
      <c r="AN76" s="56"/>
    </row>
    <row r="77" spans="2:40" ht="16.5" customHeight="1" thickBot="1">
      <c r="B77" s="172"/>
      <c r="C77" s="161"/>
      <c r="D77" s="163"/>
      <c r="E77" s="165"/>
      <c r="F77" s="157"/>
      <c r="G77" s="64"/>
      <c r="H77" s="157"/>
      <c r="I77" s="64"/>
      <c r="J77" s="157"/>
      <c r="K77" s="64"/>
      <c r="L77" s="157"/>
      <c r="M77" s="64"/>
      <c r="N77" s="157"/>
      <c r="O77" s="64"/>
      <c r="P77" s="157"/>
      <c r="Q77" s="64"/>
      <c r="R77" s="157"/>
      <c r="S77" s="64"/>
      <c r="T77" s="157"/>
      <c r="U77" s="64"/>
      <c r="V77" s="157"/>
      <c r="W77" s="64"/>
      <c r="X77" s="157"/>
      <c r="Y77" s="64"/>
      <c r="Z77" s="171"/>
      <c r="AA77" s="167"/>
      <c r="AB77" s="169"/>
      <c r="AC77" s="29"/>
      <c r="AD77" s="29"/>
      <c r="AE77" s="29"/>
      <c r="AF77" s="29"/>
      <c r="AG77" s="29"/>
      <c r="AH77" s="230"/>
      <c r="AI77" s="230"/>
      <c r="AJ77" s="229"/>
      <c r="AK77" s="229"/>
      <c r="AL77" s="228"/>
      <c r="AM77" s="228"/>
      <c r="AN77" s="56"/>
    </row>
    <row r="78" spans="2:40" ht="16.5" customHeight="1" thickTop="1">
      <c r="B78" s="158">
        <v>36</v>
      </c>
      <c r="C78" s="160" t="str">
        <f>VLOOKUP(B78,'пр.взв'!B77:E100,2,FALSE)</f>
        <v>БУРНАШЕВ Александр Валентинович </v>
      </c>
      <c r="D78" s="162" t="str">
        <f>VLOOKUP(B78,'пр.взв'!B77:F156,3,FALSE)</f>
        <v>26.11.1995, 1р</v>
      </c>
      <c r="E78" s="162" t="str">
        <f>VLOOKUP(B78,'пр.взв'!B77:G156,4,FALSE)</f>
        <v>СФО, Алтайский, Бийск, МО</v>
      </c>
      <c r="F78" s="156">
        <v>37</v>
      </c>
      <c r="G78" s="66">
        <v>3</v>
      </c>
      <c r="H78" s="156">
        <v>38</v>
      </c>
      <c r="I78" s="66">
        <v>4</v>
      </c>
      <c r="J78" s="156" t="s">
        <v>232</v>
      </c>
      <c r="K78" s="66"/>
      <c r="L78" s="156" t="s">
        <v>232</v>
      </c>
      <c r="M78" s="66"/>
      <c r="N78" s="156" t="s">
        <v>232</v>
      </c>
      <c r="O78" s="66"/>
      <c r="P78" s="156" t="s">
        <v>232</v>
      </c>
      <c r="Q78" s="66"/>
      <c r="R78" s="156" t="s">
        <v>232</v>
      </c>
      <c r="S78" s="66"/>
      <c r="T78" s="156" t="s">
        <v>232</v>
      </c>
      <c r="U78" s="66"/>
      <c r="V78" s="156" t="s">
        <v>232</v>
      </c>
      <c r="W78" s="66"/>
      <c r="X78" s="156" t="s">
        <v>232</v>
      </c>
      <c r="Y78" s="66"/>
      <c r="Z78" s="170">
        <v>2</v>
      </c>
      <c r="AA78" s="166">
        <f>SUM(G78+I78+K78+M78+O78+Q78+S78+U78+W78+Y78)</f>
        <v>7</v>
      </c>
      <c r="AB78" s="168">
        <v>30</v>
      </c>
      <c r="AC78" s="29"/>
      <c r="AD78" s="29"/>
      <c r="AE78" s="29"/>
      <c r="AF78" s="29"/>
      <c r="AG78" s="29"/>
      <c r="AH78" s="230"/>
      <c r="AI78" s="230"/>
      <c r="AJ78" s="229"/>
      <c r="AK78" s="229"/>
      <c r="AL78" s="228"/>
      <c r="AM78" s="228"/>
      <c r="AN78" s="56"/>
    </row>
    <row r="79" spans="2:40" ht="16.5" customHeight="1" thickBot="1">
      <c r="B79" s="159"/>
      <c r="C79" s="161"/>
      <c r="D79" s="163"/>
      <c r="E79" s="163"/>
      <c r="F79" s="157"/>
      <c r="G79" s="64"/>
      <c r="H79" s="157"/>
      <c r="I79" s="64"/>
      <c r="J79" s="157"/>
      <c r="K79" s="64"/>
      <c r="L79" s="157"/>
      <c r="M79" s="64"/>
      <c r="N79" s="157"/>
      <c r="O79" s="64"/>
      <c r="P79" s="157"/>
      <c r="Q79" s="64"/>
      <c r="R79" s="157"/>
      <c r="S79" s="64"/>
      <c r="T79" s="157"/>
      <c r="U79" s="64"/>
      <c r="V79" s="157"/>
      <c r="W79" s="64"/>
      <c r="X79" s="157"/>
      <c r="Y79" s="64"/>
      <c r="Z79" s="171"/>
      <c r="AA79" s="167"/>
      <c r="AB79" s="169"/>
      <c r="AC79" s="29"/>
      <c r="AD79" s="29"/>
      <c r="AE79" s="29"/>
      <c r="AF79" s="29"/>
      <c r="AG79" s="29"/>
      <c r="AH79" s="230"/>
      <c r="AI79" s="230"/>
      <c r="AJ79" s="229"/>
      <c r="AK79" s="229"/>
      <c r="AL79" s="228"/>
      <c r="AM79" s="228"/>
      <c r="AN79" s="56"/>
    </row>
    <row r="80" spans="2:40" ht="16.5" customHeight="1" thickTop="1">
      <c r="B80" s="158">
        <v>37</v>
      </c>
      <c r="C80" s="160" t="str">
        <f>VLOOKUP(B80,'пр.взв'!B79:E102,2,FALSE)</f>
        <v>ГАСАНБЕКОВ Имам Заурбекович</v>
      </c>
      <c r="D80" s="162" t="str">
        <f>VLOOKUP(B80,'пр.взв'!B79:F158,3,FALSE)</f>
        <v>10.03.1997 1р</v>
      </c>
      <c r="E80" s="164" t="str">
        <f>VLOOKUP(B80,'пр.взв'!B79:G158,4,FALSE)</f>
        <v>УФО, ХМАО, Радужный</v>
      </c>
      <c r="F80" s="156">
        <v>36</v>
      </c>
      <c r="G80" s="66">
        <v>2</v>
      </c>
      <c r="H80" s="156" t="s">
        <v>227</v>
      </c>
      <c r="I80" s="66"/>
      <c r="J80" s="156">
        <v>34</v>
      </c>
      <c r="K80" s="66">
        <v>1</v>
      </c>
      <c r="L80" s="156">
        <v>38</v>
      </c>
      <c r="M80" s="66">
        <v>3</v>
      </c>
      <c r="N80" s="156" t="s">
        <v>232</v>
      </c>
      <c r="O80" s="66"/>
      <c r="P80" s="156" t="s">
        <v>232</v>
      </c>
      <c r="Q80" s="66"/>
      <c r="R80" s="156" t="s">
        <v>232</v>
      </c>
      <c r="S80" s="66"/>
      <c r="T80" s="156" t="s">
        <v>232</v>
      </c>
      <c r="U80" s="66"/>
      <c r="V80" s="156" t="s">
        <v>232</v>
      </c>
      <c r="W80" s="66"/>
      <c r="X80" s="156" t="s">
        <v>232</v>
      </c>
      <c r="Y80" s="66"/>
      <c r="Z80" s="170">
        <v>4</v>
      </c>
      <c r="AA80" s="166">
        <f>SUM(G80+I80+K80+M80+O80+Q80+S80+U80+W80+Y80)</f>
        <v>6</v>
      </c>
      <c r="AB80" s="168">
        <v>11</v>
      </c>
      <c r="AC80" s="29"/>
      <c r="AD80" s="29"/>
      <c r="AE80" s="29"/>
      <c r="AF80" s="29"/>
      <c r="AG80" s="29"/>
      <c r="AH80" s="230"/>
      <c r="AI80" s="230"/>
      <c r="AJ80" s="229"/>
      <c r="AK80" s="229"/>
      <c r="AL80" s="228"/>
      <c r="AM80" s="228"/>
      <c r="AN80" s="56"/>
    </row>
    <row r="81" spans="2:40" ht="16.5" customHeight="1" thickBot="1">
      <c r="B81" s="159"/>
      <c r="C81" s="161"/>
      <c r="D81" s="163"/>
      <c r="E81" s="165"/>
      <c r="F81" s="157"/>
      <c r="G81" s="64"/>
      <c r="H81" s="157"/>
      <c r="I81" s="64"/>
      <c r="J81" s="157"/>
      <c r="K81" s="64"/>
      <c r="L81" s="157"/>
      <c r="M81" s="64"/>
      <c r="N81" s="157"/>
      <c r="O81" s="64"/>
      <c r="P81" s="157"/>
      <c r="Q81" s="64"/>
      <c r="R81" s="157"/>
      <c r="S81" s="64"/>
      <c r="T81" s="157"/>
      <c r="U81" s="64"/>
      <c r="V81" s="157"/>
      <c r="W81" s="64"/>
      <c r="X81" s="157"/>
      <c r="Y81" s="64"/>
      <c r="Z81" s="171"/>
      <c r="AA81" s="167"/>
      <c r="AB81" s="169"/>
      <c r="AC81" s="29"/>
      <c r="AD81" s="29"/>
      <c r="AE81" s="29"/>
      <c r="AF81" s="29"/>
      <c r="AG81" s="29"/>
      <c r="AH81" s="230"/>
      <c r="AI81" s="230"/>
      <c r="AJ81" s="229"/>
      <c r="AK81" s="229"/>
      <c r="AL81" s="228"/>
      <c r="AM81" s="228"/>
      <c r="AN81" s="56"/>
    </row>
    <row r="82" spans="2:40" ht="16.5" customHeight="1" thickTop="1">
      <c r="B82" s="158">
        <v>38</v>
      </c>
      <c r="C82" s="160" t="str">
        <f>VLOOKUP(B82,'пр.взв'!B75:E98,2,FALSE)</f>
        <v>ИЛЛАРИОНОВ Алексей Петрович</v>
      </c>
      <c r="D82" s="162" t="str">
        <f>VLOOKUP(B82,'пр.взв'!B75:F154,3,FALSE)</f>
        <v>31.08.1996, кмс</v>
      </c>
      <c r="E82" s="162" t="str">
        <f>VLOOKUP(B82,'пр.взв'!B75:G154,4,FALSE)</f>
        <v>ПФО, Чувашская, Чебоксары</v>
      </c>
      <c r="F82" s="156" t="s">
        <v>227</v>
      </c>
      <c r="G82" s="66"/>
      <c r="H82" s="156">
        <v>35</v>
      </c>
      <c r="I82" s="66">
        <v>0</v>
      </c>
      <c r="J82" s="156">
        <v>35</v>
      </c>
      <c r="K82" s="66">
        <v>0</v>
      </c>
      <c r="L82" s="156">
        <v>37</v>
      </c>
      <c r="M82" s="66">
        <v>1</v>
      </c>
      <c r="N82" s="156">
        <v>23</v>
      </c>
      <c r="O82" s="66">
        <v>3</v>
      </c>
      <c r="P82" s="156">
        <v>28</v>
      </c>
      <c r="Q82" s="79" t="s">
        <v>233</v>
      </c>
      <c r="R82" s="156"/>
      <c r="S82" s="66"/>
      <c r="T82" s="156"/>
      <c r="U82" s="66"/>
      <c r="V82" s="156">
        <v>10</v>
      </c>
      <c r="W82" s="66">
        <v>4</v>
      </c>
      <c r="X82" s="156"/>
      <c r="Y82" s="66"/>
      <c r="Z82" s="170" t="s">
        <v>255</v>
      </c>
      <c r="AA82" s="166"/>
      <c r="AB82" s="168">
        <v>3</v>
      </c>
      <c r="AC82" s="29"/>
      <c r="AD82" s="29"/>
      <c r="AE82" s="29"/>
      <c r="AF82" s="29"/>
      <c r="AG82" s="29"/>
      <c r="AH82" s="230"/>
      <c r="AI82" s="230"/>
      <c r="AJ82" s="229"/>
      <c r="AK82" s="229"/>
      <c r="AL82" s="228"/>
      <c r="AM82" s="228"/>
      <c r="AN82" s="56"/>
    </row>
    <row r="83" spans="2:40" ht="16.5" customHeight="1" thickBot="1">
      <c r="B83" s="159"/>
      <c r="C83" s="161"/>
      <c r="D83" s="163"/>
      <c r="E83" s="163"/>
      <c r="F83" s="157"/>
      <c r="G83" s="64"/>
      <c r="H83" s="157"/>
      <c r="I83" s="64" t="s">
        <v>240</v>
      </c>
      <c r="J83" s="157"/>
      <c r="K83" s="64" t="s">
        <v>246</v>
      </c>
      <c r="L83" s="157"/>
      <c r="M83" s="67"/>
      <c r="N83" s="157"/>
      <c r="O83" s="67"/>
      <c r="P83" s="157"/>
      <c r="Q83" s="67"/>
      <c r="R83" s="157"/>
      <c r="S83" s="67"/>
      <c r="T83" s="157"/>
      <c r="U83" s="67"/>
      <c r="V83" s="157"/>
      <c r="W83" s="67"/>
      <c r="X83" s="157"/>
      <c r="Y83" s="67"/>
      <c r="Z83" s="171"/>
      <c r="AA83" s="167"/>
      <c r="AB83" s="169"/>
      <c r="AC83" s="29"/>
      <c r="AD83" s="29"/>
      <c r="AE83" s="29"/>
      <c r="AF83" s="29"/>
      <c r="AG83" s="29"/>
      <c r="AH83" s="230"/>
      <c r="AI83" s="230"/>
      <c r="AJ83" s="229"/>
      <c r="AK83" s="229"/>
      <c r="AL83" s="228"/>
      <c r="AM83" s="228"/>
      <c r="AN83" s="56"/>
    </row>
    <row r="84" spans="2:34" ht="3" customHeight="1" thickTop="1">
      <c r="B84" s="27"/>
      <c r="C84" s="26"/>
      <c r="D84" s="26"/>
      <c r="E84" s="26"/>
      <c r="F84" s="28"/>
      <c r="G84" s="73"/>
      <c r="H84" s="71"/>
      <c r="I84" s="73"/>
      <c r="J84" s="71"/>
      <c r="K84" s="73"/>
      <c r="L84" s="28"/>
      <c r="M84" s="25"/>
      <c r="N84" s="71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22.5" customHeight="1">
      <c r="B85" s="36" t="str">
        <f>HYPERLINK('[1]реквизиты'!$A$6)</f>
        <v>Гл. судья, судья МК</v>
      </c>
      <c r="C85" s="40"/>
      <c r="D85" s="40"/>
      <c r="E85" s="41"/>
      <c r="F85" s="42"/>
      <c r="N85" s="43" t="str">
        <f>HYPERLINK('[1]реквизиты'!$G$6)</f>
        <v>А.В. Горбунов</v>
      </c>
      <c r="O85" s="41"/>
      <c r="P85" s="41"/>
      <c r="Q85" s="41"/>
      <c r="R85" s="46"/>
      <c r="S85" s="44"/>
      <c r="T85" s="46"/>
      <c r="U85" s="44"/>
      <c r="V85" s="46"/>
      <c r="W85" s="45" t="str">
        <f>HYPERLINK('[1]реквизиты'!$G$7)</f>
        <v>/Омск/</v>
      </c>
      <c r="X85" s="46"/>
      <c r="Y85" s="44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27" customHeight="1">
      <c r="B86" s="47" t="str">
        <f>HYPERLINK('[1]реквизиты'!$A$8)</f>
        <v>Гл. секретарь, судья РК</v>
      </c>
      <c r="C86" s="40"/>
      <c r="D86" s="57"/>
      <c r="E86" s="48"/>
      <c r="F86" s="49"/>
      <c r="G86" s="10"/>
      <c r="H86" s="10"/>
      <c r="I86" s="10"/>
      <c r="J86" s="10"/>
      <c r="K86" s="10"/>
      <c r="L86" s="10"/>
      <c r="M86" s="10"/>
      <c r="N86" s="43" t="str">
        <f>HYPERLINK('[1]реквизиты'!$G$8)</f>
        <v>С.Г. Пчелов</v>
      </c>
      <c r="O86" s="41"/>
      <c r="P86" s="41"/>
      <c r="Q86" s="41"/>
      <c r="R86" s="46"/>
      <c r="S86" s="44"/>
      <c r="T86" s="46"/>
      <c r="U86" s="44"/>
      <c r="V86" s="46"/>
      <c r="W86" s="45" t="str">
        <f>HYPERLINK('[1]реквизиты'!$G$9)</f>
        <v>/Чебоксары/</v>
      </c>
      <c r="X86" s="46"/>
      <c r="Y86" s="44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9"/>
      <c r="C87" s="9"/>
      <c r="D87" s="37"/>
      <c r="E87" s="4"/>
      <c r="F87" s="38"/>
      <c r="G87" s="1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4:34" ht="10.5" customHeight="1"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9"/>
      <c r="C89" s="39"/>
      <c r="D89" s="39"/>
      <c r="E89" s="18"/>
      <c r="F89" s="18"/>
      <c r="H89" s="1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34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2:34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2:34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2:34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2:34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2:34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2:34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2:34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2:34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2:34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2:34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2:34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28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</row>
    <row r="161" spans="2:28" ht="10.5" customHeight="1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</row>
    <row r="162" spans="2:28" ht="10.5" customHeight="1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</row>
    <row r="163" spans="2:28" ht="10.5" customHeight="1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</row>
    <row r="164" spans="2:28" ht="10.5" customHeight="1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</row>
    <row r="165" spans="2:28" ht="10.5" customHeight="1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</row>
    <row r="166" spans="2:28" ht="10.5" customHeight="1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</row>
    <row r="167" spans="2:28" ht="10.5" customHeight="1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</row>
    <row r="168" spans="2:28" ht="10.5" customHeight="1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</row>
    <row r="169" spans="2:28" ht="10.5" customHeight="1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</row>
    <row r="170" spans="2:28" ht="10.5" customHeight="1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</row>
    <row r="171" spans="2:28" ht="10.5" customHeight="1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</row>
    <row r="172" spans="2:31" ht="10.5" customHeight="1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  <c r="AC190" s="4"/>
      <c r="AD190" s="4"/>
      <c r="AE190" s="4"/>
    </row>
    <row r="191" spans="2:31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  <c r="AC191" s="4"/>
      <c r="AD191" s="4"/>
      <c r="AE191" s="4"/>
    </row>
    <row r="192" spans="2:31" ht="15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  <c r="AC192" s="4"/>
      <c r="AD192" s="4"/>
      <c r="AE192" s="4"/>
    </row>
    <row r="193" spans="2:31" ht="15.75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  <c r="AC193" s="4"/>
      <c r="AD193" s="4"/>
      <c r="AE193" s="4"/>
    </row>
    <row r="194" spans="2:31" ht="15">
      <c r="B194" s="27"/>
      <c r="C194" s="26"/>
      <c r="D194" s="26"/>
      <c r="E194" s="26"/>
      <c r="F194" s="28"/>
      <c r="G194" s="25"/>
      <c r="H194" s="28"/>
      <c r="I194" s="25"/>
      <c r="J194" s="28"/>
      <c r="K194" s="25"/>
      <c r="L194" s="28"/>
      <c r="M194" s="25"/>
      <c r="N194" s="28"/>
      <c r="O194" s="25"/>
      <c r="P194" s="28"/>
      <c r="Q194" s="25"/>
      <c r="R194" s="28"/>
      <c r="S194" s="25"/>
      <c r="T194" s="28"/>
      <c r="U194" s="25"/>
      <c r="V194" s="28"/>
      <c r="W194" s="25"/>
      <c r="X194" s="28"/>
      <c r="Y194" s="25"/>
      <c r="Z194" s="29"/>
      <c r="AA194" s="29"/>
      <c r="AB194" s="29"/>
      <c r="AC194" s="4"/>
      <c r="AD194" s="4"/>
      <c r="AE194" s="4"/>
    </row>
    <row r="195" spans="2:31" ht="15.75">
      <c r="B195" s="30"/>
      <c r="C195" s="26"/>
      <c r="D195" s="26"/>
      <c r="E195" s="26"/>
      <c r="F195" s="28"/>
      <c r="G195" s="21"/>
      <c r="H195" s="28"/>
      <c r="I195" s="21"/>
      <c r="J195" s="28"/>
      <c r="K195" s="21"/>
      <c r="L195" s="28"/>
      <c r="M195" s="21"/>
      <c r="N195" s="28"/>
      <c r="O195" s="21"/>
      <c r="P195" s="28"/>
      <c r="Q195" s="21"/>
      <c r="R195" s="28"/>
      <c r="S195" s="21"/>
      <c r="T195" s="28"/>
      <c r="U195" s="21"/>
      <c r="V195" s="28"/>
      <c r="W195" s="21"/>
      <c r="X195" s="28"/>
      <c r="Y195" s="21"/>
      <c r="Z195" s="29"/>
      <c r="AA195" s="29"/>
      <c r="AB195" s="29"/>
      <c r="AC195" s="4"/>
      <c r="AD195" s="4"/>
      <c r="AE195" s="4"/>
    </row>
    <row r="196" spans="2:31" ht="15">
      <c r="B196" s="27"/>
      <c r="C196" s="26"/>
      <c r="D196" s="26"/>
      <c r="E196" s="26"/>
      <c r="F196" s="28"/>
      <c r="G196" s="25"/>
      <c r="H196" s="28"/>
      <c r="I196" s="25"/>
      <c r="J196" s="28"/>
      <c r="K196" s="25"/>
      <c r="L196" s="28"/>
      <c r="M196" s="25"/>
      <c r="N196" s="28"/>
      <c r="O196" s="25"/>
      <c r="P196" s="28"/>
      <c r="Q196" s="25"/>
      <c r="R196" s="28"/>
      <c r="S196" s="25"/>
      <c r="T196" s="28"/>
      <c r="U196" s="25"/>
      <c r="V196" s="28"/>
      <c r="W196" s="25"/>
      <c r="X196" s="28"/>
      <c r="Y196" s="25"/>
      <c r="Z196" s="29"/>
      <c r="AA196" s="29"/>
      <c r="AB196" s="29"/>
      <c r="AC196" s="4"/>
      <c r="AD196" s="4"/>
      <c r="AE196" s="4"/>
    </row>
    <row r="197" spans="2:31" ht="15.75">
      <c r="B197" s="30"/>
      <c r="C197" s="26"/>
      <c r="D197" s="26"/>
      <c r="E197" s="26"/>
      <c r="F197" s="28"/>
      <c r="G197" s="21"/>
      <c r="H197" s="28"/>
      <c r="I197" s="21"/>
      <c r="J197" s="28"/>
      <c r="K197" s="21"/>
      <c r="L197" s="28"/>
      <c r="M197" s="21"/>
      <c r="N197" s="28"/>
      <c r="O197" s="21"/>
      <c r="P197" s="28"/>
      <c r="Q197" s="21"/>
      <c r="R197" s="28"/>
      <c r="S197" s="21"/>
      <c r="T197" s="28"/>
      <c r="U197" s="21"/>
      <c r="V197" s="28"/>
      <c r="W197" s="21"/>
      <c r="X197" s="28"/>
      <c r="Y197" s="21"/>
      <c r="Z197" s="29"/>
      <c r="AA197" s="29"/>
      <c r="AB197" s="29"/>
      <c r="AC197" s="4"/>
      <c r="AD197" s="4"/>
      <c r="AE197" s="4"/>
    </row>
    <row r="198" spans="2:31" ht="15">
      <c r="B198" s="27"/>
      <c r="C198" s="26"/>
      <c r="D198" s="26"/>
      <c r="E198" s="26"/>
      <c r="F198" s="28"/>
      <c r="G198" s="25"/>
      <c r="H198" s="28"/>
      <c r="I198" s="25"/>
      <c r="J198" s="28"/>
      <c r="K198" s="25"/>
      <c r="L198" s="28"/>
      <c r="M198" s="25"/>
      <c r="N198" s="28"/>
      <c r="O198" s="25"/>
      <c r="P198" s="28"/>
      <c r="Q198" s="25"/>
      <c r="R198" s="28"/>
      <c r="S198" s="25"/>
      <c r="T198" s="28"/>
      <c r="U198" s="25"/>
      <c r="V198" s="28"/>
      <c r="W198" s="25"/>
      <c r="X198" s="28"/>
      <c r="Y198" s="25"/>
      <c r="Z198" s="29"/>
      <c r="AA198" s="29"/>
      <c r="AB198" s="29"/>
      <c r="AC198" s="4"/>
      <c r="AD198" s="4"/>
      <c r="AE198" s="4"/>
    </row>
    <row r="199" spans="2:31" ht="15.75">
      <c r="B199" s="30"/>
      <c r="C199" s="26"/>
      <c r="D199" s="26"/>
      <c r="E199" s="26"/>
      <c r="F199" s="28"/>
      <c r="G199" s="21"/>
      <c r="H199" s="28"/>
      <c r="I199" s="21"/>
      <c r="J199" s="28"/>
      <c r="K199" s="21"/>
      <c r="L199" s="28"/>
      <c r="M199" s="21"/>
      <c r="N199" s="28"/>
      <c r="O199" s="21"/>
      <c r="P199" s="28"/>
      <c r="Q199" s="21"/>
      <c r="R199" s="28"/>
      <c r="S199" s="21"/>
      <c r="T199" s="28"/>
      <c r="U199" s="21"/>
      <c r="V199" s="28"/>
      <c r="W199" s="21"/>
      <c r="X199" s="28"/>
      <c r="Y199" s="21"/>
      <c r="Z199" s="29"/>
      <c r="AA199" s="29"/>
      <c r="AB199" s="29"/>
      <c r="AC199" s="4"/>
      <c r="AD199" s="4"/>
      <c r="AE199" s="4"/>
    </row>
    <row r="200" spans="2:31" ht="15">
      <c r="B200" s="27"/>
      <c r="C200" s="26"/>
      <c r="D200" s="26"/>
      <c r="E200" s="26"/>
      <c r="F200" s="28"/>
      <c r="G200" s="25"/>
      <c r="H200" s="28"/>
      <c r="I200" s="25"/>
      <c r="J200" s="28"/>
      <c r="K200" s="25"/>
      <c r="L200" s="28"/>
      <c r="M200" s="25"/>
      <c r="N200" s="28"/>
      <c r="O200" s="25"/>
      <c r="P200" s="28"/>
      <c r="Q200" s="25"/>
      <c r="R200" s="28"/>
      <c r="S200" s="25"/>
      <c r="T200" s="28"/>
      <c r="U200" s="25"/>
      <c r="V200" s="28"/>
      <c r="W200" s="25"/>
      <c r="X200" s="28"/>
      <c r="Y200" s="25"/>
      <c r="Z200" s="29"/>
      <c r="AA200" s="29"/>
      <c r="AB200" s="29"/>
      <c r="AC200" s="4"/>
      <c r="AD200" s="4"/>
      <c r="AE200" s="4"/>
    </row>
    <row r="201" spans="2:31" ht="15.75">
      <c r="B201" s="30"/>
      <c r="C201" s="26"/>
      <c r="D201" s="26"/>
      <c r="E201" s="26"/>
      <c r="F201" s="28"/>
      <c r="G201" s="21"/>
      <c r="H201" s="28"/>
      <c r="I201" s="21"/>
      <c r="J201" s="28"/>
      <c r="K201" s="21"/>
      <c r="L201" s="28"/>
      <c r="M201" s="21"/>
      <c r="N201" s="28"/>
      <c r="O201" s="21"/>
      <c r="P201" s="28"/>
      <c r="Q201" s="21"/>
      <c r="R201" s="28"/>
      <c r="S201" s="21"/>
      <c r="T201" s="28"/>
      <c r="U201" s="21"/>
      <c r="V201" s="28"/>
      <c r="W201" s="21"/>
      <c r="X201" s="28"/>
      <c r="Y201" s="21"/>
      <c r="Z201" s="29"/>
      <c r="AA201" s="29"/>
      <c r="AB201" s="29"/>
      <c r="AC201" s="4"/>
      <c r="AD201" s="4"/>
      <c r="AE201" s="4"/>
    </row>
    <row r="202" spans="2:31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2:31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2:31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2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2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2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</sheetData>
  <sheetProtection/>
  <mergeCells count="677">
    <mergeCell ref="AB11:AB12"/>
    <mergeCell ref="AB17:AB18"/>
    <mergeCell ref="AB35:AB36"/>
    <mergeCell ref="AB56:AB57"/>
    <mergeCell ref="AB58:AB59"/>
    <mergeCell ref="B45:AB45"/>
    <mergeCell ref="AB43:AB44"/>
    <mergeCell ref="AB19:AB20"/>
    <mergeCell ref="AB21:AB22"/>
    <mergeCell ref="AB13:AB14"/>
    <mergeCell ref="AB15:AB16"/>
    <mergeCell ref="AB37:AB38"/>
    <mergeCell ref="AH63:AI83"/>
    <mergeCell ref="AB60:AB61"/>
    <mergeCell ref="AB62:AB63"/>
    <mergeCell ref="AB23:AB24"/>
    <mergeCell ref="AB25:AB26"/>
    <mergeCell ref="AB46:AB47"/>
    <mergeCell ref="AB48:AB49"/>
    <mergeCell ref="AB52:AB53"/>
    <mergeCell ref="AB54:AB55"/>
    <mergeCell ref="AJ63:AK83"/>
    <mergeCell ref="AB27:AB28"/>
    <mergeCell ref="AB29:AB30"/>
    <mergeCell ref="AB31:AB32"/>
    <mergeCell ref="AB33:AB34"/>
    <mergeCell ref="AB64:AB65"/>
    <mergeCell ref="AB50:AB51"/>
    <mergeCell ref="AB39:AB40"/>
    <mergeCell ref="AB41:AB42"/>
    <mergeCell ref="AB80:AB81"/>
    <mergeCell ref="AL63:AM83"/>
    <mergeCell ref="L35:L36"/>
    <mergeCell ref="N35:N36"/>
    <mergeCell ref="T62:T63"/>
    <mergeCell ref="Z62:Z63"/>
    <mergeCell ref="AA62:AA63"/>
    <mergeCell ref="AA56:AA57"/>
    <mergeCell ref="Z54:Z55"/>
    <mergeCell ref="X56:X57"/>
    <mergeCell ref="V56:V57"/>
    <mergeCell ref="J37:J38"/>
    <mergeCell ref="L37:L38"/>
    <mergeCell ref="N37:N38"/>
    <mergeCell ref="T56:T57"/>
    <mergeCell ref="X54:X55"/>
    <mergeCell ref="J43:J44"/>
    <mergeCell ref="H37:H38"/>
    <mergeCell ref="J35:J36"/>
    <mergeCell ref="B60:B61"/>
    <mergeCell ref="B56:B57"/>
    <mergeCell ref="B52:B53"/>
    <mergeCell ref="B48:B49"/>
    <mergeCell ref="B58:B59"/>
    <mergeCell ref="C58:C59"/>
    <mergeCell ref="D58:D59"/>
    <mergeCell ref="H35:H36"/>
    <mergeCell ref="C56:C57"/>
    <mergeCell ref="D56:D57"/>
    <mergeCell ref="E56:E57"/>
    <mergeCell ref="F37:F38"/>
    <mergeCell ref="E48:E49"/>
    <mergeCell ref="C48:C49"/>
    <mergeCell ref="D48:D49"/>
    <mergeCell ref="C60:C61"/>
    <mergeCell ref="D60:D61"/>
    <mergeCell ref="E60:E61"/>
    <mergeCell ref="C52:C53"/>
    <mergeCell ref="D52:D53"/>
    <mergeCell ref="E52:E53"/>
    <mergeCell ref="E58:E59"/>
    <mergeCell ref="B50:B51"/>
    <mergeCell ref="C50:C51"/>
    <mergeCell ref="D50:D51"/>
    <mergeCell ref="E50:E51"/>
    <mergeCell ref="E39:E40"/>
    <mergeCell ref="E41:E42"/>
    <mergeCell ref="E43:E44"/>
    <mergeCell ref="B54:B55"/>
    <mergeCell ref="B46:B47"/>
    <mergeCell ref="C46:C47"/>
    <mergeCell ref="D46:D47"/>
    <mergeCell ref="E46:E47"/>
    <mergeCell ref="B41:B42"/>
    <mergeCell ref="C41:C42"/>
    <mergeCell ref="D43:D44"/>
    <mergeCell ref="B39:B40"/>
    <mergeCell ref="C39:C40"/>
    <mergeCell ref="D39:D40"/>
    <mergeCell ref="D41:D42"/>
    <mergeCell ref="B43:B44"/>
    <mergeCell ref="C43:C44"/>
    <mergeCell ref="D37:D38"/>
    <mergeCell ref="E37:E38"/>
    <mergeCell ref="E35:E36"/>
    <mergeCell ref="B29:B30"/>
    <mergeCell ref="C29:C30"/>
    <mergeCell ref="D29:D30"/>
    <mergeCell ref="B37:B38"/>
    <mergeCell ref="E29:E30"/>
    <mergeCell ref="C37:C38"/>
    <mergeCell ref="B33:B34"/>
    <mergeCell ref="AA15:AA16"/>
    <mergeCell ref="AA17:AA18"/>
    <mergeCell ref="Z17:Z18"/>
    <mergeCell ref="B23:B24"/>
    <mergeCell ref="C23:C24"/>
    <mergeCell ref="D23:D24"/>
    <mergeCell ref="B17:B18"/>
    <mergeCell ref="C17:C18"/>
    <mergeCell ref="D17:D18"/>
    <mergeCell ref="B19:B20"/>
    <mergeCell ref="D27:D28"/>
    <mergeCell ref="E27:E28"/>
    <mergeCell ref="B31:B32"/>
    <mergeCell ref="C31:C32"/>
    <mergeCell ref="D31:D32"/>
    <mergeCell ref="B25:B26"/>
    <mergeCell ref="C25:C26"/>
    <mergeCell ref="B27:B28"/>
    <mergeCell ref="C27:C28"/>
    <mergeCell ref="C21:C22"/>
    <mergeCell ref="D21:D22"/>
    <mergeCell ref="E21:E22"/>
    <mergeCell ref="B21:B22"/>
    <mergeCell ref="E15:E16"/>
    <mergeCell ref="E17:E18"/>
    <mergeCell ref="E19:E20"/>
    <mergeCell ref="D25:D26"/>
    <mergeCell ref="E25:E26"/>
    <mergeCell ref="E23:E24"/>
    <mergeCell ref="C19:C20"/>
    <mergeCell ref="D19:D20"/>
    <mergeCell ref="B15:B16"/>
    <mergeCell ref="C15:C16"/>
    <mergeCell ref="D15:D16"/>
    <mergeCell ref="B11:B12"/>
    <mergeCell ref="C11:C12"/>
    <mergeCell ref="D11:D12"/>
    <mergeCell ref="E11:E12"/>
    <mergeCell ref="B13:B14"/>
    <mergeCell ref="C13:C14"/>
    <mergeCell ref="D13:D14"/>
    <mergeCell ref="E13:E14"/>
    <mergeCell ref="AB4:AB5"/>
    <mergeCell ref="A7:A8"/>
    <mergeCell ref="N7:N8"/>
    <mergeCell ref="P7:P8"/>
    <mergeCell ref="R7:R8"/>
    <mergeCell ref="B6:AB6"/>
    <mergeCell ref="A9:A10"/>
    <mergeCell ref="B9:B10"/>
    <mergeCell ref="C9:C10"/>
    <mergeCell ref="B7:B8"/>
    <mergeCell ref="C7:C8"/>
    <mergeCell ref="D7:D8"/>
    <mergeCell ref="E7:E8"/>
    <mergeCell ref="D9:D10"/>
    <mergeCell ref="E9:E10"/>
    <mergeCell ref="A4:A5"/>
    <mergeCell ref="J5:K5"/>
    <mergeCell ref="L5:M5"/>
    <mergeCell ref="B4:B5"/>
    <mergeCell ref="C4:C5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F25:F26"/>
    <mergeCell ref="H25:H26"/>
    <mergeCell ref="H23:H24"/>
    <mergeCell ref="T7:T8"/>
    <mergeCell ref="T11:T12"/>
    <mergeCell ref="T15:T16"/>
    <mergeCell ref="T23:T24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L25:L26"/>
    <mergeCell ref="N25:N26"/>
    <mergeCell ref="P25:P26"/>
    <mergeCell ref="R19:R20"/>
    <mergeCell ref="N29:N30"/>
    <mergeCell ref="L27:L28"/>
    <mergeCell ref="N27:N28"/>
    <mergeCell ref="P27:P28"/>
    <mergeCell ref="R27:R28"/>
    <mergeCell ref="P29:P30"/>
    <mergeCell ref="L29:L30"/>
    <mergeCell ref="R29:R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R17:R18"/>
    <mergeCell ref="H15:H16"/>
    <mergeCell ref="J15:J16"/>
    <mergeCell ref="H17:H18"/>
    <mergeCell ref="J17:J18"/>
    <mergeCell ref="L17:L18"/>
    <mergeCell ref="H19:H20"/>
    <mergeCell ref="J19:J20"/>
    <mergeCell ref="L19:L20"/>
    <mergeCell ref="P17:P18"/>
    <mergeCell ref="P19:P20"/>
    <mergeCell ref="N19:N20"/>
    <mergeCell ref="H11:H12"/>
    <mergeCell ref="J11:J12"/>
    <mergeCell ref="L15:L16"/>
    <mergeCell ref="N15:N16"/>
    <mergeCell ref="H13:H14"/>
    <mergeCell ref="J13:J14"/>
    <mergeCell ref="L13:L14"/>
    <mergeCell ref="N13:N14"/>
    <mergeCell ref="H9:H10"/>
    <mergeCell ref="J9:J10"/>
    <mergeCell ref="L9:L10"/>
    <mergeCell ref="N9:N10"/>
    <mergeCell ref="F7:F8"/>
    <mergeCell ref="H7:H8"/>
    <mergeCell ref="J7:J8"/>
    <mergeCell ref="L7:L8"/>
    <mergeCell ref="F4:Y4"/>
    <mergeCell ref="P5:Q5"/>
    <mergeCell ref="R5:S5"/>
    <mergeCell ref="N5:O5"/>
    <mergeCell ref="T5:U5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V7:V8"/>
    <mergeCell ref="X7:X8"/>
    <mergeCell ref="L11:L12"/>
    <mergeCell ref="N11:N12"/>
    <mergeCell ref="P9:P10"/>
    <mergeCell ref="R9:R10"/>
    <mergeCell ref="P11:P12"/>
    <mergeCell ref="R11:R12"/>
    <mergeCell ref="X13:X14"/>
    <mergeCell ref="V15:V16"/>
    <mergeCell ref="R31:R32"/>
    <mergeCell ref="J33:J34"/>
    <mergeCell ref="L33:L34"/>
    <mergeCell ref="N17:N18"/>
    <mergeCell ref="P13:P14"/>
    <mergeCell ref="R13:R14"/>
    <mergeCell ref="P15:P16"/>
    <mergeCell ref="R15:R16"/>
    <mergeCell ref="X17:X18"/>
    <mergeCell ref="V13:V14"/>
    <mergeCell ref="F54:F55"/>
    <mergeCell ref="H54:H55"/>
    <mergeCell ref="J54:J55"/>
    <mergeCell ref="L54:L55"/>
    <mergeCell ref="F52:F53"/>
    <mergeCell ref="H52:H53"/>
    <mergeCell ref="J52:J53"/>
    <mergeCell ref="L52:L53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H33:H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C33:C34"/>
    <mergeCell ref="D33:D34"/>
    <mergeCell ref="E33:E34"/>
    <mergeCell ref="F33:F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R41:R42"/>
    <mergeCell ref="F39:F40"/>
    <mergeCell ref="H39:H40"/>
    <mergeCell ref="F41:F42"/>
    <mergeCell ref="J39:J40"/>
    <mergeCell ref="B35:B36"/>
    <mergeCell ref="C35:C36"/>
    <mergeCell ref="D35:D36"/>
    <mergeCell ref="F35:F36"/>
    <mergeCell ref="Z35:Z36"/>
    <mergeCell ref="L39:L40"/>
    <mergeCell ref="N39:N40"/>
    <mergeCell ref="P39:P40"/>
    <mergeCell ref="R39:R40"/>
    <mergeCell ref="P37:P38"/>
    <mergeCell ref="R37:R38"/>
    <mergeCell ref="V37:V38"/>
    <mergeCell ref="V35:V36"/>
    <mergeCell ref="X35:X36"/>
    <mergeCell ref="L43:L44"/>
    <mergeCell ref="N43:N44"/>
    <mergeCell ref="P43:P44"/>
    <mergeCell ref="H41:H42"/>
    <mergeCell ref="J41:J42"/>
    <mergeCell ref="L41:L42"/>
    <mergeCell ref="N41:N42"/>
    <mergeCell ref="P41:P42"/>
    <mergeCell ref="R43:R44"/>
    <mergeCell ref="F46:F47"/>
    <mergeCell ref="H46:H47"/>
    <mergeCell ref="J46:J47"/>
    <mergeCell ref="L46:L47"/>
    <mergeCell ref="N46:N47"/>
    <mergeCell ref="P46:P47"/>
    <mergeCell ref="R46:R47"/>
    <mergeCell ref="F43:F44"/>
    <mergeCell ref="H43:H44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N54:N55"/>
    <mergeCell ref="P54:P55"/>
    <mergeCell ref="F56:F57"/>
    <mergeCell ref="H56:H57"/>
    <mergeCell ref="J56:J57"/>
    <mergeCell ref="L56:L57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V64:V65"/>
    <mergeCell ref="X64:X65"/>
    <mergeCell ref="J62:J63"/>
    <mergeCell ref="L62:L63"/>
    <mergeCell ref="N62:N63"/>
    <mergeCell ref="J64:J65"/>
    <mergeCell ref="L64:L65"/>
    <mergeCell ref="N64:N65"/>
    <mergeCell ref="F64:F65"/>
    <mergeCell ref="H64:H65"/>
    <mergeCell ref="J66:J67"/>
    <mergeCell ref="X62:X63"/>
    <mergeCell ref="P62:P63"/>
    <mergeCell ref="R62:R63"/>
    <mergeCell ref="V62:V63"/>
    <mergeCell ref="P64:P65"/>
    <mergeCell ref="R64:R65"/>
    <mergeCell ref="T64:T65"/>
    <mergeCell ref="B64:B65"/>
    <mergeCell ref="C64:C65"/>
    <mergeCell ref="D64:D65"/>
    <mergeCell ref="E64:E65"/>
    <mergeCell ref="Z64:Z65"/>
    <mergeCell ref="AA64:AA65"/>
    <mergeCell ref="B66:B67"/>
    <mergeCell ref="C66:C67"/>
    <mergeCell ref="D66:D67"/>
    <mergeCell ref="E66:E67"/>
    <mergeCell ref="F66:F67"/>
    <mergeCell ref="H66:H67"/>
    <mergeCell ref="L66:L67"/>
    <mergeCell ref="N66:N67"/>
    <mergeCell ref="P66:P67"/>
    <mergeCell ref="R66:R67"/>
    <mergeCell ref="T66:T67"/>
    <mergeCell ref="V66:V67"/>
    <mergeCell ref="F68:F69"/>
    <mergeCell ref="H68:H69"/>
    <mergeCell ref="J68:J69"/>
    <mergeCell ref="L68:L69"/>
    <mergeCell ref="B68:B69"/>
    <mergeCell ref="C68:C69"/>
    <mergeCell ref="D68:D69"/>
    <mergeCell ref="E68:E69"/>
    <mergeCell ref="V68:V69"/>
    <mergeCell ref="X68:X69"/>
    <mergeCell ref="AA66:AA67"/>
    <mergeCell ref="AB66:AB67"/>
    <mergeCell ref="X66:X67"/>
    <mergeCell ref="Z66:Z67"/>
    <mergeCell ref="N68:N69"/>
    <mergeCell ref="P68:P69"/>
    <mergeCell ref="R68:R69"/>
    <mergeCell ref="T68:T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P70:P71"/>
    <mergeCell ref="R70:R71"/>
    <mergeCell ref="T70:T71"/>
    <mergeCell ref="V70:V71"/>
    <mergeCell ref="AA70:AA71"/>
    <mergeCell ref="AB70:AB71"/>
    <mergeCell ref="B72:B73"/>
    <mergeCell ref="C72:C73"/>
    <mergeCell ref="D72:D73"/>
    <mergeCell ref="E72:E73"/>
    <mergeCell ref="F72:F73"/>
    <mergeCell ref="H72:H73"/>
    <mergeCell ref="L70:L71"/>
    <mergeCell ref="N70:N71"/>
    <mergeCell ref="R72:R73"/>
    <mergeCell ref="T72:T73"/>
    <mergeCell ref="X70:X71"/>
    <mergeCell ref="Z70:Z71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V72:V73"/>
    <mergeCell ref="X72:X73"/>
    <mergeCell ref="Z72:Z73"/>
    <mergeCell ref="AA72:AA73"/>
    <mergeCell ref="AA74:AA75"/>
    <mergeCell ref="AB74:AB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R82:R83"/>
    <mergeCell ref="T82:T83"/>
    <mergeCell ref="B82:B83"/>
    <mergeCell ref="C82:C83"/>
    <mergeCell ref="D82:D83"/>
    <mergeCell ref="E82:E83"/>
    <mergeCell ref="F82:F83"/>
    <mergeCell ref="H82:H83"/>
    <mergeCell ref="AB82:AB83"/>
    <mergeCell ref="B76:B77"/>
    <mergeCell ref="C76:C77"/>
    <mergeCell ref="D76:D77"/>
    <mergeCell ref="E76:E77"/>
    <mergeCell ref="F76:F77"/>
    <mergeCell ref="J82:J83"/>
    <mergeCell ref="L82:L83"/>
    <mergeCell ref="N82:N83"/>
    <mergeCell ref="P82:P83"/>
    <mergeCell ref="V82:V83"/>
    <mergeCell ref="X82:X83"/>
    <mergeCell ref="Z82:Z83"/>
    <mergeCell ref="AA82:AA83"/>
    <mergeCell ref="AA76:AA77"/>
    <mergeCell ref="AB76:AB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N80:N81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AA78:AA79"/>
    <mergeCell ref="AB78:AB79"/>
    <mergeCell ref="T80:T81"/>
    <mergeCell ref="V80:V81"/>
    <mergeCell ref="X80:X81"/>
    <mergeCell ref="Z80:Z81"/>
    <mergeCell ref="AA80:AA81"/>
    <mergeCell ref="X78:X79"/>
    <mergeCell ref="Z78:Z79"/>
    <mergeCell ref="P80:P81"/>
    <mergeCell ref="R80:R81"/>
    <mergeCell ref="B80:B81"/>
    <mergeCell ref="C80:C81"/>
    <mergeCell ref="D80:D81"/>
    <mergeCell ref="E80:E81"/>
    <mergeCell ref="F80:F81"/>
    <mergeCell ref="H80:H81"/>
    <mergeCell ref="J80:J81"/>
    <mergeCell ref="L80:L8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7" sqref="C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7" t="s">
        <v>69</v>
      </c>
      <c r="B1" s="237"/>
      <c r="C1" s="237"/>
      <c r="D1" s="237"/>
      <c r="E1" s="237"/>
      <c r="F1" s="237"/>
      <c r="G1" s="237"/>
    </row>
    <row r="2" spans="1:10" ht="24" customHeight="1">
      <c r="A2" s="284" t="str">
        <f>HYPERLINK('[1]реквизиты'!$A$2)</f>
        <v>Первенство России по самбо, среди юношей 1995-1996гг.р.</v>
      </c>
      <c r="B2" s="285"/>
      <c r="C2" s="285"/>
      <c r="D2" s="285"/>
      <c r="E2" s="285"/>
      <c r="F2" s="285"/>
      <c r="G2" s="285"/>
      <c r="H2" s="5"/>
      <c r="I2" s="5"/>
      <c r="J2" s="5"/>
    </row>
    <row r="3" spans="1:7" ht="15" customHeight="1">
      <c r="A3" s="286" t="str">
        <f>HYPERLINK('[1]реквизиты'!$A$3)</f>
        <v>04-08 февраля 2013г., г.Рязань</v>
      </c>
      <c r="B3" s="286"/>
      <c r="C3" s="286"/>
      <c r="D3" s="286"/>
      <c r="E3" s="286"/>
      <c r="F3" s="286"/>
      <c r="G3" s="286"/>
    </row>
    <row r="4" ht="12.75">
      <c r="D4" s="39" t="s">
        <v>226</v>
      </c>
    </row>
    <row r="5" spans="1:7" ht="12.75">
      <c r="A5" s="248" t="s">
        <v>1</v>
      </c>
      <c r="B5" s="287" t="s">
        <v>5</v>
      </c>
      <c r="C5" s="248" t="s">
        <v>2</v>
      </c>
      <c r="D5" s="248" t="s">
        <v>3</v>
      </c>
      <c r="E5" s="248" t="s">
        <v>37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 customHeight="1">
      <c r="A7" s="245" t="s">
        <v>10</v>
      </c>
      <c r="B7" s="251">
        <v>1</v>
      </c>
      <c r="C7" s="271" t="s">
        <v>188</v>
      </c>
      <c r="D7" s="260" t="s">
        <v>189</v>
      </c>
      <c r="E7" s="265" t="s">
        <v>190</v>
      </c>
      <c r="F7" s="269"/>
      <c r="G7" s="265" t="s">
        <v>191</v>
      </c>
    </row>
    <row r="8" spans="1:7" ht="12.75">
      <c r="A8" s="245"/>
      <c r="B8" s="251"/>
      <c r="C8" s="272"/>
      <c r="D8" s="255"/>
      <c r="E8" s="253"/>
      <c r="F8" s="257"/>
      <c r="G8" s="253"/>
    </row>
    <row r="9" spans="1:7" ht="12.75" customHeight="1">
      <c r="A9" s="245" t="s">
        <v>11</v>
      </c>
      <c r="B9" s="251">
        <v>2</v>
      </c>
      <c r="C9" s="258" t="s">
        <v>99</v>
      </c>
      <c r="D9" s="260" t="s">
        <v>100</v>
      </c>
      <c r="E9" s="265" t="s">
        <v>101</v>
      </c>
      <c r="F9" s="288"/>
      <c r="G9" s="265" t="s">
        <v>102</v>
      </c>
    </row>
    <row r="10" spans="1:7" ht="12.75" customHeight="1">
      <c r="A10" s="245"/>
      <c r="B10" s="251"/>
      <c r="C10" s="259"/>
      <c r="D10" s="255"/>
      <c r="E10" s="253"/>
      <c r="F10" s="289"/>
      <c r="G10" s="253"/>
    </row>
    <row r="11" spans="1:7" ht="12.75" customHeight="1">
      <c r="A11" s="245" t="s">
        <v>12</v>
      </c>
      <c r="B11" s="251">
        <v>3</v>
      </c>
      <c r="C11" s="258" t="s">
        <v>207</v>
      </c>
      <c r="D11" s="260" t="s">
        <v>208</v>
      </c>
      <c r="E11" s="261" t="s">
        <v>209</v>
      </c>
      <c r="F11" s="263"/>
      <c r="G11" s="249" t="s">
        <v>210</v>
      </c>
    </row>
    <row r="12" spans="1:7" ht="12.75" customHeight="1">
      <c r="A12" s="245"/>
      <c r="B12" s="251"/>
      <c r="C12" s="259"/>
      <c r="D12" s="255"/>
      <c r="E12" s="262"/>
      <c r="F12" s="264"/>
      <c r="G12" s="250"/>
    </row>
    <row r="13" spans="1:7" ht="12.75" customHeight="1">
      <c r="A13" s="245" t="s">
        <v>13</v>
      </c>
      <c r="B13" s="251">
        <v>4</v>
      </c>
      <c r="C13" s="258" t="s">
        <v>129</v>
      </c>
      <c r="D13" s="260" t="s">
        <v>130</v>
      </c>
      <c r="E13" s="265" t="s">
        <v>127</v>
      </c>
      <c r="F13" s="269"/>
      <c r="G13" s="265" t="s">
        <v>131</v>
      </c>
    </row>
    <row r="14" spans="1:7" ht="12.75" customHeight="1">
      <c r="A14" s="245"/>
      <c r="B14" s="251"/>
      <c r="C14" s="266"/>
      <c r="D14" s="290"/>
      <c r="E14" s="268"/>
      <c r="F14" s="280"/>
      <c r="G14" s="268"/>
    </row>
    <row r="15" spans="1:7" ht="12.75" customHeight="1">
      <c r="A15" s="245" t="s">
        <v>14</v>
      </c>
      <c r="B15" s="251">
        <v>5</v>
      </c>
      <c r="C15" s="258" t="s">
        <v>106</v>
      </c>
      <c r="D15" s="260" t="s">
        <v>107</v>
      </c>
      <c r="E15" s="265" t="s">
        <v>108</v>
      </c>
      <c r="F15" s="269"/>
      <c r="G15" s="265" t="s">
        <v>109</v>
      </c>
    </row>
    <row r="16" spans="1:7" ht="12.75" customHeight="1">
      <c r="A16" s="245"/>
      <c r="B16" s="251"/>
      <c r="C16" s="259"/>
      <c r="D16" s="255"/>
      <c r="E16" s="253"/>
      <c r="F16" s="257"/>
      <c r="G16" s="253"/>
    </row>
    <row r="17" spans="1:7" ht="12.75" customHeight="1">
      <c r="A17" s="245" t="s">
        <v>15</v>
      </c>
      <c r="B17" s="251">
        <v>6</v>
      </c>
      <c r="C17" s="271" t="s">
        <v>176</v>
      </c>
      <c r="D17" s="260" t="s">
        <v>177</v>
      </c>
      <c r="E17" s="265" t="s">
        <v>178</v>
      </c>
      <c r="F17" s="269"/>
      <c r="G17" s="265" t="s">
        <v>179</v>
      </c>
    </row>
    <row r="18" spans="1:7" ht="12.75" customHeight="1">
      <c r="A18" s="245"/>
      <c r="B18" s="251"/>
      <c r="C18" s="272"/>
      <c r="D18" s="255"/>
      <c r="E18" s="253"/>
      <c r="F18" s="257"/>
      <c r="G18" s="253"/>
    </row>
    <row r="19" spans="1:7" ht="12.75" customHeight="1">
      <c r="A19" s="245" t="s">
        <v>16</v>
      </c>
      <c r="B19" s="251">
        <v>7</v>
      </c>
      <c r="C19" s="258" t="s">
        <v>86</v>
      </c>
      <c r="D19" s="260" t="s">
        <v>87</v>
      </c>
      <c r="E19" s="265" t="s">
        <v>88</v>
      </c>
      <c r="F19" s="269" t="s">
        <v>89</v>
      </c>
      <c r="G19" s="265" t="s">
        <v>90</v>
      </c>
    </row>
    <row r="20" spans="1:7" ht="12.75" customHeight="1">
      <c r="A20" s="245"/>
      <c r="B20" s="251"/>
      <c r="C20" s="259"/>
      <c r="D20" s="255"/>
      <c r="E20" s="253"/>
      <c r="F20" s="257"/>
      <c r="G20" s="253"/>
    </row>
    <row r="21" spans="1:7" ht="12.75" customHeight="1">
      <c r="A21" s="245" t="s">
        <v>17</v>
      </c>
      <c r="B21" s="251">
        <v>8</v>
      </c>
      <c r="C21" s="258" t="s">
        <v>152</v>
      </c>
      <c r="D21" s="260" t="s">
        <v>153</v>
      </c>
      <c r="E21" s="265" t="s">
        <v>154</v>
      </c>
      <c r="F21" s="288"/>
      <c r="G21" s="265" t="s">
        <v>155</v>
      </c>
    </row>
    <row r="22" spans="1:7" ht="12.75" customHeight="1">
      <c r="A22" s="245"/>
      <c r="B22" s="251"/>
      <c r="C22" s="266"/>
      <c r="D22" s="267"/>
      <c r="E22" s="268"/>
      <c r="F22" s="292"/>
      <c r="G22" s="268"/>
    </row>
    <row r="23" spans="1:7" ht="12.75" customHeight="1">
      <c r="A23" s="245" t="s">
        <v>18</v>
      </c>
      <c r="B23" s="251">
        <v>9</v>
      </c>
      <c r="C23" s="258" t="s">
        <v>113</v>
      </c>
      <c r="D23" s="260" t="s">
        <v>114</v>
      </c>
      <c r="E23" s="265" t="s">
        <v>115</v>
      </c>
      <c r="F23" s="291"/>
      <c r="G23" s="265" t="s">
        <v>116</v>
      </c>
    </row>
    <row r="24" spans="1:7" ht="12.75" customHeight="1">
      <c r="A24" s="245"/>
      <c r="B24" s="251"/>
      <c r="C24" s="266"/>
      <c r="D24" s="267"/>
      <c r="E24" s="268"/>
      <c r="F24" s="270"/>
      <c r="G24" s="268"/>
    </row>
    <row r="25" spans="1:7" ht="12.75" customHeight="1">
      <c r="A25" s="245" t="s">
        <v>19</v>
      </c>
      <c r="B25" s="251">
        <v>10</v>
      </c>
      <c r="C25" s="271" t="s">
        <v>180</v>
      </c>
      <c r="D25" s="260" t="s">
        <v>181</v>
      </c>
      <c r="E25" s="265" t="s">
        <v>182</v>
      </c>
      <c r="F25" s="269"/>
      <c r="G25" s="265" t="s">
        <v>183</v>
      </c>
    </row>
    <row r="26" spans="1:7" ht="12.75" customHeight="1">
      <c r="A26" s="245"/>
      <c r="B26" s="251"/>
      <c r="C26" s="272"/>
      <c r="D26" s="255"/>
      <c r="E26" s="253"/>
      <c r="F26" s="257"/>
      <c r="G26" s="253"/>
    </row>
    <row r="27" spans="1:7" ht="12.75" customHeight="1">
      <c r="A27" s="245" t="s">
        <v>20</v>
      </c>
      <c r="B27" s="251">
        <v>11</v>
      </c>
      <c r="C27" s="258" t="s">
        <v>203</v>
      </c>
      <c r="D27" s="260" t="s">
        <v>204</v>
      </c>
      <c r="E27" s="265" t="s">
        <v>201</v>
      </c>
      <c r="F27" s="263"/>
      <c r="G27" s="249" t="s">
        <v>202</v>
      </c>
    </row>
    <row r="28" spans="1:7" ht="12.75" customHeight="1">
      <c r="A28" s="245"/>
      <c r="B28" s="251"/>
      <c r="C28" s="259"/>
      <c r="D28" s="255"/>
      <c r="E28" s="253"/>
      <c r="F28" s="264"/>
      <c r="G28" s="250"/>
    </row>
    <row r="29" spans="1:7" ht="12.75" customHeight="1">
      <c r="A29" s="245" t="s">
        <v>21</v>
      </c>
      <c r="B29" s="251">
        <v>12</v>
      </c>
      <c r="C29" s="271" t="s">
        <v>164</v>
      </c>
      <c r="D29" s="260" t="s">
        <v>165</v>
      </c>
      <c r="E29" s="265" t="s">
        <v>166</v>
      </c>
      <c r="F29" s="269"/>
      <c r="G29" s="265" t="s">
        <v>167</v>
      </c>
    </row>
    <row r="30" spans="1:7" ht="12.75">
      <c r="A30" s="245"/>
      <c r="B30" s="251"/>
      <c r="C30" s="272"/>
      <c r="D30" s="255"/>
      <c r="E30" s="253"/>
      <c r="F30" s="257"/>
      <c r="G30" s="253"/>
    </row>
    <row r="31" spans="1:7" ht="12.75" customHeight="1">
      <c r="A31" s="245" t="s">
        <v>38</v>
      </c>
      <c r="B31" s="251">
        <v>13</v>
      </c>
      <c r="C31" s="258" t="s">
        <v>95</v>
      </c>
      <c r="D31" s="260" t="s">
        <v>96</v>
      </c>
      <c r="E31" s="265" t="s">
        <v>97</v>
      </c>
      <c r="F31" s="269"/>
      <c r="G31" s="265" t="s">
        <v>98</v>
      </c>
    </row>
    <row r="32" spans="1:7" ht="12.75">
      <c r="A32" s="245"/>
      <c r="B32" s="251"/>
      <c r="C32" s="259"/>
      <c r="D32" s="255"/>
      <c r="E32" s="253"/>
      <c r="F32" s="257"/>
      <c r="G32" s="253"/>
    </row>
    <row r="33" spans="1:7" ht="12.75" customHeight="1">
      <c r="A33" s="245" t="s">
        <v>39</v>
      </c>
      <c r="B33" s="251">
        <v>14</v>
      </c>
      <c r="C33" s="258" t="s">
        <v>82</v>
      </c>
      <c r="D33" s="260" t="s">
        <v>83</v>
      </c>
      <c r="E33" s="265" t="s">
        <v>84</v>
      </c>
      <c r="F33" s="269"/>
      <c r="G33" s="265" t="s">
        <v>85</v>
      </c>
    </row>
    <row r="34" spans="1:7" ht="12.75">
      <c r="A34" s="245"/>
      <c r="B34" s="251"/>
      <c r="C34" s="259"/>
      <c r="D34" s="283"/>
      <c r="E34" s="253"/>
      <c r="F34" s="257"/>
      <c r="G34" s="253"/>
    </row>
    <row r="35" spans="1:7" ht="12.75" customHeight="1">
      <c r="A35" s="245" t="s">
        <v>40</v>
      </c>
      <c r="B35" s="251">
        <v>15</v>
      </c>
      <c r="C35" s="258" t="s">
        <v>216</v>
      </c>
      <c r="D35" s="260" t="s">
        <v>217</v>
      </c>
      <c r="E35" s="261" t="s">
        <v>218</v>
      </c>
      <c r="F35" s="263"/>
      <c r="G35" s="249" t="s">
        <v>219</v>
      </c>
    </row>
    <row r="36" spans="1:7" ht="12.75">
      <c r="A36" s="245"/>
      <c r="B36" s="251"/>
      <c r="C36" s="259"/>
      <c r="D36" s="255"/>
      <c r="E36" s="262"/>
      <c r="F36" s="264"/>
      <c r="G36" s="250"/>
    </row>
    <row r="37" spans="1:7" ht="12.75" customHeight="1">
      <c r="A37" s="245" t="s">
        <v>41</v>
      </c>
      <c r="B37" s="251">
        <v>16</v>
      </c>
      <c r="C37" s="258" t="s">
        <v>140</v>
      </c>
      <c r="D37" s="275" t="s">
        <v>141</v>
      </c>
      <c r="E37" s="273" t="s">
        <v>142</v>
      </c>
      <c r="F37" s="269"/>
      <c r="G37" s="265" t="s">
        <v>143</v>
      </c>
    </row>
    <row r="38" spans="1:7" ht="12.75">
      <c r="A38" s="245"/>
      <c r="B38" s="251"/>
      <c r="C38" s="266"/>
      <c r="D38" s="267"/>
      <c r="E38" s="281"/>
      <c r="F38" s="270"/>
      <c r="G38" s="268"/>
    </row>
    <row r="39" spans="1:7" ht="12.75" customHeight="1">
      <c r="A39" s="245" t="s">
        <v>42</v>
      </c>
      <c r="B39" s="251">
        <v>17</v>
      </c>
      <c r="C39" s="258" t="s">
        <v>205</v>
      </c>
      <c r="D39" s="260" t="s">
        <v>206</v>
      </c>
      <c r="E39" s="265" t="s">
        <v>201</v>
      </c>
      <c r="F39" s="263"/>
      <c r="G39" s="249" t="s">
        <v>202</v>
      </c>
    </row>
    <row r="40" spans="1:7" ht="12.75">
      <c r="A40" s="245"/>
      <c r="B40" s="251"/>
      <c r="C40" s="259"/>
      <c r="D40" s="255"/>
      <c r="E40" s="253"/>
      <c r="F40" s="264"/>
      <c r="G40" s="250"/>
    </row>
    <row r="41" spans="1:7" ht="12.75" customHeight="1">
      <c r="A41" s="245" t="s">
        <v>43</v>
      </c>
      <c r="B41" s="251">
        <v>18</v>
      </c>
      <c r="C41" s="271" t="s">
        <v>184</v>
      </c>
      <c r="D41" s="260" t="s">
        <v>185</v>
      </c>
      <c r="E41" s="265" t="s">
        <v>186</v>
      </c>
      <c r="F41" s="269"/>
      <c r="G41" s="265" t="s">
        <v>187</v>
      </c>
    </row>
    <row r="42" spans="1:7" ht="12.75">
      <c r="A42" s="245"/>
      <c r="B42" s="251"/>
      <c r="C42" s="272"/>
      <c r="D42" s="255"/>
      <c r="E42" s="253"/>
      <c r="F42" s="257"/>
      <c r="G42" s="253"/>
    </row>
    <row r="43" spans="1:7" ht="12.75" customHeight="1">
      <c r="A43" s="245" t="s">
        <v>44</v>
      </c>
      <c r="B43" s="251">
        <v>19</v>
      </c>
      <c r="C43" s="258" t="s">
        <v>156</v>
      </c>
      <c r="D43" s="275" t="s">
        <v>157</v>
      </c>
      <c r="E43" s="273" t="s">
        <v>158</v>
      </c>
      <c r="F43" s="276"/>
      <c r="G43" s="273" t="s">
        <v>159</v>
      </c>
    </row>
    <row r="44" spans="1:7" ht="12.75">
      <c r="A44" s="245"/>
      <c r="B44" s="251"/>
      <c r="C44" s="266"/>
      <c r="D44" s="267"/>
      <c r="E44" s="281"/>
      <c r="F44" s="282"/>
      <c r="G44" s="281"/>
    </row>
    <row r="45" spans="1:7" ht="12.75" customHeight="1">
      <c r="A45" s="245" t="s">
        <v>45</v>
      </c>
      <c r="B45" s="251">
        <v>20</v>
      </c>
      <c r="C45" s="271" t="s">
        <v>172</v>
      </c>
      <c r="D45" s="260" t="s">
        <v>173</v>
      </c>
      <c r="E45" s="265" t="s">
        <v>174</v>
      </c>
      <c r="F45" s="269"/>
      <c r="G45" s="265" t="s">
        <v>175</v>
      </c>
    </row>
    <row r="46" spans="1:7" ht="12.75">
      <c r="A46" s="245"/>
      <c r="B46" s="251"/>
      <c r="C46" s="272"/>
      <c r="D46" s="255"/>
      <c r="E46" s="253"/>
      <c r="F46" s="257"/>
      <c r="G46" s="253"/>
    </row>
    <row r="47" spans="1:7" ht="12.75" customHeight="1">
      <c r="A47" s="245" t="s">
        <v>46</v>
      </c>
      <c r="B47" s="251">
        <v>21</v>
      </c>
      <c r="C47" s="258" t="s">
        <v>125</v>
      </c>
      <c r="D47" s="260" t="s">
        <v>126</v>
      </c>
      <c r="E47" s="265" t="s">
        <v>127</v>
      </c>
      <c r="F47" s="269"/>
      <c r="G47" s="265" t="s">
        <v>128</v>
      </c>
    </row>
    <row r="48" spans="1:7" ht="12.75">
      <c r="A48" s="245"/>
      <c r="B48" s="251"/>
      <c r="C48" s="266"/>
      <c r="D48" s="267"/>
      <c r="E48" s="268"/>
      <c r="F48" s="280"/>
      <c r="G48" s="268"/>
    </row>
    <row r="49" spans="1:7" ht="12.75" customHeight="1">
      <c r="A49" s="245" t="s">
        <v>47</v>
      </c>
      <c r="B49" s="251">
        <v>22</v>
      </c>
      <c r="C49" s="258" t="s">
        <v>144</v>
      </c>
      <c r="D49" s="275" t="s">
        <v>145</v>
      </c>
      <c r="E49" s="273" t="s">
        <v>146</v>
      </c>
      <c r="F49" s="269"/>
      <c r="G49" s="265" t="s">
        <v>147</v>
      </c>
    </row>
    <row r="50" spans="1:7" ht="12.75">
      <c r="A50" s="245"/>
      <c r="B50" s="251"/>
      <c r="C50" s="266"/>
      <c r="D50" s="267"/>
      <c r="E50" s="281"/>
      <c r="F50" s="270"/>
      <c r="G50" s="268"/>
    </row>
    <row r="51" spans="1:7" ht="12.75" customHeight="1">
      <c r="A51" s="245" t="s">
        <v>48</v>
      </c>
      <c r="B51" s="251">
        <v>23</v>
      </c>
      <c r="C51" s="258" t="s">
        <v>211</v>
      </c>
      <c r="D51" s="260" t="s">
        <v>212</v>
      </c>
      <c r="E51" s="261" t="s">
        <v>209</v>
      </c>
      <c r="F51" s="263"/>
      <c r="G51" s="249" t="s">
        <v>210</v>
      </c>
    </row>
    <row r="52" spans="1:7" ht="12.75">
      <c r="A52" s="245"/>
      <c r="B52" s="251"/>
      <c r="C52" s="259"/>
      <c r="D52" s="255"/>
      <c r="E52" s="262"/>
      <c r="F52" s="264"/>
      <c r="G52" s="250"/>
    </row>
    <row r="53" spans="1:7" ht="12.75" customHeight="1">
      <c r="A53" s="245" t="s">
        <v>49</v>
      </c>
      <c r="B53" s="251">
        <v>24</v>
      </c>
      <c r="C53" s="258" t="s">
        <v>195</v>
      </c>
      <c r="D53" s="260" t="s">
        <v>196</v>
      </c>
      <c r="E53" s="265" t="s">
        <v>197</v>
      </c>
      <c r="F53" s="263"/>
      <c r="G53" s="249" t="s">
        <v>198</v>
      </c>
    </row>
    <row r="54" spans="1:7" ht="12.75">
      <c r="A54" s="245"/>
      <c r="B54" s="251"/>
      <c r="C54" s="259"/>
      <c r="D54" s="255"/>
      <c r="E54" s="253"/>
      <c r="F54" s="264"/>
      <c r="G54" s="250"/>
    </row>
    <row r="55" spans="1:7" ht="12.75" customHeight="1">
      <c r="A55" s="245" t="s">
        <v>50</v>
      </c>
      <c r="B55" s="251">
        <v>25</v>
      </c>
      <c r="C55" s="271" t="s">
        <v>168</v>
      </c>
      <c r="D55" s="260" t="s">
        <v>169</v>
      </c>
      <c r="E55" s="265" t="s">
        <v>170</v>
      </c>
      <c r="F55" s="269"/>
      <c r="G55" s="265" t="s">
        <v>171</v>
      </c>
    </row>
    <row r="56" spans="1:7" ht="12.75">
      <c r="A56" s="245"/>
      <c r="B56" s="251"/>
      <c r="C56" s="272"/>
      <c r="D56" s="255"/>
      <c r="E56" s="253"/>
      <c r="F56" s="257"/>
      <c r="G56" s="253"/>
    </row>
    <row r="57" spans="1:7" ht="12.75" customHeight="1">
      <c r="A57" s="245" t="s">
        <v>51</v>
      </c>
      <c r="B57" s="251">
        <v>26</v>
      </c>
      <c r="C57" s="258" t="s">
        <v>132</v>
      </c>
      <c r="D57" s="260" t="s">
        <v>133</v>
      </c>
      <c r="E57" s="265" t="s">
        <v>134</v>
      </c>
      <c r="F57" s="269"/>
      <c r="G57" s="265" t="s">
        <v>135</v>
      </c>
    </row>
    <row r="58" spans="1:7" ht="12.75">
      <c r="A58" s="245"/>
      <c r="B58" s="251"/>
      <c r="C58" s="266"/>
      <c r="D58" s="267"/>
      <c r="E58" s="268"/>
      <c r="F58" s="270"/>
      <c r="G58" s="268"/>
    </row>
    <row r="59" spans="1:7" ht="12.75" customHeight="1">
      <c r="A59" s="245" t="s">
        <v>52</v>
      </c>
      <c r="B59" s="251">
        <v>27</v>
      </c>
      <c r="C59" s="258" t="s">
        <v>117</v>
      </c>
      <c r="D59" s="260" t="s">
        <v>118</v>
      </c>
      <c r="E59" s="265" t="s">
        <v>119</v>
      </c>
      <c r="F59" s="269"/>
      <c r="G59" s="265" t="s">
        <v>120</v>
      </c>
    </row>
    <row r="60" spans="1:7" ht="12.75">
      <c r="A60" s="245"/>
      <c r="B60" s="251"/>
      <c r="C60" s="266"/>
      <c r="D60" s="267"/>
      <c r="E60" s="268"/>
      <c r="F60" s="270"/>
      <c r="G60" s="268"/>
    </row>
    <row r="61" spans="1:7" ht="12.75" customHeight="1">
      <c r="A61" s="245" t="s">
        <v>53</v>
      </c>
      <c r="B61" s="251">
        <v>28</v>
      </c>
      <c r="C61" s="271" t="s">
        <v>160</v>
      </c>
      <c r="D61" s="260" t="s">
        <v>161</v>
      </c>
      <c r="E61" s="265" t="s">
        <v>162</v>
      </c>
      <c r="F61" s="269"/>
      <c r="G61" s="265" t="s">
        <v>163</v>
      </c>
    </row>
    <row r="62" spans="1:7" ht="12.75">
      <c r="A62" s="245"/>
      <c r="B62" s="251"/>
      <c r="C62" s="272"/>
      <c r="D62" s="255"/>
      <c r="E62" s="253"/>
      <c r="F62" s="257"/>
      <c r="G62" s="253"/>
    </row>
    <row r="63" spans="1:7" ht="12.75" customHeight="1">
      <c r="A63" s="245" t="s">
        <v>54</v>
      </c>
      <c r="B63" s="251">
        <v>29</v>
      </c>
      <c r="C63" s="258" t="s">
        <v>110</v>
      </c>
      <c r="D63" s="260" t="s">
        <v>111</v>
      </c>
      <c r="E63" s="265" t="s">
        <v>101</v>
      </c>
      <c r="F63" s="269"/>
      <c r="G63" s="265" t="s">
        <v>112</v>
      </c>
    </row>
    <row r="64" spans="1:7" ht="12.75">
      <c r="A64" s="245"/>
      <c r="B64" s="251"/>
      <c r="C64" s="259"/>
      <c r="D64" s="255"/>
      <c r="E64" s="253"/>
      <c r="F64" s="257"/>
      <c r="G64" s="253"/>
    </row>
    <row r="65" spans="1:7" ht="12.75" customHeight="1">
      <c r="A65" s="245" t="s">
        <v>55</v>
      </c>
      <c r="B65" s="251">
        <v>30</v>
      </c>
      <c r="C65" s="258" t="s">
        <v>199</v>
      </c>
      <c r="D65" s="260" t="s">
        <v>200</v>
      </c>
      <c r="E65" s="265" t="s">
        <v>201</v>
      </c>
      <c r="F65" s="263"/>
      <c r="G65" s="249" t="s">
        <v>202</v>
      </c>
    </row>
    <row r="66" spans="1:7" ht="12.75">
      <c r="A66" s="245"/>
      <c r="B66" s="251"/>
      <c r="C66" s="259"/>
      <c r="D66" s="255"/>
      <c r="E66" s="253"/>
      <c r="F66" s="264"/>
      <c r="G66" s="250"/>
    </row>
    <row r="67" spans="1:7" ht="12.75" customHeight="1">
      <c r="A67" s="245" t="s">
        <v>56</v>
      </c>
      <c r="B67" s="251">
        <v>31</v>
      </c>
      <c r="C67" s="258" t="s">
        <v>148</v>
      </c>
      <c r="D67" s="275" t="s">
        <v>149</v>
      </c>
      <c r="E67" s="273" t="s">
        <v>150</v>
      </c>
      <c r="F67" s="269"/>
      <c r="G67" s="265" t="s">
        <v>151</v>
      </c>
    </row>
    <row r="68" spans="1:7" ht="12.75">
      <c r="A68" s="245"/>
      <c r="B68" s="251"/>
      <c r="C68" s="266"/>
      <c r="D68" s="267"/>
      <c r="E68" s="281"/>
      <c r="F68" s="270"/>
      <c r="G68" s="268"/>
    </row>
    <row r="69" spans="1:7" ht="12.75" customHeight="1">
      <c r="A69" s="245" t="s">
        <v>57</v>
      </c>
      <c r="B69" s="251">
        <v>32</v>
      </c>
      <c r="C69" s="258" t="s">
        <v>121</v>
      </c>
      <c r="D69" s="275" t="s">
        <v>122</v>
      </c>
      <c r="E69" s="278" t="s">
        <v>123</v>
      </c>
      <c r="F69" s="269"/>
      <c r="G69" s="265" t="s">
        <v>124</v>
      </c>
    </row>
    <row r="70" spans="1:7" ht="12.75">
      <c r="A70" s="245"/>
      <c r="B70" s="251"/>
      <c r="C70" s="266"/>
      <c r="D70" s="267"/>
      <c r="E70" s="279"/>
      <c r="F70" s="280"/>
      <c r="G70" s="268"/>
    </row>
    <row r="71" spans="1:7" ht="12.75" customHeight="1">
      <c r="A71" s="245" t="s">
        <v>58</v>
      </c>
      <c r="B71" s="251">
        <v>33</v>
      </c>
      <c r="C71" s="258" t="s">
        <v>103</v>
      </c>
      <c r="D71" s="275" t="s">
        <v>104</v>
      </c>
      <c r="E71" s="273" t="s">
        <v>101</v>
      </c>
      <c r="F71" s="276"/>
      <c r="G71" s="273" t="s">
        <v>105</v>
      </c>
    </row>
    <row r="72" spans="1:7" ht="12.75">
      <c r="A72" s="245"/>
      <c r="B72" s="251"/>
      <c r="C72" s="259"/>
      <c r="D72" s="255"/>
      <c r="E72" s="274"/>
      <c r="F72" s="277"/>
      <c r="G72" s="274"/>
    </row>
    <row r="73" spans="1:7" ht="12.75" customHeight="1">
      <c r="A73" s="245" t="s">
        <v>59</v>
      </c>
      <c r="B73" s="251">
        <v>34</v>
      </c>
      <c r="C73" s="258" t="s">
        <v>213</v>
      </c>
      <c r="D73" s="260" t="s">
        <v>214</v>
      </c>
      <c r="E73" s="261" t="s">
        <v>209</v>
      </c>
      <c r="F73" s="263"/>
      <c r="G73" s="249" t="s">
        <v>215</v>
      </c>
    </row>
    <row r="74" spans="1:7" ht="12.75">
      <c r="A74" s="245"/>
      <c r="B74" s="251"/>
      <c r="C74" s="259"/>
      <c r="D74" s="255"/>
      <c r="E74" s="262"/>
      <c r="F74" s="264"/>
      <c r="G74" s="250"/>
    </row>
    <row r="75" spans="1:7" ht="12.75" customHeight="1">
      <c r="A75" s="245" t="s">
        <v>60</v>
      </c>
      <c r="B75" s="251">
        <v>35</v>
      </c>
      <c r="C75" s="271" t="s">
        <v>192</v>
      </c>
      <c r="D75" s="260" t="s">
        <v>193</v>
      </c>
      <c r="E75" s="265" t="s">
        <v>190</v>
      </c>
      <c r="F75" s="269"/>
      <c r="G75" s="265" t="s">
        <v>194</v>
      </c>
    </row>
    <row r="76" spans="1:7" ht="12.75">
      <c r="A76" s="245"/>
      <c r="B76" s="251"/>
      <c r="C76" s="272"/>
      <c r="D76" s="255"/>
      <c r="E76" s="253"/>
      <c r="F76" s="257"/>
      <c r="G76" s="253"/>
    </row>
    <row r="77" spans="1:7" ht="12.75" customHeight="1">
      <c r="A77" s="245" t="s">
        <v>61</v>
      </c>
      <c r="B77" s="251">
        <v>36</v>
      </c>
      <c r="C77" s="258" t="s">
        <v>136</v>
      </c>
      <c r="D77" s="260" t="s">
        <v>137</v>
      </c>
      <c r="E77" s="265" t="s">
        <v>138</v>
      </c>
      <c r="F77" s="269"/>
      <c r="G77" s="265" t="s">
        <v>139</v>
      </c>
    </row>
    <row r="78" spans="1:7" ht="12.75">
      <c r="A78" s="245"/>
      <c r="B78" s="251"/>
      <c r="C78" s="266"/>
      <c r="D78" s="267"/>
      <c r="E78" s="268"/>
      <c r="F78" s="270"/>
      <c r="G78" s="268"/>
    </row>
    <row r="79" spans="1:7" ht="12.75" customHeight="1">
      <c r="A79" s="245" t="s">
        <v>62</v>
      </c>
      <c r="B79" s="251">
        <v>37</v>
      </c>
      <c r="C79" s="258" t="s">
        <v>220</v>
      </c>
      <c r="D79" s="260" t="s">
        <v>221</v>
      </c>
      <c r="E79" s="261" t="s">
        <v>222</v>
      </c>
      <c r="F79" s="263"/>
      <c r="G79" s="249" t="s">
        <v>223</v>
      </c>
    </row>
    <row r="80" spans="1:7" ht="12.75">
      <c r="A80" s="245"/>
      <c r="B80" s="251"/>
      <c r="C80" s="259"/>
      <c r="D80" s="255"/>
      <c r="E80" s="262"/>
      <c r="F80" s="264"/>
      <c r="G80" s="250"/>
    </row>
    <row r="81" spans="1:7" ht="12.75" customHeight="1">
      <c r="A81" s="245" t="s">
        <v>63</v>
      </c>
      <c r="B81" s="251">
        <v>38</v>
      </c>
      <c r="C81" s="252" t="s">
        <v>91</v>
      </c>
      <c r="D81" s="254" t="s">
        <v>92</v>
      </c>
      <c r="E81" s="252" t="s">
        <v>93</v>
      </c>
      <c r="F81" s="256"/>
      <c r="G81" s="252" t="s">
        <v>94</v>
      </c>
    </row>
    <row r="82" spans="1:7" ht="12.75">
      <c r="A82" s="245"/>
      <c r="B82" s="251"/>
      <c r="C82" s="253"/>
      <c r="D82" s="255"/>
      <c r="E82" s="253"/>
      <c r="F82" s="257"/>
      <c r="G82" s="253"/>
    </row>
    <row r="83" spans="1:7" ht="12.75">
      <c r="A83" s="245" t="s">
        <v>64</v>
      </c>
      <c r="B83" s="246"/>
      <c r="C83" s="244"/>
      <c r="D83" s="248"/>
      <c r="E83" s="248"/>
      <c r="F83" s="131"/>
      <c r="G83" s="244"/>
    </row>
    <row r="84" spans="1:7" ht="12.75">
      <c r="A84" s="245"/>
      <c r="B84" s="247"/>
      <c r="C84" s="244"/>
      <c r="D84" s="248"/>
      <c r="E84" s="248"/>
      <c r="F84" s="131"/>
      <c r="G84" s="244"/>
    </row>
    <row r="85" spans="1:7" ht="12.75">
      <c r="A85" s="245" t="s">
        <v>65</v>
      </c>
      <c r="B85" s="246"/>
      <c r="C85" s="244"/>
      <c r="D85" s="248"/>
      <c r="E85" s="248"/>
      <c r="F85" s="131"/>
      <c r="G85" s="244"/>
    </row>
    <row r="86" spans="1:7" ht="12.75">
      <c r="A86" s="245"/>
      <c r="B86" s="247"/>
      <c r="C86" s="244"/>
      <c r="D86" s="248"/>
      <c r="E86" s="248"/>
      <c r="F86" s="131"/>
      <c r="G86" s="244"/>
    </row>
    <row r="87" spans="1:8" ht="12.75">
      <c r="A87" s="241"/>
      <c r="B87" s="242"/>
      <c r="C87" s="240"/>
      <c r="D87" s="238"/>
      <c r="E87" s="238"/>
      <c r="F87" s="239"/>
      <c r="G87" s="240"/>
      <c r="H87" s="4"/>
    </row>
    <row r="88" spans="1:8" ht="12.75">
      <c r="A88" s="241"/>
      <c r="B88" s="243"/>
      <c r="C88" s="240"/>
      <c r="D88" s="238"/>
      <c r="E88" s="238"/>
      <c r="F88" s="239"/>
      <c r="G88" s="240"/>
      <c r="H88" s="4"/>
    </row>
    <row r="89" spans="1:8" ht="12.75">
      <c r="A89" s="241"/>
      <c r="B89" s="242"/>
      <c r="C89" s="240"/>
      <c r="D89" s="238"/>
      <c r="E89" s="238"/>
      <c r="F89" s="239"/>
      <c r="G89" s="240"/>
      <c r="H89" s="4"/>
    </row>
    <row r="90" spans="1:8" ht="12.75">
      <c r="A90" s="241"/>
      <c r="B90" s="243"/>
      <c r="C90" s="240"/>
      <c r="D90" s="238"/>
      <c r="E90" s="238"/>
      <c r="F90" s="239"/>
      <c r="G90" s="240"/>
      <c r="H90" s="4"/>
    </row>
    <row r="91" spans="1:8" ht="12.75">
      <c r="A91" s="241"/>
      <c r="B91" s="242"/>
      <c r="C91" s="240"/>
      <c r="D91" s="238"/>
      <c r="E91" s="238"/>
      <c r="F91" s="239"/>
      <c r="G91" s="240"/>
      <c r="H91" s="4"/>
    </row>
    <row r="92" spans="1:8" ht="12.75">
      <c r="A92" s="241"/>
      <c r="B92" s="243"/>
      <c r="C92" s="240"/>
      <c r="D92" s="238"/>
      <c r="E92" s="238"/>
      <c r="F92" s="239"/>
      <c r="G92" s="240"/>
      <c r="H92" s="4"/>
    </row>
    <row r="93" spans="1:8" ht="12.75">
      <c r="A93" s="241"/>
      <c r="B93" s="242"/>
      <c r="C93" s="240"/>
      <c r="D93" s="238"/>
      <c r="E93" s="238"/>
      <c r="F93" s="239"/>
      <c r="G93" s="240"/>
      <c r="H93" s="4"/>
    </row>
    <row r="94" spans="1:8" ht="12.75">
      <c r="A94" s="241"/>
      <c r="B94" s="243"/>
      <c r="C94" s="240"/>
      <c r="D94" s="238"/>
      <c r="E94" s="238"/>
      <c r="F94" s="239"/>
      <c r="G94" s="240"/>
      <c r="H94" s="4"/>
    </row>
    <row r="95" spans="1:8" ht="12.75">
      <c r="A95" s="241"/>
      <c r="B95" s="242"/>
      <c r="C95" s="240"/>
      <c r="D95" s="238"/>
      <c r="E95" s="238"/>
      <c r="F95" s="239"/>
      <c r="G95" s="240"/>
      <c r="H95" s="4"/>
    </row>
    <row r="96" spans="1:8" ht="12.75">
      <c r="A96" s="241"/>
      <c r="B96" s="243"/>
      <c r="C96" s="240"/>
      <c r="D96" s="238"/>
      <c r="E96" s="238"/>
      <c r="F96" s="239"/>
      <c r="G96" s="240"/>
      <c r="H96" s="4"/>
    </row>
    <row r="97" spans="1:8" ht="12.75">
      <c r="A97" s="241"/>
      <c r="B97" s="242"/>
      <c r="C97" s="240"/>
      <c r="D97" s="238"/>
      <c r="E97" s="238"/>
      <c r="F97" s="239"/>
      <c r="G97" s="240"/>
      <c r="H97" s="4"/>
    </row>
    <row r="98" spans="1:8" ht="12.75">
      <c r="A98" s="241"/>
      <c r="B98" s="243"/>
      <c r="C98" s="240"/>
      <c r="D98" s="238"/>
      <c r="E98" s="238"/>
      <c r="F98" s="239"/>
      <c r="G98" s="240"/>
      <c r="H98" s="4"/>
    </row>
    <row r="99" spans="1:8" ht="12.75">
      <c r="A99" s="241"/>
      <c r="B99" s="242"/>
      <c r="C99" s="240"/>
      <c r="D99" s="238"/>
      <c r="E99" s="238"/>
      <c r="F99" s="239"/>
      <c r="G99" s="240"/>
      <c r="H99" s="4"/>
    </row>
    <row r="100" spans="1:8" ht="12.75">
      <c r="A100" s="241"/>
      <c r="B100" s="243"/>
      <c r="C100" s="240"/>
      <c r="D100" s="238"/>
      <c r="E100" s="238"/>
      <c r="F100" s="239"/>
      <c r="G100" s="240"/>
      <c r="H100" s="4"/>
    </row>
    <row r="101" spans="1:8" ht="12.75">
      <c r="A101" s="241"/>
      <c r="B101" s="242"/>
      <c r="C101" s="240"/>
      <c r="D101" s="238"/>
      <c r="E101" s="238"/>
      <c r="F101" s="239"/>
      <c r="G101" s="240"/>
      <c r="H101" s="4"/>
    </row>
    <row r="102" spans="1:8" ht="12.75">
      <c r="A102" s="241"/>
      <c r="B102" s="243"/>
      <c r="C102" s="240"/>
      <c r="D102" s="238"/>
      <c r="E102" s="238"/>
      <c r="F102" s="239"/>
      <c r="G102" s="240"/>
      <c r="H102" s="4"/>
    </row>
    <row r="103" spans="1:8" ht="12.75">
      <c r="A103" s="241"/>
      <c r="B103" s="242"/>
      <c r="C103" s="240"/>
      <c r="D103" s="238"/>
      <c r="E103" s="238"/>
      <c r="F103" s="239"/>
      <c r="G103" s="240"/>
      <c r="H103" s="4"/>
    </row>
    <row r="104" spans="1:8" ht="12.75">
      <c r="A104" s="241"/>
      <c r="B104" s="243"/>
      <c r="C104" s="240"/>
      <c r="D104" s="238"/>
      <c r="E104" s="238"/>
      <c r="F104" s="239"/>
      <c r="G104" s="240"/>
      <c r="H104" s="4"/>
    </row>
    <row r="105" spans="1:8" ht="12.75">
      <c r="A105" s="241"/>
      <c r="B105" s="242"/>
      <c r="C105" s="240"/>
      <c r="D105" s="238"/>
      <c r="E105" s="238"/>
      <c r="F105" s="239"/>
      <c r="G105" s="240"/>
      <c r="H105" s="4"/>
    </row>
    <row r="106" spans="1:8" ht="12.75">
      <c r="A106" s="241"/>
      <c r="B106" s="243"/>
      <c r="C106" s="240"/>
      <c r="D106" s="238"/>
      <c r="E106" s="238"/>
      <c r="F106" s="239"/>
      <c r="G106" s="240"/>
      <c r="H106" s="4"/>
    </row>
    <row r="107" spans="1:8" ht="12.75">
      <c r="A107" s="241"/>
      <c r="B107" s="242"/>
      <c r="C107" s="240"/>
      <c r="D107" s="238"/>
      <c r="E107" s="238"/>
      <c r="F107" s="239"/>
      <c r="G107" s="240"/>
      <c r="H107" s="4"/>
    </row>
    <row r="108" spans="1:8" ht="12.75">
      <c r="A108" s="241"/>
      <c r="B108" s="243"/>
      <c r="C108" s="240"/>
      <c r="D108" s="238"/>
      <c r="E108" s="238"/>
      <c r="F108" s="239"/>
      <c r="G108" s="240"/>
      <c r="H108" s="4"/>
    </row>
    <row r="109" spans="1:8" ht="12.75">
      <c r="A109" s="241"/>
      <c r="B109" s="242"/>
      <c r="C109" s="240"/>
      <c r="D109" s="238"/>
      <c r="E109" s="238"/>
      <c r="F109" s="239"/>
      <c r="G109" s="240"/>
      <c r="H109" s="4"/>
    </row>
    <row r="110" spans="1:8" ht="12.75">
      <c r="A110" s="241"/>
      <c r="B110" s="243"/>
      <c r="C110" s="240"/>
      <c r="D110" s="238"/>
      <c r="E110" s="238"/>
      <c r="F110" s="239"/>
      <c r="G110" s="240"/>
      <c r="H110" s="4"/>
    </row>
    <row r="111" spans="1:8" ht="12.75">
      <c r="A111" s="241"/>
      <c r="B111" s="242"/>
      <c r="C111" s="240"/>
      <c r="D111" s="238"/>
      <c r="E111" s="238"/>
      <c r="F111" s="239"/>
      <c r="G111" s="240"/>
      <c r="H111" s="4"/>
    </row>
    <row r="112" spans="1:8" ht="12.75">
      <c r="A112" s="241"/>
      <c r="B112" s="243"/>
      <c r="C112" s="240"/>
      <c r="D112" s="238"/>
      <c r="E112" s="238"/>
      <c r="F112" s="239"/>
      <c r="G112" s="240"/>
      <c r="H112" s="4"/>
    </row>
    <row r="113" spans="1:8" ht="12.75">
      <c r="A113" s="241"/>
      <c r="B113" s="242"/>
      <c r="C113" s="240"/>
      <c r="D113" s="238"/>
      <c r="E113" s="238"/>
      <c r="F113" s="239"/>
      <c r="G113" s="240"/>
      <c r="H113" s="4"/>
    </row>
    <row r="114" spans="1:8" ht="12.75">
      <c r="A114" s="241"/>
      <c r="B114" s="243"/>
      <c r="C114" s="240"/>
      <c r="D114" s="238"/>
      <c r="E114" s="238"/>
      <c r="F114" s="239"/>
      <c r="G114" s="240"/>
      <c r="H114" s="4"/>
    </row>
    <row r="115" spans="1:8" ht="12.75">
      <c r="A115" s="241"/>
      <c r="B115" s="242"/>
      <c r="C115" s="240"/>
      <c r="D115" s="238"/>
      <c r="E115" s="238"/>
      <c r="F115" s="239"/>
      <c r="G115" s="240"/>
      <c r="H115" s="4"/>
    </row>
    <row r="116" spans="1:8" ht="12.75">
      <c r="A116" s="241"/>
      <c r="B116" s="243"/>
      <c r="C116" s="240"/>
      <c r="D116" s="238"/>
      <c r="E116" s="238"/>
      <c r="F116" s="239"/>
      <c r="G116" s="240"/>
      <c r="H116" s="4"/>
    </row>
    <row r="117" spans="1:8" ht="12.75">
      <c r="A117" s="241"/>
      <c r="B117" s="242"/>
      <c r="C117" s="240"/>
      <c r="D117" s="238"/>
      <c r="E117" s="238"/>
      <c r="F117" s="239"/>
      <c r="G117" s="240"/>
      <c r="H117" s="4"/>
    </row>
    <row r="118" spans="1:8" ht="12.75">
      <c r="A118" s="241"/>
      <c r="B118" s="243"/>
      <c r="C118" s="240"/>
      <c r="D118" s="238"/>
      <c r="E118" s="238"/>
      <c r="F118" s="239"/>
      <c r="G118" s="240"/>
      <c r="H118" s="4"/>
    </row>
    <row r="119" spans="1:8" ht="12.75">
      <c r="A119" s="241"/>
      <c r="B119" s="242"/>
      <c r="C119" s="240"/>
      <c r="D119" s="238"/>
      <c r="E119" s="238"/>
      <c r="F119" s="239"/>
      <c r="G119" s="240"/>
      <c r="H119" s="4"/>
    </row>
    <row r="120" spans="1:8" ht="12.75">
      <c r="A120" s="241"/>
      <c r="B120" s="243"/>
      <c r="C120" s="240"/>
      <c r="D120" s="238"/>
      <c r="E120" s="238"/>
      <c r="F120" s="239"/>
      <c r="G120" s="240"/>
      <c r="H120" s="4"/>
    </row>
    <row r="121" spans="1:8" ht="12.75">
      <c r="A121" s="241"/>
      <c r="B121" s="242"/>
      <c r="C121" s="240"/>
      <c r="D121" s="238"/>
      <c r="E121" s="238"/>
      <c r="F121" s="239"/>
      <c r="G121" s="240"/>
      <c r="H121" s="4"/>
    </row>
    <row r="122" spans="1:8" ht="12.75">
      <c r="A122" s="241"/>
      <c r="B122" s="243"/>
      <c r="C122" s="240"/>
      <c r="D122" s="238"/>
      <c r="E122" s="238"/>
      <c r="F122" s="239"/>
      <c r="G122" s="240"/>
      <c r="H122" s="4"/>
    </row>
    <row r="123" spans="1:8" ht="12.75">
      <c r="A123" s="241"/>
      <c r="B123" s="242"/>
      <c r="C123" s="240"/>
      <c r="D123" s="238"/>
      <c r="E123" s="238"/>
      <c r="F123" s="239"/>
      <c r="G123" s="240"/>
      <c r="H123" s="4"/>
    </row>
    <row r="124" spans="1:8" ht="12.75">
      <c r="A124" s="241"/>
      <c r="B124" s="243"/>
      <c r="C124" s="240"/>
      <c r="D124" s="238"/>
      <c r="E124" s="238"/>
      <c r="F124" s="239"/>
      <c r="G124" s="240"/>
      <c r="H124" s="4"/>
    </row>
    <row r="125" spans="1:8" ht="12.75">
      <c r="A125" s="241"/>
      <c r="B125" s="242"/>
      <c r="C125" s="240"/>
      <c r="D125" s="238"/>
      <c r="E125" s="238"/>
      <c r="F125" s="239"/>
      <c r="G125" s="240"/>
      <c r="H125" s="4"/>
    </row>
    <row r="126" spans="1:8" ht="12.75">
      <c r="A126" s="241"/>
      <c r="B126" s="243"/>
      <c r="C126" s="240"/>
      <c r="D126" s="238"/>
      <c r="E126" s="238"/>
      <c r="F126" s="239"/>
      <c r="G126" s="240"/>
      <c r="H126" s="4"/>
    </row>
    <row r="127" spans="1:8" ht="12.75">
      <c r="A127" s="241"/>
      <c r="B127" s="242"/>
      <c r="C127" s="240"/>
      <c r="D127" s="238"/>
      <c r="E127" s="238"/>
      <c r="F127" s="239"/>
      <c r="G127" s="240"/>
      <c r="H127" s="4"/>
    </row>
    <row r="128" spans="1:8" ht="12.75">
      <c r="A128" s="241"/>
      <c r="B128" s="243"/>
      <c r="C128" s="240"/>
      <c r="D128" s="238"/>
      <c r="E128" s="238"/>
      <c r="F128" s="239"/>
      <c r="G128" s="240"/>
      <c r="H128" s="4"/>
    </row>
    <row r="129" spans="1:8" ht="12.75">
      <c r="A129" s="241"/>
      <c r="B129" s="242"/>
      <c r="C129" s="240"/>
      <c r="D129" s="238"/>
      <c r="E129" s="238"/>
      <c r="F129" s="239"/>
      <c r="G129" s="240"/>
      <c r="H129" s="4"/>
    </row>
    <row r="130" spans="1:8" ht="12.75">
      <c r="A130" s="241"/>
      <c r="B130" s="243"/>
      <c r="C130" s="240"/>
      <c r="D130" s="238"/>
      <c r="E130" s="238"/>
      <c r="F130" s="239"/>
      <c r="G130" s="240"/>
      <c r="H130" s="4"/>
    </row>
    <row r="131" spans="1:8" ht="12.75">
      <c r="A131" s="241"/>
      <c r="B131" s="242"/>
      <c r="C131" s="240"/>
      <c r="D131" s="238"/>
      <c r="E131" s="238"/>
      <c r="F131" s="239"/>
      <c r="G131" s="240"/>
      <c r="H131" s="4"/>
    </row>
    <row r="132" spans="1:8" ht="12.75">
      <c r="A132" s="241"/>
      <c r="B132" s="243"/>
      <c r="C132" s="240"/>
      <c r="D132" s="238"/>
      <c r="E132" s="238"/>
      <c r="F132" s="239"/>
      <c r="G132" s="240"/>
      <c r="H132" s="4"/>
    </row>
    <row r="133" spans="1:8" ht="12.75">
      <c r="A133" s="241"/>
      <c r="B133" s="242"/>
      <c r="C133" s="240"/>
      <c r="D133" s="238"/>
      <c r="E133" s="238"/>
      <c r="F133" s="239"/>
      <c r="G133" s="240"/>
      <c r="H133" s="4"/>
    </row>
    <row r="134" spans="1:8" ht="12.75">
      <c r="A134" s="241"/>
      <c r="B134" s="243"/>
      <c r="C134" s="240"/>
      <c r="D134" s="238"/>
      <c r="E134" s="238"/>
      <c r="F134" s="239"/>
      <c r="G134" s="240"/>
      <c r="H134" s="4"/>
    </row>
    <row r="135" spans="1:8" ht="12.75">
      <c r="A135" s="241"/>
      <c r="B135" s="242"/>
      <c r="C135" s="240"/>
      <c r="D135" s="238"/>
      <c r="E135" s="238"/>
      <c r="F135" s="239"/>
      <c r="G135" s="240"/>
      <c r="H135" s="4"/>
    </row>
    <row r="136" spans="1:8" ht="12.75">
      <c r="A136" s="241"/>
      <c r="B136" s="243"/>
      <c r="C136" s="240"/>
      <c r="D136" s="238"/>
      <c r="E136" s="238"/>
      <c r="F136" s="239"/>
      <c r="G136" s="240"/>
      <c r="H136" s="4"/>
    </row>
    <row r="137" spans="1:8" ht="12.75">
      <c r="A137" s="241"/>
      <c r="B137" s="242"/>
      <c r="C137" s="240"/>
      <c r="D137" s="238"/>
      <c r="E137" s="238"/>
      <c r="F137" s="239"/>
      <c r="G137" s="240"/>
      <c r="H137" s="4"/>
    </row>
    <row r="138" spans="1:8" ht="12.75">
      <c r="A138" s="241"/>
      <c r="B138" s="243"/>
      <c r="C138" s="240"/>
      <c r="D138" s="238"/>
      <c r="E138" s="238"/>
      <c r="F138" s="239"/>
      <c r="G138" s="240"/>
      <c r="H138" s="4"/>
    </row>
    <row r="139" spans="1:8" ht="12.75">
      <c r="A139" s="241"/>
      <c r="B139" s="242"/>
      <c r="C139" s="240"/>
      <c r="D139" s="238"/>
      <c r="E139" s="238"/>
      <c r="F139" s="239"/>
      <c r="G139" s="240"/>
      <c r="H139" s="4"/>
    </row>
    <row r="140" spans="1:8" ht="12.75">
      <c r="A140" s="241"/>
      <c r="B140" s="243"/>
      <c r="C140" s="240"/>
      <c r="D140" s="238"/>
      <c r="E140" s="238"/>
      <c r="F140" s="239"/>
      <c r="G140" s="240"/>
      <c r="H140" s="4"/>
    </row>
    <row r="141" spans="1:8" ht="12.75">
      <c r="A141" s="241"/>
      <c r="B141" s="242"/>
      <c r="C141" s="240"/>
      <c r="D141" s="238"/>
      <c r="E141" s="238"/>
      <c r="F141" s="239"/>
      <c r="G141" s="240"/>
      <c r="H141" s="4"/>
    </row>
    <row r="142" spans="1:8" ht="12.75">
      <c r="A142" s="241"/>
      <c r="B142" s="243"/>
      <c r="C142" s="240"/>
      <c r="D142" s="238"/>
      <c r="E142" s="238"/>
      <c r="F142" s="239"/>
      <c r="G142" s="240"/>
      <c r="H142" s="4"/>
    </row>
    <row r="143" spans="1:8" ht="12.75">
      <c r="A143" s="241"/>
      <c r="B143" s="242"/>
      <c r="C143" s="240"/>
      <c r="D143" s="238"/>
      <c r="E143" s="238"/>
      <c r="F143" s="239"/>
      <c r="G143" s="240"/>
      <c r="H143" s="4"/>
    </row>
    <row r="144" spans="1:8" ht="12.75">
      <c r="A144" s="241"/>
      <c r="B144" s="243"/>
      <c r="C144" s="240"/>
      <c r="D144" s="238"/>
      <c r="E144" s="238"/>
      <c r="F144" s="239"/>
      <c r="G144" s="240"/>
      <c r="H144" s="4"/>
    </row>
    <row r="145" spans="1:8" ht="12.75">
      <c r="A145" s="241"/>
      <c r="B145" s="242"/>
      <c r="C145" s="240"/>
      <c r="D145" s="238"/>
      <c r="E145" s="238"/>
      <c r="F145" s="239"/>
      <c r="G145" s="240"/>
      <c r="H145" s="4"/>
    </row>
    <row r="146" spans="1:8" ht="12.75">
      <c r="A146" s="241"/>
      <c r="B146" s="243"/>
      <c r="C146" s="240"/>
      <c r="D146" s="238"/>
      <c r="E146" s="238"/>
      <c r="F146" s="239"/>
      <c r="G146" s="240"/>
      <c r="H146" s="4"/>
    </row>
    <row r="147" spans="1:8" ht="12.75">
      <c r="A147" s="241"/>
      <c r="B147" s="242"/>
      <c r="C147" s="240"/>
      <c r="D147" s="238"/>
      <c r="E147" s="238"/>
      <c r="F147" s="239"/>
      <c r="G147" s="240"/>
      <c r="H147" s="4"/>
    </row>
    <row r="148" spans="1:8" ht="12.75">
      <c r="A148" s="241"/>
      <c r="B148" s="243"/>
      <c r="C148" s="240"/>
      <c r="D148" s="238"/>
      <c r="E148" s="238"/>
      <c r="F148" s="239"/>
      <c r="G148" s="240"/>
      <c r="H148" s="4"/>
    </row>
    <row r="149" spans="1:8" ht="12.75">
      <c r="A149" s="241"/>
      <c r="B149" s="242"/>
      <c r="C149" s="240"/>
      <c r="D149" s="238"/>
      <c r="E149" s="238"/>
      <c r="F149" s="239"/>
      <c r="G149" s="240"/>
      <c r="H149" s="4"/>
    </row>
    <row r="150" spans="1:8" ht="12.75">
      <c r="A150" s="241"/>
      <c r="B150" s="243"/>
      <c r="C150" s="240"/>
      <c r="D150" s="238"/>
      <c r="E150" s="238"/>
      <c r="F150" s="239"/>
      <c r="G150" s="240"/>
      <c r="H150" s="4"/>
    </row>
    <row r="151" spans="1:8" ht="12.75">
      <c r="A151" s="241"/>
      <c r="B151" s="242"/>
      <c r="C151" s="240"/>
      <c r="D151" s="238"/>
      <c r="E151" s="238"/>
      <c r="F151" s="239"/>
      <c r="G151" s="240"/>
      <c r="H151" s="4"/>
    </row>
    <row r="152" spans="1:8" ht="12.75">
      <c r="A152" s="241"/>
      <c r="B152" s="243"/>
      <c r="C152" s="240"/>
      <c r="D152" s="238"/>
      <c r="E152" s="238"/>
      <c r="F152" s="239"/>
      <c r="G152" s="240"/>
      <c r="H152" s="4"/>
    </row>
    <row r="153" spans="1:8" ht="12.75">
      <c r="A153" s="241"/>
      <c r="B153" s="242"/>
      <c r="C153" s="240"/>
      <c r="D153" s="238"/>
      <c r="E153" s="238"/>
      <c r="F153" s="239"/>
      <c r="G153" s="240"/>
      <c r="H153" s="4"/>
    </row>
    <row r="154" spans="1:8" ht="12.75">
      <c r="A154" s="241"/>
      <c r="B154" s="243"/>
      <c r="C154" s="240"/>
      <c r="D154" s="238"/>
      <c r="E154" s="238"/>
      <c r="F154" s="239"/>
      <c r="G154" s="240"/>
      <c r="H154" s="4"/>
    </row>
    <row r="155" spans="1:8" ht="12.75">
      <c r="A155" s="241"/>
      <c r="B155" s="242"/>
      <c r="C155" s="240"/>
      <c r="D155" s="238"/>
      <c r="E155" s="238"/>
      <c r="F155" s="239"/>
      <c r="G155" s="240"/>
      <c r="H155" s="4"/>
    </row>
    <row r="156" spans="1:8" ht="12.75">
      <c r="A156" s="241"/>
      <c r="B156" s="243"/>
      <c r="C156" s="240"/>
      <c r="D156" s="238"/>
      <c r="E156" s="238"/>
      <c r="F156" s="239"/>
      <c r="G156" s="240"/>
      <c r="H156" s="4"/>
    </row>
    <row r="157" spans="1:8" ht="12.75">
      <c r="A157" s="241"/>
      <c r="B157" s="242"/>
      <c r="C157" s="240"/>
      <c r="D157" s="238"/>
      <c r="E157" s="238"/>
      <c r="F157" s="239"/>
      <c r="G157" s="240"/>
      <c r="H157" s="4"/>
    </row>
    <row r="158" spans="1:8" ht="12.75">
      <c r="A158" s="241"/>
      <c r="B158" s="243"/>
      <c r="C158" s="240"/>
      <c r="D158" s="238"/>
      <c r="E158" s="238"/>
      <c r="F158" s="239"/>
      <c r="G158" s="240"/>
      <c r="H158" s="4"/>
    </row>
    <row r="159" spans="1:8" ht="12.75">
      <c r="A159" s="241"/>
      <c r="B159" s="242"/>
      <c r="C159" s="240"/>
      <c r="D159" s="238"/>
      <c r="E159" s="238"/>
      <c r="F159" s="239"/>
      <c r="G159" s="240"/>
      <c r="H159" s="4"/>
    </row>
    <row r="160" spans="1:8" ht="12.75">
      <c r="A160" s="241"/>
      <c r="B160" s="243"/>
      <c r="C160" s="240"/>
      <c r="D160" s="238"/>
      <c r="E160" s="238"/>
      <c r="F160" s="239"/>
      <c r="G160" s="240"/>
      <c r="H160" s="4"/>
    </row>
    <row r="161" spans="1:8" ht="12.75">
      <c r="A161" s="241"/>
      <c r="B161" s="242"/>
      <c r="C161" s="240"/>
      <c r="D161" s="238"/>
      <c r="E161" s="238"/>
      <c r="F161" s="239"/>
      <c r="G161" s="240"/>
      <c r="H161" s="4"/>
    </row>
    <row r="162" spans="1:8" ht="12.75">
      <c r="A162" s="241"/>
      <c r="B162" s="243"/>
      <c r="C162" s="240"/>
      <c r="D162" s="238"/>
      <c r="E162" s="238"/>
      <c r="F162" s="239"/>
      <c r="G162" s="240"/>
      <c r="H162" s="4"/>
    </row>
    <row r="163" spans="1:8" ht="12.75">
      <c r="A163" s="241"/>
      <c r="B163" s="242"/>
      <c r="C163" s="240"/>
      <c r="D163" s="238"/>
      <c r="E163" s="238"/>
      <c r="F163" s="239"/>
      <c r="G163" s="240"/>
      <c r="H163" s="4"/>
    </row>
    <row r="164" spans="1:8" ht="12.75">
      <c r="A164" s="241"/>
      <c r="B164" s="243"/>
      <c r="C164" s="240"/>
      <c r="D164" s="238"/>
      <c r="E164" s="238"/>
      <c r="F164" s="239"/>
      <c r="G164" s="240"/>
      <c r="H164" s="4"/>
    </row>
    <row r="165" spans="1:8" ht="12.75">
      <c r="A165" s="241"/>
      <c r="B165" s="242"/>
      <c r="C165" s="240"/>
      <c r="D165" s="238"/>
      <c r="E165" s="238"/>
      <c r="F165" s="239"/>
      <c r="G165" s="240"/>
      <c r="H165" s="4"/>
    </row>
    <row r="166" spans="1:8" ht="12.75">
      <c r="A166" s="241"/>
      <c r="B166" s="243"/>
      <c r="C166" s="240"/>
      <c r="D166" s="238"/>
      <c r="E166" s="238"/>
      <c r="F166" s="239"/>
      <c r="G166" s="240"/>
      <c r="H166" s="4"/>
    </row>
    <row r="167" spans="1:8" ht="12.75">
      <c r="A167" s="241"/>
      <c r="B167" s="242"/>
      <c r="C167" s="240"/>
      <c r="D167" s="238"/>
      <c r="E167" s="238"/>
      <c r="F167" s="239"/>
      <c r="G167" s="240"/>
      <c r="H167" s="4"/>
    </row>
    <row r="168" spans="1:8" ht="12.75">
      <c r="A168" s="241"/>
      <c r="B168" s="243"/>
      <c r="C168" s="240"/>
      <c r="D168" s="238"/>
      <c r="E168" s="238"/>
      <c r="F168" s="239"/>
      <c r="G168" s="240"/>
      <c r="H168" s="4"/>
    </row>
    <row r="169" spans="1:8" ht="12.75">
      <c r="A169" s="241"/>
      <c r="B169" s="242"/>
      <c r="C169" s="240"/>
      <c r="D169" s="238"/>
      <c r="E169" s="238"/>
      <c r="F169" s="239"/>
      <c r="G169" s="240"/>
      <c r="H169" s="4"/>
    </row>
    <row r="170" spans="1:8" ht="12.75">
      <c r="A170" s="241"/>
      <c r="B170" s="243"/>
      <c r="C170" s="240"/>
      <c r="D170" s="238"/>
      <c r="E170" s="238"/>
      <c r="F170" s="239"/>
      <c r="G170" s="240"/>
      <c r="H170" s="4"/>
    </row>
    <row r="171" spans="1:8" ht="12.75">
      <c r="A171" s="241"/>
      <c r="B171" s="242"/>
      <c r="C171" s="240"/>
      <c r="D171" s="238"/>
      <c r="E171" s="238"/>
      <c r="F171" s="239"/>
      <c r="G171" s="240"/>
      <c r="H171" s="4"/>
    </row>
    <row r="172" spans="1:8" ht="12.75">
      <c r="A172" s="241"/>
      <c r="B172" s="243"/>
      <c r="C172" s="240"/>
      <c r="D172" s="238"/>
      <c r="E172" s="238"/>
      <c r="F172" s="239"/>
      <c r="G172" s="240"/>
      <c r="H172" s="4"/>
    </row>
    <row r="173" spans="1:8" ht="12.75">
      <c r="A173" s="241"/>
      <c r="B173" s="242"/>
      <c r="C173" s="240"/>
      <c r="D173" s="238"/>
      <c r="E173" s="238"/>
      <c r="F173" s="239"/>
      <c r="G173" s="240"/>
      <c r="H173" s="4"/>
    </row>
    <row r="174" spans="1:8" ht="12.75">
      <c r="A174" s="241"/>
      <c r="B174" s="243"/>
      <c r="C174" s="240"/>
      <c r="D174" s="238"/>
      <c r="E174" s="238"/>
      <c r="F174" s="239"/>
      <c r="G174" s="240"/>
      <c r="H174" s="4"/>
    </row>
    <row r="175" spans="1:8" ht="12.75">
      <c r="A175" s="241"/>
      <c r="B175" s="242"/>
      <c r="C175" s="240"/>
      <c r="D175" s="238"/>
      <c r="E175" s="238"/>
      <c r="F175" s="239"/>
      <c r="G175" s="240"/>
      <c r="H175" s="4"/>
    </row>
    <row r="176" spans="1:8" ht="12.75">
      <c r="A176" s="241"/>
      <c r="B176" s="243"/>
      <c r="C176" s="240"/>
      <c r="D176" s="238"/>
      <c r="E176" s="238"/>
      <c r="F176" s="239"/>
      <c r="G176" s="240"/>
      <c r="H176" s="4"/>
    </row>
    <row r="177" spans="1:8" ht="12.75">
      <c r="A177" s="241"/>
      <c r="B177" s="242"/>
      <c r="C177" s="240"/>
      <c r="D177" s="238"/>
      <c r="E177" s="238"/>
      <c r="F177" s="239"/>
      <c r="G177" s="240"/>
      <c r="H177" s="4"/>
    </row>
    <row r="178" spans="1:8" ht="12.75">
      <c r="A178" s="241"/>
      <c r="B178" s="243"/>
      <c r="C178" s="240"/>
      <c r="D178" s="238"/>
      <c r="E178" s="238"/>
      <c r="F178" s="239"/>
      <c r="G178" s="240"/>
      <c r="H178" s="4"/>
    </row>
    <row r="179" spans="1:8" ht="12.75">
      <c r="A179" s="241"/>
      <c r="B179" s="242"/>
      <c r="C179" s="240"/>
      <c r="D179" s="238"/>
      <c r="E179" s="238"/>
      <c r="F179" s="239"/>
      <c r="G179" s="240"/>
      <c r="H179" s="4"/>
    </row>
    <row r="180" spans="1:8" ht="12.75">
      <c r="A180" s="241"/>
      <c r="B180" s="243"/>
      <c r="C180" s="240"/>
      <c r="D180" s="238"/>
      <c r="E180" s="238"/>
      <c r="F180" s="239"/>
      <c r="G180" s="240"/>
      <c r="H180" s="4"/>
    </row>
    <row r="181" spans="1:8" ht="12.75">
      <c r="A181" s="241"/>
      <c r="B181" s="242"/>
      <c r="C181" s="240"/>
      <c r="D181" s="238"/>
      <c r="E181" s="238"/>
      <c r="F181" s="239"/>
      <c r="G181" s="240"/>
      <c r="H181" s="4"/>
    </row>
    <row r="182" spans="1:8" ht="12.75">
      <c r="A182" s="241"/>
      <c r="B182" s="243"/>
      <c r="C182" s="240"/>
      <c r="D182" s="238"/>
      <c r="E182" s="238"/>
      <c r="F182" s="239"/>
      <c r="G182" s="240"/>
      <c r="H182" s="4"/>
    </row>
    <row r="183" spans="1:8" ht="12.75">
      <c r="A183" s="241"/>
      <c r="B183" s="242"/>
      <c r="C183" s="240"/>
      <c r="D183" s="238"/>
      <c r="E183" s="238"/>
      <c r="F183" s="239"/>
      <c r="G183" s="240"/>
      <c r="H183" s="4"/>
    </row>
    <row r="184" spans="1:8" ht="12.75">
      <c r="A184" s="241"/>
      <c r="B184" s="243"/>
      <c r="C184" s="240"/>
      <c r="D184" s="238"/>
      <c r="E184" s="238"/>
      <c r="F184" s="239"/>
      <c r="G184" s="240"/>
      <c r="H184" s="4"/>
    </row>
    <row r="185" spans="1:8" ht="12.75">
      <c r="A185" s="241"/>
      <c r="B185" s="242"/>
      <c r="C185" s="240"/>
      <c r="D185" s="238"/>
      <c r="E185" s="238"/>
      <c r="F185" s="239"/>
      <c r="G185" s="240"/>
      <c r="H185" s="4"/>
    </row>
    <row r="186" spans="1:8" ht="12.75">
      <c r="A186" s="241"/>
      <c r="B186" s="243"/>
      <c r="C186" s="240"/>
      <c r="D186" s="238"/>
      <c r="E186" s="238"/>
      <c r="F186" s="239"/>
      <c r="G186" s="240"/>
      <c r="H186" s="4"/>
    </row>
    <row r="187" spans="1:8" ht="12.75">
      <c r="A187" s="241"/>
      <c r="B187" s="242"/>
      <c r="C187" s="240"/>
      <c r="D187" s="238"/>
      <c r="E187" s="238"/>
      <c r="F187" s="239"/>
      <c r="G187" s="240"/>
      <c r="H187" s="4"/>
    </row>
    <row r="188" spans="1:8" ht="12.75">
      <c r="A188" s="241"/>
      <c r="B188" s="243"/>
      <c r="C188" s="240"/>
      <c r="D188" s="238"/>
      <c r="E188" s="238"/>
      <c r="F188" s="239"/>
      <c r="G188" s="240"/>
      <c r="H188" s="4"/>
    </row>
    <row r="189" spans="1:8" ht="12.75">
      <c r="A189" s="241"/>
      <c r="B189" s="242"/>
      <c r="C189" s="240"/>
      <c r="D189" s="238"/>
      <c r="E189" s="238"/>
      <c r="F189" s="239"/>
      <c r="G189" s="240"/>
      <c r="H189" s="4"/>
    </row>
    <row r="190" spans="1:8" ht="12.75">
      <c r="A190" s="241"/>
      <c r="B190" s="243"/>
      <c r="C190" s="240"/>
      <c r="D190" s="238"/>
      <c r="E190" s="238"/>
      <c r="F190" s="239"/>
      <c r="G190" s="240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45"/>
  <sheetViews>
    <sheetView tabSelected="1" zoomScalePageLayoutView="0" workbookViewId="0" topLeftCell="A1">
      <selection activeCell="G83" sqref="A1:G8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22" t="s">
        <v>66</v>
      </c>
      <c r="B1" s="322"/>
      <c r="C1" s="322"/>
      <c r="D1" s="322"/>
      <c r="E1" s="322"/>
      <c r="F1" s="322"/>
      <c r="G1" s="32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 customHeight="1" thickBot="1">
      <c r="A2" s="194" t="s">
        <v>70</v>
      </c>
      <c r="B2" s="194"/>
      <c r="C2" s="323"/>
      <c r="D2" s="184" t="str">
        <f>HYPERLINK('[1]реквизиты'!$A$2)</f>
        <v>Первенство России по самбо, среди юношей 1995-1996гг.р.</v>
      </c>
      <c r="E2" s="324"/>
      <c r="F2" s="324"/>
      <c r="G2" s="325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0.25" customHeight="1" thickBot="1">
      <c r="B3" s="52"/>
      <c r="C3" s="182" t="str">
        <f>HYPERLINK('[1]реквизиты'!$A$3)</f>
        <v>04-08 февраля 2013г., г.Рязань</v>
      </c>
      <c r="D3" s="182"/>
      <c r="E3" s="182"/>
      <c r="F3" s="183"/>
      <c r="G3" s="68" t="str">
        <f>HYPERLINK('пр.взв'!D4)</f>
        <v>В.к.  48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4.25" customHeight="1">
      <c r="A4" s="326" t="s">
        <v>22</v>
      </c>
      <c r="B4" s="328" t="s">
        <v>5</v>
      </c>
      <c r="C4" s="331" t="s">
        <v>2</v>
      </c>
      <c r="D4" s="331" t="s">
        <v>3</v>
      </c>
      <c r="E4" s="331" t="s">
        <v>4</v>
      </c>
      <c r="F4" s="331" t="s">
        <v>8</v>
      </c>
      <c r="G4" s="33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9.75" customHeight="1" thickBot="1">
      <c r="A5" s="327"/>
      <c r="B5" s="329"/>
      <c r="C5" s="329"/>
      <c r="D5" s="329"/>
      <c r="E5" s="329"/>
      <c r="F5" s="329"/>
      <c r="G5" s="3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9" customHeight="1">
      <c r="A6" s="308" t="s">
        <v>10</v>
      </c>
      <c r="B6" s="314">
        <v>7</v>
      </c>
      <c r="C6" s="316" t="str">
        <f>VLOOKUP(B6,'пр.взв'!B7:G86,2,FALSE)</f>
        <v>ПИСКУНОВ Алексей Вячеславович</v>
      </c>
      <c r="D6" s="318" t="str">
        <f>VLOOKUP(B6,'пр.взв'!B7:G86,3,FALSE)</f>
        <v>03.12.1995, 1р</v>
      </c>
      <c r="E6" s="320" t="str">
        <f>VLOOKUP(B6,'пр.взв'!B7:G86,4,FALSE)</f>
        <v>ПФО, Пензенская Нижний Ломов, Р</v>
      </c>
      <c r="F6" s="335" t="str">
        <f>VLOOKUP(B6,'пр.взв'!B7:G86,5,FALSE)</f>
        <v>008658058</v>
      </c>
      <c r="G6" s="337" t="str">
        <f>VLOOKUP(B6,'пр.взв'!B7:G86,6,FALSE)</f>
        <v>Перетрухин ВН, Щелкушкин ВН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9" customHeight="1">
      <c r="A7" s="309"/>
      <c r="B7" s="315"/>
      <c r="C7" s="317"/>
      <c r="D7" s="319"/>
      <c r="E7" s="321"/>
      <c r="F7" s="336"/>
      <c r="G7" s="334"/>
    </row>
    <row r="8" spans="1:7" ht="9" customHeight="1">
      <c r="A8" s="341" t="s">
        <v>11</v>
      </c>
      <c r="B8" s="342">
        <v>10</v>
      </c>
      <c r="C8" s="317" t="str">
        <f>VLOOKUP(B8,'пр.взв'!B7:G86,2,FALSE)</f>
        <v>ЗАКАЕВ Джамбек Салманович</v>
      </c>
      <c r="D8" s="338" t="str">
        <f>VLOOKUP(B8,'пр.взв'!B7:G86,3,FALSE)</f>
        <v>25.11.1995 кмс</v>
      </c>
      <c r="E8" s="321" t="str">
        <f>VLOOKUP(B8,'пр.взв'!B7:G86,4,FALSE)</f>
        <v>СКФО, Чеченская, МО</v>
      </c>
      <c r="F8" s="330">
        <f>VLOOKUP(B8,'пр.взв'!B7:G86,5,FALSE)</f>
        <v>0</v>
      </c>
      <c r="G8" s="334" t="str">
        <f>VLOOKUP(B8,'пр.взв'!B7:G86,6,FALSE)</f>
        <v>Ахмаров Р, Идрисов С</v>
      </c>
    </row>
    <row r="9" spans="1:7" ht="9" customHeight="1">
      <c r="A9" s="341"/>
      <c r="B9" s="315"/>
      <c r="C9" s="317"/>
      <c r="D9" s="338"/>
      <c r="E9" s="321"/>
      <c r="F9" s="330"/>
      <c r="G9" s="334"/>
    </row>
    <row r="10" spans="1:7" ht="9" customHeight="1">
      <c r="A10" s="340" t="s">
        <v>12</v>
      </c>
      <c r="B10" s="342">
        <v>22</v>
      </c>
      <c r="C10" s="317" t="str">
        <f>VLOOKUP(B10,'пр.взв'!B7:G86,2,FALSE)</f>
        <v>КУЮКОВ Элбек Владимирович</v>
      </c>
      <c r="D10" s="338" t="str">
        <f>VLOOKUP(B10,'пр.взв'!B7:G86,3,FALSE)</f>
        <v>13.05.1995, 1р</v>
      </c>
      <c r="E10" s="339" t="str">
        <f>VLOOKUP(B10,'пр.взв'!B7:G86,4,FALSE)</f>
        <v>СФО, Р.Алтай, Г-Алтайск, МО</v>
      </c>
      <c r="F10" s="330">
        <f>VLOOKUP(B10,'пр.взв'!B7:G86,5,FALSE)</f>
        <v>0</v>
      </c>
      <c r="G10" s="334" t="str">
        <f>VLOOKUP(B10,'пр.взв'!B7:G86,6,FALSE)</f>
        <v>Сартаков А.С., Канунов А.А.</v>
      </c>
    </row>
    <row r="11" spans="1:7" ht="9" customHeight="1">
      <c r="A11" s="340"/>
      <c r="B11" s="315"/>
      <c r="C11" s="317"/>
      <c r="D11" s="338"/>
      <c r="E11" s="339"/>
      <c r="F11" s="330"/>
      <c r="G11" s="334"/>
    </row>
    <row r="12" spans="1:7" ht="9" customHeight="1">
      <c r="A12" s="340" t="s">
        <v>12</v>
      </c>
      <c r="B12" s="342">
        <v>38</v>
      </c>
      <c r="C12" s="317" t="str">
        <f>VLOOKUP(B12,'пр.взв'!B7:G86,2,FALSE)</f>
        <v>ИЛЛАРИОНОВ Алексей Петрович</v>
      </c>
      <c r="D12" s="338" t="str">
        <f>VLOOKUP(B12,'пр.взв'!B7:G86,3,FALSE)</f>
        <v>31.08.1996, кмс</v>
      </c>
      <c r="E12" s="339" t="str">
        <f>VLOOKUP(B12,'пр.взв'!B7:G86,4,FALSE)</f>
        <v>ПФО, Чувашская, Чебоксары</v>
      </c>
      <c r="F12" s="330">
        <f>VLOOKUP(B12,'пр.взв'!B7:G86,5,FALSE)</f>
        <v>0</v>
      </c>
      <c r="G12" s="334" t="str">
        <f>VLOOKUP(B12,'пр.взв'!B7:G86,6,FALSE)</f>
        <v>Осипов ДН, Малов СА</v>
      </c>
    </row>
    <row r="13" spans="1:7" ht="9" customHeight="1">
      <c r="A13" s="340"/>
      <c r="B13" s="315"/>
      <c r="C13" s="317"/>
      <c r="D13" s="338"/>
      <c r="E13" s="339"/>
      <c r="F13" s="330"/>
      <c r="G13" s="334"/>
    </row>
    <row r="14" spans="1:7" ht="9" customHeight="1">
      <c r="A14" s="296" t="s">
        <v>14</v>
      </c>
      <c r="B14" s="302">
        <v>28</v>
      </c>
      <c r="C14" s="304" t="str">
        <f>VLOOKUP(B14,'пр.взв'!B7:G86,2,FALSE)</f>
        <v>БОРОВИКОВ Евгений Александрович</v>
      </c>
      <c r="D14" s="306" t="str">
        <f>VLOOKUP(B14,'пр.взв'!B7:G86,3,FALSE)</f>
        <v>07.12.1996 1р</v>
      </c>
      <c r="E14" s="307" t="str">
        <f>VLOOKUP(B14,'пр.взв'!B7:G86,4,FALSE)</f>
        <v>УФО, Свердловская, Н. Тагил</v>
      </c>
      <c r="F14" s="298">
        <f>VLOOKUP(B14,'пр.взв'!B7:G86,5,FALSE)</f>
        <v>0</v>
      </c>
      <c r="G14" s="299" t="str">
        <f>VLOOKUP(B14,'пр.взв'!B7:G86,6,FALSE)</f>
        <v>Пляшнук, Родионов Е</v>
      </c>
    </row>
    <row r="15" spans="1:7" ht="9" customHeight="1">
      <c r="A15" s="296"/>
      <c r="B15" s="303"/>
      <c r="C15" s="304"/>
      <c r="D15" s="306"/>
      <c r="E15" s="307"/>
      <c r="F15" s="298"/>
      <c r="G15" s="299"/>
    </row>
    <row r="16" spans="1:7" ht="9" customHeight="1">
      <c r="A16" s="296" t="s">
        <v>15</v>
      </c>
      <c r="B16" s="302">
        <v>13</v>
      </c>
      <c r="C16" s="304" t="str">
        <f>VLOOKUP(B16,'пр.взв'!B7:G86,2,FALSE)</f>
        <v>МУГУЛОВ Каир Акимханович</v>
      </c>
      <c r="D16" s="306" t="str">
        <f>VLOOKUP(B16,'пр.взв'!B7:G86,3,FALSE)</f>
        <v>06.01.1996, кмс</v>
      </c>
      <c r="E16" s="297" t="str">
        <f>VLOOKUP(B16,'пр.взв'!B7:G86,4,FALSE)</f>
        <v>СЗФО, Коми, МО</v>
      </c>
      <c r="F16" s="298">
        <f>VLOOKUP(B16,'пр.взв'!B7:G86,5,FALSE)</f>
        <v>0</v>
      </c>
      <c r="G16" s="299" t="str">
        <f>VLOOKUP(B16,'пр.взв'!B7:G86,6,FALSE)</f>
        <v>Алехин ВВ, Алехин ИВ</v>
      </c>
    </row>
    <row r="17" spans="1:7" ht="9" customHeight="1">
      <c r="A17" s="296"/>
      <c r="B17" s="303"/>
      <c r="C17" s="304"/>
      <c r="D17" s="306"/>
      <c r="E17" s="297"/>
      <c r="F17" s="298"/>
      <c r="G17" s="299"/>
    </row>
    <row r="18" spans="1:7" ht="9" customHeight="1">
      <c r="A18" s="296" t="s">
        <v>16</v>
      </c>
      <c r="B18" s="302">
        <v>3</v>
      </c>
      <c r="C18" s="304" t="str">
        <f>VLOOKUP(B18,'пр.взв'!B7:G86,2,FALSE)</f>
        <v>АМАРЯН Гела Давидович</v>
      </c>
      <c r="D18" s="306" t="str">
        <f>VLOOKUP(B18,'пр.взв'!B7:G86,3,FALSE)</f>
        <v>15.2.1996 кмс</v>
      </c>
      <c r="E18" s="297" t="str">
        <f>VLOOKUP(B18,'пр.взв'!B7:G86,4,FALSE)</f>
        <v>Москва С-70</v>
      </c>
      <c r="F18" s="298">
        <f>VLOOKUP(B18,'пр.взв'!B7:G86,5,FALSE)</f>
        <v>0</v>
      </c>
      <c r="G18" s="299" t="str">
        <f>VLOOKUP(B18,'пр.взв'!B7:G86,6,FALSE)</f>
        <v>Жиляев ДС, Коробейников МЮ</v>
      </c>
    </row>
    <row r="19" spans="1:7" ht="9" customHeight="1">
      <c r="A19" s="296"/>
      <c r="B19" s="303"/>
      <c r="C19" s="304"/>
      <c r="D19" s="306"/>
      <c r="E19" s="297"/>
      <c r="F19" s="298"/>
      <c r="G19" s="299"/>
    </row>
    <row r="20" spans="1:7" ht="9" customHeight="1">
      <c r="A20" s="296" t="s">
        <v>17</v>
      </c>
      <c r="B20" s="302">
        <v>32</v>
      </c>
      <c r="C20" s="304" t="str">
        <f>VLOOKUP(B20,'пр.взв'!B7:G86,2,FALSE)</f>
        <v>САХИПГАРАЕВ Ратмир Айратович</v>
      </c>
      <c r="D20" s="306" t="str">
        <f>VLOOKUP(B20,'пр.взв'!B7:G86,3,FALSE)</f>
        <v>23.10.1995 КМС</v>
      </c>
      <c r="E20" s="307" t="str">
        <f>VLOOKUP(B20,'пр.взв'!B7:G86,4,FALSE)</f>
        <v>ПФО, Башкортостан, Октябрский</v>
      </c>
      <c r="F20" s="298">
        <f>VLOOKUP(B20,'пр.взв'!B7:G86,5,FALSE)</f>
        <v>0</v>
      </c>
      <c r="G20" s="299" t="str">
        <f>VLOOKUP(B20,'пр.взв'!B7:G86,6,FALSE)</f>
        <v>Залеев РГ, Шаймухаметов РА</v>
      </c>
    </row>
    <row r="21" spans="1:7" ht="9" customHeight="1">
      <c r="A21" s="296"/>
      <c r="B21" s="303"/>
      <c r="C21" s="304"/>
      <c r="D21" s="306"/>
      <c r="E21" s="307"/>
      <c r="F21" s="298"/>
      <c r="G21" s="299"/>
    </row>
    <row r="22" spans="1:7" ht="9" customHeight="1">
      <c r="A22" s="296" t="s">
        <v>18</v>
      </c>
      <c r="B22" s="302">
        <v>19</v>
      </c>
      <c r="C22" s="304" t="str">
        <f>VLOOKUP(B22,'пр.взв'!B7:G86,2,FALSE)</f>
        <v>РЖАНОВ Владимир Анатольевич</v>
      </c>
      <c r="D22" s="306" t="str">
        <f>VLOOKUP(B22,'пр.взв'!B7:G86,3,FALSE)</f>
        <v>09.04.1996 кмс</v>
      </c>
      <c r="E22" s="307" t="str">
        <f>VLOOKUP(B22,'пр.взв'!B7:G86,4,FALSE)</f>
        <v>ЦФО, Московская Можайск МО</v>
      </c>
      <c r="F22" s="298">
        <f>VLOOKUP(B22,'пр.взв'!B7:G86,5,FALSE)</f>
        <v>0</v>
      </c>
      <c r="G22" s="299" t="str">
        <f>VLOOKUP(B22,'пр.взв'!B7:G86,6,FALSE)</f>
        <v>Кучаев ДН</v>
      </c>
    </row>
    <row r="23" spans="1:7" ht="9" customHeight="1">
      <c r="A23" s="296"/>
      <c r="B23" s="303"/>
      <c r="C23" s="304"/>
      <c r="D23" s="306"/>
      <c r="E23" s="307"/>
      <c r="F23" s="298"/>
      <c r="G23" s="299"/>
    </row>
    <row r="24" spans="1:7" ht="9" customHeight="1">
      <c r="A24" s="296" t="s">
        <v>19</v>
      </c>
      <c r="B24" s="302">
        <v>23</v>
      </c>
      <c r="C24" s="304" t="str">
        <f>VLOOKUP(B24,'пр.взв'!B7:G86,2,FALSE)</f>
        <v>ПЕТУХОВ Никита Александрович</v>
      </c>
      <c r="D24" s="306" t="str">
        <f>VLOOKUP(B24,'пр.взв'!B7:G86,3,FALSE)</f>
        <v>16.04.1996 кмс</v>
      </c>
      <c r="E24" s="297" t="str">
        <f>VLOOKUP(B24,'пр.взв'!B7:G86,4,FALSE)</f>
        <v>Москва С-70</v>
      </c>
      <c r="F24" s="298">
        <f>VLOOKUP(B24,'пр.взв'!B7:G86,5,FALSE)</f>
        <v>0</v>
      </c>
      <c r="G24" s="299" t="str">
        <f>VLOOKUP(B24,'пр.взв'!B7:G86,6,FALSE)</f>
        <v>Жиляев ДС, Коробейников МЮ</v>
      </c>
    </row>
    <row r="25" spans="1:7" ht="9" customHeight="1">
      <c r="A25" s="296"/>
      <c r="B25" s="303"/>
      <c r="C25" s="304"/>
      <c r="D25" s="306"/>
      <c r="E25" s="297"/>
      <c r="F25" s="298"/>
      <c r="G25" s="299"/>
    </row>
    <row r="26" spans="1:7" ht="9" customHeight="1">
      <c r="A26" s="296" t="s">
        <v>20</v>
      </c>
      <c r="B26" s="302">
        <v>37</v>
      </c>
      <c r="C26" s="304" t="str">
        <f>VLOOKUP(B26,'пр.взв'!B7:G86,2,FALSE)</f>
        <v>ГАСАНБЕКОВ Имам Заурбекович</v>
      </c>
      <c r="D26" s="306" t="str">
        <f>VLOOKUP(B26,'пр.взв'!B7:G86,3,FALSE)</f>
        <v>10.03.1997 1р</v>
      </c>
      <c r="E26" s="307" t="str">
        <f>VLOOKUP(B26,'пр.взв'!B7:G86,4,FALSE)</f>
        <v>УФО, ХМАО, Радужный</v>
      </c>
      <c r="F26" s="298">
        <f>VLOOKUP(B26,'пр.взв'!B7:G86,5,FALSE)</f>
        <v>0</v>
      </c>
      <c r="G26" s="299" t="str">
        <f>VLOOKUP(B26,'пр.взв'!B7:G86,6,FALSE)</f>
        <v>Закарьяев АФ, Коломенцев ВВ</v>
      </c>
    </row>
    <row r="27" spans="1:7" ht="9" customHeight="1">
      <c r="A27" s="296"/>
      <c r="B27" s="303"/>
      <c r="C27" s="304"/>
      <c r="D27" s="306"/>
      <c r="E27" s="307"/>
      <c r="F27" s="298"/>
      <c r="G27" s="299"/>
    </row>
    <row r="28" spans="1:7" ht="9" customHeight="1">
      <c r="A28" s="296" t="s">
        <v>21</v>
      </c>
      <c r="B28" s="302">
        <v>16</v>
      </c>
      <c r="C28" s="304" t="str">
        <f>VLOOKUP(B28,'пр.взв'!B7:G86,2,FALSE)</f>
        <v>ЧАЛЧИКОВ Сумер Ырысович</v>
      </c>
      <c r="D28" s="306" t="str">
        <f>VLOOKUP(B28,'пр.взв'!B7:G86,3,FALSE)</f>
        <v>18.03.1996, 1р</v>
      </c>
      <c r="E28" s="307" t="str">
        <f>VLOOKUP(B28,'пр.взв'!B7:G86,4,FALSE)</f>
        <v>СФО, Р.Алтай, Г-Алтайск</v>
      </c>
      <c r="F28" s="298">
        <f>VLOOKUP(B28,'пр.взв'!B7:G86,5,FALSE)</f>
        <v>0</v>
      </c>
      <c r="G28" s="299" t="str">
        <f>VLOOKUP(B28,'пр.взв'!B7:G86,6,FALSE)</f>
        <v>Семендеев Э.С.</v>
      </c>
    </row>
    <row r="29" spans="1:7" ht="9" customHeight="1">
      <c r="A29" s="296"/>
      <c r="B29" s="303"/>
      <c r="C29" s="304"/>
      <c r="D29" s="306"/>
      <c r="E29" s="307"/>
      <c r="F29" s="298"/>
      <c r="G29" s="299"/>
    </row>
    <row r="30" spans="1:7" ht="9" customHeight="1">
      <c r="A30" s="296" t="s">
        <v>38</v>
      </c>
      <c r="B30" s="302">
        <v>24</v>
      </c>
      <c r="C30" s="304" t="str">
        <f>VLOOKUP(B30,'пр.взв'!B7:G86,2,FALSE)</f>
        <v>ЯВРУМЯН Рудольф Александрович</v>
      </c>
      <c r="D30" s="306" t="str">
        <f>VLOOKUP(B30,'пр.взв'!B7:G86,3,FALSE)</f>
        <v>11.05.1997 1р</v>
      </c>
      <c r="E30" s="307" t="str">
        <f>VLOOKUP(B30,'пр.взв'!B7:G86,4,FALSE)</f>
        <v>ЮФО, Краснодарский, Армавир Д</v>
      </c>
      <c r="F30" s="298">
        <f>VLOOKUP(B30,'пр.взв'!B7:G86,5,FALSE)</f>
        <v>0</v>
      </c>
      <c r="G30" s="299" t="str">
        <f>VLOOKUP(B30,'пр.взв'!B7:G86,6,FALSE)</f>
        <v>Бородин ВГ, Елиазян СК</v>
      </c>
    </row>
    <row r="31" spans="1:14" ht="9" customHeight="1">
      <c r="A31" s="296"/>
      <c r="B31" s="303"/>
      <c r="C31" s="304"/>
      <c r="D31" s="306"/>
      <c r="E31" s="307"/>
      <c r="F31" s="298"/>
      <c r="G31" s="299"/>
      <c r="H31" s="6"/>
      <c r="I31" s="6"/>
      <c r="J31" s="6"/>
      <c r="L31" s="6"/>
      <c r="M31" s="6"/>
      <c r="N31" s="6"/>
    </row>
    <row r="32" spans="1:14" ht="9" customHeight="1">
      <c r="A32" s="296" t="s">
        <v>39</v>
      </c>
      <c r="B32" s="302">
        <v>17</v>
      </c>
      <c r="C32" s="304" t="str">
        <f>VLOOKUP(B32,'пр.взв'!B7:G86,2,FALSE)</f>
        <v>ЗЛОБИН Алексей Алексеевич</v>
      </c>
      <c r="D32" s="306" t="str">
        <f>VLOOKUP(B32,'пр.взв'!B7:G86,3,FALSE)</f>
        <v>19.06.1995 1р</v>
      </c>
      <c r="E32" s="307" t="str">
        <f>VLOOKUP(B32,'пр.взв'!B7:G86,4,FALSE)</f>
        <v>ЮФО, Краснодарский, Крурганинск ФК</v>
      </c>
      <c r="F32" s="298">
        <f>VLOOKUP(B32,'пр.взв'!B7:G86,5,FALSE)</f>
        <v>0</v>
      </c>
      <c r="G32" s="299" t="str">
        <f>VLOOKUP(B32,'пр.взв'!B7:G86,6,FALSE)</f>
        <v>Нефедов НИ</v>
      </c>
      <c r="H32" s="6"/>
      <c r="I32" s="6"/>
      <c r="J32" s="6"/>
      <c r="L32" s="6"/>
      <c r="M32" s="6"/>
      <c r="N32" s="6"/>
    </row>
    <row r="33" spans="1:14" ht="9" customHeight="1">
      <c r="A33" s="296"/>
      <c r="B33" s="303"/>
      <c r="C33" s="304"/>
      <c r="D33" s="306"/>
      <c r="E33" s="307"/>
      <c r="F33" s="298"/>
      <c r="G33" s="299"/>
      <c r="H33" s="6"/>
      <c r="I33" s="6"/>
      <c r="J33" s="6"/>
      <c r="L33" s="6"/>
      <c r="M33" s="6"/>
      <c r="N33" s="6"/>
    </row>
    <row r="34" spans="1:7" ht="9" customHeight="1">
      <c r="A34" s="296" t="s">
        <v>40</v>
      </c>
      <c r="B34" s="302">
        <v>2</v>
      </c>
      <c r="C34" s="304" t="str">
        <f>VLOOKUP(B34,'пр.взв'!B7:G86,2,FALSE)</f>
        <v>ИВАНОВ Максим Сергеевич</v>
      </c>
      <c r="D34" s="312" t="str">
        <f>VLOOKUP(C34,'пр.взв'!C7:H86,2,FALSE)</f>
        <v>27.05.1996 кмс</v>
      </c>
      <c r="E34" s="307" t="str">
        <f>VLOOKUP(B34,'пр.взв'!B7:G86,4,FALSE)</f>
        <v>ЦФО, Рязанская Рязань ПР</v>
      </c>
      <c r="F34" s="298">
        <f>VLOOKUP(B34,'пр.взв'!B7:G86,5,FALSE)</f>
        <v>0</v>
      </c>
      <c r="G34" s="299" t="str">
        <f>VLOOKUP(B34,'пр.взв'!B7:G86,6,FALSE)</f>
        <v>Мирошкин М.А</v>
      </c>
    </row>
    <row r="35" spans="1:7" ht="9" customHeight="1">
      <c r="A35" s="296"/>
      <c r="B35" s="303"/>
      <c r="C35" s="304"/>
      <c r="D35" s="313"/>
      <c r="E35" s="307"/>
      <c r="F35" s="298"/>
      <c r="G35" s="299"/>
    </row>
    <row r="36" spans="1:7" ht="9" customHeight="1">
      <c r="A36" s="296" t="s">
        <v>41</v>
      </c>
      <c r="B36" s="302">
        <v>18</v>
      </c>
      <c r="C36" s="304" t="str">
        <f>VLOOKUP(B36,'пр.взв'!B7:G86,2,FALSE)</f>
        <v>БАГУЖАЕВ Ахмед Багужаевич</v>
      </c>
      <c r="D36" s="306" t="str">
        <f>VLOOKUP(B36,'пр.взв'!B7:G86,3,FALSE)</f>
        <v>05.01.1997 кмс</v>
      </c>
      <c r="E36" s="310" t="str">
        <f>VLOOKUP(B36,'пр.взв'!B7:G86,4,FALSE)</f>
        <v>СКФО, Ставропольский, Новоселицким Чернолеское МО</v>
      </c>
      <c r="F36" s="298">
        <f>VLOOKUP(B36,'пр.взв'!B7:G86,5,FALSE)</f>
        <v>0</v>
      </c>
      <c r="G36" s="299" t="str">
        <f>VLOOKUP(B36,'пр.взв'!B7:G86,6,FALSE)</f>
        <v>Казаков МЗ, Нурбагандов МН</v>
      </c>
    </row>
    <row r="37" spans="1:7" ht="9" customHeight="1">
      <c r="A37" s="296"/>
      <c r="B37" s="303"/>
      <c r="C37" s="304"/>
      <c r="D37" s="306"/>
      <c r="E37" s="311"/>
      <c r="F37" s="298"/>
      <c r="G37" s="299"/>
    </row>
    <row r="38" spans="1:7" ht="9" customHeight="1">
      <c r="A38" s="296" t="s">
        <v>42</v>
      </c>
      <c r="B38" s="302">
        <v>27</v>
      </c>
      <c r="C38" s="304" t="str">
        <f>VLOOKUP(B38,'пр.взв'!B7:G86,2,FALSE)</f>
        <v>ХАРИН Алексей Андреевич</v>
      </c>
      <c r="D38" s="306" t="str">
        <f>VLOOKUP(B38,'пр.взв'!B7:G86,3,FALSE)</f>
        <v>14.03.1997 1р</v>
      </c>
      <c r="E38" s="300" t="str">
        <f>VLOOKUP(B38,'пр.взв'!B7:G86,4,FALSE)</f>
        <v>ДВФО, Приморский, Владивосток МО</v>
      </c>
      <c r="F38" s="298">
        <f>VLOOKUP(B38,'пр.взв'!B7:G86,5,FALSE)</f>
        <v>0</v>
      </c>
      <c r="G38" s="299" t="str">
        <f>VLOOKUP(B38,'пр.взв'!B7:G86,6,FALSE)</f>
        <v>Алимасов ВМ</v>
      </c>
    </row>
    <row r="39" spans="1:7" ht="9" customHeight="1">
      <c r="A39" s="296"/>
      <c r="B39" s="303"/>
      <c r="C39" s="304"/>
      <c r="D39" s="306"/>
      <c r="E39" s="301"/>
      <c r="F39" s="298"/>
      <c r="G39" s="299"/>
    </row>
    <row r="40" spans="1:7" ht="9" customHeight="1">
      <c r="A40" s="296" t="s">
        <v>43</v>
      </c>
      <c r="B40" s="302">
        <v>6</v>
      </c>
      <c r="C40" s="304" t="str">
        <f>VLOOKUP(B40,'пр.взв'!B7:G86,2,FALSE)</f>
        <v>ЧАДИН Амыр Васильевич</v>
      </c>
      <c r="D40" s="306" t="str">
        <f>VLOOKUP(B40,'пр.взв'!B7:G86,3,FALSE)</f>
        <v>17.09.1996 кмс</v>
      </c>
      <c r="E40" s="297" t="str">
        <f>VLOOKUP(B40,'пр.взв'!B7:G86,4,FALSE)</f>
        <v>СФО, Р. Алтай, ПР</v>
      </c>
      <c r="F40" s="298">
        <f>VLOOKUP(B40,'пр.взв'!B7:G86,5,FALSE)</f>
        <v>0</v>
      </c>
      <c r="G40" s="299" t="str">
        <f>VLOOKUP(B40,'пр.взв'!B7:G86,6,FALSE)</f>
        <v>Семендеев ЭС</v>
      </c>
    </row>
    <row r="41" spans="1:7" ht="9" customHeight="1">
      <c r="A41" s="296"/>
      <c r="B41" s="303"/>
      <c r="C41" s="304"/>
      <c r="D41" s="306"/>
      <c r="E41" s="297"/>
      <c r="F41" s="298"/>
      <c r="G41" s="299"/>
    </row>
    <row r="42" spans="1:7" ht="9" customHeight="1">
      <c r="A42" s="296" t="s">
        <v>44</v>
      </c>
      <c r="B42" s="302">
        <v>31</v>
      </c>
      <c r="C42" s="304" t="str">
        <f>VLOOKUP(B42,'пр.взв'!B7:G86,2,FALSE)</f>
        <v>БАЙДАНОВ Амаду Иванович</v>
      </c>
      <c r="D42" s="306" t="str">
        <f>VLOOKUP(B42,'пр.взв'!B7:G86,3,FALSE)</f>
        <v>22.10.1995, 1р</v>
      </c>
      <c r="E42" s="300" t="str">
        <f>VLOOKUP(B42,'пр.взв'!B7:G86,4,FALSE)</f>
        <v>СФО, Р.Алтай, Г-Алтайск, ПР</v>
      </c>
      <c r="F42" s="298">
        <f>VLOOKUP(B42,'пр.взв'!B7:G86,5,FALSE)</f>
        <v>0</v>
      </c>
      <c r="G42" s="299" t="str">
        <f>VLOOKUP(B42,'пр.взв'!B7:G86,6,FALSE)</f>
        <v>Аткунов С.Ю.</v>
      </c>
    </row>
    <row r="43" spans="1:7" ht="9" customHeight="1">
      <c r="A43" s="296"/>
      <c r="B43" s="303"/>
      <c r="C43" s="304"/>
      <c r="D43" s="306"/>
      <c r="E43" s="301"/>
      <c r="F43" s="298"/>
      <c r="G43" s="299"/>
    </row>
    <row r="44" spans="1:7" ht="9" customHeight="1">
      <c r="A44" s="296" t="s">
        <v>45</v>
      </c>
      <c r="B44" s="302">
        <v>20</v>
      </c>
      <c r="C44" s="304" t="str">
        <f>VLOOKUP(B44,'пр.взв'!B7:G86,2,FALSE)</f>
        <v>ЭЛАЕВ Рамазан Муртазалиевич</v>
      </c>
      <c r="D44" s="306" t="str">
        <f>VLOOKUP(B44,'пр.взв'!B7:G86,3,FALSE)</f>
        <v>16.12.1996 кмс</v>
      </c>
      <c r="E44" s="307" t="str">
        <f>VLOOKUP(B44,'пр.взв'!B7:G86,4,FALSE)</f>
        <v>ЦФО, Костромская Кострома</v>
      </c>
      <c r="F44" s="298">
        <f>VLOOKUP(B44,'пр.взв'!B7:G86,5,FALSE)</f>
        <v>0</v>
      </c>
      <c r="G44" s="299" t="str">
        <f>VLOOKUP(B44,'пр.взв'!B7:G86,6,FALSE)</f>
        <v>Степанов АА</v>
      </c>
    </row>
    <row r="45" spans="1:7" ht="9" customHeight="1">
      <c r="A45" s="296"/>
      <c r="B45" s="303"/>
      <c r="C45" s="304"/>
      <c r="D45" s="306"/>
      <c r="E45" s="307"/>
      <c r="F45" s="298"/>
      <c r="G45" s="299"/>
    </row>
    <row r="46" spans="1:7" ht="9" customHeight="1">
      <c r="A46" s="296" t="s">
        <v>46</v>
      </c>
      <c r="B46" s="302">
        <v>11</v>
      </c>
      <c r="C46" s="304" t="str">
        <f>VLOOKUP(B46,'пр.взв'!B7:G86,2,FALSE)</f>
        <v>СЕРБИН Илья Олегович</v>
      </c>
      <c r="D46" s="306" t="str">
        <f>VLOOKUP(B46,'пр.взв'!B7:G86,3,FALSE)</f>
        <v>10.06.1997 1р</v>
      </c>
      <c r="E46" s="307" t="str">
        <f>VLOOKUP(B46,'пр.взв'!B7:G86,4,FALSE)</f>
        <v>ЮФО, Краснодарский, Крурганинск ФК</v>
      </c>
      <c r="F46" s="298">
        <f>VLOOKUP(B46,'пр.взв'!B7:G86,5,FALSE)</f>
        <v>0</v>
      </c>
      <c r="G46" s="299" t="str">
        <f>VLOOKUP(B46,'пр.взв'!B7:G86,6,FALSE)</f>
        <v>Нефедов НИ</v>
      </c>
    </row>
    <row r="47" spans="1:7" ht="9" customHeight="1">
      <c r="A47" s="296"/>
      <c r="B47" s="303"/>
      <c r="C47" s="304"/>
      <c r="D47" s="306"/>
      <c r="E47" s="307"/>
      <c r="F47" s="298"/>
      <c r="G47" s="299"/>
    </row>
    <row r="48" spans="1:7" ht="9" customHeight="1">
      <c r="A48" s="296" t="s">
        <v>47</v>
      </c>
      <c r="B48" s="302">
        <v>35</v>
      </c>
      <c r="C48" s="304" t="str">
        <f>VLOOKUP(B48,'пр.взв'!B7:G86,2,FALSE)</f>
        <v>КУИЗ Бислан Кимович</v>
      </c>
      <c r="D48" s="306" t="str">
        <f>VLOOKUP(B48,'пр.взв'!B7:G86,3,FALSE)</f>
        <v>03.11.1997 1р</v>
      </c>
      <c r="E48" s="297" t="str">
        <f>VLOOKUP(B48,'пр.взв'!B7:G86,4,FALSE)</f>
        <v>ЮФО, Адыгея ВС</v>
      </c>
      <c r="F48" s="298">
        <f>VLOOKUP(B48,'пр.взв'!B7:G86,5,FALSE)</f>
        <v>0</v>
      </c>
      <c r="G48" s="299" t="str">
        <f>VLOOKUP(B48,'пр.взв'!B7:G86,6,FALSE)</f>
        <v>Хапай Ас</v>
      </c>
    </row>
    <row r="49" spans="1:7" ht="9" customHeight="1">
      <c r="A49" s="296"/>
      <c r="B49" s="303"/>
      <c r="C49" s="304"/>
      <c r="D49" s="306"/>
      <c r="E49" s="297"/>
      <c r="F49" s="298"/>
      <c r="G49" s="299"/>
    </row>
    <row r="50" spans="1:7" ht="9" customHeight="1">
      <c r="A50" s="296" t="s">
        <v>48</v>
      </c>
      <c r="B50" s="302">
        <v>34</v>
      </c>
      <c r="C50" s="304" t="str">
        <f>VLOOKUP(B50,'пр.взв'!B7:G86,2,FALSE)</f>
        <v>КАРАЧАНЦЕВ Михаил Сергеевич</v>
      </c>
      <c r="D50" s="306" t="str">
        <f>VLOOKUP(B50,'пр.взв'!B7:G86,3,FALSE)</f>
        <v>21.11.1996 1р</v>
      </c>
      <c r="E50" s="297" t="str">
        <f>VLOOKUP(B50,'пр.взв'!B7:G86,4,FALSE)</f>
        <v>Москва С-70</v>
      </c>
      <c r="F50" s="298">
        <f>VLOOKUP(B50,'пр.взв'!B7:G86,5,FALSE)</f>
        <v>0</v>
      </c>
      <c r="G50" s="299" t="str">
        <f>VLOOKUP(B50,'пр.взв'!B7:G86,6,FALSE)</f>
        <v>Годовников АВ</v>
      </c>
    </row>
    <row r="51" spans="1:7" ht="9" customHeight="1">
      <c r="A51" s="296"/>
      <c r="B51" s="303"/>
      <c r="C51" s="304"/>
      <c r="D51" s="306"/>
      <c r="E51" s="297"/>
      <c r="F51" s="298"/>
      <c r="G51" s="299"/>
    </row>
    <row r="52" spans="1:7" ht="9" customHeight="1">
      <c r="A52" s="296" t="s">
        <v>49</v>
      </c>
      <c r="B52" s="302">
        <v>33</v>
      </c>
      <c r="C52" s="304" t="str">
        <f>VLOOKUP(B52,'пр.взв'!B7:G86,2,FALSE)</f>
        <v>ЛУПОВ Виктор Вадимович</v>
      </c>
      <c r="D52" s="306" t="str">
        <f>VLOOKUP(B52,'пр.взв'!B7:G86,3,FALSE)</f>
        <v>02.04.1997 1р</v>
      </c>
      <c r="E52" s="307" t="str">
        <f>VLOOKUP(B52,'пр.взв'!B7:G86,4,FALSE)</f>
        <v>ЦФО, Рязанская Рязань ПР</v>
      </c>
      <c r="F52" s="298">
        <f>VLOOKUP(B52,'пр.взв'!B7:G86,5,FALSE)</f>
        <v>0</v>
      </c>
      <c r="G52" s="299" t="str">
        <f>VLOOKUP(B52,'пр.взв'!B7:G86,6,FALSE)</f>
        <v>Яковенко ДВ Брагин ИЕ</v>
      </c>
    </row>
    <row r="53" spans="1:7" ht="9" customHeight="1">
      <c r="A53" s="296"/>
      <c r="B53" s="303"/>
      <c r="C53" s="304"/>
      <c r="D53" s="306"/>
      <c r="E53" s="307"/>
      <c r="F53" s="298"/>
      <c r="G53" s="299"/>
    </row>
    <row r="54" spans="1:7" ht="9" customHeight="1">
      <c r="A54" s="296" t="s">
        <v>50</v>
      </c>
      <c r="B54" s="302">
        <v>26</v>
      </c>
      <c r="C54" s="304" t="str">
        <f>VLOOKUP(B54,'пр.взв'!B7:G86,2,FALSE)</f>
        <v>МОЙСЕЕНКО Роберт Александрович</v>
      </c>
      <c r="D54" s="306" t="str">
        <f>VLOOKUP(B54,'пр.взв'!B7:G86,3,FALSE)</f>
        <v>19.11.1997, 1р</v>
      </c>
      <c r="E54" s="307" t="str">
        <f>VLOOKUP(B54,'пр.взв'!B7:G86,4,FALSE)</f>
        <v>СЗФО, Карелия, Петрозаводск ПР</v>
      </c>
      <c r="F54" s="298">
        <f>VLOOKUP(B54,'пр.взв'!B7:G86,5,FALSE)</f>
        <v>0</v>
      </c>
      <c r="G54" s="299" t="str">
        <f>VLOOKUP(B54,'пр.взв'!B7:G86,6,FALSE)</f>
        <v>Кашин СС</v>
      </c>
    </row>
    <row r="55" spans="1:7" ht="9" customHeight="1">
      <c r="A55" s="296"/>
      <c r="B55" s="303"/>
      <c r="C55" s="304"/>
      <c r="D55" s="306"/>
      <c r="E55" s="307"/>
      <c r="F55" s="298"/>
      <c r="G55" s="299"/>
    </row>
    <row r="56" spans="1:7" ht="9" customHeight="1">
      <c r="A56" s="296" t="s">
        <v>51</v>
      </c>
      <c r="B56" s="302">
        <v>25</v>
      </c>
      <c r="C56" s="304" t="str">
        <f>VLOOKUP(B56,'пр.взв'!B7:G86,2,FALSE)</f>
        <v>САФИУЛЛИН Тимур Рашидович</v>
      </c>
      <c r="D56" s="306" t="str">
        <f>VLOOKUP(B56,'пр.взв'!B7:G86,3,FALSE)</f>
        <v>20.11.1995 1р</v>
      </c>
      <c r="E56" s="307" t="str">
        <f>VLOOKUP(B56,'пр.взв'!B7:G86,4,FALSE)</f>
        <v>ПФО, Татарстан, Казань Р</v>
      </c>
      <c r="F56" s="298">
        <f>VLOOKUP(B56,'пр.взв'!B7:G86,5,FALSE)</f>
        <v>0</v>
      </c>
      <c r="G56" s="299" t="str">
        <f>VLOOKUP(B56,'пр.взв'!B7:G86,6,FALSE)</f>
        <v>Сагдиев АВ, Зарипов АА</v>
      </c>
    </row>
    <row r="57" spans="1:7" ht="9" customHeight="1">
      <c r="A57" s="296"/>
      <c r="B57" s="303"/>
      <c r="C57" s="304"/>
      <c r="D57" s="306"/>
      <c r="E57" s="307"/>
      <c r="F57" s="298"/>
      <c r="G57" s="299"/>
    </row>
    <row r="58" spans="1:7" ht="9" customHeight="1">
      <c r="A58" s="296" t="s">
        <v>52</v>
      </c>
      <c r="B58" s="302">
        <v>21</v>
      </c>
      <c r="C58" s="304" t="str">
        <f>VLOOKUP(B58,'пр.взв'!B7:G86,2,FALSE)</f>
        <v>МИРЗОЕВ Ибрагим Зейник Оглы</v>
      </c>
      <c r="D58" s="306" t="str">
        <f>VLOOKUP(B58,'пр.взв'!B7:G86,3,FALSE)</f>
        <v>06.08.1997 1р</v>
      </c>
      <c r="E58" s="297" t="str">
        <f>VLOOKUP(B58,'пр.взв'!B7:G86,4,FALSE)</f>
        <v>ПФО, Пермский, Пермь</v>
      </c>
      <c r="F58" s="298">
        <f>VLOOKUP(B58,'пр.взв'!B7:G86,5,FALSE)</f>
        <v>0</v>
      </c>
      <c r="G58" s="299" t="str">
        <f>VLOOKUP(B58,'пр.взв'!B7:G86,6,FALSE)</f>
        <v>Газеев АГ</v>
      </c>
    </row>
    <row r="59" spans="1:7" ht="9" customHeight="1">
      <c r="A59" s="296"/>
      <c r="B59" s="303"/>
      <c r="C59" s="304"/>
      <c r="D59" s="306"/>
      <c r="E59" s="297"/>
      <c r="F59" s="298"/>
      <c r="G59" s="299"/>
    </row>
    <row r="60" spans="1:7" ht="9" customHeight="1">
      <c r="A60" s="296" t="s">
        <v>53</v>
      </c>
      <c r="B60" s="302">
        <v>8</v>
      </c>
      <c r="C60" s="304" t="str">
        <f>VLOOKUP(B60,'пр.взв'!B7:G86,2,FALSE)</f>
        <v>УМАЕВ Салават Аланович</v>
      </c>
      <c r="D60" s="306" t="str">
        <f>VLOOKUP(B60,'пр.взв'!B7:G86,3,FALSE)</f>
        <v>06.10.1996 1р</v>
      </c>
      <c r="E60" s="300" t="str">
        <f>VLOOKUP(B60,'пр.взв'!B7:G86,4,FALSE)</f>
        <v>ЦФО, Владимирская Александров</v>
      </c>
      <c r="F60" s="298">
        <f>VLOOKUP(B60,'пр.взв'!B7:G86,5,FALSE)</f>
        <v>0</v>
      </c>
      <c r="G60" s="299" t="str">
        <f>VLOOKUP(B60,'пр.взв'!B7:G86,6,FALSE)</f>
        <v>Савасеев ИМ</v>
      </c>
    </row>
    <row r="61" spans="1:7" ht="9" customHeight="1">
      <c r="A61" s="296"/>
      <c r="B61" s="303"/>
      <c r="C61" s="304"/>
      <c r="D61" s="306"/>
      <c r="E61" s="301"/>
      <c r="F61" s="298"/>
      <c r="G61" s="299"/>
    </row>
    <row r="62" spans="1:7" ht="9" customHeight="1">
      <c r="A62" s="296" t="s">
        <v>54</v>
      </c>
      <c r="B62" s="302">
        <v>4</v>
      </c>
      <c r="C62" s="304" t="str">
        <f>VLOOKUP(B62,'пр.взв'!B7:G86,2,FALSE)</f>
        <v>НОВРУЗОВ Джахангир Гасан Оглы</v>
      </c>
      <c r="D62" s="305" t="str">
        <f>VLOOKUP(B62,'пр.взв'!B7:G86,3,FALSE)</f>
        <v>11.02.1995 1р</v>
      </c>
      <c r="E62" s="297" t="str">
        <f>VLOOKUP(B62,'пр.взв'!B7:G86,4,FALSE)</f>
        <v>ПФО, Пермский, Пермь</v>
      </c>
      <c r="F62" s="298">
        <f>VLOOKUP(B62,'пр.взв'!B7:G86,5,FALSE)</f>
        <v>0</v>
      </c>
      <c r="G62" s="299" t="str">
        <f>VLOOKUP(B62,'пр.взв'!B7:G86,6,FALSE)</f>
        <v>Порядин НА</v>
      </c>
    </row>
    <row r="63" spans="1:7" ht="9" customHeight="1">
      <c r="A63" s="296"/>
      <c r="B63" s="303"/>
      <c r="C63" s="304"/>
      <c r="D63" s="305"/>
      <c r="E63" s="297"/>
      <c r="F63" s="298"/>
      <c r="G63" s="299"/>
    </row>
    <row r="64" spans="1:7" ht="9" customHeight="1">
      <c r="A64" s="296" t="s">
        <v>55</v>
      </c>
      <c r="B64" s="302">
        <v>36</v>
      </c>
      <c r="C64" s="304" t="str">
        <f>VLOOKUP(B64,'пр.взв'!B9:G88,2,FALSE)</f>
        <v>БУРНАШЕВ Александр Валентинович </v>
      </c>
      <c r="D64" s="305" t="str">
        <f>VLOOKUP(B64,'пр.взв'!B9:G88,3,FALSE)</f>
        <v>26.11.1995, 1р</v>
      </c>
      <c r="E64" s="300" t="str">
        <f>VLOOKUP(B64,'пр.взв'!B9:G88,4,FALSE)</f>
        <v>СФО, Алтайский, Бийск, МО</v>
      </c>
      <c r="F64" s="298">
        <f>VLOOKUP(B64,'пр.взв'!B9:G88,5,FALSE)</f>
        <v>0</v>
      </c>
      <c r="G64" s="299" t="str">
        <f>VLOOKUP(B64,'пр.взв'!B9:G88,6,FALSE)</f>
        <v>Шалюта ПВ</v>
      </c>
    </row>
    <row r="65" spans="1:7" ht="9" customHeight="1">
      <c r="A65" s="296"/>
      <c r="B65" s="303"/>
      <c r="C65" s="304"/>
      <c r="D65" s="305"/>
      <c r="E65" s="301"/>
      <c r="F65" s="298"/>
      <c r="G65" s="299"/>
    </row>
    <row r="66" spans="1:7" ht="9" customHeight="1">
      <c r="A66" s="296" t="s">
        <v>56</v>
      </c>
      <c r="B66" s="302">
        <v>30</v>
      </c>
      <c r="C66" s="304" t="str">
        <f>VLOOKUP(B66,'пр.взв'!B11:G90,2,FALSE)</f>
        <v>МНАЦАКАРЯН Владимир Андреевич</v>
      </c>
      <c r="D66" s="305" t="str">
        <f>VLOOKUP(B66,'пр.взв'!B11:G90,3,FALSE)</f>
        <v>27.04.1997 1р</v>
      </c>
      <c r="E66" s="307" t="str">
        <f>VLOOKUP(B66,'пр.взв'!B11:G90,4,FALSE)</f>
        <v>ЮФО, Краснодарский, Крурганинск ФК</v>
      </c>
      <c r="F66" s="298">
        <f>VLOOKUP(B66,'пр.взв'!B11:G90,5,FALSE)</f>
        <v>0</v>
      </c>
      <c r="G66" s="299" t="str">
        <f>VLOOKUP(B66,'пр.взв'!B11:G90,6,FALSE)</f>
        <v>Нефедов НИ</v>
      </c>
    </row>
    <row r="67" spans="1:7" ht="9" customHeight="1">
      <c r="A67" s="296"/>
      <c r="B67" s="303"/>
      <c r="C67" s="304"/>
      <c r="D67" s="305"/>
      <c r="E67" s="307"/>
      <c r="F67" s="298"/>
      <c r="G67" s="299"/>
    </row>
    <row r="68" spans="1:7" ht="9" customHeight="1">
      <c r="A68" s="296" t="s">
        <v>57</v>
      </c>
      <c r="B68" s="302">
        <v>29</v>
      </c>
      <c r="C68" s="304" t="str">
        <f>VLOOKUP(B68,'пр.взв'!B13:G92,2,FALSE)</f>
        <v>СВЯТСКИЙ Михаил Владимирович</v>
      </c>
      <c r="D68" s="305" t="str">
        <f>VLOOKUP(B68,'пр.взв'!B13:G92,3,FALSE)</f>
        <v>06.10.1997, 1р</v>
      </c>
      <c r="E68" s="307" t="str">
        <f>VLOOKUP(B68,'пр.взв'!B13:G92,4,FALSE)</f>
        <v>ЦФО, Рязанская Рязань ПР</v>
      </c>
      <c r="F68" s="298">
        <f>VLOOKUP(B68,'пр.взв'!B13:G92,5,FALSE)</f>
        <v>0</v>
      </c>
      <c r="G68" s="299" t="str">
        <f>VLOOKUP(B68,'пр.взв'!B13:G92,6,FALSE)</f>
        <v>Яковенко ДВ, Брагин ИЕ </v>
      </c>
    </row>
    <row r="69" spans="1:7" ht="9" customHeight="1">
      <c r="A69" s="296"/>
      <c r="B69" s="303"/>
      <c r="C69" s="304"/>
      <c r="D69" s="305"/>
      <c r="E69" s="307"/>
      <c r="F69" s="298"/>
      <c r="G69" s="299"/>
    </row>
    <row r="70" spans="1:7" ht="9" customHeight="1">
      <c r="A70" s="296" t="s">
        <v>58</v>
      </c>
      <c r="B70" s="302">
        <v>15</v>
      </c>
      <c r="C70" s="304" t="str">
        <f>VLOOKUP(B70,'пр.взв'!B15:G94,2,FALSE)</f>
        <v>ПОНАМАРЕНКО Артем Дмитриевич</v>
      </c>
      <c r="D70" s="305" t="str">
        <f>VLOOKUP(B70,'пр.взв'!B15:G94,3,FALSE)</f>
        <v>27.09.1997 1р</v>
      </c>
      <c r="E70" s="297" t="str">
        <f>VLOOKUP(B70,'пр.взв'!B15:G94,4,FALSE)</f>
        <v>Москва </v>
      </c>
      <c r="F70" s="298">
        <f>VLOOKUP(B70,'пр.взв'!B15:G94,5,FALSE)</f>
        <v>0</v>
      </c>
      <c r="G70" s="299" t="str">
        <f>VLOOKUP(B70,'пр.взв'!B15:G94,6,FALSE)</f>
        <v>Пучков СА</v>
      </c>
    </row>
    <row r="71" spans="1:7" ht="9" customHeight="1">
      <c r="A71" s="296"/>
      <c r="B71" s="303"/>
      <c r="C71" s="304"/>
      <c r="D71" s="305"/>
      <c r="E71" s="297"/>
      <c r="F71" s="298"/>
      <c r="G71" s="299"/>
    </row>
    <row r="72" spans="1:7" ht="9" customHeight="1">
      <c r="A72" s="296" t="s">
        <v>59</v>
      </c>
      <c r="B72" s="302">
        <v>14</v>
      </c>
      <c r="C72" s="304" t="str">
        <f>VLOOKUP(B72,'пр.взв'!B17:G96,2,FALSE)</f>
        <v>ФОГОЛЕВ Александр Андреевич</v>
      </c>
      <c r="D72" s="305" t="str">
        <f>VLOOKUP(B72,'пр.взв'!B17:G96,3,FALSE)</f>
        <v>08.05.1997 1р</v>
      </c>
      <c r="E72" s="307" t="str">
        <f>VLOOKUP(B72,'пр.взв'!B17:G96,4,FALSE)</f>
        <v>ПФО, Нижегородская, Н.Новгород ПР</v>
      </c>
      <c r="F72" s="298">
        <f>VLOOKUP(B72,'пр.взв'!B17:G96,5,FALSE)</f>
        <v>0</v>
      </c>
      <c r="G72" s="299" t="str">
        <f>VLOOKUP(B72,'пр.взв'!B17:G96,6,FALSE)</f>
        <v>Симанов МВ, Гаврилов АЕ</v>
      </c>
    </row>
    <row r="73" spans="1:7" ht="9" customHeight="1">
      <c r="A73" s="296"/>
      <c r="B73" s="303"/>
      <c r="C73" s="304"/>
      <c r="D73" s="305"/>
      <c r="E73" s="307"/>
      <c r="F73" s="298"/>
      <c r="G73" s="299"/>
    </row>
    <row r="74" spans="1:7" ht="9" customHeight="1">
      <c r="A74" s="296" t="s">
        <v>60</v>
      </c>
      <c r="B74" s="302">
        <v>12</v>
      </c>
      <c r="C74" s="304" t="str">
        <f>VLOOKUP(B74,'пр.взв'!B19:G98,2,FALSE)</f>
        <v>ПЕЧЕНКИН Владимир Вячеславович</v>
      </c>
      <c r="D74" s="305" t="str">
        <f>VLOOKUP(B74,'пр.взв'!B19:G98,3,FALSE)</f>
        <v>30.10.1996 1р</v>
      </c>
      <c r="E74" s="307" t="str">
        <f>VLOOKUP(B74,'пр.взв'!B19:G98,4,FALSE)</f>
        <v>УФО, Свердловская, С.Лог</v>
      </c>
      <c r="F74" s="298">
        <f>VLOOKUP(B74,'пр.взв'!B19:G98,5,FALSE)</f>
        <v>0</v>
      </c>
      <c r="G74" s="299" t="str">
        <f>VLOOKUP(B74,'пр.взв'!B19:G98,6,FALSE)</f>
        <v>Путинцев ЛВ</v>
      </c>
    </row>
    <row r="75" spans="1:7" ht="9" customHeight="1">
      <c r="A75" s="296"/>
      <c r="B75" s="303"/>
      <c r="C75" s="304"/>
      <c r="D75" s="305"/>
      <c r="E75" s="307"/>
      <c r="F75" s="298"/>
      <c r="G75" s="299"/>
    </row>
    <row r="76" spans="1:7" ht="9" customHeight="1">
      <c r="A76" s="296" t="s">
        <v>61</v>
      </c>
      <c r="B76" s="302">
        <v>9</v>
      </c>
      <c r="C76" s="304" t="str">
        <f>VLOOKUP(B76,'пр.взв'!B21:G100,2,FALSE)</f>
        <v>ЧЕРДАКОВ Даниил Алексеевич</v>
      </c>
      <c r="D76" s="305" t="str">
        <f>VLOOKUP(B76,'пр.взв'!B21:G100,3,FALSE)</f>
        <v>03.08.1997 1р</v>
      </c>
      <c r="E76" s="297" t="str">
        <f>VLOOKUP(B76,'пр.взв'!B21:G100,4,FALSE)</f>
        <v>ДВФО, Амурская</v>
      </c>
      <c r="F76" s="298">
        <f>VLOOKUP(B76,'пр.взв'!B21:G100,5,FALSE)</f>
        <v>0</v>
      </c>
      <c r="G76" s="299" t="str">
        <f>VLOOKUP(B76,'пр.взв'!B21:G100,6,FALSE)</f>
        <v>Рязанцев ВА</v>
      </c>
    </row>
    <row r="77" spans="1:7" ht="9" customHeight="1">
      <c r="A77" s="296"/>
      <c r="B77" s="303"/>
      <c r="C77" s="304"/>
      <c r="D77" s="305"/>
      <c r="E77" s="297"/>
      <c r="F77" s="298"/>
      <c r="G77" s="299"/>
    </row>
    <row r="78" spans="1:7" ht="9" customHeight="1">
      <c r="A78" s="296" t="s">
        <v>62</v>
      </c>
      <c r="B78" s="302">
        <v>5</v>
      </c>
      <c r="C78" s="304" t="s">
        <v>106</v>
      </c>
      <c r="D78" s="305" t="s">
        <v>107</v>
      </c>
      <c r="E78" s="300" t="s">
        <v>108</v>
      </c>
      <c r="F78" s="343"/>
      <c r="G78" s="299" t="s">
        <v>109</v>
      </c>
    </row>
    <row r="79" spans="1:7" ht="9" customHeight="1">
      <c r="A79" s="296"/>
      <c r="B79" s="303"/>
      <c r="C79" s="304"/>
      <c r="D79" s="305"/>
      <c r="E79" s="301"/>
      <c r="F79" s="343"/>
      <c r="G79" s="299"/>
    </row>
    <row r="80" spans="1:7" ht="9" customHeight="1">
      <c r="A80" s="296" t="s">
        <v>63</v>
      </c>
      <c r="B80" s="302">
        <v>1</v>
      </c>
      <c r="C80" s="304" t="s">
        <v>188</v>
      </c>
      <c r="D80" s="305" t="s">
        <v>189</v>
      </c>
      <c r="E80" s="297" t="s">
        <v>190</v>
      </c>
      <c r="F80" s="343"/>
      <c r="G80" s="299" t="s">
        <v>191</v>
      </c>
    </row>
    <row r="81" spans="1:7" ht="9" customHeight="1" thickBot="1">
      <c r="A81" s="344"/>
      <c r="B81" s="345"/>
      <c r="C81" s="346"/>
      <c r="D81" s="150"/>
      <c r="E81" s="347"/>
      <c r="F81" s="348"/>
      <c r="G81" s="349"/>
    </row>
    <row r="82" spans="1:26" ht="15" customHeight="1">
      <c r="A82" s="36" t="str">
        <f>HYPERLINK('[1]реквизиты'!$A$6)</f>
        <v>Гл. судья, судья МК</v>
      </c>
      <c r="B82" s="40"/>
      <c r="C82" s="40"/>
      <c r="D82" s="41"/>
      <c r="E82" s="43" t="str">
        <f>HYPERLINK('[1]реквизиты'!$G$6)</f>
        <v>А.В. Горбунов</v>
      </c>
      <c r="G82" s="45" t="str">
        <f>HYPERLINK('[1]реквизиты'!$G$7)</f>
        <v>/Омск/</v>
      </c>
      <c r="H82" s="4"/>
      <c r="I82" s="4"/>
      <c r="J82" s="4"/>
      <c r="K82" s="4"/>
      <c r="L82" s="4"/>
      <c r="M82" s="4"/>
      <c r="N82" s="41"/>
      <c r="O82" s="41"/>
      <c r="P82" s="41"/>
      <c r="Q82" s="46"/>
      <c r="R82" s="44"/>
      <c r="S82" s="46"/>
      <c r="T82" s="44"/>
      <c r="U82" s="46"/>
      <c r="W82" s="46"/>
      <c r="X82" s="44"/>
      <c r="Y82" s="29"/>
      <c r="Z82" s="29"/>
    </row>
    <row r="83" spans="1:26" ht="18" customHeight="1">
      <c r="A83" s="47" t="str">
        <f>HYPERLINK('[1]реквизиты'!$A$8)</f>
        <v>Гл. секретарь, судья РК</v>
      </c>
      <c r="B83" s="40"/>
      <c r="C83" s="57"/>
      <c r="D83" s="48"/>
      <c r="E83" s="43" t="str">
        <f>HYPERLINK('[1]реквизиты'!$G$8)</f>
        <v>С.Г. Пчелов</v>
      </c>
      <c r="F83" s="4"/>
      <c r="G83" s="45" t="str">
        <f>HYPERLINK('[1]реквизиты'!$G$9)</f>
        <v>/Чебоксары/</v>
      </c>
      <c r="H83" s="4"/>
      <c r="I83" s="4"/>
      <c r="J83" s="4"/>
      <c r="K83" s="4"/>
      <c r="L83" s="4"/>
      <c r="M83" s="4"/>
      <c r="N83" s="41"/>
      <c r="O83" s="41"/>
      <c r="P83" s="41"/>
      <c r="Q83" s="46"/>
      <c r="R83" s="44"/>
      <c r="S83" s="46"/>
      <c r="T83" s="44"/>
      <c r="U83" s="46"/>
      <c r="W83" s="46"/>
      <c r="X83" s="44"/>
      <c r="Y83" s="29"/>
      <c r="Z83" s="29"/>
    </row>
    <row r="84" spans="1:13" ht="12.75">
      <c r="A84" s="293"/>
      <c r="B84" s="242"/>
      <c r="C84" s="240"/>
      <c r="D84" s="238"/>
      <c r="E84" s="294"/>
      <c r="F84" s="295"/>
      <c r="G84" s="240"/>
      <c r="H84" s="4"/>
      <c r="I84" s="4"/>
      <c r="J84" s="4"/>
      <c r="K84" s="4"/>
      <c r="L84" s="4"/>
      <c r="M84" s="4"/>
    </row>
    <row r="85" spans="1:13" ht="12.75">
      <c r="A85" s="293"/>
      <c r="B85" s="243"/>
      <c r="C85" s="240"/>
      <c r="D85" s="238"/>
      <c r="E85" s="294"/>
      <c r="F85" s="295"/>
      <c r="G85" s="240"/>
      <c r="H85" s="4"/>
      <c r="I85" s="4"/>
      <c r="J85" s="4"/>
      <c r="K85" s="4"/>
      <c r="L85" s="4"/>
      <c r="M85" s="4"/>
    </row>
    <row r="86" spans="1:10" ht="12.75">
      <c r="A86" s="293"/>
      <c r="B86" s="242"/>
      <c r="C86" s="240"/>
      <c r="D86" s="238"/>
      <c r="E86" s="294"/>
      <c r="F86" s="295"/>
      <c r="G86" s="240"/>
      <c r="H86" s="4"/>
      <c r="I86" s="4"/>
      <c r="J86" s="4"/>
    </row>
    <row r="87" spans="1:10" ht="12.75">
      <c r="A87" s="293"/>
      <c r="B87" s="243"/>
      <c r="C87" s="240"/>
      <c r="D87" s="238"/>
      <c r="E87" s="294"/>
      <c r="F87" s="295"/>
      <c r="G87" s="240"/>
      <c r="H87" s="4"/>
      <c r="I87" s="4"/>
      <c r="J87" s="4"/>
    </row>
    <row r="88" spans="1:10" ht="12.75">
      <c r="A88" s="293"/>
      <c r="B88" s="242"/>
      <c r="C88" s="240"/>
      <c r="D88" s="238"/>
      <c r="E88" s="294"/>
      <c r="F88" s="295"/>
      <c r="G88" s="240"/>
      <c r="H88" s="4"/>
      <c r="I88" s="4"/>
      <c r="J88" s="4"/>
    </row>
    <row r="89" spans="1:10" ht="12.75">
      <c r="A89" s="293"/>
      <c r="B89" s="243"/>
      <c r="C89" s="240"/>
      <c r="D89" s="238"/>
      <c r="E89" s="294"/>
      <c r="F89" s="295"/>
      <c r="G89" s="240"/>
      <c r="H89" s="4"/>
      <c r="I89" s="4"/>
      <c r="J89" s="4"/>
    </row>
    <row r="90" spans="1:10" ht="12.75">
      <c r="A90" s="293"/>
      <c r="B90" s="242"/>
      <c r="C90" s="240"/>
      <c r="D90" s="238"/>
      <c r="E90" s="294"/>
      <c r="F90" s="295"/>
      <c r="G90" s="240"/>
      <c r="H90" s="4"/>
      <c r="I90" s="4"/>
      <c r="J90" s="4"/>
    </row>
    <row r="91" spans="1:10" ht="12.75">
      <c r="A91" s="293"/>
      <c r="B91" s="243"/>
      <c r="C91" s="240"/>
      <c r="D91" s="238"/>
      <c r="E91" s="294"/>
      <c r="F91" s="295"/>
      <c r="G91" s="240"/>
      <c r="H91" s="4"/>
      <c r="I91" s="4"/>
      <c r="J91" s="4"/>
    </row>
    <row r="92" spans="1:10" ht="12.75">
      <c r="A92" s="293"/>
      <c r="B92" s="242"/>
      <c r="C92" s="240"/>
      <c r="D92" s="238"/>
      <c r="E92" s="294"/>
      <c r="F92" s="295"/>
      <c r="G92" s="240"/>
      <c r="H92" s="4"/>
      <c r="I92" s="4"/>
      <c r="J92" s="4"/>
    </row>
    <row r="93" spans="1:10" ht="12.75">
      <c r="A93" s="293"/>
      <c r="B93" s="243"/>
      <c r="C93" s="240"/>
      <c r="D93" s="238"/>
      <c r="E93" s="294"/>
      <c r="F93" s="295"/>
      <c r="G93" s="240"/>
      <c r="H93" s="4"/>
      <c r="I93" s="4"/>
      <c r="J93" s="4"/>
    </row>
    <row r="94" spans="1:10" ht="12.75">
      <c r="A94" s="293"/>
      <c r="B94" s="242"/>
      <c r="C94" s="240"/>
      <c r="D94" s="238"/>
      <c r="E94" s="294"/>
      <c r="F94" s="295"/>
      <c r="G94" s="240"/>
      <c r="H94" s="4"/>
      <c r="I94" s="4"/>
      <c r="J94" s="4"/>
    </row>
    <row r="95" spans="1:10" ht="12.75">
      <c r="A95" s="293"/>
      <c r="B95" s="243"/>
      <c r="C95" s="240"/>
      <c r="D95" s="238"/>
      <c r="E95" s="294"/>
      <c r="F95" s="295"/>
      <c r="G95" s="240"/>
      <c r="H95" s="4"/>
      <c r="I95" s="4"/>
      <c r="J95" s="4"/>
    </row>
    <row r="96" spans="1:10" ht="12.75">
      <c r="A96" s="293"/>
      <c r="B96" s="242"/>
      <c r="C96" s="240"/>
      <c r="D96" s="238"/>
      <c r="E96" s="294"/>
      <c r="F96" s="295"/>
      <c r="G96" s="240"/>
      <c r="H96" s="4"/>
      <c r="I96" s="4"/>
      <c r="J96" s="4"/>
    </row>
    <row r="97" spans="1:10" ht="12.75">
      <c r="A97" s="293"/>
      <c r="B97" s="243"/>
      <c r="C97" s="240"/>
      <c r="D97" s="238"/>
      <c r="E97" s="294"/>
      <c r="F97" s="295"/>
      <c r="G97" s="240"/>
      <c r="H97" s="4"/>
      <c r="I97" s="4"/>
      <c r="J97" s="4"/>
    </row>
    <row r="98" spans="1:10" ht="12.75">
      <c r="A98" s="293"/>
      <c r="B98" s="242"/>
      <c r="C98" s="240"/>
      <c r="D98" s="238"/>
      <c r="E98" s="294"/>
      <c r="F98" s="295"/>
      <c r="G98" s="240"/>
      <c r="H98" s="4"/>
      <c r="I98" s="4"/>
      <c r="J98" s="4"/>
    </row>
    <row r="99" spans="1:10" ht="12.75">
      <c r="A99" s="293"/>
      <c r="B99" s="243"/>
      <c r="C99" s="240"/>
      <c r="D99" s="238"/>
      <c r="E99" s="294"/>
      <c r="F99" s="295"/>
      <c r="G99" s="240"/>
      <c r="H99" s="4"/>
      <c r="I99" s="4"/>
      <c r="J99" s="4"/>
    </row>
    <row r="100" spans="1:10" ht="12.75">
      <c r="A100" s="293"/>
      <c r="B100" s="242"/>
      <c r="C100" s="240"/>
      <c r="D100" s="238"/>
      <c r="E100" s="294"/>
      <c r="F100" s="295"/>
      <c r="G100" s="240"/>
      <c r="H100" s="4"/>
      <c r="I100" s="4"/>
      <c r="J100" s="4"/>
    </row>
    <row r="101" spans="1:10" ht="12.75">
      <c r="A101" s="293"/>
      <c r="B101" s="243"/>
      <c r="C101" s="240"/>
      <c r="D101" s="238"/>
      <c r="E101" s="294"/>
      <c r="F101" s="295"/>
      <c r="G101" s="240"/>
      <c r="H101" s="4"/>
      <c r="I101" s="4"/>
      <c r="J101" s="4"/>
    </row>
    <row r="102" spans="1:10" ht="12.75">
      <c r="A102" s="293"/>
      <c r="B102" s="242"/>
      <c r="C102" s="240"/>
      <c r="D102" s="238"/>
      <c r="E102" s="294"/>
      <c r="F102" s="295"/>
      <c r="G102" s="240"/>
      <c r="H102" s="4"/>
      <c r="I102" s="4"/>
      <c r="J102" s="4"/>
    </row>
    <row r="103" spans="1:10" ht="12.75">
      <c r="A103" s="293"/>
      <c r="B103" s="243"/>
      <c r="C103" s="240"/>
      <c r="D103" s="238"/>
      <c r="E103" s="294"/>
      <c r="F103" s="295"/>
      <c r="G103" s="240"/>
      <c r="H103" s="4"/>
      <c r="I103" s="4"/>
      <c r="J103" s="4"/>
    </row>
    <row r="104" spans="1:10" ht="12.75">
      <c r="A104" s="293"/>
      <c r="B104" s="242"/>
      <c r="C104" s="240"/>
      <c r="D104" s="238"/>
      <c r="E104" s="294"/>
      <c r="F104" s="295"/>
      <c r="G104" s="240"/>
      <c r="H104" s="4"/>
      <c r="I104" s="4"/>
      <c r="J104" s="4"/>
    </row>
    <row r="105" spans="1:10" ht="12.75">
      <c r="A105" s="293"/>
      <c r="B105" s="243"/>
      <c r="C105" s="240"/>
      <c r="D105" s="238"/>
      <c r="E105" s="294"/>
      <c r="F105" s="295"/>
      <c r="G105" s="240"/>
      <c r="H105" s="4"/>
      <c r="I105" s="4"/>
      <c r="J105" s="4"/>
    </row>
    <row r="106" spans="1:10" ht="12.75">
      <c r="A106" s="293"/>
      <c r="B106" s="242"/>
      <c r="C106" s="240"/>
      <c r="D106" s="238"/>
      <c r="E106" s="294"/>
      <c r="F106" s="295"/>
      <c r="G106" s="240"/>
      <c r="H106" s="4"/>
      <c r="I106" s="4"/>
      <c r="J106" s="4"/>
    </row>
    <row r="107" spans="1:10" ht="12.75">
      <c r="A107" s="293"/>
      <c r="B107" s="243"/>
      <c r="C107" s="240"/>
      <c r="D107" s="238"/>
      <c r="E107" s="294"/>
      <c r="F107" s="295"/>
      <c r="G107" s="240"/>
      <c r="H107" s="4"/>
      <c r="I107" s="4"/>
      <c r="J107" s="4"/>
    </row>
    <row r="108" spans="1:10" ht="12.75">
      <c r="A108" s="293"/>
      <c r="B108" s="242"/>
      <c r="C108" s="240"/>
      <c r="D108" s="238"/>
      <c r="E108" s="294"/>
      <c r="F108" s="295"/>
      <c r="G108" s="240"/>
      <c r="H108" s="4"/>
      <c r="I108" s="4"/>
      <c r="J108" s="4"/>
    </row>
    <row r="109" spans="1:10" ht="12.75">
      <c r="A109" s="293"/>
      <c r="B109" s="243"/>
      <c r="C109" s="240"/>
      <c r="D109" s="238"/>
      <c r="E109" s="294"/>
      <c r="F109" s="295"/>
      <c r="G109" s="240"/>
      <c r="H109" s="4"/>
      <c r="I109" s="4"/>
      <c r="J109" s="4"/>
    </row>
    <row r="110" spans="1:10" ht="12.75">
      <c r="A110" s="293"/>
      <c r="B110" s="242"/>
      <c r="C110" s="240"/>
      <c r="D110" s="238"/>
      <c r="E110" s="294"/>
      <c r="F110" s="295"/>
      <c r="G110" s="240"/>
      <c r="H110" s="4"/>
      <c r="I110" s="4"/>
      <c r="J110" s="4"/>
    </row>
    <row r="111" spans="1:10" ht="12.75">
      <c r="A111" s="293"/>
      <c r="B111" s="243"/>
      <c r="C111" s="240"/>
      <c r="D111" s="238"/>
      <c r="E111" s="294"/>
      <c r="F111" s="295"/>
      <c r="G111" s="240"/>
      <c r="H111" s="4"/>
      <c r="I111" s="4"/>
      <c r="J111" s="4"/>
    </row>
    <row r="112" spans="1:10" ht="12.75">
      <c r="A112" s="293"/>
      <c r="B112" s="242"/>
      <c r="C112" s="240"/>
      <c r="D112" s="238"/>
      <c r="E112" s="294"/>
      <c r="F112" s="295"/>
      <c r="G112" s="240"/>
      <c r="H112" s="4"/>
      <c r="I112" s="4"/>
      <c r="J112" s="4"/>
    </row>
    <row r="113" spans="1:10" ht="12.75">
      <c r="A113" s="293"/>
      <c r="B113" s="243"/>
      <c r="C113" s="240"/>
      <c r="D113" s="238"/>
      <c r="E113" s="294"/>
      <c r="F113" s="295"/>
      <c r="G113" s="240"/>
      <c r="H113" s="4"/>
      <c r="I113" s="4"/>
      <c r="J113" s="4"/>
    </row>
    <row r="114" spans="1:10" ht="12.75">
      <c r="A114" s="293"/>
      <c r="B114" s="242"/>
      <c r="C114" s="240"/>
      <c r="D114" s="238"/>
      <c r="E114" s="294"/>
      <c r="F114" s="295"/>
      <c r="G114" s="240"/>
      <c r="H114" s="4"/>
      <c r="I114" s="4"/>
      <c r="J114" s="4"/>
    </row>
    <row r="115" spans="1:10" ht="12.75">
      <c r="A115" s="293"/>
      <c r="B115" s="243"/>
      <c r="C115" s="240"/>
      <c r="D115" s="238"/>
      <c r="E115" s="294"/>
      <c r="F115" s="295"/>
      <c r="G115" s="240"/>
      <c r="H115" s="4"/>
      <c r="I115" s="4"/>
      <c r="J115" s="4"/>
    </row>
    <row r="116" spans="1:10" ht="12.75">
      <c r="A116" s="293"/>
      <c r="B116" s="242"/>
      <c r="C116" s="240"/>
      <c r="D116" s="238"/>
      <c r="E116" s="294"/>
      <c r="F116" s="295"/>
      <c r="G116" s="240"/>
      <c r="H116" s="4"/>
      <c r="I116" s="4"/>
      <c r="J116" s="4"/>
    </row>
    <row r="117" spans="1:10" ht="12.75">
      <c r="A117" s="293"/>
      <c r="B117" s="243"/>
      <c r="C117" s="240"/>
      <c r="D117" s="238"/>
      <c r="E117" s="294"/>
      <c r="F117" s="295"/>
      <c r="G117" s="240"/>
      <c r="H117" s="4"/>
      <c r="I117" s="4"/>
      <c r="J117" s="4"/>
    </row>
    <row r="118" spans="1:10" ht="12.75">
      <c r="A118" s="293"/>
      <c r="B118" s="242"/>
      <c r="C118" s="240"/>
      <c r="D118" s="238"/>
      <c r="E118" s="294"/>
      <c r="F118" s="295"/>
      <c r="G118" s="240"/>
      <c r="H118" s="4"/>
      <c r="I118" s="4"/>
      <c r="J118" s="4"/>
    </row>
    <row r="119" spans="1:10" ht="12.75">
      <c r="A119" s="293"/>
      <c r="B119" s="243"/>
      <c r="C119" s="240"/>
      <c r="D119" s="238"/>
      <c r="E119" s="294"/>
      <c r="F119" s="295"/>
      <c r="G119" s="240"/>
      <c r="H119" s="4"/>
      <c r="I119" s="4"/>
      <c r="J119" s="4"/>
    </row>
    <row r="120" spans="1:10" ht="12.75">
      <c r="A120" s="293"/>
      <c r="B120" s="242"/>
      <c r="C120" s="240"/>
      <c r="D120" s="238"/>
      <c r="E120" s="294"/>
      <c r="F120" s="295"/>
      <c r="G120" s="240"/>
      <c r="H120" s="4"/>
      <c r="I120" s="4"/>
      <c r="J120" s="4"/>
    </row>
    <row r="121" spans="1:10" ht="12.75">
      <c r="A121" s="293"/>
      <c r="B121" s="243"/>
      <c r="C121" s="240"/>
      <c r="D121" s="238"/>
      <c r="E121" s="294"/>
      <c r="F121" s="295"/>
      <c r="G121" s="240"/>
      <c r="H121" s="4"/>
      <c r="I121" s="4"/>
      <c r="J121" s="4"/>
    </row>
    <row r="122" spans="1:10" ht="12.75">
      <c r="A122" s="53"/>
      <c r="B122" s="33"/>
      <c r="C122" s="23"/>
      <c r="D122" s="24"/>
      <c r="E122" s="26"/>
      <c r="F122" s="54"/>
      <c r="G122" s="23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</sheetData>
  <sheetProtection/>
  <mergeCells count="410"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B76:B77"/>
    <mergeCell ref="C76:C77"/>
    <mergeCell ref="D76:D77"/>
    <mergeCell ref="E76:E77"/>
    <mergeCell ref="C78:C79"/>
    <mergeCell ref="D78:D79"/>
    <mergeCell ref="E78:E79"/>
    <mergeCell ref="F78:F79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B68:B69"/>
    <mergeCell ref="C68:C69"/>
    <mergeCell ref="D68:D69"/>
    <mergeCell ref="E68:E69"/>
    <mergeCell ref="C70:C71"/>
    <mergeCell ref="D70:D71"/>
    <mergeCell ref="E70:E71"/>
    <mergeCell ref="F70:F71"/>
    <mergeCell ref="F68:F69"/>
    <mergeCell ref="G68:G69"/>
    <mergeCell ref="A66:A67"/>
    <mergeCell ref="B66:B67"/>
    <mergeCell ref="C66:C67"/>
    <mergeCell ref="D66:D67"/>
    <mergeCell ref="E66:E67"/>
    <mergeCell ref="F66:F67"/>
    <mergeCell ref="G66:G67"/>
    <mergeCell ref="A68:A69"/>
    <mergeCell ref="G24:G25"/>
    <mergeCell ref="E28:E29"/>
    <mergeCell ref="F28:F29"/>
    <mergeCell ref="D26:D27"/>
    <mergeCell ref="G28:G29"/>
    <mergeCell ref="G26:G27"/>
    <mergeCell ref="C24:C25"/>
    <mergeCell ref="E26:E27"/>
    <mergeCell ref="F26:F27"/>
    <mergeCell ref="C26:C27"/>
    <mergeCell ref="A28:A29"/>
    <mergeCell ref="B28:B29"/>
    <mergeCell ref="C28:C29"/>
    <mergeCell ref="D28:D29"/>
    <mergeCell ref="D24:D25"/>
    <mergeCell ref="E20:E21"/>
    <mergeCell ref="E24:E25"/>
    <mergeCell ref="F24:F25"/>
    <mergeCell ref="E22:E23"/>
    <mergeCell ref="F22:F23"/>
    <mergeCell ref="A26:A27"/>
    <mergeCell ref="B26:B27"/>
    <mergeCell ref="A18:A19"/>
    <mergeCell ref="B18:B19"/>
    <mergeCell ref="B24:B25"/>
    <mergeCell ref="A24:A25"/>
    <mergeCell ref="E16:E17"/>
    <mergeCell ref="F20:F21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6:A17"/>
    <mergeCell ref="B16:B17"/>
    <mergeCell ref="C16:C17"/>
    <mergeCell ref="D16:D17"/>
    <mergeCell ref="G18:G19"/>
    <mergeCell ref="F16:F17"/>
    <mergeCell ref="G16:G17"/>
    <mergeCell ref="F12:F13"/>
    <mergeCell ref="G12:G13"/>
    <mergeCell ref="C18:C19"/>
    <mergeCell ref="D18:D19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F8:F9"/>
    <mergeCell ref="E8:E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F34:F35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34:B35"/>
    <mergeCell ref="C34:C35"/>
    <mergeCell ref="D34:D35"/>
    <mergeCell ref="E34:E35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G40:G41"/>
    <mergeCell ref="A38:A39"/>
    <mergeCell ref="B38:B39"/>
    <mergeCell ref="C38:C39"/>
    <mergeCell ref="D38:D39"/>
    <mergeCell ref="E38:E39"/>
    <mergeCell ref="F38:F39"/>
    <mergeCell ref="G32:G33"/>
    <mergeCell ref="G34:G35"/>
    <mergeCell ref="G36:G37"/>
    <mergeCell ref="G38:G39"/>
    <mergeCell ref="E42:E43"/>
    <mergeCell ref="F42:F43"/>
    <mergeCell ref="C40:C41"/>
    <mergeCell ref="D40:D41"/>
    <mergeCell ref="E40:E41"/>
    <mergeCell ref="F40:F41"/>
    <mergeCell ref="A42:A43"/>
    <mergeCell ref="B42:B43"/>
    <mergeCell ref="C42:C43"/>
    <mergeCell ref="D42:D43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A48:A49"/>
    <mergeCell ref="B48:B49"/>
    <mergeCell ref="C48:C49"/>
    <mergeCell ref="D48:D49"/>
    <mergeCell ref="G44:G45"/>
    <mergeCell ref="A46:A47"/>
    <mergeCell ref="B46:B47"/>
    <mergeCell ref="C46:C47"/>
    <mergeCell ref="D46:D47"/>
    <mergeCell ref="E44:E45"/>
    <mergeCell ref="F44:F45"/>
    <mergeCell ref="D44:D45"/>
    <mergeCell ref="G48:G49"/>
    <mergeCell ref="F50:F51"/>
    <mergeCell ref="G50:G51"/>
    <mergeCell ref="B54:B55"/>
    <mergeCell ref="C54:C55"/>
    <mergeCell ref="D54:D55"/>
    <mergeCell ref="E54:E55"/>
    <mergeCell ref="F54:F55"/>
    <mergeCell ref="G52:G53"/>
    <mergeCell ref="F48:F49"/>
    <mergeCell ref="E50:E51"/>
    <mergeCell ref="G54:G55"/>
    <mergeCell ref="A52:A53"/>
    <mergeCell ref="B52:B53"/>
    <mergeCell ref="A54:A55"/>
    <mergeCell ref="F52:F53"/>
    <mergeCell ref="C52:C53"/>
    <mergeCell ref="D52:D53"/>
    <mergeCell ref="E52:E53"/>
    <mergeCell ref="A50:A51"/>
    <mergeCell ref="B50:B51"/>
    <mergeCell ref="C50:C51"/>
    <mergeCell ref="D50:D51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F60:F61"/>
    <mergeCell ref="G56:G57"/>
    <mergeCell ref="G58:G59"/>
    <mergeCell ref="G60:G61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84:E85"/>
    <mergeCell ref="F84:F85"/>
    <mergeCell ref="G84:G85"/>
    <mergeCell ref="E62:E63"/>
    <mergeCell ref="F62:F63"/>
    <mergeCell ref="G62:G63"/>
    <mergeCell ref="E64:E65"/>
    <mergeCell ref="F64:F65"/>
    <mergeCell ref="G64:G65"/>
    <mergeCell ref="A86:A87"/>
    <mergeCell ref="B86:B87"/>
    <mergeCell ref="C86:C87"/>
    <mergeCell ref="D86:D87"/>
    <mergeCell ref="A84:A85"/>
    <mergeCell ref="B84:B85"/>
    <mergeCell ref="C84:C85"/>
    <mergeCell ref="D84:D85"/>
    <mergeCell ref="A88:A89"/>
    <mergeCell ref="B88:B89"/>
    <mergeCell ref="C88:C89"/>
    <mergeCell ref="D88:D89"/>
    <mergeCell ref="F90:F91"/>
    <mergeCell ref="E86:E87"/>
    <mergeCell ref="F86:F87"/>
    <mergeCell ref="G86:G87"/>
    <mergeCell ref="E88:E89"/>
    <mergeCell ref="F88:F89"/>
    <mergeCell ref="G88:G89"/>
    <mergeCell ref="B90:B91"/>
    <mergeCell ref="C90:C91"/>
    <mergeCell ref="D90:D91"/>
    <mergeCell ref="E90:E91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4:B95"/>
    <mergeCell ref="C94:C95"/>
    <mergeCell ref="D94:D95"/>
    <mergeCell ref="E94:E95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8:B99"/>
    <mergeCell ref="C98:C99"/>
    <mergeCell ref="D98:D99"/>
    <mergeCell ref="E98:E99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102:B103"/>
    <mergeCell ref="C102:C103"/>
    <mergeCell ref="D102:D103"/>
    <mergeCell ref="E102:E103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6:B107"/>
    <mergeCell ref="C106:C107"/>
    <mergeCell ref="D106:D107"/>
    <mergeCell ref="E106:E107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10:B111"/>
    <mergeCell ref="C110:C111"/>
    <mergeCell ref="D110:D111"/>
    <mergeCell ref="E110:E111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4:B115"/>
    <mergeCell ref="C114:C115"/>
    <mergeCell ref="D114:D115"/>
    <mergeCell ref="E114:E115"/>
    <mergeCell ref="F118:F119"/>
    <mergeCell ref="G114:G115"/>
    <mergeCell ref="G116:G117"/>
    <mergeCell ref="A116:A117"/>
    <mergeCell ref="B116:B117"/>
    <mergeCell ref="C116:C117"/>
    <mergeCell ref="D116:D117"/>
    <mergeCell ref="E116:E117"/>
    <mergeCell ref="F116:F117"/>
    <mergeCell ref="A114:A115"/>
    <mergeCell ref="B118:B119"/>
    <mergeCell ref="C118:C119"/>
    <mergeCell ref="D118:D119"/>
    <mergeCell ref="E118:E119"/>
    <mergeCell ref="C3:F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I24" sqref="A1:I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48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8" t="s">
        <v>32</v>
      </c>
      <c r="B4" s="248" t="s">
        <v>5</v>
      </c>
      <c r="C4" s="350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329"/>
      <c r="B5" s="329"/>
      <c r="C5" s="329"/>
      <c r="D5" s="329"/>
      <c r="E5" s="329"/>
      <c r="F5" s="329"/>
      <c r="G5" s="329"/>
      <c r="H5" s="329"/>
      <c r="I5" s="329"/>
    </row>
    <row r="6" spans="1:9" ht="12.75">
      <c r="A6" s="351"/>
      <c r="B6" s="352">
        <v>10</v>
      </c>
      <c r="C6" s="353" t="str">
        <f>VLOOKUP(B6,'пр.взв'!B1:E90,2,FALSE)</f>
        <v>ЗАКАЕВ Джамбек Салманович</v>
      </c>
      <c r="D6" s="353" t="str">
        <f>VLOOKUP(C6,'пр.взв'!C1:F90,2,FALSE)</f>
        <v>25.11.1995 кмс</v>
      </c>
      <c r="E6" s="353" t="str">
        <f>VLOOKUP(D6,'пр.взв'!D1:G90,2,FALSE)</f>
        <v>СКФО, Чеченская, МО</v>
      </c>
      <c r="F6" s="354"/>
      <c r="G6" s="355"/>
      <c r="H6" s="356"/>
      <c r="I6" s="248"/>
    </row>
    <row r="7" spans="1:9" ht="12.75">
      <c r="A7" s="351"/>
      <c r="B7" s="248"/>
      <c r="C7" s="353"/>
      <c r="D7" s="353"/>
      <c r="E7" s="353"/>
      <c r="F7" s="354"/>
      <c r="G7" s="354"/>
      <c r="H7" s="356"/>
      <c r="I7" s="248"/>
    </row>
    <row r="8" spans="1:9" ht="12.75">
      <c r="A8" s="357"/>
      <c r="B8" s="352">
        <v>38</v>
      </c>
      <c r="C8" s="353" t="str">
        <f>VLOOKUP(B8,'пр.взв'!B1:E90,2,FALSE)</f>
        <v>ИЛЛАРИОНОВ Алексей Петрович</v>
      </c>
      <c r="D8" s="353" t="str">
        <f>VLOOKUP(C8,'пр.взв'!C1:F90,2,FALSE)</f>
        <v>31.08.1996, кмс</v>
      </c>
      <c r="E8" s="353" t="str">
        <f>VLOOKUP(D8,'пр.взв'!D1:G90,2,FALSE)</f>
        <v>ПФО, Чувашская, Чебоксары</v>
      </c>
      <c r="F8" s="354"/>
      <c r="G8" s="354"/>
      <c r="H8" s="248"/>
      <c r="I8" s="248"/>
    </row>
    <row r="9" spans="1:9" ht="12.75">
      <c r="A9" s="357"/>
      <c r="B9" s="248"/>
      <c r="C9" s="353"/>
      <c r="D9" s="353"/>
      <c r="E9" s="353"/>
      <c r="F9" s="354"/>
      <c r="G9" s="354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48    кг.</v>
      </c>
    </row>
    <row r="16" spans="1:9" ht="12.75">
      <c r="A16" s="248" t="s">
        <v>32</v>
      </c>
      <c r="B16" s="248" t="s">
        <v>5</v>
      </c>
      <c r="C16" s="350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329"/>
      <c r="B17" s="329"/>
      <c r="C17" s="329"/>
      <c r="D17" s="329"/>
      <c r="E17" s="329"/>
      <c r="F17" s="329"/>
      <c r="G17" s="329"/>
      <c r="H17" s="329"/>
      <c r="I17" s="329"/>
    </row>
    <row r="18" spans="1:9" ht="12.75">
      <c r="A18" s="351"/>
      <c r="B18" s="352">
        <v>22</v>
      </c>
      <c r="C18" s="353" t="str">
        <f>VLOOKUP(B18,'пр.взв'!B1:E90,2,FALSE)</f>
        <v>КУЮКОВ Элбек Владимирович</v>
      </c>
      <c r="D18" s="353" t="str">
        <f>VLOOKUP(C18,'пр.взв'!C1:F90,2,FALSE)</f>
        <v>13.05.1995, 1р</v>
      </c>
      <c r="E18" s="353" t="str">
        <f>VLOOKUP(D18,'пр.взв'!D1:G90,2,FALSE)</f>
        <v>СФО, Р.Алтай, Г-Алтайск, МО</v>
      </c>
      <c r="F18" s="354"/>
      <c r="G18" s="355"/>
      <c r="H18" s="356"/>
      <c r="I18" s="248"/>
    </row>
    <row r="19" spans="1:9" ht="12.75">
      <c r="A19" s="351"/>
      <c r="B19" s="248"/>
      <c r="C19" s="353"/>
      <c r="D19" s="353"/>
      <c r="E19" s="353"/>
      <c r="F19" s="354"/>
      <c r="G19" s="354"/>
      <c r="H19" s="356"/>
      <c r="I19" s="248"/>
    </row>
    <row r="20" spans="1:9" ht="12.75">
      <c r="A20" s="357"/>
      <c r="B20" s="352">
        <v>7</v>
      </c>
      <c r="C20" s="353" t="str">
        <f>VLOOKUP(B20,'пр.взв'!B1:E92,2,FALSE)</f>
        <v>ПИСКУНОВ Алексей Вячеславович</v>
      </c>
      <c r="D20" s="353" t="str">
        <f>VLOOKUP(C20,'пр.взв'!C1:F92,2,FALSE)</f>
        <v>03.12.1995, 1р</v>
      </c>
      <c r="E20" s="353" t="str">
        <f>VLOOKUP(D20,'пр.взв'!D1:G92,2,FALSE)</f>
        <v>ПФО, Пензенская Нижний Ломов, Р</v>
      </c>
      <c r="F20" s="354"/>
      <c r="G20" s="354"/>
      <c r="H20" s="248"/>
      <c r="I20" s="248"/>
    </row>
    <row r="21" spans="1:9" ht="12.75">
      <c r="A21" s="357"/>
      <c r="B21" s="248"/>
      <c r="C21" s="353"/>
      <c r="D21" s="353"/>
      <c r="E21" s="353"/>
      <c r="F21" s="354"/>
      <c r="G21" s="354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48    кг.</v>
      </c>
    </row>
    <row r="29" spans="1:9" ht="12.75">
      <c r="A29" s="248" t="s">
        <v>32</v>
      </c>
      <c r="B29" s="248" t="s">
        <v>5</v>
      </c>
      <c r="C29" s="350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329"/>
      <c r="B30" s="329"/>
      <c r="C30" s="329"/>
      <c r="D30" s="329"/>
      <c r="E30" s="329"/>
      <c r="F30" s="329"/>
      <c r="G30" s="329"/>
      <c r="H30" s="329"/>
      <c r="I30" s="329"/>
    </row>
    <row r="31" spans="1:9" ht="12.75">
      <c r="A31" s="351"/>
      <c r="B31" s="248"/>
      <c r="C31" s="353" t="e">
        <f>VLOOKUP(B31,'пр.взв'!B1:D90,2,FALSE)</f>
        <v>#N/A</v>
      </c>
      <c r="D31" s="353" t="e">
        <f>VLOOKUP(C31,'пр.взв'!C1:E130,2,FALSE)</f>
        <v>#N/A</v>
      </c>
      <c r="E31" s="353" t="e">
        <f>VLOOKUP(D31,'пр.взв'!D1:F130,2,FALSE)</f>
        <v>#N/A</v>
      </c>
      <c r="F31" s="354"/>
      <c r="G31" s="355"/>
      <c r="H31" s="356"/>
      <c r="I31" s="248"/>
    </row>
    <row r="32" spans="1:9" ht="12.75">
      <c r="A32" s="351"/>
      <c r="B32" s="248"/>
      <c r="C32" s="353"/>
      <c r="D32" s="353"/>
      <c r="E32" s="353"/>
      <c r="F32" s="354"/>
      <c r="G32" s="354"/>
      <c r="H32" s="356"/>
      <c r="I32" s="248"/>
    </row>
    <row r="33" spans="1:9" ht="12.75">
      <c r="A33" s="357"/>
      <c r="B33" s="248"/>
      <c r="C33" s="353" t="e">
        <f>VLOOKUP(B33,'пр.взв'!B1:D92,2,FALSE)</f>
        <v>#N/A</v>
      </c>
      <c r="D33" s="353" t="e">
        <f>VLOOKUP(C33,'пр.взв'!C1:E132,2,FALSE)</f>
        <v>#N/A</v>
      </c>
      <c r="E33" s="353" t="e">
        <f>VLOOKUP(D33,'пр.взв'!D1:F132,2,FALSE)</f>
        <v>#N/A</v>
      </c>
      <c r="F33" s="354"/>
      <c r="G33" s="354"/>
      <c r="H33" s="248"/>
      <c r="I33" s="248"/>
    </row>
    <row r="34" spans="1:9" ht="12.75">
      <c r="A34" s="357"/>
      <c r="B34" s="248"/>
      <c r="C34" s="353"/>
      <c r="D34" s="353"/>
      <c r="E34" s="353"/>
      <c r="F34" s="354"/>
      <c r="G34" s="354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2013-02-05T15:51:11Z</cp:lastPrinted>
  <dcterms:created xsi:type="dcterms:W3CDTF">1996-10-08T23:32:33Z</dcterms:created>
  <dcterms:modified xsi:type="dcterms:W3CDTF">2013-02-06T08:03:28Z</dcterms:modified>
  <cp:category/>
  <cp:version/>
  <cp:contentType/>
  <cp:contentStatus/>
</cp:coreProperties>
</file>