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485"/>
  </bookViews>
  <sheets>
    <sheet name="Итоги-М" sheetId="2" r:id="rId1"/>
    <sheet name="Итоги-Ж" sheetId="1" r:id="rId2"/>
  </sheets>
  <externalReferences>
    <externalReference r:id="rId3"/>
    <externalReference r:id="rId4"/>
  </externalReferences>
  <definedNames>
    <definedName name="_xlnm.Print_Area" localSheetId="1">'Итоги-Ж'!$A$1:$H$81</definedName>
    <definedName name="_xlnm.Print_Area" localSheetId="0">'Итоги-М'!$A$1:$H$81</definedName>
  </definedNames>
  <calcPr calcId="145621"/>
</workbook>
</file>

<file path=xl/calcChain.xml><?xml version="1.0" encoding="utf-8"?>
<calcChain xmlns="http://schemas.openxmlformats.org/spreadsheetml/2006/main">
  <c r="G80" i="2" l="1"/>
  <c r="E80" i="2"/>
  <c r="D80" i="2"/>
  <c r="G79" i="2"/>
  <c r="E79" i="2"/>
  <c r="D79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D75" i="2"/>
  <c r="H74" i="2"/>
  <c r="G74" i="2"/>
  <c r="F74" i="2"/>
  <c r="E74" i="2"/>
  <c r="D74" i="2"/>
  <c r="H73" i="2"/>
  <c r="G73" i="2"/>
  <c r="F73" i="2"/>
  <c r="E73" i="2"/>
  <c r="D73" i="2"/>
  <c r="H72" i="2"/>
  <c r="G72" i="2"/>
  <c r="F72" i="2"/>
  <c r="E72" i="2"/>
  <c r="D72" i="2"/>
  <c r="A72" i="2"/>
  <c r="H71" i="2"/>
  <c r="G71" i="2"/>
  <c r="F71" i="2"/>
  <c r="E71" i="2"/>
  <c r="D71" i="2"/>
  <c r="H70" i="2"/>
  <c r="G70" i="2"/>
  <c r="F70" i="2"/>
  <c r="E70" i="2"/>
  <c r="D70" i="2"/>
  <c r="H69" i="2"/>
  <c r="G69" i="2"/>
  <c r="F69" i="2"/>
  <c r="E69" i="2"/>
  <c r="D69" i="2"/>
  <c r="H68" i="2"/>
  <c r="G68" i="2"/>
  <c r="F68" i="2"/>
  <c r="E68" i="2"/>
  <c r="D68" i="2"/>
  <c r="H67" i="2"/>
  <c r="G67" i="2"/>
  <c r="F67" i="2"/>
  <c r="E67" i="2"/>
  <c r="D67" i="2"/>
  <c r="H66" i="2"/>
  <c r="G66" i="2"/>
  <c r="F66" i="2"/>
  <c r="E66" i="2"/>
  <c r="D66" i="2"/>
  <c r="A66" i="2"/>
  <c r="H65" i="2"/>
  <c r="G65" i="2"/>
  <c r="F65" i="2"/>
  <c r="E65" i="2"/>
  <c r="D65" i="2"/>
  <c r="H64" i="2"/>
  <c r="G64" i="2"/>
  <c r="F64" i="2"/>
  <c r="E64" i="2"/>
  <c r="D64" i="2"/>
  <c r="H63" i="2"/>
  <c r="G63" i="2"/>
  <c r="F63" i="2"/>
  <c r="E63" i="2"/>
  <c r="D63" i="2"/>
  <c r="H62" i="2"/>
  <c r="G62" i="2"/>
  <c r="F62" i="2"/>
  <c r="E62" i="2"/>
  <c r="D62" i="2"/>
  <c r="H61" i="2"/>
  <c r="G61" i="2"/>
  <c r="F61" i="2"/>
  <c r="E61" i="2"/>
  <c r="D61" i="2"/>
  <c r="H60" i="2"/>
  <c r="G60" i="2"/>
  <c r="F60" i="2"/>
  <c r="E60" i="2"/>
  <c r="D60" i="2"/>
  <c r="A60" i="2"/>
  <c r="H59" i="2"/>
  <c r="G59" i="2"/>
  <c r="F59" i="2"/>
  <c r="E59" i="2"/>
  <c r="D59" i="2"/>
  <c r="H58" i="2"/>
  <c r="G58" i="2"/>
  <c r="F58" i="2"/>
  <c r="E58" i="2"/>
  <c r="D58" i="2"/>
  <c r="H57" i="2"/>
  <c r="G57" i="2"/>
  <c r="F57" i="2"/>
  <c r="E57" i="2"/>
  <c r="D57" i="2"/>
  <c r="H56" i="2"/>
  <c r="G56" i="2"/>
  <c r="F56" i="2"/>
  <c r="E56" i="2"/>
  <c r="D56" i="2"/>
  <c r="H55" i="2"/>
  <c r="G55" i="2"/>
  <c r="F55" i="2"/>
  <c r="E55" i="2"/>
  <c r="D55" i="2"/>
  <c r="H54" i="2"/>
  <c r="G54" i="2"/>
  <c r="F54" i="2"/>
  <c r="E54" i="2"/>
  <c r="D54" i="2"/>
  <c r="A54" i="2"/>
  <c r="H53" i="2"/>
  <c r="G53" i="2"/>
  <c r="F53" i="2"/>
  <c r="E53" i="2"/>
  <c r="D53" i="2"/>
  <c r="H52" i="2"/>
  <c r="G52" i="2"/>
  <c r="F52" i="2"/>
  <c r="E52" i="2"/>
  <c r="D52" i="2"/>
  <c r="H51" i="2"/>
  <c r="G51" i="2"/>
  <c r="F51" i="2"/>
  <c r="E51" i="2"/>
  <c r="D51" i="2"/>
  <c r="H50" i="2"/>
  <c r="G50" i="2"/>
  <c r="F50" i="2"/>
  <c r="E50" i="2"/>
  <c r="D50" i="2"/>
  <c r="H49" i="2"/>
  <c r="G49" i="2"/>
  <c r="F49" i="2"/>
  <c r="E49" i="2"/>
  <c r="D49" i="2"/>
  <c r="H48" i="2"/>
  <c r="G48" i="2"/>
  <c r="F48" i="2"/>
  <c r="E48" i="2"/>
  <c r="D48" i="2"/>
  <c r="A48" i="2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D45" i="2"/>
  <c r="H44" i="2"/>
  <c r="G44" i="2"/>
  <c r="F44" i="2"/>
  <c r="E44" i="2"/>
  <c r="D44" i="2"/>
  <c r="H43" i="2"/>
  <c r="G43" i="2"/>
  <c r="F43" i="2"/>
  <c r="E43" i="2"/>
  <c r="D43" i="2"/>
  <c r="H42" i="2"/>
  <c r="G42" i="2"/>
  <c r="F42" i="2"/>
  <c r="E42" i="2"/>
  <c r="D42" i="2"/>
  <c r="A42" i="2"/>
  <c r="H41" i="2"/>
  <c r="G41" i="2"/>
  <c r="F41" i="2"/>
  <c r="E41" i="2"/>
  <c r="D41" i="2"/>
  <c r="H40" i="2"/>
  <c r="G40" i="2"/>
  <c r="F40" i="2"/>
  <c r="E40" i="2"/>
  <c r="D40" i="2"/>
  <c r="H39" i="2"/>
  <c r="G39" i="2"/>
  <c r="F39" i="2"/>
  <c r="E39" i="2"/>
  <c r="D39" i="2"/>
  <c r="H38" i="2"/>
  <c r="G38" i="2"/>
  <c r="F38" i="2"/>
  <c r="E38" i="2"/>
  <c r="D38" i="2"/>
  <c r="H37" i="2"/>
  <c r="G37" i="2"/>
  <c r="F37" i="2"/>
  <c r="E37" i="2"/>
  <c r="D37" i="2"/>
  <c r="H36" i="2"/>
  <c r="G36" i="2"/>
  <c r="F36" i="2"/>
  <c r="E36" i="2"/>
  <c r="D36" i="2"/>
  <c r="A36" i="2"/>
  <c r="H35" i="2"/>
  <c r="G35" i="2"/>
  <c r="F35" i="2"/>
  <c r="E35" i="2"/>
  <c r="D35" i="2"/>
  <c r="H34" i="2"/>
  <c r="G34" i="2"/>
  <c r="F34" i="2"/>
  <c r="E34" i="2"/>
  <c r="D34" i="2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A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A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8" i="2"/>
  <c r="G18" i="2"/>
  <c r="F18" i="2"/>
  <c r="E18" i="2"/>
  <c r="D18" i="2"/>
  <c r="A18" i="2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A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H6" i="2"/>
  <c r="G6" i="2"/>
  <c r="F6" i="2"/>
  <c r="E6" i="2"/>
  <c r="D6" i="2"/>
  <c r="A6" i="2"/>
  <c r="F3" i="2"/>
  <c r="C3" i="2"/>
  <c r="A2" i="2"/>
  <c r="G80" i="1" l="1"/>
  <c r="E80" i="1"/>
  <c r="D80" i="1"/>
  <c r="G79" i="1"/>
  <c r="E79" i="1"/>
  <c r="D79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A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A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A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A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A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A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A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A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A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A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A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A6" i="1"/>
  <c r="F3" i="1"/>
  <c r="C3" i="1"/>
  <c r="A2" i="1"/>
</calcChain>
</file>

<file path=xl/sharedStrings.xml><?xml version="1.0" encoding="utf-8"?>
<sst xmlns="http://schemas.openxmlformats.org/spreadsheetml/2006/main" count="66" uniqueCount="12">
  <si>
    <t>ИТОГИ СОРЕВНОВАНИЯ</t>
  </si>
  <si>
    <t>Вес</t>
  </si>
  <si>
    <t>Место</t>
  </si>
  <si>
    <t>№ жр.</t>
  </si>
  <si>
    <t>Ф. И. О.</t>
  </si>
  <si>
    <t>Команда</t>
  </si>
  <si>
    <t>разряд                                 звание</t>
  </si>
  <si>
    <t>дата                          рождения</t>
  </si>
  <si>
    <t>Тренер</t>
  </si>
  <si>
    <t>5-6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</si>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</sst>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2"/>
      <color rgb="FFFFFF00"/>
      <name val="Cambria"/>
      <family val="1"/>
      <charset val="204"/>
      <scheme val="major"/>
    </font>
    <font>
      <b/>
      <sz val="10"/>
      <color theme="0"/>
      <name val="Cambria"/>
      <family val="1"/>
      <charset val="204"/>
      <scheme val="major"/>
    </font>
    <font>
      <b/>
      <sz val="10"/>
      <color rgb="FFFFFF00"/>
      <name val="Cambria"/>
      <family val="1"/>
      <charset val="204"/>
      <scheme val="major"/>
    </font>
    <font>
      <b/>
      <sz val="8"/>
      <color theme="0"/>
      <name val="Cambria"/>
      <family val="1"/>
      <charset val="204"/>
      <scheme val="major"/>
    </font>
    <font>
      <b/>
      <sz val="12"/>
      <color theme="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3" fillId="0" borderId="0"/>
  </cellStyleXfs>
  <cellXfs count="152">
    <xf numFmtId="0" fontId="0" fillId="0" borderId="0" xfId="0"/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Protection="1">
      <protection hidden="1"/>
    </xf>
    <xf numFmtId="0" fontId="2" fillId="0" borderId="0" xfId="0" applyNumberFormat="1" applyFont="1" applyProtection="1">
      <protection hidden="1"/>
    </xf>
    <xf numFmtId="0" fontId="3" fillId="3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3" fillId="3" borderId="0" xfId="0" applyNumberFormat="1" applyFont="1" applyFill="1" applyAlignment="1" applyProtection="1">
      <alignment horizontal="center" vertical="center" wrapText="1"/>
      <protection hidden="1"/>
    </xf>
    <xf numFmtId="14" fontId="3" fillId="3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NumberFormat="1" applyFont="1" applyFill="1" applyAlignment="1" applyProtection="1">
      <alignment horizontal="left" vertical="center" wrapText="1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14" fontId="4" fillId="3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0" applyNumberFormat="1" applyFont="1" applyFill="1" applyBorder="1" applyAlignment="1" applyProtection="1">
      <alignment horizontal="center" vertical="center"/>
      <protection hidden="1"/>
    </xf>
    <xf numFmtId="0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0" fontId="8" fillId="3" borderId="4" xfId="0" applyNumberFormat="1" applyFont="1" applyFill="1" applyBorder="1" applyAlignment="1" applyProtection="1">
      <alignment horizontal="center" vertical="center" textRotation="90"/>
      <protection hidden="1"/>
    </xf>
    <xf numFmtId="0" fontId="9" fillId="4" borderId="5" xfId="0" applyNumberFormat="1" applyFont="1" applyFill="1" applyBorder="1" applyAlignment="1" applyProtection="1">
      <alignment horizontal="center" vertical="center"/>
      <protection hidden="1"/>
    </xf>
    <xf numFmtId="0" fontId="10" fillId="3" borderId="6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6" xfId="0" applyNumberFormat="1" applyFont="1" applyFill="1" applyBorder="1" applyAlignment="1" applyProtection="1">
      <alignment horizontal="left" vertical="center"/>
      <protection hidden="1"/>
    </xf>
    <xf numFmtId="0" fontId="12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0" applyNumberFormat="1" applyFont="1" applyFill="1" applyBorder="1" applyAlignment="1" applyProtection="1">
      <alignment horizontal="center" vertical="center"/>
      <protection hidden="1"/>
    </xf>
    <xf numFmtId="14" fontId="12" fillId="3" borderId="6" xfId="0" applyNumberFormat="1" applyFont="1" applyFill="1" applyBorder="1" applyAlignment="1" applyProtection="1">
      <alignment horizontal="center" vertical="center"/>
      <protection hidden="1"/>
    </xf>
    <xf numFmtId="0" fontId="12" fillId="3" borderId="7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center" vertical="center" textRotation="90"/>
      <protection hidden="1"/>
    </xf>
    <xf numFmtId="0" fontId="9" fillId="4" borderId="9" xfId="0" applyNumberFormat="1" applyFont="1" applyFill="1" applyBorder="1" applyAlignment="1" applyProtection="1">
      <alignment horizontal="center" vertical="center"/>
      <protection hidden="1"/>
    </xf>
    <xf numFmtId="0" fontId="10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10" xfId="0" applyNumberFormat="1" applyFont="1" applyFill="1" applyBorder="1" applyAlignment="1" applyProtection="1">
      <alignment horizontal="left" vertical="center"/>
      <protection hidden="1"/>
    </xf>
    <xf numFmtId="0" fontId="12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0" applyNumberFormat="1" applyFont="1" applyFill="1" applyBorder="1" applyAlignment="1" applyProtection="1">
      <alignment horizontal="center" vertical="center"/>
      <protection hidden="1"/>
    </xf>
    <xf numFmtId="14" fontId="12" fillId="3" borderId="10" xfId="0" applyNumberFormat="1" applyFont="1" applyFill="1" applyBorder="1" applyAlignment="1" applyProtection="1">
      <alignment horizontal="center" vertical="center"/>
      <protection hidden="1"/>
    </xf>
    <xf numFmtId="0" fontId="12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14" fillId="4" borderId="9" xfId="0" applyNumberFormat="1" applyFont="1" applyFill="1" applyBorder="1" applyAlignment="1" applyProtection="1">
      <alignment horizontal="center" vertical="center"/>
      <protection hidden="1"/>
    </xf>
    <xf numFmtId="0" fontId="15" fillId="5" borderId="10" xfId="0" applyNumberFormat="1" applyFont="1" applyFill="1" applyBorder="1" applyAlignment="1" applyProtection="1">
      <alignment horizontal="center" vertical="center"/>
      <protection locked="0" hidden="1"/>
    </xf>
    <xf numFmtId="0" fontId="16" fillId="4" borderId="10" xfId="0" applyNumberFormat="1" applyFont="1" applyFill="1" applyBorder="1" applyAlignment="1" applyProtection="1">
      <alignment horizontal="left" vertical="center"/>
      <protection hidden="1"/>
    </xf>
    <xf numFmtId="0" fontId="17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0" xfId="0" applyNumberFormat="1" applyFont="1" applyFill="1" applyBorder="1" applyAlignment="1" applyProtection="1">
      <alignment horizontal="center" vertical="center"/>
      <protection hidden="1"/>
    </xf>
    <xf numFmtId="14" fontId="17" fillId="3" borderId="10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left" vertical="center" wrapText="1"/>
      <protection hidden="1"/>
    </xf>
    <xf numFmtId="49" fontId="18" fillId="3" borderId="9" xfId="0" applyNumberFormat="1" applyFont="1" applyFill="1" applyBorder="1" applyAlignment="1" applyProtection="1">
      <alignment horizontal="center" vertical="center"/>
      <protection hidden="1"/>
    </xf>
    <xf numFmtId="0" fontId="15" fillId="3" borderId="10" xfId="0" applyNumberFormat="1" applyFont="1" applyFill="1" applyBorder="1" applyAlignment="1" applyProtection="1">
      <alignment horizontal="left" vertical="center"/>
      <protection hidden="1"/>
    </xf>
    <xf numFmtId="0" fontId="8" fillId="3" borderId="12" xfId="0" applyNumberFormat="1" applyFont="1" applyFill="1" applyBorder="1" applyAlignment="1" applyProtection="1">
      <alignment horizontal="center" vertical="center" textRotation="90"/>
      <protection hidden="1"/>
    </xf>
    <xf numFmtId="49" fontId="18" fillId="3" borderId="13" xfId="0" applyNumberFormat="1" applyFont="1" applyFill="1" applyBorder="1" applyAlignment="1" applyProtection="1">
      <alignment horizontal="center" vertical="center"/>
      <protection hidden="1"/>
    </xf>
    <xf numFmtId="0" fontId="10" fillId="5" borderId="14" xfId="0" applyNumberFormat="1" applyFont="1" applyFill="1" applyBorder="1" applyAlignment="1" applyProtection="1">
      <alignment horizontal="center" vertical="center"/>
      <protection locked="0" hidden="1"/>
    </xf>
    <xf numFmtId="0" fontId="15" fillId="3" borderId="14" xfId="0" applyNumberFormat="1" applyFont="1" applyFill="1" applyBorder="1" applyAlignment="1" applyProtection="1">
      <alignment horizontal="left" vertical="center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/>
      <protection hidden="1"/>
    </xf>
    <xf numFmtId="14" fontId="17" fillId="3" borderId="14" xfId="0" applyNumberFormat="1" applyFont="1" applyFill="1" applyBorder="1" applyAlignment="1" applyProtection="1">
      <alignment horizontal="center" vertical="center"/>
      <protection hidden="1"/>
    </xf>
    <xf numFmtId="0" fontId="17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8" fillId="5" borderId="4" xfId="0" applyNumberFormat="1" applyFont="1" applyFill="1" applyBorder="1" applyAlignment="1" applyProtection="1">
      <alignment horizontal="center" vertical="center" textRotation="90"/>
      <protection hidden="1"/>
    </xf>
    <xf numFmtId="0" fontId="10" fillId="5" borderId="6" xfId="0" applyNumberFormat="1" applyFont="1" applyFill="1" applyBorder="1" applyAlignment="1" applyProtection="1">
      <alignment horizontal="center" vertical="center"/>
      <protection locked="0" hidden="1"/>
    </xf>
    <xf numFmtId="0" fontId="12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0" applyNumberFormat="1" applyFont="1" applyFill="1" applyBorder="1" applyAlignment="1" applyProtection="1">
      <alignment horizontal="center" vertical="center"/>
      <protection hidden="1"/>
    </xf>
    <xf numFmtId="14" fontId="12" fillId="5" borderId="6" xfId="0" applyNumberFormat="1" applyFont="1" applyFill="1" applyBorder="1" applyAlignment="1" applyProtection="1">
      <alignment horizontal="center" vertical="center"/>
      <protection hidden="1"/>
    </xf>
    <xf numFmtId="0" fontId="12" fillId="5" borderId="7" xfId="0" applyNumberFormat="1" applyFont="1" applyFill="1" applyBorder="1" applyAlignment="1" applyProtection="1">
      <alignment horizontal="left" vertical="center" wrapText="1"/>
      <protection hidden="1"/>
    </xf>
    <xf numFmtId="0" fontId="8" fillId="5" borderId="8" xfId="0" applyNumberFormat="1" applyFont="1" applyFill="1" applyBorder="1" applyAlignment="1" applyProtection="1">
      <alignment horizontal="center" vertical="center" textRotation="90"/>
      <protection hidden="1"/>
    </xf>
    <xf numFmtId="0" fontId="10" fillId="5" borderId="10" xfId="0" applyNumberFormat="1" applyFont="1" applyFill="1" applyBorder="1" applyAlignment="1" applyProtection="1">
      <alignment horizontal="center" vertical="center"/>
      <protection locked="0" hidden="1"/>
    </xf>
    <xf numFmtId="0" fontId="12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10" xfId="0" applyNumberFormat="1" applyFont="1" applyFill="1" applyBorder="1" applyAlignment="1" applyProtection="1">
      <alignment horizontal="center" vertical="center"/>
      <protection hidden="1"/>
    </xf>
    <xf numFmtId="14" fontId="12" fillId="5" borderId="10" xfId="0" applyNumberFormat="1" applyFont="1" applyFill="1" applyBorder="1" applyAlignment="1" applyProtection="1">
      <alignment horizontal="center" vertical="center"/>
      <protection hidden="1"/>
    </xf>
    <xf numFmtId="0" fontId="12" fillId="5" borderId="11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NumberFormat="1" applyFont="1" applyFill="1" applyProtection="1">
      <protection hidden="1"/>
    </xf>
    <xf numFmtId="0" fontId="19" fillId="0" borderId="0" xfId="0" applyNumberFormat="1" applyFont="1" applyProtection="1">
      <protection hidden="1"/>
    </xf>
    <xf numFmtId="49" fontId="9" fillId="5" borderId="9" xfId="0" applyNumberFormat="1" applyFont="1" applyFill="1" applyBorder="1" applyAlignment="1" applyProtection="1">
      <alignment horizontal="center" vertical="center"/>
      <protection hidden="1"/>
    </xf>
    <xf numFmtId="0" fontId="20" fillId="5" borderId="10" xfId="0" applyNumberFormat="1" applyFont="1" applyFill="1" applyBorder="1" applyAlignment="1" applyProtection="1">
      <alignment horizontal="left" vertical="center"/>
      <protection hidden="1"/>
    </xf>
    <xf numFmtId="0" fontId="21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10" xfId="0" applyNumberFormat="1" applyFont="1" applyFill="1" applyBorder="1" applyAlignment="1" applyProtection="1">
      <alignment horizontal="center" vertical="center"/>
      <protection hidden="1"/>
    </xf>
    <xf numFmtId="14" fontId="21" fillId="5" borderId="10" xfId="0" applyNumberFormat="1" applyFont="1" applyFill="1" applyBorder="1" applyAlignment="1" applyProtection="1">
      <alignment horizontal="center" vertical="center"/>
      <protection hidden="1"/>
    </xf>
    <xf numFmtId="0" fontId="21" fillId="5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5" borderId="12" xfId="0" applyNumberFormat="1" applyFont="1" applyFill="1" applyBorder="1" applyAlignment="1" applyProtection="1">
      <alignment horizontal="center" vertical="center" textRotation="90"/>
      <protection hidden="1"/>
    </xf>
    <xf numFmtId="49" fontId="9" fillId="5" borderId="13" xfId="0" applyNumberFormat="1" applyFont="1" applyFill="1" applyBorder="1" applyAlignment="1" applyProtection="1">
      <alignment horizontal="center" vertical="center"/>
      <protection hidden="1"/>
    </xf>
    <xf numFmtId="0" fontId="20" fillId="5" borderId="14" xfId="0" applyNumberFormat="1" applyFont="1" applyFill="1" applyBorder="1" applyAlignment="1" applyProtection="1">
      <alignment horizontal="left" vertical="center"/>
      <protection hidden="1"/>
    </xf>
    <xf numFmtId="0" fontId="21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14" xfId="0" applyNumberFormat="1" applyFont="1" applyFill="1" applyBorder="1" applyAlignment="1" applyProtection="1">
      <alignment horizontal="center" vertical="center"/>
      <protection hidden="1"/>
    </xf>
    <xf numFmtId="14" fontId="21" fillId="5" borderId="14" xfId="0" applyNumberFormat="1" applyFont="1" applyFill="1" applyBorder="1" applyAlignment="1" applyProtection="1">
      <alignment horizontal="center" vertical="center"/>
      <protection hidden="1"/>
    </xf>
    <xf numFmtId="0" fontId="21" fillId="5" borderId="15" xfId="0" applyNumberFormat="1" applyFont="1" applyFill="1" applyBorder="1" applyAlignment="1" applyProtection="1">
      <alignment horizontal="left" vertical="center" wrapText="1"/>
      <protection hidden="1"/>
    </xf>
    <xf numFmtId="0" fontId="8" fillId="3" borderId="16" xfId="0" applyNumberFormat="1" applyFont="1" applyFill="1" applyBorder="1" applyAlignment="1" applyProtection="1">
      <alignment horizontal="center" vertical="center" textRotation="90"/>
      <protection hidden="1"/>
    </xf>
    <xf numFmtId="0" fontId="12" fillId="3" borderId="2" xfId="0" applyNumberFormat="1" applyFont="1" applyFill="1" applyBorder="1" applyAlignment="1" applyProtection="1">
      <alignment horizontal="center" vertical="center"/>
      <protection hidden="1"/>
    </xf>
    <xf numFmtId="0" fontId="8" fillId="3" borderId="17" xfId="0" applyNumberFormat="1" applyFont="1" applyFill="1" applyBorder="1" applyAlignment="1" applyProtection="1">
      <alignment horizontal="center" vertical="center" textRotation="90"/>
      <protection hidden="1"/>
    </xf>
    <xf numFmtId="49" fontId="18" fillId="3" borderId="18" xfId="0" applyNumberFormat="1" applyFont="1" applyFill="1" applyBorder="1" applyAlignment="1" applyProtection="1">
      <alignment horizontal="center" vertical="center"/>
      <protection hidden="1"/>
    </xf>
    <xf numFmtId="0" fontId="15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17" fillId="3" borderId="11" xfId="0" applyNumberFormat="1" applyFont="1" applyFill="1" applyBorder="1" applyAlignment="1" applyProtection="1">
      <alignment horizontal="left" vertical="top" wrapText="1"/>
      <protection hidden="1"/>
    </xf>
    <xf numFmtId="0" fontId="8" fillId="3" borderId="19" xfId="0" applyNumberFormat="1" applyFont="1" applyFill="1" applyBorder="1" applyAlignment="1" applyProtection="1">
      <alignment horizontal="center" vertical="center" textRotation="90"/>
      <protection hidden="1"/>
    </xf>
    <xf numFmtId="49" fontId="18" fillId="3" borderId="20" xfId="0" applyNumberFormat="1" applyFont="1" applyFill="1" applyBorder="1" applyAlignment="1" applyProtection="1">
      <alignment horizontal="center" vertical="center"/>
      <protection hidden="1"/>
    </xf>
    <xf numFmtId="0" fontId="15" fillId="3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5" borderId="16" xfId="0" applyNumberFormat="1" applyFont="1" applyFill="1" applyBorder="1" applyAlignment="1" applyProtection="1">
      <alignment horizontal="center" vertical="center" textRotation="90"/>
      <protection hidden="1"/>
    </xf>
    <xf numFmtId="0" fontId="8" fillId="5" borderId="17" xfId="0" applyNumberFormat="1" applyFont="1" applyFill="1" applyBorder="1" applyAlignment="1" applyProtection="1">
      <alignment horizontal="center" vertical="center" textRotation="90"/>
      <protection hidden="1"/>
    </xf>
    <xf numFmtId="0" fontId="12" fillId="5" borderId="11" xfId="0" applyNumberFormat="1" applyFont="1" applyFill="1" applyBorder="1" applyAlignment="1" applyProtection="1">
      <alignment horizontal="left" vertical="top" wrapText="1"/>
      <protection hidden="1"/>
    </xf>
    <xf numFmtId="0" fontId="17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5" borderId="10" xfId="0" applyNumberFormat="1" applyFont="1" applyFill="1" applyBorder="1" applyAlignment="1" applyProtection="1">
      <alignment horizontal="center" vertical="center"/>
      <protection hidden="1"/>
    </xf>
    <xf numFmtId="14" fontId="17" fillId="5" borderId="10" xfId="0" applyNumberFormat="1" applyFont="1" applyFill="1" applyBorder="1" applyAlignment="1" applyProtection="1">
      <alignment horizontal="center" vertical="center"/>
      <protection hidden="1"/>
    </xf>
    <xf numFmtId="0" fontId="17" fillId="5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5" borderId="18" xfId="0" applyNumberFormat="1" applyFont="1" applyFill="1" applyBorder="1" applyAlignment="1" applyProtection="1">
      <alignment horizontal="center" vertical="center"/>
      <protection hidden="1"/>
    </xf>
    <xf numFmtId="0" fontId="15" fillId="5" borderId="10" xfId="0" applyNumberFormat="1" applyFont="1" applyFill="1" applyBorder="1" applyAlignment="1" applyProtection="1">
      <alignment horizontal="left" vertical="center"/>
      <protection hidden="1"/>
    </xf>
    <xf numFmtId="0" fontId="8" fillId="5" borderId="19" xfId="0" applyNumberFormat="1" applyFont="1" applyFill="1" applyBorder="1" applyAlignment="1" applyProtection="1">
      <alignment horizontal="center" vertical="center" textRotation="90"/>
      <protection hidden="1"/>
    </xf>
    <xf numFmtId="49" fontId="9" fillId="5" borderId="20" xfId="0" applyNumberFormat="1" applyFont="1" applyFill="1" applyBorder="1" applyAlignment="1" applyProtection="1">
      <alignment horizontal="center" vertical="center"/>
      <protection hidden="1"/>
    </xf>
    <xf numFmtId="0" fontId="15" fillId="5" borderId="14" xfId="0" applyNumberFormat="1" applyFont="1" applyFill="1" applyBorder="1" applyAlignment="1" applyProtection="1">
      <alignment horizontal="left" vertical="center"/>
      <protection hidden="1"/>
    </xf>
    <xf numFmtId="0" fontId="17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5" borderId="14" xfId="0" applyNumberFormat="1" applyFont="1" applyFill="1" applyBorder="1" applyAlignment="1" applyProtection="1">
      <alignment horizontal="center" vertical="center"/>
      <protection hidden="1"/>
    </xf>
    <xf numFmtId="14" fontId="17" fillId="5" borderId="14" xfId="0" applyNumberFormat="1" applyFont="1" applyFill="1" applyBorder="1" applyAlignment="1" applyProtection="1">
      <alignment horizontal="center" vertical="center"/>
      <protection hidden="1"/>
    </xf>
    <xf numFmtId="0" fontId="17" fillId="5" borderId="15" xfId="0" applyNumberFormat="1" applyFont="1" applyFill="1" applyBorder="1" applyAlignment="1" applyProtection="1">
      <alignment horizontal="left" vertical="center" wrapText="1"/>
      <protection hidden="1"/>
    </xf>
    <xf numFmtId="49" fontId="9" fillId="3" borderId="18" xfId="0" applyNumberFormat="1" applyFont="1" applyFill="1" applyBorder="1" applyAlignment="1" applyProtection="1">
      <alignment horizontal="center" vertical="center"/>
      <protection hidden="1"/>
    </xf>
    <xf numFmtId="49" fontId="9" fillId="3" borderId="20" xfId="0" applyNumberFormat="1" applyFont="1" applyFill="1" applyBorder="1" applyAlignment="1" applyProtection="1">
      <alignment horizontal="center" vertical="center"/>
      <protection hidden="1"/>
    </xf>
    <xf numFmtId="0" fontId="10" fillId="3" borderId="14" xfId="0" applyNumberFormat="1" applyFont="1" applyFill="1" applyBorder="1" applyAlignment="1" applyProtection="1">
      <alignment horizontal="center" vertical="center"/>
      <protection locked="0" hidden="1"/>
    </xf>
    <xf numFmtId="49" fontId="18" fillId="5" borderId="20" xfId="0" applyNumberFormat="1" applyFont="1" applyFill="1" applyBorder="1" applyAlignment="1" applyProtection="1">
      <alignment horizontal="center" vertical="center"/>
      <protection hidden="1"/>
    </xf>
    <xf numFmtId="0" fontId="15" fillId="5" borderId="14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10" xfId="0" applyNumberFormat="1" applyFont="1" applyFill="1" applyBorder="1" applyAlignment="1" applyProtection="1">
      <alignment horizontal="left" vertical="center"/>
      <protection hidden="1"/>
    </xf>
    <xf numFmtId="0" fontId="9" fillId="3" borderId="21" xfId="0" applyNumberFormat="1" applyFont="1" applyFill="1" applyBorder="1" applyAlignment="1" applyProtection="1">
      <alignment horizontal="center" vertical="center"/>
      <protection hidden="1"/>
    </xf>
    <xf numFmtId="0" fontId="9" fillId="3" borderId="18" xfId="0" applyNumberFormat="1" applyFont="1" applyFill="1" applyBorder="1" applyAlignment="1" applyProtection="1">
      <alignment horizontal="center" vertical="center"/>
      <protection hidden="1"/>
    </xf>
    <xf numFmtId="0" fontId="20" fillId="3" borderId="10" xfId="0" applyNumberFormat="1" applyFont="1" applyFill="1" applyBorder="1" applyAlignment="1" applyProtection="1">
      <alignment horizontal="left" vertical="center"/>
      <protection hidden="1"/>
    </xf>
    <xf numFmtId="0" fontId="21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3" borderId="10" xfId="0" applyNumberFormat="1" applyFont="1" applyFill="1" applyBorder="1" applyAlignment="1" applyProtection="1">
      <alignment horizontal="center" vertical="center"/>
      <protection hidden="1"/>
    </xf>
    <xf numFmtId="14" fontId="21" fillId="3" borderId="10" xfId="0" applyNumberFormat="1" applyFont="1" applyFill="1" applyBorder="1" applyAlignment="1" applyProtection="1">
      <alignment horizontal="center" vertical="center"/>
      <protection hidden="1"/>
    </xf>
    <xf numFmtId="0" fontId="21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14" xfId="0" applyNumberFormat="1" applyFont="1" applyFill="1" applyBorder="1" applyAlignment="1" applyProtection="1">
      <alignment horizontal="left" vertical="center"/>
      <protection hidden="1"/>
    </xf>
    <xf numFmtId="0" fontId="21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1" fillId="3" borderId="14" xfId="0" applyNumberFormat="1" applyFont="1" applyFill="1" applyBorder="1" applyAlignment="1" applyProtection="1">
      <alignment horizontal="center" vertical="center"/>
      <protection hidden="1"/>
    </xf>
    <xf numFmtId="14" fontId="21" fillId="3" borderId="14" xfId="0" applyNumberFormat="1" applyFont="1" applyFill="1" applyBorder="1" applyAlignment="1" applyProtection="1">
      <alignment horizontal="center" vertical="center"/>
      <protection hidden="1"/>
    </xf>
    <xf numFmtId="0" fontId="21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9" fillId="5" borderId="21" xfId="0" applyNumberFormat="1" applyFont="1" applyFill="1" applyBorder="1" applyAlignment="1" applyProtection="1">
      <alignment horizontal="center" vertical="center"/>
      <protection hidden="1"/>
    </xf>
    <xf numFmtId="0" fontId="9" fillId="5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Protection="1"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6" fillId="0" borderId="22" xfId="0" applyNumberFormat="1" applyFont="1" applyBorder="1" applyProtection="1">
      <protection hidden="1"/>
    </xf>
    <xf numFmtId="14" fontId="0" fillId="0" borderId="22" xfId="0" applyNumberFormat="1" applyBorder="1" applyAlignment="1" applyProtection="1">
      <alignment horizont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0" xfId="0" applyNumberFormat="1" applyFill="1" applyBorder="1" applyProtection="1"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right"/>
      <protection hidden="1"/>
    </xf>
    <xf numFmtId="14" fontId="2" fillId="0" borderId="0" xfId="0" applyNumberFormat="1" applyFont="1" applyBorder="1" applyAlignment="1" applyProtection="1">
      <alignment horizontal="left"/>
      <protection hidden="1"/>
    </xf>
    <xf numFmtId="0" fontId="2" fillId="0" borderId="23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Border="1" applyAlignment="1" applyProtection="1">
      <alignment horizontal="left" indent="3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0" fontId="2" fillId="0" borderId="24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Alignment="1" applyProtection="1">
      <alignment horizontal="left" indent="3"/>
      <protection hidden="1"/>
    </xf>
    <xf numFmtId="0" fontId="6" fillId="0" borderId="0" xfId="0" applyNumberFormat="1" applyFont="1" applyProtection="1"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8" fillId="4" borderId="9" xfId="0" applyNumberFormat="1" applyFont="1" applyFill="1" applyBorder="1" applyAlignment="1" applyProtection="1">
      <alignment horizontal="center" vertical="center"/>
      <protection hidden="1"/>
    </xf>
    <xf numFmtId="0" fontId="15" fillId="4" borderId="10" xfId="0" applyNumberFormat="1" applyFont="1" applyFill="1" applyBorder="1" applyAlignment="1" applyProtection="1">
      <alignment horizontal="left" vertical="center"/>
      <protection hidden="1"/>
    </xf>
    <xf numFmtId="0" fontId="21" fillId="3" borderId="11" xfId="0" applyNumberFormat="1" applyFont="1" applyFill="1" applyBorder="1" applyAlignment="1" applyProtection="1">
      <alignment horizontal="left" vertical="top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-&#1090;%20&#1052;&#1086;&#1089;&#1082;&#1074;&#1099;%207-8.12.13/&#1046;&#1077;&#1085;&#1097;&#1080;&#1085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-&#1090;%20&#1052;&#1086;&#1089;&#1082;&#1074;&#1099;%207-8.12.13/&#1052;&#1091;&#1078;&#109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"/>
      <sheetName val="Акт приёмки зала"/>
      <sheetName val="Регистрация уч."/>
      <sheetName val="48"/>
      <sheetName val="52"/>
      <sheetName val="56"/>
      <sheetName val="60"/>
      <sheetName val="64"/>
      <sheetName val="68"/>
      <sheetName val="72"/>
      <sheetName val="80"/>
      <sheetName val="&gt;80"/>
      <sheetName val="&gt;87"/>
      <sheetName val="11"/>
      <sheetName val="12"/>
      <sheetName val="Итоги"/>
      <sheetName val="Ком.зачет"/>
      <sheetName val="Мандатная комиссия"/>
      <sheetName val="По коврам"/>
      <sheetName val="Судьи"/>
      <sheetName val="Отчёт гл. судьи"/>
      <sheetName val="Отчёт врача"/>
      <sheetName val="Обложка"/>
      <sheetName val="Дипломы"/>
      <sheetName val="Выписка"/>
    </sheetNames>
    <sheetDataSet>
      <sheetData sheetId="0">
        <row r="2">
          <cell r="A2" t="str">
            <v>Чемпионат  г.Москвы среди женщин</v>
          </cell>
        </row>
        <row r="5">
          <cell r="A5" t="str">
            <v>6-8.12.2013 г.</v>
          </cell>
          <cell r="G5" t="str">
            <v>СК МГУПИ</v>
          </cell>
        </row>
        <row r="8">
          <cell r="A8" t="str">
            <v>Главный судья, судья</v>
          </cell>
          <cell r="E8" t="str">
            <v>МК</v>
          </cell>
          <cell r="F8" t="str">
            <v>Е.А.Борков</v>
          </cell>
        </row>
        <row r="9">
          <cell r="A9" t="str">
            <v>Главный секретарь, судья</v>
          </cell>
          <cell r="E9" t="str">
            <v>МК</v>
          </cell>
          <cell r="F9" t="str">
            <v>А.А.Лебедев</v>
          </cell>
        </row>
        <row r="17">
          <cell r="B17">
            <v>48</v>
          </cell>
        </row>
        <row r="18">
          <cell r="B18">
            <v>52</v>
          </cell>
        </row>
        <row r="19">
          <cell r="B19">
            <v>56</v>
          </cell>
        </row>
        <row r="20">
          <cell r="B20">
            <v>60</v>
          </cell>
        </row>
        <row r="21">
          <cell r="B21">
            <v>64</v>
          </cell>
        </row>
        <row r="22">
          <cell r="B22">
            <v>68</v>
          </cell>
        </row>
        <row r="23">
          <cell r="B23">
            <v>72</v>
          </cell>
        </row>
        <row r="24">
          <cell r="B24">
            <v>80</v>
          </cell>
        </row>
        <row r="25">
          <cell r="B25" t="str">
            <v>&gt;80</v>
          </cell>
        </row>
      </sheetData>
      <sheetData sheetId="1"/>
      <sheetData sheetId="2"/>
      <sheetData sheetId="3">
        <row r="5">
          <cell r="B5">
            <v>1</v>
          </cell>
          <cell r="C5" t="str">
            <v>Ипполитова Татьяна Дмитриевна</v>
          </cell>
          <cell r="D5" t="str">
            <v>СДЮСШОР №9 Шаболовка</v>
          </cell>
          <cell r="E5" t="str">
            <v>КМС</v>
          </cell>
          <cell r="F5">
            <v>34351</v>
          </cell>
          <cell r="G5" t="str">
            <v>Дмитриева О.</v>
          </cell>
        </row>
        <row r="6">
          <cell r="B6">
            <v>2</v>
          </cell>
          <cell r="C6" t="str">
            <v>Цатурян Шогик Арутюновна</v>
          </cell>
          <cell r="D6" t="str">
            <v>СДЮСШОР №9 Шаболовка</v>
          </cell>
          <cell r="E6" t="str">
            <v>МС</v>
          </cell>
          <cell r="F6">
            <v>30921</v>
          </cell>
          <cell r="G6" t="str">
            <v>Сабуров А.,Шмаков О.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4">
        <row r="5">
          <cell r="B5">
            <v>1</v>
          </cell>
          <cell r="C5" t="str">
            <v>Арутюнян Гаянэ Вагинаковна</v>
          </cell>
          <cell r="D5" t="str">
            <v>СДЮСШОР №9 Шаболовка</v>
          </cell>
          <cell r="E5" t="str">
            <v>МСМК</v>
          </cell>
          <cell r="F5">
            <v>30860</v>
          </cell>
          <cell r="G5" t="str">
            <v>Сабуров А.,Шмаков О.</v>
          </cell>
        </row>
        <row r="6">
          <cell r="B6">
            <v>2</v>
          </cell>
          <cell r="C6" t="str">
            <v>Сенюева Мария Владимировна</v>
          </cell>
          <cell r="D6" t="str">
            <v>ХОДОРИ-Самбо-70</v>
          </cell>
          <cell r="E6" t="str">
            <v>КМС</v>
          </cell>
          <cell r="F6">
            <v>32502</v>
          </cell>
          <cell r="G6" t="str">
            <v>Ходырев А.Н.,  Некрасова А.С. Ханбабаев Р.</v>
          </cell>
        </row>
        <row r="7">
          <cell r="B7">
            <v>3</v>
          </cell>
          <cell r="C7" t="str">
            <v>Зайцева Анна Александровна</v>
          </cell>
          <cell r="D7" t="str">
            <v>СДЮСШОР №9 Шаболовка</v>
          </cell>
          <cell r="E7" t="str">
            <v>КМС</v>
          </cell>
          <cell r="F7">
            <v>34091</v>
          </cell>
          <cell r="G7" t="str">
            <v>Дугаева Н.С. Щербинин П.С.</v>
          </cell>
        </row>
        <row r="8">
          <cell r="B8">
            <v>4</v>
          </cell>
          <cell r="C8" t="str">
            <v>Гагарина Ольга Олеговна</v>
          </cell>
          <cell r="D8" t="str">
            <v>СДЮСШОР              МГФСО</v>
          </cell>
          <cell r="E8" t="str">
            <v>МС</v>
          </cell>
          <cell r="F8">
            <v>32715</v>
          </cell>
          <cell r="G8" t="str">
            <v>Кожаев О.В.</v>
          </cell>
        </row>
        <row r="9">
          <cell r="B9">
            <v>5</v>
          </cell>
          <cell r="C9" t="str">
            <v>Тренихина Мария Владимировеа</v>
          </cell>
          <cell r="D9" t="str">
            <v>НИЯУ МИФИ</v>
          </cell>
          <cell r="E9" t="str">
            <v>КМС</v>
          </cell>
          <cell r="F9">
            <v>32270</v>
          </cell>
          <cell r="G9" t="str">
            <v>Романовский К.А., Есаулов М.Н.</v>
          </cell>
        </row>
        <row r="10">
          <cell r="B10">
            <v>6</v>
          </cell>
          <cell r="C10" t="str">
            <v>Туманова Екатерина Андреевна</v>
          </cell>
          <cell r="D10" t="str">
            <v>СДЮСШОР №9 Шаболовка</v>
          </cell>
          <cell r="E10" t="str">
            <v>КМС</v>
          </cell>
          <cell r="F10">
            <v>33927</v>
          </cell>
          <cell r="G10" t="str">
            <v>Дмитриева О.</v>
          </cell>
        </row>
        <row r="11">
          <cell r="B11">
            <v>7</v>
          </cell>
          <cell r="C11" t="str">
            <v>Призенко Анастасия Дмитриевна</v>
          </cell>
          <cell r="D11" t="str">
            <v>ХОДОРИ-Самбо-70</v>
          </cell>
          <cell r="E11">
            <v>1</v>
          </cell>
          <cell r="F11">
            <v>34342</v>
          </cell>
          <cell r="G11" t="str">
            <v>Ходырев А.Н.,  Некрасова А.С.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5">
        <row r="5">
          <cell r="B5">
            <v>1</v>
          </cell>
          <cell r="C5" t="str">
            <v>Харитонова Анна Игоревна</v>
          </cell>
          <cell r="D5" t="str">
            <v>СДЮСШОР №9 Шаболовка</v>
          </cell>
          <cell r="E5" t="str">
            <v>МСМК</v>
          </cell>
          <cell r="F5">
            <v>31118</v>
          </cell>
          <cell r="G5" t="str">
            <v>Комягина Н..,Быстров И.,Сабуров А.</v>
          </cell>
        </row>
        <row r="6">
          <cell r="B6">
            <v>2</v>
          </cell>
          <cell r="C6" t="str">
            <v>Ермилова Мария Александровна</v>
          </cell>
          <cell r="D6" t="str">
            <v>СДЮСШОР №9 Шаболовка</v>
          </cell>
          <cell r="E6" t="str">
            <v>КМС</v>
          </cell>
          <cell r="F6">
            <v>32319</v>
          </cell>
          <cell r="G6" t="str">
            <v>Жердев В.</v>
          </cell>
        </row>
        <row r="7">
          <cell r="B7">
            <v>3</v>
          </cell>
          <cell r="C7" t="str">
            <v>Кузнецова Алина Сергеевна</v>
          </cell>
          <cell r="D7" t="str">
            <v>СДЮСШОР №45 Пролет.самбист</v>
          </cell>
          <cell r="E7" t="str">
            <v>МС</v>
          </cell>
          <cell r="F7">
            <v>31253</v>
          </cell>
          <cell r="G7" t="str">
            <v>Журавицкий А. Журавицкий С.</v>
          </cell>
        </row>
        <row r="8">
          <cell r="B8">
            <v>4</v>
          </cell>
          <cell r="C8" t="str">
            <v>Рамазанова Анна Вячеславовна</v>
          </cell>
          <cell r="D8" t="str">
            <v>СДЮСШОР №45 Пролет.самбист</v>
          </cell>
          <cell r="E8" t="str">
            <v>КМС</v>
          </cell>
          <cell r="F8">
            <v>34319</v>
          </cell>
          <cell r="G8" t="str">
            <v>Репин Е.Б.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6">
        <row r="5">
          <cell r="B5">
            <v>1</v>
          </cell>
          <cell r="C5" t="str">
            <v>Алиева Диана Владиславовна</v>
          </cell>
          <cell r="D5" t="str">
            <v>СДЮСШОР №9 Шаболовка</v>
          </cell>
          <cell r="E5" t="str">
            <v>МСМК</v>
          </cell>
          <cell r="F5">
            <v>32814</v>
          </cell>
          <cell r="G5" t="str">
            <v>Шмаков  О.</v>
          </cell>
        </row>
        <row r="6">
          <cell r="B6">
            <v>2</v>
          </cell>
          <cell r="C6" t="str">
            <v>Архарова Надежда Леонидовна</v>
          </cell>
          <cell r="D6" t="str">
            <v>ХОДОРИ-Самбо-70</v>
          </cell>
          <cell r="E6">
            <v>1</v>
          </cell>
          <cell r="F6">
            <v>34159</v>
          </cell>
          <cell r="G6" t="str">
            <v>Жаворонков В.А.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7">
        <row r="5">
          <cell r="B5">
            <v>1</v>
          </cell>
          <cell r="C5" t="str">
            <v>Трофимова Александра Александровна</v>
          </cell>
          <cell r="D5" t="str">
            <v>ДЮСШ №4</v>
          </cell>
          <cell r="E5" t="str">
            <v>КМС</v>
          </cell>
          <cell r="F5">
            <v>34217</v>
          </cell>
          <cell r="G5" t="str">
            <v>Черникова, Надеин, Годовников</v>
          </cell>
        </row>
        <row r="6">
          <cell r="B6">
            <v>2</v>
          </cell>
          <cell r="C6" t="str">
            <v>Жернякова Татьяна Владимировна</v>
          </cell>
          <cell r="D6" t="str">
            <v>ХОДОРИ-Самбо-70</v>
          </cell>
          <cell r="E6" t="str">
            <v>МСМК</v>
          </cell>
          <cell r="F6">
            <v>30920</v>
          </cell>
          <cell r="G6" t="str">
            <v>Доровских С. Ходырев А.Н.,  Некрасова А.С.</v>
          </cell>
        </row>
        <row r="7">
          <cell r="B7">
            <v>3</v>
          </cell>
          <cell r="C7" t="str">
            <v>Миловзорова Александра Владимировна</v>
          </cell>
          <cell r="D7" t="str">
            <v>СДЮСШОР              МГФСО</v>
          </cell>
          <cell r="E7" t="str">
            <v>КМС</v>
          </cell>
          <cell r="F7">
            <v>33719</v>
          </cell>
          <cell r="G7" t="str">
            <v>Кожаев О.В.</v>
          </cell>
        </row>
        <row r="8">
          <cell r="B8">
            <v>4</v>
          </cell>
          <cell r="C8" t="str">
            <v>Федоренко Анастасия Викторовна</v>
          </cell>
          <cell r="D8" t="str">
            <v>ХОДОРИ-Самбо-70</v>
          </cell>
          <cell r="E8">
            <v>1</v>
          </cell>
          <cell r="F8">
            <v>34120</v>
          </cell>
          <cell r="G8" t="str">
            <v>Ходырев А.Н.,  Некрасова А.С. Ермохина О.</v>
          </cell>
        </row>
        <row r="9">
          <cell r="B9">
            <v>5</v>
          </cell>
          <cell r="C9" t="str">
            <v>Сычева Юлия Борисовна</v>
          </cell>
          <cell r="D9" t="str">
            <v>ХОДОРИ-Самбо-70</v>
          </cell>
          <cell r="E9" t="str">
            <v>КМС</v>
          </cell>
          <cell r="F9">
            <v>32851</v>
          </cell>
          <cell r="G9" t="str">
            <v>Ходырев А.Н.,  Некрасова А.С. Сенюева М.</v>
          </cell>
        </row>
        <row r="10">
          <cell r="B10">
            <v>6</v>
          </cell>
          <cell r="C10" t="str">
            <v>БАДАНОВА Екатерина Александровна</v>
          </cell>
          <cell r="D10" t="str">
            <v>Самбо-70</v>
          </cell>
          <cell r="E10" t="str">
            <v>МС</v>
          </cell>
          <cell r="F10">
            <v>33251</v>
          </cell>
          <cell r="G10" t="str">
            <v>Леонтьев А.А.  Фунтиков П.В.</v>
          </cell>
        </row>
        <row r="11">
          <cell r="B11">
            <v>7</v>
          </cell>
          <cell r="C11" t="str">
            <v>Рыжова Ольга Юрьевна</v>
          </cell>
          <cell r="D11" t="str">
            <v>ХОДОРИ-Самбо-70</v>
          </cell>
          <cell r="E11" t="str">
            <v>МСМК</v>
          </cell>
          <cell r="F11">
            <v>30937</v>
          </cell>
          <cell r="G11" t="str">
            <v>Доровских С. Ходырев А.Н.,  Некрасова А.С.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8">
        <row r="5">
          <cell r="B5">
            <v>1</v>
          </cell>
          <cell r="C5" t="str">
            <v>Станкевич Виктория Владимировна</v>
          </cell>
          <cell r="D5" t="str">
            <v>СДЮСШОР №9 Шаболовка</v>
          </cell>
          <cell r="E5" t="str">
            <v>МС</v>
          </cell>
          <cell r="F5">
            <v>33189</v>
          </cell>
          <cell r="G5" t="str">
            <v>Дмитриева О. Цуварев М.</v>
          </cell>
        </row>
        <row r="6">
          <cell r="B6">
            <v>2</v>
          </cell>
          <cell r="C6" t="str">
            <v>Назаренко Олеся Евгеньевна</v>
          </cell>
          <cell r="D6" t="str">
            <v>ХОДОРИ-Самбо-70</v>
          </cell>
          <cell r="E6" t="str">
            <v>МСМК</v>
          </cell>
          <cell r="F6">
            <v>27840</v>
          </cell>
          <cell r="G6" t="str">
            <v>Мкртычан С. Ходырев А.</v>
          </cell>
        </row>
        <row r="7">
          <cell r="B7">
            <v>3</v>
          </cell>
          <cell r="C7" t="str">
            <v>Лялина Екатерина Дмитриевна</v>
          </cell>
          <cell r="D7" t="str">
            <v>СДЮСШОР №9 Шаболовка</v>
          </cell>
          <cell r="E7" t="str">
            <v>КМС</v>
          </cell>
          <cell r="F7">
            <v>33993</v>
          </cell>
          <cell r="G7" t="str">
            <v>Дугаева Н,Шмаков О.</v>
          </cell>
        </row>
        <row r="8">
          <cell r="B8">
            <v>4</v>
          </cell>
          <cell r="C8" t="str">
            <v>Матевосян Гаянэ Гамлетовна</v>
          </cell>
          <cell r="D8" t="str">
            <v>СДЮСШОР №9 Шаболовка</v>
          </cell>
          <cell r="E8" t="str">
            <v>КМС</v>
          </cell>
          <cell r="F8">
            <v>33343</v>
          </cell>
          <cell r="G8" t="str">
            <v>Дугаева Н.,Шмаков О.,Сабуров А.</v>
          </cell>
        </row>
        <row r="9">
          <cell r="B9">
            <v>5</v>
          </cell>
          <cell r="C9" t="str">
            <v>Елкина Аксана Александровна</v>
          </cell>
          <cell r="D9" t="str">
            <v>ХОДОРИ-Самбо-70</v>
          </cell>
          <cell r="E9">
            <v>1</v>
          </cell>
          <cell r="F9">
            <v>34127</v>
          </cell>
          <cell r="G9" t="str">
            <v xml:space="preserve"> Ходырев А. Некрасова А.Сенюева М</v>
          </cell>
        </row>
        <row r="10">
          <cell r="B10">
            <v>6</v>
          </cell>
          <cell r="C10" t="str">
            <v>Данина Таисия Петровна</v>
          </cell>
          <cell r="D10" t="str">
            <v>СФМ "Рико"-С-70</v>
          </cell>
          <cell r="E10">
            <v>1</v>
          </cell>
          <cell r="F10">
            <v>31137</v>
          </cell>
          <cell r="G10" t="str">
            <v>Пензин Ю.Н., Пензин Н.Ю.</v>
          </cell>
        </row>
        <row r="11">
          <cell r="B11">
            <v>7</v>
          </cell>
          <cell r="C11" t="str">
            <v>Агеева Татьяна Андреевна</v>
          </cell>
          <cell r="D11" t="str">
            <v>ХОДОРИ-Самбо-70</v>
          </cell>
          <cell r="E11">
            <v>1</v>
          </cell>
          <cell r="F11">
            <v>34065</v>
          </cell>
          <cell r="G11" t="str">
            <v xml:space="preserve"> Некрасова А. Ходырев А.Сенюева М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9">
        <row r="5">
          <cell r="B5">
            <v>1</v>
          </cell>
          <cell r="C5" t="str">
            <v>МИРОНОВА Ирина Сергеевна</v>
          </cell>
          <cell r="D5" t="str">
            <v>Самбо-70</v>
          </cell>
          <cell r="E5" t="str">
            <v>МС</v>
          </cell>
          <cell r="F5">
            <v>33163</v>
          </cell>
          <cell r="G5" t="str">
            <v>Дроков А.Н., Коробейников М.Ю., Тухфатуллин И.Ш., Жиляев Д.С.</v>
          </cell>
        </row>
        <row r="6">
          <cell r="B6">
            <v>2</v>
          </cell>
          <cell r="C6" t="str">
            <v>Каляева Светлана Викторовна</v>
          </cell>
          <cell r="D6" t="str">
            <v>ХОДОРИ-Самбо-70</v>
          </cell>
          <cell r="E6" t="str">
            <v>МС</v>
          </cell>
          <cell r="F6">
            <v>30129</v>
          </cell>
          <cell r="G6" t="str">
            <v>Коровин В. Ходырев А. Некрасова А.</v>
          </cell>
        </row>
        <row r="7">
          <cell r="B7">
            <v>3</v>
          </cell>
          <cell r="C7" t="str">
            <v>АМБАРЦУМЯН Галина Самсоновна</v>
          </cell>
          <cell r="D7" t="str">
            <v>СДЮСШОР №28</v>
          </cell>
          <cell r="E7" t="str">
            <v>КМС</v>
          </cell>
          <cell r="F7">
            <v>33308</v>
          </cell>
          <cell r="G7" t="str">
            <v>Мартынов М.Г. Назаренко О. Мкртычан С.Л.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0">
        <row r="5">
          <cell r="B5">
            <v>1</v>
          </cell>
          <cell r="C5" t="str">
            <v>Голубева Светлана Юрьевна</v>
          </cell>
          <cell r="D5" t="str">
            <v>ХОДОРИ-Самбо-70</v>
          </cell>
          <cell r="E5" t="str">
            <v>КМС</v>
          </cell>
          <cell r="F5">
            <v>32676</v>
          </cell>
          <cell r="G5" t="str">
            <v xml:space="preserve"> Некрасова А. Ходырев А.Пронина В.В.</v>
          </cell>
        </row>
        <row r="6">
          <cell r="B6">
            <v>2</v>
          </cell>
          <cell r="C6" t="str">
            <v>Евдокимова Дарья Павловна</v>
          </cell>
          <cell r="D6" t="str">
            <v>РГАУ-МСХА</v>
          </cell>
          <cell r="E6" t="str">
            <v>КМС</v>
          </cell>
          <cell r="F6">
            <v>34406</v>
          </cell>
          <cell r="G6" t="str">
            <v>Ханбабаев, Некрасова А.</v>
          </cell>
        </row>
        <row r="7">
          <cell r="B7">
            <v>3</v>
          </cell>
          <cell r="C7" t="str">
            <v>Лебедева Ольга Алексеевна</v>
          </cell>
          <cell r="D7" t="str">
            <v>Самбо-70</v>
          </cell>
          <cell r="E7" t="str">
            <v>КМС</v>
          </cell>
          <cell r="F7">
            <v>34636</v>
          </cell>
          <cell r="G7" t="str">
            <v>Лебедев А.А. Кораллов А.С.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26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21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1">
        <row r="5">
          <cell r="B5">
            <v>1</v>
          </cell>
          <cell r="C5" t="str">
            <v>Могилина Елена Сергеевна</v>
          </cell>
          <cell r="D5" t="str">
            <v>СДЮСШОР №64</v>
          </cell>
          <cell r="E5" t="str">
            <v>КМС</v>
          </cell>
          <cell r="F5">
            <v>31531</v>
          </cell>
          <cell r="G5" t="str">
            <v>Назаренко О.Е.,Фролова Е.В.</v>
          </cell>
        </row>
        <row r="6">
          <cell r="B6">
            <v>2</v>
          </cell>
          <cell r="C6" t="str">
            <v>Синерова Инга Яновна</v>
          </cell>
          <cell r="D6" t="str">
            <v>СДЮСШОР №9 Шаболовка</v>
          </cell>
          <cell r="E6" t="str">
            <v>МС</v>
          </cell>
          <cell r="F6">
            <v>33488</v>
          </cell>
          <cell r="G6" t="str">
            <v>Шмаков  О. Блонарь В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2">
        <row r="5">
          <cell r="B5">
            <v>1</v>
          </cell>
          <cell r="C5" t="str">
            <v>Деменков Александр Михайлович</v>
          </cell>
          <cell r="D5" t="str">
            <v>ДООЦ "Юго-Восточный"</v>
          </cell>
          <cell r="E5" t="str">
            <v>КМС</v>
          </cell>
          <cell r="F5">
            <v>35687</v>
          </cell>
          <cell r="G5" t="str">
            <v>Киселев С.Н.        Черкасов М.А.</v>
          </cell>
        </row>
        <row r="6">
          <cell r="B6">
            <v>2</v>
          </cell>
          <cell r="C6" t="str">
            <v>ШУМЕЙКО Михаил Юрьевич</v>
          </cell>
          <cell r="D6" t="str">
            <v>Самбо-70</v>
          </cell>
          <cell r="E6" t="str">
            <v>КМС</v>
          </cell>
          <cell r="F6">
            <v>35167</v>
          </cell>
          <cell r="G6" t="str">
            <v xml:space="preserve"> Леонтьев А.А.                           Бобров А.А.    </v>
          </cell>
        </row>
        <row r="7">
          <cell r="B7">
            <v>3</v>
          </cell>
          <cell r="C7" t="str">
            <v>Иванков Владимир Андреевич</v>
          </cell>
          <cell r="D7" t="str">
            <v>Самбо-70</v>
          </cell>
          <cell r="E7" t="str">
            <v>КМС</v>
          </cell>
          <cell r="F7">
            <v>35326</v>
          </cell>
          <cell r="G7" t="str">
            <v>Алямкин В.Г., Павлов Д.А.,  Казеев А.Е.</v>
          </cell>
        </row>
        <row r="8">
          <cell r="B8">
            <v>4</v>
          </cell>
          <cell r="C8" t="str">
            <v>Кулиев Микаэл Адип Оглы</v>
          </cell>
          <cell r="D8" t="str">
            <v>СДЮСШОР №45 "Пролет. Самбист"</v>
          </cell>
          <cell r="E8" t="str">
            <v>2р</v>
          </cell>
          <cell r="F8">
            <v>35855</v>
          </cell>
          <cell r="G8" t="str">
            <v>Журавицкий А.В.   Журавицкий С.В.</v>
          </cell>
        </row>
        <row r="9">
          <cell r="B9">
            <v>5</v>
          </cell>
          <cell r="C9" t="str">
            <v>Висембаев Артур Казбекович</v>
          </cell>
          <cell r="D9" t="str">
            <v>Самбо-70</v>
          </cell>
          <cell r="E9" t="str">
            <v>1 сп.р.</v>
          </cell>
          <cell r="F9">
            <v>35103</v>
          </cell>
          <cell r="G9" t="str">
            <v>Жиляев Д.С.    Коробейников М.Ю.</v>
          </cell>
        </row>
        <row r="10">
          <cell r="B10">
            <v>6</v>
          </cell>
          <cell r="C10" t="str">
            <v>Зыков Максим Сергеевич</v>
          </cell>
          <cell r="D10" t="str">
            <v>СДЮСШОР №45 "Пролет. Самбист"</v>
          </cell>
          <cell r="E10" t="str">
            <v>2р</v>
          </cell>
          <cell r="F10">
            <v>35134</v>
          </cell>
          <cell r="G10" t="str">
            <v>Тиновицкий К.Г.  Емельянова И.В.</v>
          </cell>
        </row>
        <row r="11">
          <cell r="B11">
            <v>7</v>
          </cell>
          <cell r="C11" t="str">
            <v>Пхакадзе Георгий Георгиевич</v>
          </cell>
          <cell r="D11" t="str">
            <v>СДЮСШОР №9 "Шаболовка"</v>
          </cell>
          <cell r="E11" t="str">
            <v>2р</v>
          </cell>
          <cell r="F11">
            <v>35553</v>
          </cell>
          <cell r="G11" t="str">
            <v>Мизонов А.В.</v>
          </cell>
        </row>
        <row r="12">
          <cell r="B12">
            <v>8</v>
          </cell>
          <cell r="C12" t="str">
            <v>Башаев Тамерлан Таусович</v>
          </cell>
          <cell r="D12" t="str">
            <v>СДЮСШОР №9 "Шаболовка"</v>
          </cell>
          <cell r="E12" t="str">
            <v>2ю</v>
          </cell>
          <cell r="F12">
            <v>35177</v>
          </cell>
          <cell r="G12" t="str">
            <v>Дайч К.З.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3"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4"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"/>
      <sheetName val="Акт приёмки зала"/>
      <sheetName val="Регистрация уч."/>
      <sheetName val="52"/>
      <sheetName val="57"/>
      <sheetName val="62"/>
      <sheetName val="68"/>
      <sheetName val="74"/>
      <sheetName val="82"/>
      <sheetName val="90"/>
      <sheetName val="100"/>
      <sheetName val="&gt;100"/>
      <sheetName val="Итоги"/>
      <sheetName val="10"/>
      <sheetName val="11"/>
      <sheetName val="12"/>
      <sheetName val="Ком.зачет"/>
      <sheetName val="Мандатная комиссия"/>
      <sheetName val="По коврам"/>
      <sheetName val="Судьи"/>
      <sheetName val="Отчёт гл. судьи"/>
      <sheetName val="Отчёт врача"/>
      <sheetName val="Обложка"/>
      <sheetName val="Дипломы"/>
      <sheetName val="Выписка"/>
    </sheetNames>
    <sheetDataSet>
      <sheetData sheetId="0">
        <row r="2">
          <cell r="A2" t="str">
            <v>Чемпионат г. Москвы среди мужчин и женщин.</v>
          </cell>
        </row>
        <row r="5">
          <cell r="A5" t="str">
            <v>6-8.12.2013 г.</v>
          </cell>
          <cell r="G5" t="str">
            <v>СК МГУПИ</v>
          </cell>
        </row>
        <row r="8">
          <cell r="A8" t="str">
            <v>Главный судья, судья</v>
          </cell>
          <cell r="E8" t="str">
            <v>МК</v>
          </cell>
          <cell r="F8" t="str">
            <v>Е.А.Борков</v>
          </cell>
        </row>
        <row r="9">
          <cell r="A9" t="str">
            <v>Главный секретарь, судья</v>
          </cell>
          <cell r="E9" t="str">
            <v>МК</v>
          </cell>
          <cell r="F9" t="str">
            <v>А.А.Лебедев</v>
          </cell>
        </row>
        <row r="17">
          <cell r="B17">
            <v>52</v>
          </cell>
        </row>
        <row r="18">
          <cell r="B18">
            <v>57</v>
          </cell>
        </row>
        <row r="19">
          <cell r="B19">
            <v>62</v>
          </cell>
        </row>
        <row r="20">
          <cell r="B20">
            <v>68</v>
          </cell>
        </row>
        <row r="21">
          <cell r="B21">
            <v>74</v>
          </cell>
        </row>
        <row r="22">
          <cell r="B22">
            <v>82</v>
          </cell>
        </row>
        <row r="23">
          <cell r="B23">
            <v>90</v>
          </cell>
        </row>
        <row r="24">
          <cell r="B24">
            <v>100</v>
          </cell>
        </row>
        <row r="25">
          <cell r="B25" t="str">
            <v>&gt;100</v>
          </cell>
        </row>
      </sheetData>
      <sheetData sheetId="1"/>
      <sheetData sheetId="2"/>
      <sheetData sheetId="3">
        <row r="5">
          <cell r="B5">
            <v>1</v>
          </cell>
          <cell r="C5" t="str">
            <v>Ан Евгений Аркадьевич</v>
          </cell>
          <cell r="D5" t="str">
            <v>СДЮСШОР №45 Пролет.самбист</v>
          </cell>
          <cell r="E5" t="str">
            <v>КМС</v>
          </cell>
          <cell r="F5">
            <v>34427</v>
          </cell>
          <cell r="G5" t="str">
            <v xml:space="preserve"> Журавицкий А. Журавицкий С.</v>
          </cell>
        </row>
        <row r="6">
          <cell r="B6">
            <v>3</v>
          </cell>
          <cell r="C6" t="str">
            <v>Монгуш Белек Дуранович</v>
          </cell>
          <cell r="D6" t="str">
            <v>Самбо-70</v>
          </cell>
          <cell r="E6" t="str">
            <v>КМС</v>
          </cell>
          <cell r="F6">
            <v>33657</v>
          </cell>
          <cell r="G6" t="str">
            <v>Черникова М.И.  Годовников А.</v>
          </cell>
        </row>
        <row r="7">
          <cell r="B7">
            <v>2</v>
          </cell>
          <cell r="C7" t="str">
            <v>Марков Тодор Костов</v>
          </cell>
          <cell r="D7" t="str">
            <v>НИЯУ МИФИ</v>
          </cell>
          <cell r="E7" t="str">
            <v>КМС</v>
          </cell>
          <cell r="F7">
            <v>34469</v>
          </cell>
          <cell r="G7" t="str">
            <v>Романовский К.А., Есаулов М.Н.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4">
        <row r="5">
          <cell r="B5">
            <v>1</v>
          </cell>
          <cell r="C5" t="str">
            <v>БЕКЕТОВ Толобек Халиоллович</v>
          </cell>
          <cell r="D5" t="str">
            <v>Самбо-70</v>
          </cell>
          <cell r="E5" t="str">
            <v>МС</v>
          </cell>
          <cell r="F5">
            <v>31886</v>
          </cell>
          <cell r="G5" t="str">
            <v>Жиляев Д.С., Мартынов А.Т., Коробейников М.Ю., Дроков А.Н.</v>
          </cell>
        </row>
        <row r="6">
          <cell r="B6">
            <v>2</v>
          </cell>
          <cell r="C6" t="str">
            <v>Пастухов Иван Сергеевич</v>
          </cell>
          <cell r="D6" t="str">
            <v>Самбо-70</v>
          </cell>
          <cell r="E6" t="str">
            <v>МС</v>
          </cell>
          <cell r="F6">
            <v>33662</v>
          </cell>
          <cell r="G6" t="str">
            <v>Савкин А.В. Соломатин С.В.</v>
          </cell>
        </row>
        <row r="7">
          <cell r="B7">
            <v>3</v>
          </cell>
          <cell r="C7" t="str">
            <v>Данькевич Николай Николаевич</v>
          </cell>
          <cell r="D7" t="str">
            <v>ХОДОРИ-С-70</v>
          </cell>
          <cell r="E7" t="str">
            <v>МС</v>
          </cell>
          <cell r="F7">
            <v>32740</v>
          </cell>
          <cell r="G7" t="str">
            <v>Ходырев А.Н.,  Некрасова А.С., Николайчик</v>
          </cell>
        </row>
        <row r="8">
          <cell r="B8">
            <v>4</v>
          </cell>
          <cell r="C8" t="str">
            <v>КУЗЬМЕНКО Алексей Сергеевич</v>
          </cell>
          <cell r="D8" t="str">
            <v>Самбо-70</v>
          </cell>
          <cell r="E8" t="str">
            <v>МС</v>
          </cell>
          <cell r="F8">
            <v>33081</v>
          </cell>
          <cell r="G8" t="str">
            <v xml:space="preserve">       Павлов Д.А.  Алямкин В.Г.  Фунтиков П.В.   Такташев В.Ш.</v>
          </cell>
        </row>
        <row r="9">
          <cell r="B9">
            <v>5</v>
          </cell>
          <cell r="C9" t="str">
            <v>Ильин Дмитрий Анатольевич</v>
          </cell>
          <cell r="D9" t="str">
            <v>МГСУ</v>
          </cell>
          <cell r="E9" t="str">
            <v>МС</v>
          </cell>
          <cell r="F9">
            <v>32942</v>
          </cell>
          <cell r="G9" t="str">
            <v>Сариев Ф., Гарник В.</v>
          </cell>
        </row>
        <row r="10">
          <cell r="B10">
            <v>6</v>
          </cell>
          <cell r="C10" t="str">
            <v>Казаков Кантемир Асланович</v>
          </cell>
          <cell r="D10" t="str">
            <v>СДЮСШОР №45 Пролет.самбист</v>
          </cell>
          <cell r="E10" t="str">
            <v>КМС</v>
          </cell>
          <cell r="F10">
            <v>34402</v>
          </cell>
          <cell r="G10" t="str">
            <v xml:space="preserve"> Журавицкий А. Журавицкий С.</v>
          </cell>
        </row>
        <row r="11">
          <cell r="B11">
            <v>7</v>
          </cell>
          <cell r="C11" t="str">
            <v>МАТВИЮК Григорий Игоревич</v>
          </cell>
          <cell r="D11" t="str">
            <v>Самбо-70</v>
          </cell>
          <cell r="E11" t="str">
            <v>КМС</v>
          </cell>
          <cell r="F11">
            <v>34244</v>
          </cell>
          <cell r="G11" t="str">
            <v>Жиляев Д.С., Коробейников М.Ю., Сейтаблаев А.В.</v>
          </cell>
        </row>
        <row r="12">
          <cell r="B12">
            <v>8</v>
          </cell>
          <cell r="C12" t="str">
            <v>Марфин Федор Сергеевич</v>
          </cell>
          <cell r="D12" t="str">
            <v>ХОДОРИ-С-70</v>
          </cell>
          <cell r="E12" t="str">
            <v>МС</v>
          </cell>
          <cell r="F12">
            <v>32408</v>
          </cell>
          <cell r="G12" t="str">
            <v>Ходырев А.Н.,  Некрасова А.С., Марфин С.Ф.</v>
          </cell>
        </row>
        <row r="13">
          <cell r="B13">
            <v>9</v>
          </cell>
          <cell r="C13" t="str">
            <v>Шарданов Мухамед Мусович</v>
          </cell>
          <cell r="D13" t="str">
            <v>СДЮСШОР №45 Пролет.самбист</v>
          </cell>
          <cell r="E13" t="str">
            <v>МС</v>
          </cell>
          <cell r="F13">
            <v>34020</v>
          </cell>
          <cell r="G13" t="str">
            <v xml:space="preserve"> Журавицкий А. Журавицкий С.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5">
        <row r="5">
          <cell r="B5">
            <v>1</v>
          </cell>
          <cell r="C5" t="str">
            <v>Бурханов Альберт Ильдусович</v>
          </cell>
          <cell r="D5" t="str">
            <v>МАМИ</v>
          </cell>
          <cell r="E5" t="str">
            <v>КМС</v>
          </cell>
          <cell r="F5">
            <v>34696</v>
          </cell>
          <cell r="G5" t="str">
            <v>Александро В.Н.</v>
          </cell>
        </row>
        <row r="6">
          <cell r="B6">
            <v>2</v>
          </cell>
          <cell r="C6" t="str">
            <v>Кудрявцев Евгений Юрьевич</v>
          </cell>
          <cell r="D6" t="str">
            <v>СДЮСШОР №9 Шаболовка</v>
          </cell>
          <cell r="E6" t="str">
            <v>КМС</v>
          </cell>
          <cell r="F6">
            <v>32048</v>
          </cell>
          <cell r="G6" t="str">
            <v>Жердев В.Э.</v>
          </cell>
        </row>
        <row r="7">
          <cell r="B7">
            <v>3</v>
          </cell>
          <cell r="C7" t="str">
            <v>Калташкин Александр Юрьевич</v>
          </cell>
          <cell r="D7" t="str">
            <v>СДЮСШОР №9 Шаболовка</v>
          </cell>
          <cell r="E7" t="str">
            <v>МС</v>
          </cell>
          <cell r="F7">
            <v>32566</v>
          </cell>
          <cell r="G7" t="str">
            <v>Шушвал А.А.</v>
          </cell>
        </row>
        <row r="8">
          <cell r="B8">
            <v>4</v>
          </cell>
          <cell r="C8" t="str">
            <v>МАГДИЧ Евгений Александрович</v>
          </cell>
          <cell r="D8" t="str">
            <v>Самбо-70</v>
          </cell>
          <cell r="E8" t="str">
            <v>МС</v>
          </cell>
          <cell r="F8">
            <v>34193</v>
          </cell>
          <cell r="G8" t="str">
            <v xml:space="preserve"> Савкин А.В.                            Фунтиков П.В. </v>
          </cell>
        </row>
        <row r="9">
          <cell r="B9">
            <v>5</v>
          </cell>
          <cell r="C9" t="str">
            <v>Унгенфухт Константин Дмитриевич</v>
          </cell>
          <cell r="D9" t="str">
            <v>СДЮСШОР №9 Шаболовка</v>
          </cell>
          <cell r="E9" t="str">
            <v>МС</v>
          </cell>
          <cell r="F9">
            <v>33138</v>
          </cell>
          <cell r="G9" t="str">
            <v>Старостин В.Ю.,Козонков А.</v>
          </cell>
        </row>
        <row r="10">
          <cell r="B10">
            <v>6</v>
          </cell>
          <cell r="C10" t="str">
            <v>Джимбинов Баир Мергенович</v>
          </cell>
          <cell r="D10" t="str">
            <v>СДЮСШОР №45 Пролет.самбист</v>
          </cell>
          <cell r="E10" t="str">
            <v>КМС</v>
          </cell>
          <cell r="F10">
            <v>34235</v>
          </cell>
          <cell r="G10" t="str">
            <v>Авдонин С. Журавицкий А.</v>
          </cell>
        </row>
        <row r="11">
          <cell r="B11">
            <v>7</v>
          </cell>
          <cell r="C11" t="str">
            <v>Джоджуа Торнике Елгуджаевич</v>
          </cell>
          <cell r="D11" t="str">
            <v>Самбо-70</v>
          </cell>
          <cell r="E11" t="str">
            <v>КМС</v>
          </cell>
          <cell r="F11">
            <v>33966</v>
          </cell>
          <cell r="G11" t="str">
            <v>Сальников Виталий Викторович                                            Кабанов Дмирий Борисович</v>
          </cell>
        </row>
        <row r="12">
          <cell r="B12">
            <v>8</v>
          </cell>
          <cell r="C12" t="str">
            <v>Кочелаков Алексей Андреевич</v>
          </cell>
          <cell r="D12" t="str">
            <v>МПИ</v>
          </cell>
          <cell r="E12" t="str">
            <v>КМС</v>
          </cell>
          <cell r="F12">
            <v>33914</v>
          </cell>
          <cell r="G12" t="str">
            <v>Шумов Е.</v>
          </cell>
        </row>
        <row r="13">
          <cell r="B13">
            <v>9</v>
          </cell>
          <cell r="C13" t="str">
            <v>Масаев Азамат Заурович</v>
          </cell>
          <cell r="D13" t="str">
            <v>КСиЛ</v>
          </cell>
          <cell r="E13" t="str">
            <v>КМС</v>
          </cell>
          <cell r="F13">
            <v>31304</v>
          </cell>
          <cell r="G13" t="str">
            <v>Антонюк И.,Болгов П.,Серпорезюк Д.</v>
          </cell>
        </row>
        <row r="14">
          <cell r="B14">
            <v>10</v>
          </cell>
          <cell r="C14" t="str">
            <v>Мельник Леонид Андреевич</v>
          </cell>
          <cell r="D14" t="str">
            <v>НИЯУ МИФИ</v>
          </cell>
          <cell r="E14" t="str">
            <v>КМС</v>
          </cell>
          <cell r="F14">
            <v>34235</v>
          </cell>
          <cell r="G14" t="str">
            <v>Романовский К.А., Есаулов М.Н.</v>
          </cell>
        </row>
        <row r="15">
          <cell r="B15">
            <v>11</v>
          </cell>
          <cell r="C15" t="str">
            <v>Семин Юрий Владимирович</v>
          </cell>
          <cell r="D15" t="str">
            <v>МГСУ</v>
          </cell>
          <cell r="E15" t="str">
            <v>КМС</v>
          </cell>
          <cell r="F15">
            <v>33904</v>
          </cell>
          <cell r="G15" t="str">
            <v>Сариев Ф., Гарник В.</v>
          </cell>
        </row>
        <row r="16">
          <cell r="B16">
            <v>12</v>
          </cell>
          <cell r="C16" t="str">
            <v>Климовицкий Дмитрий Александрович</v>
          </cell>
          <cell r="D16" t="str">
            <v>Самбо-70</v>
          </cell>
          <cell r="E16" t="str">
            <v>КМС</v>
          </cell>
          <cell r="F16">
            <v>34559</v>
          </cell>
          <cell r="G16" t="str">
            <v xml:space="preserve">Кузнецов С.В.      Вашурин В.В.        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6">
        <row r="5">
          <cell r="B5">
            <v>1</v>
          </cell>
          <cell r="C5" t="str">
            <v>Гамидуллаев Арсен Айдынович</v>
          </cell>
          <cell r="D5" t="str">
            <v>Самбо-70</v>
          </cell>
          <cell r="E5" t="str">
            <v>КМС</v>
          </cell>
          <cell r="F5">
            <v>34219</v>
          </cell>
          <cell r="G5" t="str">
            <v>Сальников Виталий Викторович                                            Кабанов Дмирий Борисович</v>
          </cell>
        </row>
        <row r="6">
          <cell r="B6">
            <v>2</v>
          </cell>
          <cell r="C6" t="str">
            <v>Саломаткин Денис</v>
          </cell>
          <cell r="D6" t="str">
            <v>Самбо-70</v>
          </cell>
          <cell r="E6" t="str">
            <v>КМС</v>
          </cell>
          <cell r="G6" t="str">
            <v>Такташев В.Ш.  Астахов В.Ш.</v>
          </cell>
        </row>
        <row r="7">
          <cell r="B7">
            <v>3</v>
          </cell>
          <cell r="C7" t="str">
            <v>Николаев Артем Николаевич</v>
          </cell>
          <cell r="D7" t="str">
            <v>МПИ</v>
          </cell>
          <cell r="E7" t="str">
            <v>КМС</v>
          </cell>
          <cell r="F7">
            <v>35008</v>
          </cell>
          <cell r="G7" t="str">
            <v>К.Сухарев</v>
          </cell>
        </row>
        <row r="8">
          <cell r="B8">
            <v>4</v>
          </cell>
          <cell r="C8" t="str">
            <v>Малеев Родион Гасенович</v>
          </cell>
          <cell r="D8" t="str">
            <v>АСПЕ</v>
          </cell>
          <cell r="E8" t="str">
            <v>КМС</v>
          </cell>
          <cell r="F8">
            <v>33335</v>
          </cell>
          <cell r="G8" t="str">
            <v>Попов Д.В.,Астахов Д.Б.</v>
          </cell>
        </row>
        <row r="9">
          <cell r="B9">
            <v>5</v>
          </cell>
          <cell r="C9" t="str">
            <v>Кобзев Андрей Витальевич</v>
          </cell>
          <cell r="D9" t="str">
            <v>Самбо-70</v>
          </cell>
          <cell r="E9" t="str">
            <v>МС</v>
          </cell>
          <cell r="F9">
            <v>33835</v>
          </cell>
          <cell r="G9" t="str">
            <v>Черникова М.И.  Годовников А.</v>
          </cell>
        </row>
        <row r="10">
          <cell r="B10">
            <v>6</v>
          </cell>
          <cell r="C10" t="str">
            <v>ГАВРИЛОВ Максим Олегович</v>
          </cell>
          <cell r="D10" t="str">
            <v>Самбо-70</v>
          </cell>
          <cell r="E10" t="str">
            <v>МС</v>
          </cell>
          <cell r="F10">
            <v>34227</v>
          </cell>
          <cell r="G10" t="str">
            <v xml:space="preserve"> Савкин А.В.    Фунтиков П.В.              Павлов Д.А. Соломатин С.В.</v>
          </cell>
        </row>
        <row r="11">
          <cell r="B11">
            <v>7</v>
          </cell>
          <cell r="C11" t="str">
            <v>ЛЕОНТЬЕВ Владимир Александрович</v>
          </cell>
          <cell r="D11" t="str">
            <v>Самбо-70</v>
          </cell>
          <cell r="E11" t="str">
            <v>МСМК</v>
          </cell>
          <cell r="F11">
            <v>31378</v>
          </cell>
          <cell r="G11" t="str">
            <v xml:space="preserve">       Павлов Д.А.  Алямкин В.Г.  Фунтиков П.В.   Бобров А.А.     </v>
          </cell>
        </row>
        <row r="12">
          <cell r="B12">
            <v>8</v>
          </cell>
          <cell r="C12" t="str">
            <v>МЕРКУЛОВ Вадим Михайлович</v>
          </cell>
          <cell r="D12" t="str">
            <v>Самбо-70</v>
          </cell>
          <cell r="E12" t="str">
            <v>МС</v>
          </cell>
          <cell r="F12">
            <v>32748</v>
          </cell>
          <cell r="G12" t="str">
            <v xml:space="preserve">       Павлов Д.А.  Алямкин В.Г.  Фунтиков П.В.   Леонтьев А.А. </v>
          </cell>
        </row>
        <row r="13">
          <cell r="B13">
            <v>9</v>
          </cell>
          <cell r="C13" t="str">
            <v>Блинов Дмитрий Владимирович</v>
          </cell>
          <cell r="D13" t="str">
            <v>Самбо-Центр</v>
          </cell>
          <cell r="E13" t="str">
            <v>КМС</v>
          </cell>
          <cell r="F13">
            <v>31909</v>
          </cell>
          <cell r="G13" t="str">
            <v>Пензин Ю.Н.           Пензин Н.Ю.</v>
          </cell>
        </row>
        <row r="14">
          <cell r="B14">
            <v>10</v>
          </cell>
          <cell r="C14" t="str">
            <v>Кизинбаев Алексей Александрович</v>
          </cell>
          <cell r="D14" t="str">
            <v>МПИ</v>
          </cell>
          <cell r="E14" t="str">
            <v>КМС</v>
          </cell>
          <cell r="F14">
            <v>33666</v>
          </cell>
          <cell r="G14" t="str">
            <v>К.Сухарев</v>
          </cell>
        </row>
        <row r="15">
          <cell r="B15">
            <v>11</v>
          </cell>
          <cell r="C15" t="str">
            <v>Филатов Михаил Владимирович</v>
          </cell>
          <cell r="D15" t="str">
            <v>КСиЛ</v>
          </cell>
          <cell r="E15" t="str">
            <v>КМС</v>
          </cell>
          <cell r="F15">
            <v>31812</v>
          </cell>
          <cell r="G15" t="str">
            <v>Антонюк И.,Серпорезюк Д.</v>
          </cell>
        </row>
        <row r="16">
          <cell r="B16">
            <v>12</v>
          </cell>
          <cell r="C16" t="str">
            <v>Савочкин Николай Владимирович</v>
          </cell>
          <cell r="D16" t="str">
            <v>Самбо-70</v>
          </cell>
          <cell r="E16" t="str">
            <v>КМС</v>
          </cell>
          <cell r="F16">
            <v>34535</v>
          </cell>
          <cell r="G16" t="str">
            <v xml:space="preserve">Сальников В.В. Кабанов Д.Б. Гуренков А.А.                                           </v>
          </cell>
        </row>
        <row r="17">
          <cell r="B17">
            <v>13</v>
          </cell>
          <cell r="C17" t="str">
            <v>Тарасов Юрий Андреевич</v>
          </cell>
          <cell r="D17" t="str">
            <v>МГСУ</v>
          </cell>
          <cell r="E17" t="str">
            <v>КМС</v>
          </cell>
          <cell r="F17">
            <v>34580</v>
          </cell>
          <cell r="G17" t="str">
            <v>Сариев Ф., Гарник В.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7">
        <row r="5">
          <cell r="B5">
            <v>1</v>
          </cell>
          <cell r="C5" t="str">
            <v>Юсупов Азимжон Акрамович</v>
          </cell>
          <cell r="D5" t="str">
            <v>Самбо-70</v>
          </cell>
          <cell r="E5" t="str">
            <v>КМС</v>
          </cell>
          <cell r="F5">
            <v>34625</v>
          </cell>
          <cell r="G5" t="str">
            <v>Сальников Виталий Викторович                                            Кабанов Дмирий Борисович</v>
          </cell>
        </row>
        <row r="6">
          <cell r="B6">
            <v>2</v>
          </cell>
          <cell r="C6" t="str">
            <v>НАЖМУДИНОВ Шамиль Джамалудинович</v>
          </cell>
          <cell r="D6" t="str">
            <v>Самбо-70</v>
          </cell>
          <cell r="E6" t="str">
            <v>КМС</v>
          </cell>
          <cell r="F6">
            <v>34966</v>
          </cell>
          <cell r="G6" t="str">
            <v>Жиляев Д.С., Коробейников М.Ю.</v>
          </cell>
        </row>
        <row r="7">
          <cell r="B7">
            <v>3</v>
          </cell>
          <cell r="C7" t="str">
            <v>Щеляев Евгений Игоревич</v>
          </cell>
          <cell r="D7" t="str">
            <v>Самбо-70</v>
          </cell>
          <cell r="E7" t="str">
            <v>КМС</v>
          </cell>
          <cell r="F7">
            <v>33562</v>
          </cell>
          <cell r="G7" t="str">
            <v>Лебедев А.А.</v>
          </cell>
        </row>
        <row r="8">
          <cell r="B8">
            <v>4</v>
          </cell>
          <cell r="C8" t="str">
            <v>ПИТЕРСКИЙ Алексей Александрович</v>
          </cell>
          <cell r="D8" t="str">
            <v>Самбо-70</v>
          </cell>
          <cell r="E8" t="str">
            <v>МС</v>
          </cell>
          <cell r="F8">
            <v>34067</v>
          </cell>
          <cell r="G8" t="str">
            <v xml:space="preserve">       Павлов Д.А.  Алямкин В.Г.  Фунтиков П.В.   Такташев В.Ш.</v>
          </cell>
        </row>
        <row r="9">
          <cell r="B9">
            <v>5</v>
          </cell>
          <cell r="C9" t="str">
            <v>ГЛАДЫШЕВ Пётр Алексеевич</v>
          </cell>
          <cell r="D9" t="str">
            <v>Самбо-70</v>
          </cell>
          <cell r="E9" t="str">
            <v>МС</v>
          </cell>
          <cell r="F9">
            <v>32542</v>
          </cell>
          <cell r="G9" t="str">
            <v>Дроков А.Н., Жиляев Д.С., Коробейников М.Ю.</v>
          </cell>
        </row>
        <row r="10">
          <cell r="B10">
            <v>6</v>
          </cell>
          <cell r="C10" t="str">
            <v>НИКОЛАЕВ Сергей Андреевич</v>
          </cell>
          <cell r="D10" t="str">
            <v>Самбо-70</v>
          </cell>
          <cell r="E10" t="str">
            <v>МС</v>
          </cell>
          <cell r="F10">
            <v>32742</v>
          </cell>
          <cell r="G10" t="str">
            <v xml:space="preserve">       Павлов Д.А.  Алямкин В.Г.  Фунтиков П.В.   Леонтьев А.А. </v>
          </cell>
        </row>
        <row r="11">
          <cell r="B11">
            <v>7</v>
          </cell>
          <cell r="C11" t="str">
            <v>ШЕВЧУК Алексей Александрович</v>
          </cell>
          <cell r="D11" t="str">
            <v>Самбо-70</v>
          </cell>
          <cell r="E11" t="str">
            <v>МС</v>
          </cell>
          <cell r="F11">
            <v>34372</v>
          </cell>
          <cell r="G11" t="str">
            <v>Филимонов С.Н.   Фунтиков П.В.   Чернушевич О.В. Павлов Д.А.</v>
          </cell>
        </row>
        <row r="12">
          <cell r="B12">
            <v>8</v>
          </cell>
          <cell r="C12" t="str">
            <v>Гаджиев Магомед Магомедович</v>
          </cell>
          <cell r="D12" t="str">
            <v>Самбо-70</v>
          </cell>
          <cell r="E12" t="str">
            <v>МС</v>
          </cell>
          <cell r="F12">
            <v>33231</v>
          </cell>
          <cell r="G12" t="str">
            <v>Сальников Виталий Викторович                                            Кабанов Дмирий Борисович</v>
          </cell>
        </row>
        <row r="13">
          <cell r="B13">
            <v>9</v>
          </cell>
          <cell r="C13" t="str">
            <v>Федулов Виктор Александрович</v>
          </cell>
          <cell r="D13" t="str">
            <v>АСПЕ</v>
          </cell>
          <cell r="E13" t="str">
            <v>КМС</v>
          </cell>
          <cell r="F13">
            <v>34629</v>
          </cell>
          <cell r="G13" t="str">
            <v>Попов Д.В.,Астахов Д.Б.</v>
          </cell>
        </row>
        <row r="14">
          <cell r="B14">
            <v>10</v>
          </cell>
          <cell r="C14" t="str">
            <v>Мирошниченко Артем Николаевич</v>
          </cell>
          <cell r="D14" t="str">
            <v>Самбо-70</v>
          </cell>
          <cell r="E14" t="str">
            <v>КМС</v>
          </cell>
          <cell r="F14">
            <v>34123</v>
          </cell>
          <cell r="G14" t="str">
            <v>Черникова М.И.  Годовников А.</v>
          </cell>
        </row>
        <row r="15">
          <cell r="B15">
            <v>11</v>
          </cell>
          <cell r="C15" t="str">
            <v>Саламатников Александр Николаевич</v>
          </cell>
          <cell r="D15" t="str">
            <v>АСПЕ</v>
          </cell>
          <cell r="E15" t="str">
            <v>КМС</v>
          </cell>
          <cell r="F15">
            <v>34047</v>
          </cell>
          <cell r="G15" t="str">
            <v>Попов Д.В.,Астахов Д.Б.</v>
          </cell>
        </row>
        <row r="16">
          <cell r="B16">
            <v>12</v>
          </cell>
          <cell r="C16" t="str">
            <v>Рамакоти Рави Шрираджа</v>
          </cell>
          <cell r="D16" t="str">
            <v>НИЯУ МИФИ</v>
          </cell>
          <cell r="E16" t="str">
            <v>МС</v>
          </cell>
          <cell r="F16">
            <v>33404</v>
          </cell>
          <cell r="G16" t="str">
            <v>Романовский К.А., Есаулов М.Н.</v>
          </cell>
        </row>
        <row r="17">
          <cell r="B17">
            <v>13</v>
          </cell>
          <cell r="C17" t="str">
            <v>Маккаев Руслан Маратович</v>
          </cell>
          <cell r="D17" t="str">
            <v>Самбо-70</v>
          </cell>
          <cell r="E17" t="str">
            <v>КМС</v>
          </cell>
          <cell r="F17">
            <v>34898</v>
          </cell>
          <cell r="G17" t="str">
            <v xml:space="preserve">Кузнецов С.В.      Вашурин В.В.        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8">
        <row r="5">
          <cell r="B5">
            <v>1</v>
          </cell>
          <cell r="C5" t="str">
            <v>Кузнецов Александр Юрьевич</v>
          </cell>
          <cell r="D5" t="str">
            <v>СДЮСШОР №45 Пролет.самбист</v>
          </cell>
          <cell r="E5" t="str">
            <v>КМС</v>
          </cell>
          <cell r="F5">
            <v>34391</v>
          </cell>
          <cell r="G5" t="str">
            <v>Авдонин С.М. Журавицкий А. Журавицкий С.</v>
          </cell>
        </row>
        <row r="6">
          <cell r="B6">
            <v>2</v>
          </cell>
          <cell r="C6" t="str">
            <v>Пензин Николай Юрьевич</v>
          </cell>
          <cell r="D6" t="str">
            <v>Самбо-Центр</v>
          </cell>
          <cell r="E6" t="str">
            <v>КМС</v>
          </cell>
          <cell r="F6">
            <v>32642</v>
          </cell>
          <cell r="G6" t="str">
            <v>Пензин Ю.Н.           Пензин Н.Ю.</v>
          </cell>
        </row>
        <row r="7">
          <cell r="B7">
            <v>3</v>
          </cell>
          <cell r="C7" t="str">
            <v>НУРМАГОМЕДОВ Гаджимурад Абдулсалимович</v>
          </cell>
          <cell r="D7" t="str">
            <v>Самбо-70</v>
          </cell>
          <cell r="E7" t="str">
            <v>КМС</v>
          </cell>
          <cell r="F7">
            <v>35041</v>
          </cell>
          <cell r="G7" t="str">
            <v>Жиляев Д.С., Коробейников М.Ю.</v>
          </cell>
        </row>
        <row r="8">
          <cell r="B8">
            <v>4</v>
          </cell>
          <cell r="C8" t="str">
            <v>Захариади Феликс Викторович</v>
          </cell>
          <cell r="D8" t="str">
            <v>ВПСК им. Невского</v>
          </cell>
          <cell r="E8" t="str">
            <v>КМС</v>
          </cell>
          <cell r="F8">
            <v>31569</v>
          </cell>
          <cell r="G8" t="str">
            <v>Набиев А.Х.</v>
          </cell>
        </row>
        <row r="9">
          <cell r="B9">
            <v>5</v>
          </cell>
          <cell r="C9" t="str">
            <v>Насыров Евгений Габдлбарыевич</v>
          </cell>
          <cell r="D9" t="str">
            <v>АСПЕ</v>
          </cell>
          <cell r="E9" t="str">
            <v>МСМК</v>
          </cell>
          <cell r="F9">
            <v>30292</v>
          </cell>
          <cell r="G9" t="str">
            <v>Попов Д.В.,Астахов Д.Б.</v>
          </cell>
        </row>
        <row r="10">
          <cell r="B10">
            <v>6</v>
          </cell>
          <cell r="C10" t="str">
            <v>АЙНУЛИН Равиль Жафярович</v>
          </cell>
          <cell r="D10" t="str">
            <v>Самбо-70</v>
          </cell>
          <cell r="E10" t="str">
            <v>МС</v>
          </cell>
          <cell r="F10">
            <v>32676</v>
          </cell>
          <cell r="G10" t="str">
            <v xml:space="preserve">       Павлов Д.А.  Алямкин В.Г.  Фунтиков П.В.   Леонтьев А.А. </v>
          </cell>
        </row>
        <row r="11">
          <cell r="B11">
            <v>7</v>
          </cell>
          <cell r="C11" t="str">
            <v>Литвиненко Николай Николаевич</v>
          </cell>
          <cell r="D11" t="str">
            <v>Самбо-70</v>
          </cell>
          <cell r="E11" t="str">
            <v>МС</v>
          </cell>
          <cell r="F11">
            <v>34465</v>
          </cell>
          <cell r="G11" t="str">
            <v xml:space="preserve">Кузнецов С.В.      Вашурин В.В.        </v>
          </cell>
        </row>
        <row r="12">
          <cell r="B12">
            <v>8</v>
          </cell>
          <cell r="C12" t="str">
            <v>Мошенко Никита Валерьевич</v>
          </cell>
          <cell r="D12" t="str">
            <v>Самбо-70</v>
          </cell>
          <cell r="E12" t="str">
            <v>МС</v>
          </cell>
          <cell r="F12">
            <v>33234</v>
          </cell>
          <cell r="G12" t="str">
            <v>Сальников Виталий Викторович                                            Кабанов Дмирий Борисович</v>
          </cell>
        </row>
        <row r="13">
          <cell r="B13">
            <v>9</v>
          </cell>
          <cell r="C13" t="str">
            <v>Никифоров Иван Владимирович</v>
          </cell>
          <cell r="D13" t="str">
            <v>Самбо-70</v>
          </cell>
          <cell r="E13" t="str">
            <v>КМС</v>
          </cell>
          <cell r="F13">
            <v>31069</v>
          </cell>
          <cell r="G13" t="str">
            <v>Сальников Виталий Викторович                                            Кабанов Дмирий Борисович</v>
          </cell>
        </row>
        <row r="14">
          <cell r="B14">
            <v>10</v>
          </cell>
          <cell r="C14" t="str">
            <v>Кириллов Денис Владимирович</v>
          </cell>
          <cell r="D14" t="str">
            <v>АСПЕ</v>
          </cell>
          <cell r="E14" t="str">
            <v>КМС</v>
          </cell>
          <cell r="F14">
            <v>33924</v>
          </cell>
          <cell r="G14" t="str">
            <v>Попов Д.В.,Астахов Д.Б.</v>
          </cell>
        </row>
        <row r="15">
          <cell r="B15">
            <v>11</v>
          </cell>
          <cell r="C15" t="str">
            <v>Болгов Павел Васильевич</v>
          </cell>
          <cell r="D15" t="str">
            <v>КСиЛ</v>
          </cell>
          <cell r="E15" t="str">
            <v>МС</v>
          </cell>
          <cell r="F15">
            <v>30992</v>
          </cell>
          <cell r="G15" t="str">
            <v>Антонюк И.,Серпорезюк Д.</v>
          </cell>
        </row>
        <row r="16">
          <cell r="B16">
            <v>12</v>
          </cell>
          <cell r="C16" t="str">
            <v>Фомин Артем Александрович</v>
          </cell>
          <cell r="D16" t="str">
            <v>СДЮСШОР №45 Пролет.самбист</v>
          </cell>
          <cell r="E16" t="str">
            <v>МС</v>
          </cell>
          <cell r="F16">
            <v>31671</v>
          </cell>
          <cell r="G16" t="str">
            <v xml:space="preserve"> Журавицкий А. Журавицкий С.</v>
          </cell>
        </row>
        <row r="17">
          <cell r="B17">
            <v>13</v>
          </cell>
          <cell r="C17" t="str">
            <v>Вельтищев Михаил Юрьевич</v>
          </cell>
          <cell r="D17" t="str">
            <v>РГАУ-МСХА_Самбо-70</v>
          </cell>
          <cell r="E17" t="str">
            <v>КМС</v>
          </cell>
          <cell r="F17">
            <v>33002</v>
          </cell>
          <cell r="G17" t="str">
            <v>Ханбабаев, Ходырев, Некрасова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9">
        <row r="5">
          <cell r="B5">
            <v>1</v>
          </cell>
          <cell r="C5" t="str">
            <v>Горбачевский Никита Александрович</v>
          </cell>
          <cell r="D5" t="str">
            <v>Самбо-70</v>
          </cell>
          <cell r="E5" t="str">
            <v>КМС</v>
          </cell>
          <cell r="F5">
            <v>34406</v>
          </cell>
          <cell r="G5" t="str">
            <v xml:space="preserve">Кузнецов С.В.      Вашурин В.В.        </v>
          </cell>
        </row>
        <row r="6">
          <cell r="B6">
            <v>2</v>
          </cell>
          <cell r="C6" t="str">
            <v>Шикалов Юрий Александрович</v>
          </cell>
          <cell r="D6" t="str">
            <v>Самбо-70</v>
          </cell>
          <cell r="E6" t="str">
            <v>МСМК</v>
          </cell>
          <cell r="F6">
            <v>31149</v>
          </cell>
          <cell r="G6" t="str">
            <v>Сальников Виталий Викторович                                            Кабанов Дмирий Борисович</v>
          </cell>
        </row>
        <row r="7">
          <cell r="B7">
            <v>3</v>
          </cell>
          <cell r="C7" t="str">
            <v>Березовчук Ростислав Станислав</v>
          </cell>
          <cell r="D7" t="str">
            <v>Самбо-70</v>
          </cell>
          <cell r="E7" t="str">
            <v>КМС</v>
          </cell>
          <cell r="F7">
            <v>33744</v>
          </cell>
          <cell r="G7" t="str">
            <v>Сальников Виталий Викторович                                            Кабанов Дмирий Борисович</v>
          </cell>
        </row>
        <row r="8">
          <cell r="B8">
            <v>4</v>
          </cell>
          <cell r="C8" t="str">
            <v>Волков Андрей Алексеевич</v>
          </cell>
          <cell r="D8" t="str">
            <v>Самбо-70</v>
          </cell>
          <cell r="E8" t="str">
            <v>КМС</v>
          </cell>
          <cell r="F8">
            <v>34189</v>
          </cell>
          <cell r="G8" t="str">
            <v>Черникова М.И.  Годовников А.</v>
          </cell>
        </row>
        <row r="9">
          <cell r="B9">
            <v>5</v>
          </cell>
          <cell r="C9" t="str">
            <v>Крюков Дмитрий Алексеевич</v>
          </cell>
          <cell r="D9" t="str">
            <v>НИЯУ МИФИ</v>
          </cell>
          <cell r="E9" t="str">
            <v>КМС</v>
          </cell>
          <cell r="F9">
            <v>30336</v>
          </cell>
          <cell r="G9" t="str">
            <v>Романовский К.А., Есаулов М.Н.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0">
        <row r="5">
          <cell r="B5">
            <v>1</v>
          </cell>
          <cell r="C5" t="str">
            <v>Слуцкий Борис Александрович</v>
          </cell>
          <cell r="D5" t="str">
            <v>СДЮСШОР №45 Пролет.самбист</v>
          </cell>
          <cell r="E5" t="str">
            <v>КМС</v>
          </cell>
          <cell r="F5">
            <v>34887</v>
          </cell>
          <cell r="G5" t="str">
            <v>Тиновицкий К.Г.  Емельянова И.В.</v>
          </cell>
        </row>
        <row r="6">
          <cell r="B6">
            <v>2</v>
          </cell>
          <cell r="C6" t="str">
            <v>Заичкин Максим Борисович</v>
          </cell>
          <cell r="D6" t="str">
            <v>КС Флекс</v>
          </cell>
          <cell r="E6" t="str">
            <v>КМС</v>
          </cell>
          <cell r="F6">
            <v>27395</v>
          </cell>
          <cell r="G6" t="str">
            <v>Лукьянов Н.</v>
          </cell>
        </row>
        <row r="7">
          <cell r="B7">
            <v>3</v>
          </cell>
          <cell r="C7" t="str">
            <v>Карапетян Вардан Арутюнович</v>
          </cell>
          <cell r="D7" t="str">
            <v>АСПЕ</v>
          </cell>
          <cell r="E7" t="str">
            <v>КМС</v>
          </cell>
          <cell r="F7">
            <v>34230</v>
          </cell>
          <cell r="G7" t="str">
            <v>Попов Д.В.,Астахов Д.Б.</v>
          </cell>
        </row>
        <row r="8">
          <cell r="B8">
            <v>4</v>
          </cell>
          <cell r="C8" t="str">
            <v>Григонис Андрюс Пятрасович</v>
          </cell>
          <cell r="D8" t="str">
            <v>КС Флекс</v>
          </cell>
          <cell r="E8" t="str">
            <v>КМС</v>
          </cell>
          <cell r="F8">
            <v>33273</v>
          </cell>
          <cell r="G8" t="str">
            <v>Лукьянов Н.</v>
          </cell>
        </row>
        <row r="9">
          <cell r="B9">
            <v>5</v>
          </cell>
          <cell r="C9" t="str">
            <v>Дохов Арсен Мухамедович</v>
          </cell>
          <cell r="D9" t="str">
            <v>ХОДОРИ-С-70</v>
          </cell>
          <cell r="E9" t="str">
            <v>МС</v>
          </cell>
          <cell r="F9">
            <v>32867</v>
          </cell>
          <cell r="G9" t="str">
            <v>Ходырев А.Н., Жаворонков В.Некрасова А.С.</v>
          </cell>
        </row>
        <row r="10">
          <cell r="B10">
            <v>6</v>
          </cell>
          <cell r="C10" t="str">
            <v>Бернецкий Владислав Викторович</v>
          </cell>
          <cell r="D10" t="str">
            <v>Самбо-70</v>
          </cell>
          <cell r="E10" t="str">
            <v>КМС</v>
          </cell>
          <cell r="F10">
            <v>34202</v>
          </cell>
          <cell r="G10" t="str">
            <v xml:space="preserve">       Павлов Д.А.  Фунтиков П.В.</v>
          </cell>
        </row>
        <row r="11">
          <cell r="B11">
            <v>7</v>
          </cell>
          <cell r="C11" t="str">
            <v>Абубякиров Рустам Ринатович</v>
          </cell>
          <cell r="D11" t="str">
            <v>Самбо-70</v>
          </cell>
          <cell r="E11" t="str">
            <v>КМС</v>
          </cell>
          <cell r="F11">
            <v>32939</v>
          </cell>
          <cell r="G11" t="str">
            <v>Сальников Виталий Викторович                                            Кабанов Дмирий Борисович</v>
          </cell>
        </row>
        <row r="12">
          <cell r="B12">
            <v>8</v>
          </cell>
          <cell r="C12" t="str">
            <v>Неганов Максим Юрьевич</v>
          </cell>
          <cell r="D12" t="str">
            <v>СДЮСШОР №9 Шаболовка</v>
          </cell>
          <cell r="E12" t="str">
            <v>МСМК</v>
          </cell>
          <cell r="F12">
            <v>30828</v>
          </cell>
          <cell r="G12" t="str">
            <v>Старостин В.Ю. Зыков А.С.</v>
          </cell>
        </row>
        <row r="13">
          <cell r="B13">
            <v>9</v>
          </cell>
          <cell r="C13" t="str">
            <v>Болотин Владимир Владимирович</v>
          </cell>
          <cell r="D13" t="str">
            <v>Самбо-70</v>
          </cell>
          <cell r="E13" t="str">
            <v>КМС</v>
          </cell>
          <cell r="F13">
            <v>34761</v>
          </cell>
          <cell r="G13" t="str">
            <v xml:space="preserve">Кузнецов С.В.      Вашурин В.В.        </v>
          </cell>
        </row>
        <row r="14">
          <cell r="B14">
            <v>10</v>
          </cell>
          <cell r="C14" t="str">
            <v>Марышев Ярослав Мхайлович</v>
          </cell>
          <cell r="D14" t="str">
            <v>ВПСК им. Невского</v>
          </cell>
          <cell r="E14" t="str">
            <v>КМС</v>
          </cell>
          <cell r="F14">
            <v>28721</v>
          </cell>
          <cell r="G14" t="str">
            <v>Набиев А.Х.</v>
          </cell>
        </row>
        <row r="15">
          <cell r="B15">
            <v>11</v>
          </cell>
          <cell r="C15" t="str">
            <v>Хакулов Амин Юрьевич</v>
          </cell>
          <cell r="D15" t="str">
            <v>СДЮСШОР №9 Шаболовка</v>
          </cell>
          <cell r="E15" t="str">
            <v>КМС</v>
          </cell>
          <cell r="F15">
            <v>34132</v>
          </cell>
          <cell r="G15" t="str">
            <v>Дмитриева О.В.</v>
          </cell>
        </row>
        <row r="16">
          <cell r="B16">
            <v>12</v>
          </cell>
          <cell r="C16" t="str">
            <v>Шубин Антон Сергеевич</v>
          </cell>
          <cell r="D16" t="str">
            <v>Самбо-70</v>
          </cell>
          <cell r="E16" t="str">
            <v>КМС</v>
          </cell>
          <cell r="G16" t="str">
            <v>Лебедев А.А.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26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21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1">
        <row r="5">
          <cell r="B5">
            <v>1</v>
          </cell>
          <cell r="C5" t="str">
            <v>Кучумов Александр Николаевич</v>
          </cell>
          <cell r="D5" t="str">
            <v>СДЮСШОР №45 Пролет.самбист</v>
          </cell>
          <cell r="E5" t="str">
            <v>МСМК</v>
          </cell>
          <cell r="F5">
            <v>33183</v>
          </cell>
          <cell r="G5" t="str">
            <v>Тиновицкий К.Г.  Емельянова И.В.</v>
          </cell>
        </row>
        <row r="6">
          <cell r="B6">
            <v>2</v>
          </cell>
          <cell r="C6" t="str">
            <v>ЖАРОВ Анатолий Александрович</v>
          </cell>
          <cell r="D6" t="str">
            <v>Самбо-70</v>
          </cell>
          <cell r="E6" t="str">
            <v>МС</v>
          </cell>
          <cell r="F6">
            <v>34199</v>
          </cell>
          <cell r="G6" t="str">
            <v xml:space="preserve">       Сейтаблаев А.В.  Павлов Д.А.  Фунтиков П.В.     Юхарев С.С.</v>
          </cell>
        </row>
        <row r="7">
          <cell r="B7">
            <v>3</v>
          </cell>
          <cell r="C7" t="str">
            <v>НАЖМУДИНОВ Магомед Насрудинович</v>
          </cell>
          <cell r="D7" t="str">
            <v>Самбо-70</v>
          </cell>
          <cell r="E7" t="str">
            <v>МС</v>
          </cell>
          <cell r="F7">
            <v>32887</v>
          </cell>
          <cell r="G7" t="str">
            <v>Коробейников М.Ю., Жиляев Д.С.</v>
          </cell>
        </row>
        <row r="8">
          <cell r="B8">
            <v>4</v>
          </cell>
          <cell r="C8" t="str">
            <v>ХОРПЯКОВ Олег Вячеславович</v>
          </cell>
          <cell r="D8" t="str">
            <v>Самбо-70</v>
          </cell>
          <cell r="E8" t="str">
            <v>МСМК</v>
          </cell>
          <cell r="F8">
            <v>28184</v>
          </cell>
          <cell r="G8" t="str">
            <v>Жиляев Д.С., Бобылёв А.Б., Коробейников М.Ю.</v>
          </cell>
        </row>
        <row r="9">
          <cell r="B9">
            <v>5</v>
          </cell>
          <cell r="C9" t="str">
            <v>Бунин Андрей Сергеевич</v>
          </cell>
          <cell r="D9" t="str">
            <v>НИЯУ МИФИ</v>
          </cell>
          <cell r="E9" t="str">
            <v>КМС</v>
          </cell>
          <cell r="F9">
            <v>34167</v>
          </cell>
          <cell r="G9" t="str">
            <v>Никитин А.,Франковский В.</v>
          </cell>
        </row>
        <row r="10">
          <cell r="B10">
            <v>6</v>
          </cell>
          <cell r="C10" t="str">
            <v>Кемулария Ника Гигаевич</v>
          </cell>
          <cell r="D10" t="str">
            <v>СДЮСШОР №45 Пролет.самбист</v>
          </cell>
          <cell r="E10" t="str">
            <v>КМС</v>
          </cell>
          <cell r="F10">
            <v>34438</v>
          </cell>
          <cell r="G10" t="str">
            <v>Тиновицкий К.Г.  Емельянова И.В.</v>
          </cell>
        </row>
        <row r="11">
          <cell r="B11">
            <v>7</v>
          </cell>
          <cell r="C11" t="str">
            <v>Полехин Денис Владимирович</v>
          </cell>
          <cell r="D11" t="str">
            <v>СДЮСШОР №45 Пролет.самбист</v>
          </cell>
          <cell r="E11" t="str">
            <v>МС</v>
          </cell>
          <cell r="F11">
            <v>33102</v>
          </cell>
          <cell r="G11" t="str">
            <v xml:space="preserve"> Журавицкий А. Журавицкий С.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2"/>
      <sheetData sheetId="13">
        <row r="5">
          <cell r="B5">
            <v>1</v>
          </cell>
          <cell r="C5" t="str">
            <v>Деменков Александр Михайлович</v>
          </cell>
          <cell r="D5" t="str">
            <v>ДООЦ "Юго-Восточный"</v>
          </cell>
          <cell r="E5" t="str">
            <v>КМС</v>
          </cell>
          <cell r="F5">
            <v>35687</v>
          </cell>
          <cell r="G5" t="str">
            <v>Киселев С.Н.        Черкасов М.А.</v>
          </cell>
        </row>
        <row r="6">
          <cell r="B6">
            <v>2</v>
          </cell>
          <cell r="C6" t="str">
            <v>ШУМЕЙКО Михаил Юрьевич</v>
          </cell>
          <cell r="D6" t="str">
            <v>Самбо-70</v>
          </cell>
          <cell r="E6" t="str">
            <v>КМС</v>
          </cell>
          <cell r="F6">
            <v>35167</v>
          </cell>
          <cell r="G6" t="str">
            <v xml:space="preserve"> Леонтьев А.А.                           Бобров А.А.    </v>
          </cell>
        </row>
        <row r="7">
          <cell r="B7">
            <v>3</v>
          </cell>
          <cell r="C7" t="str">
            <v>Иванков Владимир Андреевич</v>
          </cell>
          <cell r="D7" t="str">
            <v>Самбо-70</v>
          </cell>
          <cell r="E7" t="str">
            <v>КМС</v>
          </cell>
          <cell r="F7">
            <v>35326</v>
          </cell>
          <cell r="G7" t="str">
            <v>Алямкин В.Г., Павлов Д.А.,  Казеев А.Е.</v>
          </cell>
        </row>
        <row r="8">
          <cell r="B8">
            <v>4</v>
          </cell>
          <cell r="C8" t="str">
            <v>Кулиев Микаэл Адип Оглы</v>
          </cell>
          <cell r="D8" t="str">
            <v>СДЮСШОР №45 "Пролет. Самбист"</v>
          </cell>
          <cell r="E8" t="str">
            <v>2р</v>
          </cell>
          <cell r="F8">
            <v>35855</v>
          </cell>
          <cell r="G8" t="str">
            <v>Журавицкий А.В.   Журавицкий С.В.</v>
          </cell>
        </row>
        <row r="9">
          <cell r="B9">
            <v>5</v>
          </cell>
          <cell r="C9" t="str">
            <v>Висембаев Артур Казбекович</v>
          </cell>
          <cell r="D9" t="str">
            <v>Самбо-70</v>
          </cell>
          <cell r="E9" t="str">
            <v>1 сп.р.</v>
          </cell>
          <cell r="F9">
            <v>35103</v>
          </cell>
          <cell r="G9" t="str">
            <v>Жиляев Д.С.    Коробейников М.Ю.</v>
          </cell>
        </row>
        <row r="10">
          <cell r="B10">
            <v>6</v>
          </cell>
          <cell r="C10" t="str">
            <v>Зыков Максим Сергеевич</v>
          </cell>
          <cell r="D10" t="str">
            <v>СДЮСШОР №45 "Пролет. Самбист"</v>
          </cell>
          <cell r="E10" t="str">
            <v>2р</v>
          </cell>
          <cell r="F10">
            <v>35134</v>
          </cell>
          <cell r="G10" t="str">
            <v>Тиновицкий К.Г.  Емельянова И.В.</v>
          </cell>
        </row>
        <row r="11">
          <cell r="B11">
            <v>7</v>
          </cell>
          <cell r="C11" t="str">
            <v>Пхакадзе Георгий Георгиевич</v>
          </cell>
          <cell r="D11" t="str">
            <v>СДЮСШОР №9 "Шаболовка"</v>
          </cell>
          <cell r="E11" t="str">
            <v>2р</v>
          </cell>
          <cell r="F11">
            <v>35553</v>
          </cell>
          <cell r="G11" t="str">
            <v>Мизонов А.В.</v>
          </cell>
        </row>
        <row r="12">
          <cell r="B12">
            <v>8</v>
          </cell>
          <cell r="C12" t="str">
            <v>Башаев Тамерлан Таусович</v>
          </cell>
          <cell r="D12" t="str">
            <v>СДЮСШОР №9 "Шаболовка"</v>
          </cell>
          <cell r="E12" t="str">
            <v>2ю</v>
          </cell>
          <cell r="F12">
            <v>35177</v>
          </cell>
          <cell r="G12" t="str">
            <v>Дайч К.З.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4"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5"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81"/>
  <sheetViews>
    <sheetView tabSelected="1" topLeftCell="A13" zoomScale="80" zoomScaleNormal="80" workbookViewId="0">
      <selection activeCell="M20" sqref="M20"/>
    </sheetView>
  </sheetViews>
  <sheetFormatPr defaultRowHeight="15" x14ac:dyDescent="0.25"/>
  <cols>
    <col min="1" max="1" width="4.140625" style="6" customWidth="1"/>
    <col min="2" max="2" width="6.5703125" style="146" customWidth="1"/>
    <col min="3" max="3" width="3.7109375" style="146" customWidth="1"/>
    <col min="4" max="4" width="37.7109375" style="145" customWidth="1"/>
    <col min="5" max="5" width="18.7109375" style="147" customWidth="1"/>
    <col min="6" max="6" width="7.7109375" style="148" customWidth="1"/>
    <col min="7" max="7" width="9.7109375" style="147" customWidth="1"/>
    <col min="8" max="8" width="23.7109375" style="148" customWidth="1"/>
    <col min="9" max="9" width="9.140625" style="5"/>
    <col min="10" max="16384" width="9.140625" style="6"/>
  </cols>
  <sheetData>
    <row r="1" spans="1:9" s="3" customFormat="1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40.5" customHeight="1" x14ac:dyDescent="0.25">
      <c r="A2" s="4" t="str">
        <f>[2]Рабочая!A2</f>
        <v>Чемпионат г. Москвы среди мужчин и женщин.</v>
      </c>
      <c r="B2" s="4"/>
      <c r="C2" s="4"/>
      <c r="D2" s="4"/>
      <c r="E2" s="4"/>
      <c r="F2" s="4"/>
      <c r="G2" s="4"/>
      <c r="H2" s="4"/>
    </row>
    <row r="3" spans="1:9" ht="20.100000000000001" customHeight="1" x14ac:dyDescent="0.25">
      <c r="A3" s="7"/>
      <c r="B3" s="7"/>
      <c r="C3" s="8" t="str">
        <f>[2]Рабочая!A5</f>
        <v>6-8.12.2013 г.</v>
      </c>
      <c r="D3" s="4"/>
      <c r="E3" s="7"/>
      <c r="F3" s="9" t="str">
        <f>[2]Рабочая!G5</f>
        <v>СК МГУПИ</v>
      </c>
      <c r="G3" s="9"/>
      <c r="H3" s="9"/>
    </row>
    <row r="4" spans="1:9" s="13" customFormat="1" ht="5.0999999999999996" customHeight="1" thickBot="1" x14ac:dyDescent="0.3">
      <c r="A4" s="10"/>
      <c r="B4" s="10"/>
      <c r="C4" s="10"/>
      <c r="D4" s="10"/>
      <c r="E4" s="10"/>
      <c r="F4" s="10"/>
      <c r="G4" s="11"/>
      <c r="H4" s="10"/>
      <c r="I4" s="12"/>
    </row>
    <row r="5" spans="1:9" s="22" customFormat="1" ht="27.95" customHeight="1" thickBot="1" x14ac:dyDescent="0.3">
      <c r="A5" s="14" t="s">
        <v>1</v>
      </c>
      <c r="B5" s="15" t="s">
        <v>2</v>
      </c>
      <c r="C5" s="16" t="s">
        <v>3</v>
      </c>
      <c r="D5" s="17" t="s">
        <v>4</v>
      </c>
      <c r="E5" s="17" t="s">
        <v>5</v>
      </c>
      <c r="F5" s="18" t="s">
        <v>6</v>
      </c>
      <c r="G5" s="19" t="s">
        <v>7</v>
      </c>
      <c r="H5" s="20" t="s">
        <v>8</v>
      </c>
      <c r="I5" s="21"/>
    </row>
    <row r="6" spans="1:9" s="32" customFormat="1" ht="21.95" customHeight="1" x14ac:dyDescent="0.25">
      <c r="A6" s="23">
        <f>[2]Рабочая!B17</f>
        <v>52</v>
      </c>
      <c r="B6" s="24">
        <v>1</v>
      </c>
      <c r="C6" s="25">
        <v>2</v>
      </c>
      <c r="D6" s="26" t="str">
        <f>VLOOKUP($C6,'[2]52'!$B$5:$G$68,2,FALSE)</f>
        <v>Марков Тодор Костов</v>
      </c>
      <c r="E6" s="27" t="str">
        <f>VLOOKUP($C6,'[2]52'!$B$5:$G$68,3,FALSE)</f>
        <v>НИЯУ МИФИ</v>
      </c>
      <c r="F6" s="28" t="str">
        <f>VLOOKUP($C6,'[2]52'!$B$5:$G$68,4,FALSE)</f>
        <v>КМС</v>
      </c>
      <c r="G6" s="29">
        <f>VLOOKUP($C6,'[2]52'!$B$5:$G$68,5,FALSE)</f>
        <v>34469</v>
      </c>
      <c r="H6" s="30" t="str">
        <f>VLOOKUP($C6,'[2]52'!$B$5:$G$68,6,FALSE)</f>
        <v>Романовский К.А., Есаулов М.Н.</v>
      </c>
      <c r="I6" s="31"/>
    </row>
    <row r="7" spans="1:9" s="32" customFormat="1" ht="21.95" customHeight="1" x14ac:dyDescent="0.25">
      <c r="A7" s="33"/>
      <c r="B7" s="34">
        <v>2</v>
      </c>
      <c r="C7" s="35">
        <v>3</v>
      </c>
      <c r="D7" s="36" t="str">
        <f>VLOOKUP($C7,'[2]52'!$B$5:$G$68,2,FALSE)</f>
        <v>Монгуш Белек Дуранович</v>
      </c>
      <c r="E7" s="37" t="str">
        <f>VLOOKUP($C7,'[2]52'!$B$5:$G$68,3,FALSE)</f>
        <v>Самбо-70</v>
      </c>
      <c r="F7" s="38" t="str">
        <f>VLOOKUP($C7,'[2]52'!$B$5:$G$68,4,FALSE)</f>
        <v>КМС</v>
      </c>
      <c r="G7" s="39">
        <f>VLOOKUP($C7,'[2]52'!$B$5:$G$68,5,FALSE)</f>
        <v>33657</v>
      </c>
      <c r="H7" s="40" t="str">
        <f>VLOOKUP($C7,'[2]52'!$B$5:$G$68,6,FALSE)</f>
        <v>Черникова М.И.  Годовников А.</v>
      </c>
      <c r="I7" s="31"/>
    </row>
    <row r="8" spans="1:9" s="32" customFormat="1" ht="21.95" customHeight="1" x14ac:dyDescent="0.25">
      <c r="A8" s="33"/>
      <c r="B8" s="34">
        <v>3</v>
      </c>
      <c r="C8" s="65">
        <v>1</v>
      </c>
      <c r="D8" s="36" t="str">
        <f>VLOOKUP($C8,'[2]52'!$B$5:$G$68,2,FALSE)</f>
        <v>Ан Евгений Аркадьевич</v>
      </c>
      <c r="E8" s="37" t="str">
        <f>VLOOKUP($C8,'[2]52'!$B$5:$G$68,3,FALSE)</f>
        <v>СДЮСШОР №45 Пролет.самбист</v>
      </c>
      <c r="F8" s="38" t="str">
        <f>VLOOKUP($C8,'[2]52'!$B$5:$G$68,4,FALSE)</f>
        <v>КМС</v>
      </c>
      <c r="G8" s="39">
        <f>VLOOKUP($C8,'[2]52'!$B$5:$G$68,5,FALSE)</f>
        <v>34427</v>
      </c>
      <c r="H8" s="40" t="str">
        <f>VLOOKUP($C8,'[2]52'!$B$5:$G$68,6,FALSE)</f>
        <v xml:space="preserve"> Журавицкий А. Журавицкий С.</v>
      </c>
      <c r="I8" s="31"/>
    </row>
    <row r="9" spans="1:9" s="32" customFormat="1" ht="21.95" customHeight="1" x14ac:dyDescent="0.25">
      <c r="A9" s="33"/>
      <c r="B9" s="149">
        <v>3</v>
      </c>
      <c r="C9" s="42"/>
      <c r="D9" s="150" t="e">
        <f>VLOOKUP($C9,'[2]52'!$B$5:$G$68,2,FALSE)</f>
        <v>#N/A</v>
      </c>
      <c r="E9" s="44" t="e">
        <f>VLOOKUP($C9,'[2]52'!$B$5:$G$68,3,FALSE)</f>
        <v>#N/A</v>
      </c>
      <c r="F9" s="45" t="e">
        <f>VLOOKUP($C9,'[2]52'!$B$5:$G$68,4,FALSE)</f>
        <v>#N/A</v>
      </c>
      <c r="G9" s="46" t="e">
        <f>VLOOKUP($C9,'[2]52'!$B$5:$G$68,5,FALSE)</f>
        <v>#N/A</v>
      </c>
      <c r="H9" s="47" t="e">
        <f>VLOOKUP($C9,'[2]52'!$B$5:$G$68,6,FALSE)</f>
        <v>#N/A</v>
      </c>
      <c r="I9" s="31"/>
    </row>
    <row r="10" spans="1:9" s="32" customFormat="1" ht="21.95" customHeight="1" x14ac:dyDescent="0.25">
      <c r="A10" s="33"/>
      <c r="B10" s="48" t="s">
        <v>9</v>
      </c>
      <c r="C10" s="42"/>
      <c r="D10" s="49" t="e">
        <f>VLOOKUP($C10,'[2]52'!$B$5:$G$68,2,FALSE)</f>
        <v>#N/A</v>
      </c>
      <c r="E10" s="44" t="e">
        <f>VLOOKUP($C10,'[2]52'!$B$5:$G$68,3,FALSE)</f>
        <v>#N/A</v>
      </c>
      <c r="F10" s="45" t="e">
        <f>VLOOKUP($C10,'[2]52'!$B$5:$G$68,4,FALSE)</f>
        <v>#N/A</v>
      </c>
      <c r="G10" s="46" t="e">
        <f>VLOOKUP($C10,'[2]52'!$B$5:$G$68,5,FALSE)</f>
        <v>#N/A</v>
      </c>
      <c r="H10" s="47" t="e">
        <f>VLOOKUP($C10,'[2]52'!$B$5:$G$68,6,FALSE)</f>
        <v>#N/A</v>
      </c>
      <c r="I10" s="31"/>
    </row>
    <row r="11" spans="1:9" s="32" customFormat="1" ht="21.95" customHeight="1" thickBot="1" x14ac:dyDescent="0.3">
      <c r="A11" s="50"/>
      <c r="B11" s="51" t="s">
        <v>9</v>
      </c>
      <c r="C11" s="52"/>
      <c r="D11" s="53" t="e">
        <f>VLOOKUP($C11,'[2]52'!$B$5:$G$68,2,FALSE)</f>
        <v>#N/A</v>
      </c>
      <c r="E11" s="54" t="e">
        <f>VLOOKUP($C11,'[2]52'!$B$5:$G$68,3,FALSE)</f>
        <v>#N/A</v>
      </c>
      <c r="F11" s="55" t="e">
        <f>VLOOKUP($C11,'[2]52'!$B$5:$G$68,4,FALSE)</f>
        <v>#N/A</v>
      </c>
      <c r="G11" s="56" t="e">
        <f>VLOOKUP($C11,'[2]52'!$B$5:$G$68,5,FALSE)</f>
        <v>#N/A</v>
      </c>
      <c r="H11" s="57" t="e">
        <f>VLOOKUP($C11,'[2]52'!$B$5:$G$68,6,FALSE)</f>
        <v>#N/A</v>
      </c>
      <c r="I11" s="31"/>
    </row>
    <row r="12" spans="1:9" s="32" customFormat="1" ht="21.95" customHeight="1" x14ac:dyDescent="0.25">
      <c r="A12" s="58">
        <f>[2]Рабочая!B18</f>
        <v>57</v>
      </c>
      <c r="B12" s="24">
        <v>1</v>
      </c>
      <c r="C12" s="59">
        <v>4</v>
      </c>
      <c r="D12" s="26" t="str">
        <f>VLOOKUP($C12,'[2]57'!$B$5:$G$68,2,FALSE)</f>
        <v>КУЗЬМЕНКО Алексей Сергеевич</v>
      </c>
      <c r="E12" s="60" t="str">
        <f>VLOOKUP($C12,'[2]57'!$B$5:$G$68,3,FALSE)</f>
        <v>Самбо-70</v>
      </c>
      <c r="F12" s="61" t="str">
        <f>VLOOKUP($C12,'[2]57'!$B$5:$G$68,4,FALSE)</f>
        <v>МС</v>
      </c>
      <c r="G12" s="62">
        <f>VLOOKUP($C12,'[2]57'!$B$5:$G$68,5,FALSE)</f>
        <v>33081</v>
      </c>
      <c r="H12" s="63" t="str">
        <f>VLOOKUP($C12,'[2]57'!$B$5:$G$68,6,FALSE)</f>
        <v xml:space="preserve">       Павлов Д.А.  Алямкин В.Г.  Фунтиков П.В.   Такташев В.Ш.</v>
      </c>
      <c r="I12" s="31"/>
    </row>
    <row r="13" spans="1:9" s="71" customFormat="1" ht="21.95" customHeight="1" x14ac:dyDescent="0.2">
      <c r="A13" s="64"/>
      <c r="B13" s="34">
        <v>2</v>
      </c>
      <c r="C13" s="65">
        <v>1</v>
      </c>
      <c r="D13" s="36" t="str">
        <f>VLOOKUP($C13,'[2]57'!$B$5:$G$68,2,FALSE)</f>
        <v>БЕКЕТОВ Толобек Халиоллович</v>
      </c>
      <c r="E13" s="66" t="str">
        <f>VLOOKUP($C13,'[2]57'!$B$5:$G$68,3,FALSE)</f>
        <v>Самбо-70</v>
      </c>
      <c r="F13" s="67" t="str">
        <f>VLOOKUP($C13,'[2]57'!$B$5:$G$68,4,FALSE)</f>
        <v>МС</v>
      </c>
      <c r="G13" s="68">
        <f>VLOOKUP($C13,'[2]57'!$B$5:$G$68,5,FALSE)</f>
        <v>31886</v>
      </c>
      <c r="H13" s="69" t="str">
        <f>VLOOKUP($C13,'[2]57'!$B$5:$G$68,6,FALSE)</f>
        <v>Жиляев Д.С., Мартынов А.Т., Коробейников М.Ю., Дроков А.Н.</v>
      </c>
      <c r="I13" s="70"/>
    </row>
    <row r="14" spans="1:9" s="71" customFormat="1" ht="21.95" customHeight="1" x14ac:dyDescent="0.2">
      <c r="A14" s="64"/>
      <c r="B14" s="34">
        <v>3</v>
      </c>
      <c r="C14" s="65">
        <v>2</v>
      </c>
      <c r="D14" s="36" t="str">
        <f>VLOOKUP($C14,'[2]57'!$B$5:$G$68,2,FALSE)</f>
        <v>Пастухов Иван Сергеевич</v>
      </c>
      <c r="E14" s="66" t="str">
        <f>VLOOKUP($C14,'[2]57'!$B$5:$G$68,3,FALSE)</f>
        <v>Самбо-70</v>
      </c>
      <c r="F14" s="67" t="str">
        <f>VLOOKUP($C14,'[2]57'!$B$5:$G$68,4,FALSE)</f>
        <v>МС</v>
      </c>
      <c r="G14" s="68">
        <f>VLOOKUP($C14,'[2]57'!$B$5:$G$68,5,FALSE)</f>
        <v>33662</v>
      </c>
      <c r="H14" s="69" t="str">
        <f>VLOOKUP($C14,'[2]57'!$B$5:$G$68,6,FALSE)</f>
        <v>Савкин А.В. Соломатин С.В.</v>
      </c>
      <c r="I14" s="70"/>
    </row>
    <row r="15" spans="1:9" s="71" customFormat="1" ht="21.95" customHeight="1" x14ac:dyDescent="0.2">
      <c r="A15" s="64"/>
      <c r="B15" s="34">
        <v>3</v>
      </c>
      <c r="C15" s="65">
        <v>3</v>
      </c>
      <c r="D15" s="36" t="str">
        <f>VLOOKUP($C15,'[2]57'!$B$5:$G$68,2,FALSE)</f>
        <v>Данькевич Николай Николаевич</v>
      </c>
      <c r="E15" s="66" t="str">
        <f>VLOOKUP($C15,'[2]57'!$B$5:$G$68,3,FALSE)</f>
        <v>ХОДОРИ-С-70</v>
      </c>
      <c r="F15" s="67" t="str">
        <f>VLOOKUP($C15,'[2]57'!$B$5:$G$68,4,FALSE)</f>
        <v>МС</v>
      </c>
      <c r="G15" s="68">
        <f>VLOOKUP($C15,'[2]57'!$B$5:$G$68,5,FALSE)</f>
        <v>32740</v>
      </c>
      <c r="H15" s="69" t="str">
        <f>VLOOKUP($C15,'[2]57'!$B$5:$G$68,6,FALSE)</f>
        <v>Ходырев А.Н.,  Некрасова А.С., Николайчик</v>
      </c>
      <c r="I15" s="70"/>
    </row>
    <row r="16" spans="1:9" s="71" customFormat="1" ht="21.95" customHeight="1" x14ac:dyDescent="0.2">
      <c r="A16" s="64"/>
      <c r="B16" s="72" t="s">
        <v>9</v>
      </c>
      <c r="C16" s="65">
        <v>5</v>
      </c>
      <c r="D16" s="73" t="str">
        <f>VLOOKUP($C16,'[2]57'!$B$5:$G$68,2,FALSE)</f>
        <v>Ильин Дмитрий Анатольевич</v>
      </c>
      <c r="E16" s="74" t="str">
        <f>VLOOKUP($C16,'[2]57'!$B$5:$G$68,3,FALSE)</f>
        <v>МГСУ</v>
      </c>
      <c r="F16" s="75" t="str">
        <f>VLOOKUP($C16,'[2]57'!$B$5:$G$68,4,FALSE)</f>
        <v>МС</v>
      </c>
      <c r="G16" s="76">
        <f>VLOOKUP($C16,'[2]57'!$B$5:$G$68,5,FALSE)</f>
        <v>32942</v>
      </c>
      <c r="H16" s="77" t="str">
        <f>VLOOKUP($C16,'[2]57'!$B$5:$G$68,6,FALSE)</f>
        <v>Сариев Ф., Гарник В.</v>
      </c>
      <c r="I16" s="70"/>
    </row>
    <row r="17" spans="1:9" s="71" customFormat="1" ht="21.95" customHeight="1" thickBot="1" x14ac:dyDescent="0.25">
      <c r="A17" s="78"/>
      <c r="B17" s="79" t="s">
        <v>9</v>
      </c>
      <c r="C17" s="52">
        <v>8</v>
      </c>
      <c r="D17" s="80" t="str">
        <f>VLOOKUP($C17,'[2]57'!$B$5:$G$68,2,FALSE)</f>
        <v>Марфин Федор Сергеевич</v>
      </c>
      <c r="E17" s="81" t="str">
        <f>VLOOKUP($C17,'[2]57'!$B$5:$G$68,3,FALSE)</f>
        <v>ХОДОРИ-С-70</v>
      </c>
      <c r="F17" s="82" t="str">
        <f>VLOOKUP($C17,'[2]57'!$B$5:$G$68,4,FALSE)</f>
        <v>МС</v>
      </c>
      <c r="G17" s="83">
        <f>VLOOKUP($C17,'[2]57'!$B$5:$G$68,5,FALSE)</f>
        <v>32408</v>
      </c>
      <c r="H17" s="84" t="str">
        <f>VLOOKUP($C17,'[2]57'!$B$5:$G$68,6,FALSE)</f>
        <v>Ходырев А.Н.,  Некрасова А.С., Марфин С.Ф.</v>
      </c>
      <c r="I17" s="70"/>
    </row>
    <row r="18" spans="1:9" s="32" customFormat="1" ht="21.95" customHeight="1" x14ac:dyDescent="0.25">
      <c r="A18" s="85">
        <f>[2]Рабочая!B19</f>
        <v>62</v>
      </c>
      <c r="B18" s="24">
        <v>1</v>
      </c>
      <c r="C18" s="25">
        <v>4</v>
      </c>
      <c r="D18" s="26" t="str">
        <f>VLOOKUP($C18,'[2]62'!$B$5:$G$68,2,FALSE)</f>
        <v>МАГДИЧ Евгений Александрович</v>
      </c>
      <c r="E18" s="27" t="str">
        <f>VLOOKUP($C18,'[2]62'!$B$5:$G$68,3,FALSE)</f>
        <v>Самбо-70</v>
      </c>
      <c r="F18" s="86" t="str">
        <f>VLOOKUP($C18,'[2]62'!$B$5:$G$68,4,FALSE)</f>
        <v>МС</v>
      </c>
      <c r="G18" s="29">
        <f>VLOOKUP($C18,'[2]62'!$B$5:$G$68,5,FALSE)</f>
        <v>34193</v>
      </c>
      <c r="H18" s="30" t="str">
        <f>VLOOKUP($C18,'[2]62'!$B$5:$G$68,6,FALSE)</f>
        <v xml:space="preserve"> Савкин А.В.                            Фунтиков П.В. </v>
      </c>
      <c r="I18" s="31"/>
    </row>
    <row r="19" spans="1:9" s="32" customFormat="1" ht="21.95" customHeight="1" x14ac:dyDescent="0.25">
      <c r="A19" s="87"/>
      <c r="B19" s="34">
        <v>2</v>
      </c>
      <c r="C19" s="35">
        <v>5</v>
      </c>
      <c r="D19" s="36" t="str">
        <f>VLOOKUP($C19,'[2]62'!$B$5:$G$68,2,FALSE)</f>
        <v>Унгенфухт Константин Дмитриевич</v>
      </c>
      <c r="E19" s="37" t="str">
        <f>VLOOKUP($C19,'[2]62'!$B$5:$G$68,3,FALSE)</f>
        <v>СДЮСШОР №9 Шаболовка</v>
      </c>
      <c r="F19" s="38" t="str">
        <f>VLOOKUP($C19,'[2]62'!$B$5:$G$68,4,FALSE)</f>
        <v>МС</v>
      </c>
      <c r="G19" s="39">
        <f>VLOOKUP($C19,'[2]62'!$B$5:$G$68,5,FALSE)</f>
        <v>33138</v>
      </c>
      <c r="H19" s="40" t="str">
        <f>VLOOKUP($C19,'[2]62'!$B$5:$G$68,6,FALSE)</f>
        <v>Старостин В.Ю.,Козонков А.</v>
      </c>
      <c r="I19" s="31"/>
    </row>
    <row r="20" spans="1:9" s="32" customFormat="1" ht="21.95" customHeight="1" x14ac:dyDescent="0.25">
      <c r="A20" s="87"/>
      <c r="B20" s="34">
        <v>3</v>
      </c>
      <c r="C20" s="35">
        <v>2</v>
      </c>
      <c r="D20" s="36" t="str">
        <f>VLOOKUP($C20,'[2]62'!$B$5:$G$68,2,FALSE)</f>
        <v>Кудрявцев Евгений Юрьевич</v>
      </c>
      <c r="E20" s="37" t="str">
        <f>VLOOKUP($C20,'[2]62'!$B$5:$G$68,3,FALSE)</f>
        <v>СДЮСШОР №9 Шаболовка</v>
      </c>
      <c r="F20" s="38" t="str">
        <f>VLOOKUP($C20,'[2]62'!$B$5:$G$68,4,FALSE)</f>
        <v>КМС</v>
      </c>
      <c r="G20" s="39">
        <f>VLOOKUP($C20,'[2]62'!$B$5:$G$68,5,FALSE)</f>
        <v>32048</v>
      </c>
      <c r="H20" s="40" t="str">
        <f>VLOOKUP($C20,'[2]62'!$B$5:$G$68,6,FALSE)</f>
        <v>Жердев В.Э.</v>
      </c>
      <c r="I20" s="31"/>
    </row>
    <row r="21" spans="1:9" s="32" customFormat="1" ht="21.95" customHeight="1" x14ac:dyDescent="0.25">
      <c r="A21" s="87"/>
      <c r="B21" s="34">
        <v>3</v>
      </c>
      <c r="C21" s="35">
        <v>6</v>
      </c>
      <c r="D21" s="36" t="str">
        <f>VLOOKUP($C21,'[2]62'!$B$5:$G$68,2,FALSE)</f>
        <v>Джимбинов Баир Мергенович</v>
      </c>
      <c r="E21" s="37" t="str">
        <f>VLOOKUP($C21,'[2]62'!$B$5:$G$68,3,FALSE)</f>
        <v>СДЮСШОР №45 Пролет.самбист</v>
      </c>
      <c r="F21" s="38" t="str">
        <f>VLOOKUP($C21,'[2]62'!$B$5:$G$68,4,FALSE)</f>
        <v>КМС</v>
      </c>
      <c r="G21" s="39">
        <f>VLOOKUP($C21,'[2]62'!$B$5:$G$68,5,FALSE)</f>
        <v>34235</v>
      </c>
      <c r="H21" s="40" t="str">
        <f>VLOOKUP($C21,'[2]62'!$B$5:$G$68,6,FALSE)</f>
        <v>Авдонин С. Журавицкий А.</v>
      </c>
      <c r="I21" s="31"/>
    </row>
    <row r="22" spans="1:9" s="32" customFormat="1" ht="21.95" customHeight="1" x14ac:dyDescent="0.25">
      <c r="A22" s="87"/>
      <c r="B22" s="110" t="s">
        <v>9</v>
      </c>
      <c r="C22" s="35">
        <v>3</v>
      </c>
      <c r="D22" s="118" t="str">
        <f>VLOOKUP($C22,'[2]62'!$B$5:$G$68,2,FALSE)</f>
        <v>Калташкин Александр Юрьевич</v>
      </c>
      <c r="E22" s="119" t="str">
        <f>VLOOKUP($C22,'[2]62'!$B$5:$G$68,3,FALSE)</f>
        <v>СДЮСШОР №9 Шаболовка</v>
      </c>
      <c r="F22" s="120" t="str">
        <f>VLOOKUP($C22,'[2]62'!$B$5:$G$68,4,FALSE)</f>
        <v>МС</v>
      </c>
      <c r="G22" s="121">
        <f>VLOOKUP($C22,'[2]62'!$B$5:$G$68,5,FALSE)</f>
        <v>32566</v>
      </c>
      <c r="H22" s="151" t="str">
        <f>VLOOKUP($C22,'[2]62'!$B$5:$G$68,6,FALSE)</f>
        <v>Шушвал А.А.</v>
      </c>
      <c r="I22" s="31"/>
    </row>
    <row r="23" spans="1:9" s="32" customFormat="1" ht="21.95" customHeight="1" thickBot="1" x14ac:dyDescent="0.3">
      <c r="A23" s="91"/>
      <c r="B23" s="111" t="s">
        <v>9</v>
      </c>
      <c r="C23" s="112">
        <v>9</v>
      </c>
      <c r="D23" s="123" t="str">
        <f>VLOOKUP($C23,'[2]62'!$B$5:$G$68,2,FALSE)</f>
        <v>Масаев Азамат Заурович</v>
      </c>
      <c r="E23" s="124" t="str">
        <f>VLOOKUP($C23,'[2]62'!$B$5:$G$68,3,FALSE)</f>
        <v>КСиЛ</v>
      </c>
      <c r="F23" s="125" t="str">
        <f>VLOOKUP($C23,'[2]62'!$B$5:$G$68,4,FALSE)</f>
        <v>КМС</v>
      </c>
      <c r="G23" s="126">
        <f>VLOOKUP($C23,'[2]62'!$B$5:$G$68,5,FALSE)</f>
        <v>31304</v>
      </c>
      <c r="H23" s="127" t="str">
        <f>VLOOKUP($C23,'[2]62'!$B$5:$G$68,6,FALSE)</f>
        <v>Антонюк И.,Болгов П.,Серпорезюк Д.</v>
      </c>
      <c r="I23" s="31"/>
    </row>
    <row r="24" spans="1:9" s="32" customFormat="1" ht="21.95" customHeight="1" x14ac:dyDescent="0.25">
      <c r="A24" s="94">
        <f>[2]Рабочая!B20</f>
        <v>68</v>
      </c>
      <c r="B24" s="24">
        <v>1</v>
      </c>
      <c r="C24" s="59">
        <v>7</v>
      </c>
      <c r="D24" s="26" t="str">
        <f>VLOOKUP($C24,'[2]68'!$B$5:$G$68,2,FALSE)</f>
        <v>ЛЕОНТЬЕВ Владимир Александрович</v>
      </c>
      <c r="E24" s="60" t="str">
        <f>VLOOKUP($C24,'[2]68'!$B$5:$G$68,3,FALSE)</f>
        <v>Самбо-70</v>
      </c>
      <c r="F24" s="61" t="str">
        <f>VLOOKUP($C24,'[2]68'!$B$5:$G$68,4,FALSE)</f>
        <v>МСМК</v>
      </c>
      <c r="G24" s="62">
        <f>VLOOKUP($C24,'[2]68'!$B$5:$G$68,5,FALSE)</f>
        <v>31378</v>
      </c>
      <c r="H24" s="63" t="str">
        <f>VLOOKUP($C24,'[2]68'!$B$5:$G$68,6,FALSE)</f>
        <v xml:space="preserve">       Павлов Д.А.  Алямкин В.Г.  Фунтиков П.В.   Бобров А.А.     </v>
      </c>
      <c r="I24" s="31"/>
    </row>
    <row r="25" spans="1:9" s="71" customFormat="1" ht="21.95" customHeight="1" x14ac:dyDescent="0.2">
      <c r="A25" s="95"/>
      <c r="B25" s="34">
        <v>2</v>
      </c>
      <c r="C25" s="65">
        <v>8</v>
      </c>
      <c r="D25" s="36" t="str">
        <f>VLOOKUP($C25,'[2]68'!$B$5:$G$68,2,FALSE)</f>
        <v>МЕРКУЛОВ Вадим Михайлович</v>
      </c>
      <c r="E25" s="66" t="str">
        <f>VLOOKUP($C25,'[2]68'!$B$5:$G$68,3,FALSE)</f>
        <v>Самбо-70</v>
      </c>
      <c r="F25" s="67" t="str">
        <f>VLOOKUP($C25,'[2]68'!$B$5:$G$68,4,FALSE)</f>
        <v>МС</v>
      </c>
      <c r="G25" s="68">
        <f>VLOOKUP($C25,'[2]68'!$B$5:$G$68,5,FALSE)</f>
        <v>32748</v>
      </c>
      <c r="H25" s="96" t="str">
        <f>VLOOKUP($C25,'[2]68'!$B$5:$G$68,6,FALSE)</f>
        <v xml:space="preserve">       Павлов Д.А.  Алямкин В.Г.  Фунтиков П.В.   Леонтьев А.А. </v>
      </c>
      <c r="I25" s="70"/>
    </row>
    <row r="26" spans="1:9" s="71" customFormat="1" ht="21.95" customHeight="1" x14ac:dyDescent="0.2">
      <c r="A26" s="95"/>
      <c r="B26" s="34">
        <v>3</v>
      </c>
      <c r="C26" s="65">
        <v>5</v>
      </c>
      <c r="D26" s="36" t="str">
        <f>VLOOKUP($C26,'[2]68'!$B$5:$G$68,2,FALSE)</f>
        <v>Кобзев Андрей Витальевич</v>
      </c>
      <c r="E26" s="66" t="str">
        <f>VLOOKUP($C26,'[2]68'!$B$5:$G$68,3,FALSE)</f>
        <v>Самбо-70</v>
      </c>
      <c r="F26" s="67" t="str">
        <f>VLOOKUP($C26,'[2]68'!$B$5:$G$68,4,FALSE)</f>
        <v>МС</v>
      </c>
      <c r="G26" s="68">
        <f>VLOOKUP($C26,'[2]68'!$B$5:$G$68,5,FALSE)</f>
        <v>33835</v>
      </c>
      <c r="H26" s="69" t="str">
        <f>VLOOKUP($C26,'[2]68'!$B$5:$G$68,6,FALSE)</f>
        <v>Черникова М.И.  Годовников А.</v>
      </c>
      <c r="I26" s="70"/>
    </row>
    <row r="27" spans="1:9" s="71" customFormat="1" ht="21.95" customHeight="1" x14ac:dyDescent="0.2">
      <c r="A27" s="95"/>
      <c r="B27" s="34">
        <v>3</v>
      </c>
      <c r="C27" s="65">
        <v>6</v>
      </c>
      <c r="D27" s="36" t="str">
        <f>VLOOKUP($C27,'[2]68'!$B$5:$G$68,2,FALSE)</f>
        <v>ГАВРИЛОВ Максим Олегович</v>
      </c>
      <c r="E27" s="66" t="str">
        <f>VLOOKUP($C27,'[2]68'!$B$5:$G$68,3,FALSE)</f>
        <v>Самбо-70</v>
      </c>
      <c r="F27" s="67" t="str">
        <f>VLOOKUP($C27,'[2]68'!$B$5:$G$68,4,FALSE)</f>
        <v>МС</v>
      </c>
      <c r="G27" s="68">
        <f>VLOOKUP($C27,'[2]68'!$B$5:$G$68,5,FALSE)</f>
        <v>34227</v>
      </c>
      <c r="H27" s="69" t="str">
        <f>VLOOKUP($C27,'[2]68'!$B$5:$G$68,6,FALSE)</f>
        <v xml:space="preserve"> Савкин А.В.    Фунтиков П.В.              Павлов Д.А. Соломатин С.В.</v>
      </c>
      <c r="I27" s="70"/>
    </row>
    <row r="28" spans="1:9" s="71" customFormat="1" ht="21.95" customHeight="1" x14ac:dyDescent="0.2">
      <c r="A28" s="95"/>
      <c r="B28" s="101" t="s">
        <v>9</v>
      </c>
      <c r="C28" s="65">
        <v>13</v>
      </c>
      <c r="D28" s="73" t="str">
        <f>VLOOKUP($C28,'[2]68'!$B$5:$G$68,2,FALSE)</f>
        <v>Тарасов Юрий Андреевич</v>
      </c>
      <c r="E28" s="74" t="str">
        <f>VLOOKUP($C28,'[2]68'!$B$5:$G$68,3,FALSE)</f>
        <v>МГСУ</v>
      </c>
      <c r="F28" s="75" t="str">
        <f>VLOOKUP($C28,'[2]68'!$B$5:$G$68,4,FALSE)</f>
        <v>КМС</v>
      </c>
      <c r="G28" s="76">
        <f>VLOOKUP($C28,'[2]68'!$B$5:$G$68,5,FALSE)</f>
        <v>34580</v>
      </c>
      <c r="H28" s="77" t="str">
        <f>VLOOKUP($C28,'[2]68'!$B$5:$G$68,6,FALSE)</f>
        <v>Сариев Ф., Гарник В.</v>
      </c>
      <c r="I28" s="70"/>
    </row>
    <row r="29" spans="1:9" s="71" customFormat="1" ht="21.95" customHeight="1" thickBot="1" x14ac:dyDescent="0.25">
      <c r="A29" s="103"/>
      <c r="B29" s="104" t="s">
        <v>9</v>
      </c>
      <c r="C29" s="52">
        <v>4</v>
      </c>
      <c r="D29" s="80" t="str">
        <f>VLOOKUP($C29,'[2]68'!$B$5:$G$68,2,FALSE)</f>
        <v>Малеев Родион Гасенович</v>
      </c>
      <c r="E29" s="81" t="str">
        <f>VLOOKUP($C29,'[2]68'!$B$5:$G$68,3,FALSE)</f>
        <v>АСПЕ</v>
      </c>
      <c r="F29" s="82" t="str">
        <f>VLOOKUP($C29,'[2]68'!$B$5:$G$68,4,FALSE)</f>
        <v>КМС</v>
      </c>
      <c r="G29" s="83">
        <f>VLOOKUP($C29,'[2]68'!$B$5:$G$68,5,FALSE)</f>
        <v>33335</v>
      </c>
      <c r="H29" s="84" t="str">
        <f>VLOOKUP($C29,'[2]68'!$B$5:$G$68,6,FALSE)</f>
        <v>Попов Д.В.,Астахов Д.Б.</v>
      </c>
      <c r="I29" s="70"/>
    </row>
    <row r="30" spans="1:9" s="32" customFormat="1" ht="21.95" customHeight="1" x14ac:dyDescent="0.25">
      <c r="A30" s="85">
        <f>[2]Рабочая!B21</f>
        <v>74</v>
      </c>
      <c r="B30" s="24">
        <v>1</v>
      </c>
      <c r="C30" s="25">
        <v>5</v>
      </c>
      <c r="D30" s="26" t="str">
        <f>VLOOKUP($C30,'[2]74'!$B$5:$G$68,2,FALSE)</f>
        <v>ГЛАДЫШЕВ Пётр Алексеевич</v>
      </c>
      <c r="E30" s="27" t="str">
        <f>VLOOKUP($C30,'[2]74'!$B$5:$G$68,3,FALSE)</f>
        <v>Самбо-70</v>
      </c>
      <c r="F30" s="28" t="str">
        <f>VLOOKUP($C30,'[2]74'!$B$5:$G$68,4,FALSE)</f>
        <v>МС</v>
      </c>
      <c r="G30" s="29">
        <f>VLOOKUP($C30,'[2]74'!$B$5:$G$68,5,FALSE)</f>
        <v>32542</v>
      </c>
      <c r="H30" s="30" t="str">
        <f>VLOOKUP($C30,'[2]74'!$B$5:$G$68,6,FALSE)</f>
        <v>Дроков А.Н., Жиляев Д.С., Коробейников М.Ю.</v>
      </c>
      <c r="I30" s="31"/>
    </row>
    <row r="31" spans="1:9" s="32" customFormat="1" ht="21.95" customHeight="1" x14ac:dyDescent="0.25">
      <c r="A31" s="87"/>
      <c r="B31" s="34">
        <v>2</v>
      </c>
      <c r="C31" s="35">
        <v>6</v>
      </c>
      <c r="D31" s="36" t="str">
        <f>VLOOKUP($C31,'[2]74'!$B$5:$G$68,2,FALSE)</f>
        <v>НИКОЛАЕВ Сергей Андреевич</v>
      </c>
      <c r="E31" s="37" t="str">
        <f>VLOOKUP($C31,'[2]74'!$B$5:$G$68,3,FALSE)</f>
        <v>Самбо-70</v>
      </c>
      <c r="F31" s="38" t="str">
        <f>VLOOKUP($C31,'[2]74'!$B$5:$G$68,4,FALSE)</f>
        <v>МС</v>
      </c>
      <c r="G31" s="39">
        <f>VLOOKUP($C31,'[2]74'!$B$5:$G$68,5,FALSE)</f>
        <v>32742</v>
      </c>
      <c r="H31" s="40" t="str">
        <f>VLOOKUP($C31,'[2]74'!$B$5:$G$68,6,FALSE)</f>
        <v xml:space="preserve">       Павлов Д.А.  Алямкин В.Г.  Фунтиков П.В.   Леонтьев А.А. </v>
      </c>
      <c r="I31" s="31"/>
    </row>
    <row r="32" spans="1:9" s="32" customFormat="1" ht="21.95" customHeight="1" x14ac:dyDescent="0.25">
      <c r="A32" s="87"/>
      <c r="B32" s="34">
        <v>3</v>
      </c>
      <c r="C32" s="35">
        <v>8</v>
      </c>
      <c r="D32" s="36" t="str">
        <f>VLOOKUP($C32,'[2]74'!$B$5:$G$68,2,FALSE)</f>
        <v>Гаджиев Магомед Магомедович</v>
      </c>
      <c r="E32" s="37" t="str">
        <f>VLOOKUP($C32,'[2]74'!$B$5:$G$68,3,FALSE)</f>
        <v>Самбо-70</v>
      </c>
      <c r="F32" s="38" t="str">
        <f>VLOOKUP($C32,'[2]74'!$B$5:$G$68,4,FALSE)</f>
        <v>МС</v>
      </c>
      <c r="G32" s="39">
        <f>VLOOKUP($C32,'[2]74'!$B$5:$G$68,5,FALSE)</f>
        <v>33231</v>
      </c>
      <c r="H32" s="40" t="str">
        <f>VLOOKUP($C32,'[2]74'!$B$5:$G$68,6,FALSE)</f>
        <v>Сальников Виталий Викторович                                            Кабанов Дмирий Борисович</v>
      </c>
      <c r="I32" s="31"/>
    </row>
    <row r="33" spans="1:9" s="32" customFormat="1" ht="21.95" customHeight="1" x14ac:dyDescent="0.25">
      <c r="A33" s="87"/>
      <c r="B33" s="34">
        <v>3</v>
      </c>
      <c r="C33" s="35">
        <v>7</v>
      </c>
      <c r="D33" s="36" t="str">
        <f>VLOOKUP($C33,'[2]74'!$B$5:$G$68,2,FALSE)</f>
        <v>ШЕВЧУК Алексей Александрович</v>
      </c>
      <c r="E33" s="37" t="str">
        <f>VLOOKUP($C33,'[2]74'!$B$5:$G$68,3,FALSE)</f>
        <v>Самбо-70</v>
      </c>
      <c r="F33" s="38" t="str">
        <f>VLOOKUP($C33,'[2]74'!$B$5:$G$68,4,FALSE)</f>
        <v>МС</v>
      </c>
      <c r="G33" s="39">
        <f>VLOOKUP($C33,'[2]74'!$B$5:$G$68,5,FALSE)</f>
        <v>34372</v>
      </c>
      <c r="H33" s="40" t="str">
        <f>VLOOKUP($C33,'[2]74'!$B$5:$G$68,6,FALSE)</f>
        <v>Филимонов С.Н.   Фунтиков П.В.   Чернушевич О.В. Павлов Д.А.</v>
      </c>
      <c r="I33" s="31"/>
    </row>
    <row r="34" spans="1:9" s="32" customFormat="1" ht="21.95" customHeight="1" x14ac:dyDescent="0.25">
      <c r="A34" s="87"/>
      <c r="B34" s="110" t="s">
        <v>9</v>
      </c>
      <c r="C34" s="35">
        <v>11</v>
      </c>
      <c r="D34" s="118" t="str">
        <f>VLOOKUP($C34,'[2]74'!$B$5:$G$68,2,FALSE)</f>
        <v>Саламатников Александр Николаевич</v>
      </c>
      <c r="E34" s="119" t="str">
        <f>VLOOKUP($C34,'[2]74'!$B$5:$G$68,3,FALSE)</f>
        <v>АСПЕ</v>
      </c>
      <c r="F34" s="120" t="str">
        <f>VLOOKUP($C34,'[2]74'!$B$5:$G$68,4,FALSE)</f>
        <v>КМС</v>
      </c>
      <c r="G34" s="121">
        <f>VLOOKUP($C34,'[2]74'!$B$5:$G$68,5,FALSE)</f>
        <v>34047</v>
      </c>
      <c r="H34" s="122" t="str">
        <f>VLOOKUP($C34,'[2]74'!$B$5:$G$68,6,FALSE)</f>
        <v>Попов Д.В.,Астахов Д.Б.</v>
      </c>
      <c r="I34" s="31"/>
    </row>
    <row r="35" spans="1:9" s="32" customFormat="1" ht="21.75" customHeight="1" thickBot="1" x14ac:dyDescent="0.3">
      <c r="A35" s="91"/>
      <c r="B35" s="111" t="s">
        <v>9</v>
      </c>
      <c r="C35" s="112">
        <v>4</v>
      </c>
      <c r="D35" s="123" t="str">
        <f>VLOOKUP($C35,'[2]74'!$B$5:$G$68,2,FALSE)</f>
        <v>ПИТЕРСКИЙ Алексей Александрович</v>
      </c>
      <c r="E35" s="124" t="str">
        <f>VLOOKUP($C35,'[2]74'!$B$5:$G$68,3,FALSE)</f>
        <v>Самбо-70</v>
      </c>
      <c r="F35" s="125" t="str">
        <f>VLOOKUP($C35,'[2]74'!$B$5:$G$68,4,FALSE)</f>
        <v>МС</v>
      </c>
      <c r="G35" s="126">
        <f>VLOOKUP($C35,'[2]74'!$B$5:$G$68,5,FALSE)</f>
        <v>34067</v>
      </c>
      <c r="H35" s="127" t="str">
        <f>VLOOKUP($C35,'[2]74'!$B$5:$G$68,6,FALSE)</f>
        <v xml:space="preserve">       Павлов Д.А.  Алямкин В.Г.  Фунтиков П.В.   Такташев В.Ш.</v>
      </c>
      <c r="I35" s="31"/>
    </row>
    <row r="36" spans="1:9" s="32" customFormat="1" ht="21.75" customHeight="1" x14ac:dyDescent="0.25">
      <c r="A36" s="94">
        <f>[2]Рабочая!B22</f>
        <v>82</v>
      </c>
      <c r="B36" s="24">
        <v>1</v>
      </c>
      <c r="C36" s="59">
        <v>5</v>
      </c>
      <c r="D36" s="26" t="str">
        <f>VLOOKUP($C36,'[2]82'!$B$5:$G$68,2,FALSE)</f>
        <v>Насыров Евгений Габдлбарыевич</v>
      </c>
      <c r="E36" s="60" t="str">
        <f>VLOOKUP($C36,'[2]82'!$B$5:$G$68,3,FALSE)</f>
        <v>АСПЕ</v>
      </c>
      <c r="F36" s="61" t="str">
        <f>VLOOKUP($C36,'[2]82'!$B$5:$G$68,4,FALSE)</f>
        <v>МСМК</v>
      </c>
      <c r="G36" s="62">
        <f>VLOOKUP($C36,'[2]82'!$B$5:$G$68,5,FALSE)</f>
        <v>30292</v>
      </c>
      <c r="H36" s="63" t="str">
        <f>VLOOKUP($C36,'[2]82'!$B$5:$G$68,6,FALSE)</f>
        <v>Попов Д.В.,Астахов Д.Б.</v>
      </c>
      <c r="I36" s="31"/>
    </row>
    <row r="37" spans="1:9" s="71" customFormat="1" ht="21.95" customHeight="1" x14ac:dyDescent="0.2">
      <c r="A37" s="95"/>
      <c r="B37" s="34">
        <v>2</v>
      </c>
      <c r="C37" s="65">
        <v>8</v>
      </c>
      <c r="D37" s="36" t="str">
        <f>VLOOKUP($C37,'[2]82'!$B$5:$G$68,2,FALSE)</f>
        <v>Мошенко Никита Валерьевич</v>
      </c>
      <c r="E37" s="66" t="str">
        <f>VLOOKUP($C37,'[2]82'!$B$5:$G$68,3,FALSE)</f>
        <v>Самбо-70</v>
      </c>
      <c r="F37" s="67" t="str">
        <f>VLOOKUP($C37,'[2]82'!$B$5:$G$68,4,FALSE)</f>
        <v>МС</v>
      </c>
      <c r="G37" s="68">
        <f>VLOOKUP($C37,'[2]82'!$B$5:$G$68,5,FALSE)</f>
        <v>33234</v>
      </c>
      <c r="H37" s="69" t="str">
        <f>VLOOKUP($C37,'[2]82'!$B$5:$G$68,6,FALSE)</f>
        <v>Сальников Виталий Викторович                                            Кабанов Дмирий Борисович</v>
      </c>
      <c r="I37" s="70"/>
    </row>
    <row r="38" spans="1:9" s="71" customFormat="1" ht="21.95" customHeight="1" x14ac:dyDescent="0.2">
      <c r="A38" s="95"/>
      <c r="B38" s="34">
        <v>3</v>
      </c>
      <c r="C38" s="65">
        <v>6</v>
      </c>
      <c r="D38" s="36" t="str">
        <f>VLOOKUP($C38,'[2]82'!$B$5:$G$68,2,FALSE)</f>
        <v>АЙНУЛИН Равиль Жафярович</v>
      </c>
      <c r="E38" s="66" t="str">
        <f>VLOOKUP($C38,'[2]82'!$B$5:$G$68,3,FALSE)</f>
        <v>Самбо-70</v>
      </c>
      <c r="F38" s="67" t="str">
        <f>VLOOKUP($C38,'[2]82'!$B$5:$G$68,4,FALSE)</f>
        <v>МС</v>
      </c>
      <c r="G38" s="68">
        <f>VLOOKUP($C38,'[2]82'!$B$5:$G$68,5,FALSE)</f>
        <v>32676</v>
      </c>
      <c r="H38" s="69" t="str">
        <f>VLOOKUP($C38,'[2]82'!$B$5:$G$68,6,FALSE)</f>
        <v xml:space="preserve">       Павлов Д.А.  Алямкин В.Г.  Фунтиков П.В.   Леонтьев А.А. </v>
      </c>
      <c r="I38" s="70"/>
    </row>
    <row r="39" spans="1:9" s="71" customFormat="1" ht="21.95" customHeight="1" x14ac:dyDescent="0.2">
      <c r="A39" s="95"/>
      <c r="B39" s="34">
        <v>3</v>
      </c>
      <c r="C39" s="65">
        <v>2</v>
      </c>
      <c r="D39" s="36" t="str">
        <f>VLOOKUP($C39,'[2]82'!$B$5:$G$68,2,FALSE)</f>
        <v>Пензин Николай Юрьевич</v>
      </c>
      <c r="E39" s="66" t="str">
        <f>VLOOKUP($C39,'[2]82'!$B$5:$G$68,3,FALSE)</f>
        <v>Самбо-Центр</v>
      </c>
      <c r="F39" s="67" t="str">
        <f>VLOOKUP($C39,'[2]82'!$B$5:$G$68,4,FALSE)</f>
        <v>КМС</v>
      </c>
      <c r="G39" s="68">
        <f>VLOOKUP($C39,'[2]82'!$B$5:$G$68,5,FALSE)</f>
        <v>32642</v>
      </c>
      <c r="H39" s="69" t="str">
        <f>VLOOKUP($C39,'[2]82'!$B$5:$G$68,6,FALSE)</f>
        <v>Пензин Ю.Н.           Пензин Н.Ю.</v>
      </c>
      <c r="I39" s="70"/>
    </row>
    <row r="40" spans="1:9" s="71" customFormat="1" ht="21.95" customHeight="1" x14ac:dyDescent="0.2">
      <c r="A40" s="95"/>
      <c r="B40" s="101" t="s">
        <v>9</v>
      </c>
      <c r="C40" s="65">
        <v>7</v>
      </c>
      <c r="D40" s="73" t="str">
        <f>VLOOKUP($C40,'[2]82'!$B$5:$G$68,2,FALSE)</f>
        <v>Литвиненко Николай Николаевич</v>
      </c>
      <c r="E40" s="74" t="str">
        <f>VLOOKUP($C40,'[2]82'!$B$5:$G$68,3,FALSE)</f>
        <v>Самбо-70</v>
      </c>
      <c r="F40" s="75" t="str">
        <f>VLOOKUP($C40,'[2]82'!$B$5:$G$68,4,FALSE)</f>
        <v>МС</v>
      </c>
      <c r="G40" s="76">
        <f>VLOOKUP($C40,'[2]82'!$B$5:$G$68,5,FALSE)</f>
        <v>34465</v>
      </c>
      <c r="H40" s="77" t="str">
        <f>VLOOKUP($C40,'[2]82'!$B$5:$G$68,6,FALSE)</f>
        <v xml:space="preserve">Кузнецов С.В.      Вашурин В.В.        </v>
      </c>
      <c r="I40" s="70"/>
    </row>
    <row r="41" spans="1:9" s="71" customFormat="1" ht="21.95" customHeight="1" thickBot="1" x14ac:dyDescent="0.25">
      <c r="A41" s="103"/>
      <c r="B41" s="104" t="s">
        <v>9</v>
      </c>
      <c r="C41" s="52">
        <v>9</v>
      </c>
      <c r="D41" s="80" t="str">
        <f>VLOOKUP($C41,'[2]82'!$B$5:$G$68,2,FALSE)</f>
        <v>Никифоров Иван Владимирович</v>
      </c>
      <c r="E41" s="81" t="str">
        <f>VLOOKUP($C41,'[2]82'!$B$5:$G$68,3,FALSE)</f>
        <v>Самбо-70</v>
      </c>
      <c r="F41" s="82" t="str">
        <f>VLOOKUP($C41,'[2]82'!$B$5:$G$68,4,FALSE)</f>
        <v>КМС</v>
      </c>
      <c r="G41" s="83">
        <f>VLOOKUP($C41,'[2]82'!$B$5:$G$68,5,FALSE)</f>
        <v>31069</v>
      </c>
      <c r="H41" s="84" t="str">
        <f>VLOOKUP($C41,'[2]82'!$B$5:$G$68,6,FALSE)</f>
        <v>Сальников Виталий Викторович                                            Кабанов Дмирий Борисович</v>
      </c>
      <c r="I41" s="70"/>
    </row>
    <row r="42" spans="1:9" s="32" customFormat="1" ht="27.75" customHeight="1" x14ac:dyDescent="0.25">
      <c r="A42" s="85">
        <f>[2]Рабочая!B23</f>
        <v>90</v>
      </c>
      <c r="B42" s="24">
        <v>1</v>
      </c>
      <c r="C42" s="25">
        <v>2</v>
      </c>
      <c r="D42" s="26" t="str">
        <f>VLOOKUP($C42,'[2]90'!$B$5:$G$68,2,FALSE)</f>
        <v>Шикалов Юрий Александрович</v>
      </c>
      <c r="E42" s="27" t="str">
        <f>VLOOKUP($C42,'[2]90'!$B$5:$G$68,3,FALSE)</f>
        <v>Самбо-70</v>
      </c>
      <c r="F42" s="28" t="str">
        <f>VLOOKUP($C42,'[2]90'!$B$5:$G$68,4,FALSE)</f>
        <v>МСМК</v>
      </c>
      <c r="G42" s="29">
        <f>VLOOKUP($C42,'[2]90'!$B$5:$G$68,5,FALSE)</f>
        <v>31149</v>
      </c>
      <c r="H42" s="30" t="str">
        <f>VLOOKUP($C42,'[2]90'!$B$5:$G$68,6,FALSE)</f>
        <v>Сальников Виталий Викторович                                            Кабанов Дмирий Борисович</v>
      </c>
      <c r="I42" s="31"/>
    </row>
    <row r="43" spans="1:9" s="32" customFormat="1" ht="28.5" customHeight="1" x14ac:dyDescent="0.25">
      <c r="A43" s="87"/>
      <c r="B43" s="34">
        <v>2</v>
      </c>
      <c r="C43" s="35">
        <v>3</v>
      </c>
      <c r="D43" s="36" t="str">
        <f>VLOOKUP($C43,'[2]90'!$B$5:$G$68,2,FALSE)</f>
        <v>Березовчук Ростислав Станислав</v>
      </c>
      <c r="E43" s="37" t="str">
        <f>VLOOKUP($C43,'[2]90'!$B$5:$G$68,3,FALSE)</f>
        <v>Самбо-70</v>
      </c>
      <c r="F43" s="38" t="str">
        <f>VLOOKUP($C43,'[2]90'!$B$5:$G$68,4,FALSE)</f>
        <v>КМС</v>
      </c>
      <c r="G43" s="39">
        <f>VLOOKUP($C43,'[2]90'!$B$5:$G$68,5,FALSE)</f>
        <v>33744</v>
      </c>
      <c r="H43" s="40" t="str">
        <f>VLOOKUP($C43,'[2]90'!$B$5:$G$68,6,FALSE)</f>
        <v>Сальников Виталий Викторович                                            Кабанов Дмирий Борисович</v>
      </c>
      <c r="I43" s="31"/>
    </row>
    <row r="44" spans="1:9" s="32" customFormat="1" ht="21.95" customHeight="1" x14ac:dyDescent="0.25">
      <c r="A44" s="87"/>
      <c r="B44" s="34">
        <v>3</v>
      </c>
      <c r="C44" s="35">
        <v>4</v>
      </c>
      <c r="D44" s="36" t="str">
        <f>VLOOKUP($C44,'[2]90'!$B$5:$G$68,2,FALSE)</f>
        <v>Волков Андрей Алексеевич</v>
      </c>
      <c r="E44" s="37" t="str">
        <f>VLOOKUP($C44,'[2]90'!$B$5:$G$68,3,FALSE)</f>
        <v>Самбо-70</v>
      </c>
      <c r="F44" s="38" t="str">
        <f>VLOOKUP($C44,'[2]90'!$B$5:$G$68,4,FALSE)</f>
        <v>КМС</v>
      </c>
      <c r="G44" s="39">
        <f>VLOOKUP($C44,'[2]90'!$B$5:$G$68,5,FALSE)</f>
        <v>34189</v>
      </c>
      <c r="H44" s="40" t="str">
        <f>VLOOKUP($C44,'[2]90'!$B$5:$G$68,6,FALSE)</f>
        <v>Черникова М.И.  Годовников А.</v>
      </c>
      <c r="I44" s="31"/>
    </row>
    <row r="45" spans="1:9" s="32" customFormat="1" ht="21.95" customHeight="1" x14ac:dyDescent="0.25">
      <c r="A45" s="87"/>
      <c r="B45" s="34">
        <v>3</v>
      </c>
      <c r="C45" s="35">
        <v>1</v>
      </c>
      <c r="D45" s="36" t="str">
        <f>VLOOKUP($C45,'[2]90'!$B$5:$G$68,2,FALSE)</f>
        <v>Горбачевский Никита Александрович</v>
      </c>
      <c r="E45" s="37" t="str">
        <f>VLOOKUP($C45,'[2]90'!$B$5:$G$68,3,FALSE)</f>
        <v>Самбо-70</v>
      </c>
      <c r="F45" s="38" t="str">
        <f>VLOOKUP($C45,'[2]90'!$B$5:$G$68,4,FALSE)</f>
        <v>КМС</v>
      </c>
      <c r="G45" s="39">
        <f>VLOOKUP($C45,'[2]90'!$B$5:$G$68,5,FALSE)</f>
        <v>34406</v>
      </c>
      <c r="H45" s="40" t="str">
        <f>VLOOKUP($C45,'[2]90'!$B$5:$G$68,6,FALSE)</f>
        <v xml:space="preserve">Кузнецов С.В.      Вашурин В.В.        </v>
      </c>
      <c r="I45" s="31"/>
    </row>
    <row r="46" spans="1:9" s="32" customFormat="1" ht="21.95" customHeight="1" x14ac:dyDescent="0.25">
      <c r="A46" s="87"/>
      <c r="B46" s="110" t="s">
        <v>9</v>
      </c>
      <c r="C46" s="35">
        <v>5</v>
      </c>
      <c r="D46" s="118" t="str">
        <f>VLOOKUP($C46,'[2]90'!$B$5:$G$68,2,FALSE)</f>
        <v>Крюков Дмитрий Алексеевич</v>
      </c>
      <c r="E46" s="119" t="str">
        <f>VLOOKUP($C46,'[2]90'!$B$5:$G$68,3,FALSE)</f>
        <v>НИЯУ МИФИ</v>
      </c>
      <c r="F46" s="120" t="str">
        <f>VLOOKUP($C46,'[2]90'!$B$5:$G$68,4,FALSE)</f>
        <v>КМС</v>
      </c>
      <c r="G46" s="121">
        <f>VLOOKUP($C46,'[2]90'!$B$5:$G$68,5,FALSE)</f>
        <v>30336</v>
      </c>
      <c r="H46" s="122" t="str">
        <f>VLOOKUP($C46,'[2]90'!$B$5:$G$68,6,FALSE)</f>
        <v>Романовский К.А., Есаулов М.Н.</v>
      </c>
      <c r="I46" s="31"/>
    </row>
    <row r="47" spans="1:9" s="32" customFormat="1" ht="21.95" customHeight="1" thickBot="1" x14ac:dyDescent="0.3">
      <c r="A47" s="91"/>
      <c r="B47" s="92" t="s">
        <v>9</v>
      </c>
      <c r="C47" s="93"/>
      <c r="D47" s="53" t="e">
        <f>VLOOKUP($C47,'[2]90'!$B$5:$G$68,2,FALSE)</f>
        <v>#N/A</v>
      </c>
      <c r="E47" s="54" t="e">
        <f>VLOOKUP($C47,'[2]90'!$B$5:$G$68,3,FALSE)</f>
        <v>#N/A</v>
      </c>
      <c r="F47" s="55" t="e">
        <f>VLOOKUP($C47,'[2]90'!$B$5:$G$68,4,FALSE)</f>
        <v>#N/A</v>
      </c>
      <c r="G47" s="56" t="e">
        <f>VLOOKUP($C47,'[2]90'!$B$5:$G$68,5,FALSE)</f>
        <v>#N/A</v>
      </c>
      <c r="H47" s="57" t="e">
        <f>VLOOKUP($C47,'[2]90'!$B$5:$G$68,6,FALSE)</f>
        <v>#N/A</v>
      </c>
      <c r="I47" s="31"/>
    </row>
    <row r="48" spans="1:9" s="32" customFormat="1" ht="21.95" customHeight="1" x14ac:dyDescent="0.25">
      <c r="A48" s="94">
        <f>[2]Рабочая!B24</f>
        <v>100</v>
      </c>
      <c r="B48" s="24">
        <v>1</v>
      </c>
      <c r="C48" s="59">
        <v>8</v>
      </c>
      <c r="D48" s="26" t="str">
        <f>VLOOKUP($C48,'[2]100'!$B$5:$G$68,2,FALSE)</f>
        <v>Неганов Максим Юрьевич</v>
      </c>
      <c r="E48" s="60" t="str">
        <f>VLOOKUP($C48,'[2]100'!$B$5:$G$68,3,FALSE)</f>
        <v>СДЮСШОР №9 Шаболовка</v>
      </c>
      <c r="F48" s="61" t="str">
        <f>VLOOKUP($C48,'[2]100'!$B$5:$G$68,4,FALSE)</f>
        <v>МСМК</v>
      </c>
      <c r="G48" s="62">
        <f>VLOOKUP($C48,'[2]100'!$B$5:$G$68,5,FALSE)</f>
        <v>30828</v>
      </c>
      <c r="H48" s="63" t="str">
        <f>VLOOKUP($C48,'[2]100'!$B$5:$G$68,6,FALSE)</f>
        <v>Старостин В.Ю. Зыков А.С.</v>
      </c>
      <c r="I48" s="31"/>
    </row>
    <row r="49" spans="1:9" s="71" customFormat="1" ht="21.95" customHeight="1" x14ac:dyDescent="0.2">
      <c r="A49" s="95"/>
      <c r="B49" s="34">
        <v>2</v>
      </c>
      <c r="C49" s="65">
        <v>5</v>
      </c>
      <c r="D49" s="36" t="str">
        <f>VLOOKUP($C49,'[2]100'!$B$5:$G$68,2,FALSE)</f>
        <v>Дохов Арсен Мухамедович</v>
      </c>
      <c r="E49" s="66" t="str">
        <f>VLOOKUP($C49,'[2]100'!$B$5:$G$68,3,FALSE)</f>
        <v>ХОДОРИ-С-70</v>
      </c>
      <c r="F49" s="67" t="str">
        <f>VLOOKUP($C49,'[2]100'!$B$5:$G$68,4,FALSE)</f>
        <v>МС</v>
      </c>
      <c r="G49" s="68">
        <f>VLOOKUP($C49,'[2]100'!$B$5:$G$68,5,FALSE)</f>
        <v>32867</v>
      </c>
      <c r="H49" s="69" t="str">
        <f>VLOOKUP($C49,'[2]100'!$B$5:$G$68,6,FALSE)</f>
        <v>Ходырев А.Н., Жаворонков В.Некрасова А.С.</v>
      </c>
      <c r="I49" s="70"/>
    </row>
    <row r="50" spans="1:9" s="71" customFormat="1" ht="21.95" customHeight="1" x14ac:dyDescent="0.2">
      <c r="A50" s="95"/>
      <c r="B50" s="34">
        <v>3</v>
      </c>
      <c r="C50" s="65">
        <v>9</v>
      </c>
      <c r="D50" s="36" t="str">
        <f>VLOOKUP($C50,'[2]100'!$B$5:$G$68,2,FALSE)</f>
        <v>Болотин Владимир Владимирович</v>
      </c>
      <c r="E50" s="66" t="str">
        <f>VLOOKUP($C50,'[2]100'!$B$5:$G$68,3,FALSE)</f>
        <v>Самбо-70</v>
      </c>
      <c r="F50" s="67" t="str">
        <f>VLOOKUP($C50,'[2]100'!$B$5:$G$68,4,FALSE)</f>
        <v>КМС</v>
      </c>
      <c r="G50" s="68">
        <f>VLOOKUP($C50,'[2]100'!$B$5:$G$68,5,FALSE)</f>
        <v>34761</v>
      </c>
      <c r="H50" s="69" t="str">
        <f>VLOOKUP($C50,'[2]100'!$B$5:$G$68,6,FALSE)</f>
        <v xml:space="preserve">Кузнецов С.В.      Вашурин В.В.        </v>
      </c>
      <c r="I50" s="70"/>
    </row>
    <row r="51" spans="1:9" s="71" customFormat="1" ht="21.95" customHeight="1" x14ac:dyDescent="0.2">
      <c r="A51" s="95"/>
      <c r="B51" s="34">
        <v>3</v>
      </c>
      <c r="C51" s="65">
        <v>6</v>
      </c>
      <c r="D51" s="36" t="str">
        <f>VLOOKUP($C51,'[2]100'!$B$5:$G$68,2,FALSE)</f>
        <v>Бернецкий Владислав Викторович</v>
      </c>
      <c r="E51" s="66" t="str">
        <f>VLOOKUP($C51,'[2]100'!$B$5:$G$68,3,FALSE)</f>
        <v>Самбо-70</v>
      </c>
      <c r="F51" s="67" t="str">
        <f>VLOOKUP($C51,'[2]100'!$B$5:$G$68,4,FALSE)</f>
        <v>КМС</v>
      </c>
      <c r="G51" s="68">
        <f>VLOOKUP($C51,'[2]100'!$B$5:$G$68,5,FALSE)</f>
        <v>34202</v>
      </c>
      <c r="H51" s="69" t="str">
        <f>VLOOKUP($C51,'[2]100'!$B$5:$G$68,6,FALSE)</f>
        <v xml:space="preserve">       Павлов Д.А.  Фунтиков П.В.</v>
      </c>
      <c r="I51" s="70"/>
    </row>
    <row r="52" spans="1:9" s="71" customFormat="1" ht="21.95" customHeight="1" x14ac:dyDescent="0.2">
      <c r="A52" s="95"/>
      <c r="B52" s="101" t="s">
        <v>9</v>
      </c>
      <c r="C52" s="65">
        <v>11</v>
      </c>
      <c r="D52" s="73" t="str">
        <f>VLOOKUP($C52,'[2]100'!$B$5:$G$68,2,FALSE)</f>
        <v>Хакулов Амин Юрьевич</v>
      </c>
      <c r="E52" s="74" t="str">
        <f>VLOOKUP($C52,'[2]100'!$B$5:$G$68,3,FALSE)</f>
        <v>СДЮСШОР №9 Шаболовка</v>
      </c>
      <c r="F52" s="75" t="str">
        <f>VLOOKUP($C52,'[2]100'!$B$5:$G$68,4,FALSE)</f>
        <v>КМС</v>
      </c>
      <c r="G52" s="76">
        <f>VLOOKUP($C52,'[2]100'!$B$5:$G$68,5,FALSE)</f>
        <v>34132</v>
      </c>
      <c r="H52" s="77" t="str">
        <f>VLOOKUP($C52,'[2]100'!$B$5:$G$68,6,FALSE)</f>
        <v>Дмитриева О.В.</v>
      </c>
      <c r="I52" s="70"/>
    </row>
    <row r="53" spans="1:9" s="71" customFormat="1" ht="21.95" customHeight="1" thickBot="1" x14ac:dyDescent="0.25">
      <c r="A53" s="103"/>
      <c r="B53" s="104" t="s">
        <v>9</v>
      </c>
      <c r="C53" s="52">
        <v>2</v>
      </c>
      <c r="D53" s="80" t="str">
        <f>VLOOKUP($C53,'[2]100'!$B$5:$G$68,2,FALSE)</f>
        <v>Заичкин Максим Борисович</v>
      </c>
      <c r="E53" s="81" t="str">
        <f>VLOOKUP($C53,'[2]100'!$B$5:$G$68,3,FALSE)</f>
        <v>КС Флекс</v>
      </c>
      <c r="F53" s="82" t="str">
        <f>VLOOKUP($C53,'[2]100'!$B$5:$G$68,4,FALSE)</f>
        <v>КМС</v>
      </c>
      <c r="G53" s="83">
        <f>VLOOKUP($C53,'[2]100'!$B$5:$G$68,5,FALSE)</f>
        <v>27395</v>
      </c>
      <c r="H53" s="84" t="str">
        <f>VLOOKUP($C53,'[2]100'!$B$5:$G$68,6,FALSE)</f>
        <v>Лукьянов Н.</v>
      </c>
      <c r="I53" s="70"/>
    </row>
    <row r="54" spans="1:9" s="32" customFormat="1" ht="21.95" customHeight="1" x14ac:dyDescent="0.25">
      <c r="A54" s="85" t="str">
        <f>[2]Рабочая!B25</f>
        <v>&gt;100</v>
      </c>
      <c r="B54" s="24">
        <v>1</v>
      </c>
      <c r="C54" s="25">
        <v>4</v>
      </c>
      <c r="D54" s="26" t="str">
        <f>VLOOKUP($C54,'[2]&gt;100'!$B$5:$G$68,2,FALSE)</f>
        <v>ХОРПЯКОВ Олег Вячеславович</v>
      </c>
      <c r="E54" s="27" t="str">
        <f>VLOOKUP($C54,'[2]&gt;100'!$B$5:$G$68,3,FALSE)</f>
        <v>Самбо-70</v>
      </c>
      <c r="F54" s="28" t="str">
        <f>VLOOKUP($C54,'[2]&gt;100'!$B$5:$G$68,4,FALSE)</f>
        <v>МСМК</v>
      </c>
      <c r="G54" s="29">
        <f>VLOOKUP($C54,'[2]&gt;100'!$B$5:$G$68,5,FALSE)</f>
        <v>28184</v>
      </c>
      <c r="H54" s="30" t="str">
        <f>VLOOKUP($C54,'[2]&gt;100'!$B$5:$G$68,6,FALSE)</f>
        <v>Жиляев Д.С., Бобылёв А.Б., Коробейников М.Ю.</v>
      </c>
      <c r="I54" s="31"/>
    </row>
    <row r="55" spans="1:9" s="32" customFormat="1" ht="21.95" customHeight="1" x14ac:dyDescent="0.25">
      <c r="A55" s="87"/>
      <c r="B55" s="34">
        <v>2</v>
      </c>
      <c r="C55" s="35">
        <v>3</v>
      </c>
      <c r="D55" s="36" t="str">
        <f>VLOOKUP($C55,'[2]&gt;100'!$B$5:$G$68,2,FALSE)</f>
        <v>НАЖМУДИНОВ Магомед Насрудинович</v>
      </c>
      <c r="E55" s="37" t="str">
        <f>VLOOKUP($C55,'[2]&gt;100'!$B$5:$G$68,3,FALSE)</f>
        <v>Самбо-70</v>
      </c>
      <c r="F55" s="38" t="str">
        <f>VLOOKUP($C55,'[2]&gt;100'!$B$5:$G$68,4,FALSE)</f>
        <v>МС</v>
      </c>
      <c r="G55" s="39">
        <f>VLOOKUP($C55,'[2]&gt;100'!$B$5:$G$68,5,FALSE)</f>
        <v>32887</v>
      </c>
      <c r="H55" s="40" t="str">
        <f>VLOOKUP($C55,'[2]&gt;100'!$B$5:$G$68,6,FALSE)</f>
        <v>Коробейников М.Ю., Жиляев Д.С.</v>
      </c>
      <c r="I55" s="31"/>
    </row>
    <row r="56" spans="1:9" s="32" customFormat="1" ht="21.95" customHeight="1" x14ac:dyDescent="0.25">
      <c r="A56" s="87"/>
      <c r="B56" s="34">
        <v>3</v>
      </c>
      <c r="C56" s="35">
        <v>7</v>
      </c>
      <c r="D56" s="36" t="str">
        <f>VLOOKUP($C56,'[2]&gt;100'!$B$5:$G$68,2,FALSE)</f>
        <v>Полехин Денис Владимирович</v>
      </c>
      <c r="E56" s="37" t="str">
        <f>VLOOKUP($C56,'[2]&gt;100'!$B$5:$G$68,3,FALSE)</f>
        <v>СДЮСШОР №45 Пролет.самбист</v>
      </c>
      <c r="F56" s="38" t="str">
        <f>VLOOKUP($C56,'[2]&gt;100'!$B$5:$G$68,4,FALSE)</f>
        <v>МС</v>
      </c>
      <c r="G56" s="39">
        <f>VLOOKUP($C56,'[2]&gt;100'!$B$5:$G$68,5,FALSE)</f>
        <v>33102</v>
      </c>
      <c r="H56" s="40" t="str">
        <f>VLOOKUP($C56,'[2]&gt;100'!$B$5:$G$68,6,FALSE)</f>
        <v xml:space="preserve"> Журавицкий А. Журавицкий С.</v>
      </c>
      <c r="I56" s="31"/>
    </row>
    <row r="57" spans="1:9" s="32" customFormat="1" ht="21.95" customHeight="1" x14ac:dyDescent="0.25">
      <c r="A57" s="87"/>
      <c r="B57" s="34">
        <v>3</v>
      </c>
      <c r="C57" s="35">
        <v>1</v>
      </c>
      <c r="D57" s="36" t="str">
        <f>VLOOKUP($C57,'[2]&gt;100'!$B$5:$G$68,2,FALSE)</f>
        <v>Кучумов Александр Николаевич</v>
      </c>
      <c r="E57" s="37" t="str">
        <f>VLOOKUP($C57,'[2]&gt;100'!$B$5:$G$68,3,FALSE)</f>
        <v>СДЮСШОР №45 Пролет.самбист</v>
      </c>
      <c r="F57" s="38" t="str">
        <f>VLOOKUP($C57,'[2]&gt;100'!$B$5:$G$68,4,FALSE)</f>
        <v>МСМК</v>
      </c>
      <c r="G57" s="39">
        <f>VLOOKUP($C57,'[2]&gt;100'!$B$5:$G$68,5,FALSE)</f>
        <v>33183</v>
      </c>
      <c r="H57" s="40" t="str">
        <f>VLOOKUP($C57,'[2]&gt;100'!$B$5:$G$68,6,FALSE)</f>
        <v>Тиновицкий К.Г.  Емельянова И.В.</v>
      </c>
      <c r="I57" s="31"/>
    </row>
    <row r="58" spans="1:9" s="32" customFormat="1" ht="21.95" customHeight="1" x14ac:dyDescent="0.25">
      <c r="A58" s="87"/>
      <c r="B58" s="110" t="s">
        <v>9</v>
      </c>
      <c r="C58" s="35">
        <v>6</v>
      </c>
      <c r="D58" s="118" t="str">
        <f>VLOOKUP($C58,'[2]&gt;100'!$B$5:$G$68,2,FALSE)</f>
        <v>Кемулария Ника Гигаевич</v>
      </c>
      <c r="E58" s="119" t="str">
        <f>VLOOKUP($C58,'[2]&gt;100'!$B$5:$G$68,3,FALSE)</f>
        <v>СДЮСШОР №45 Пролет.самбист</v>
      </c>
      <c r="F58" s="120" t="str">
        <f>VLOOKUP($C58,'[2]&gt;100'!$B$5:$G$68,4,FALSE)</f>
        <v>КМС</v>
      </c>
      <c r="G58" s="121">
        <f>VLOOKUP($C58,'[2]&gt;100'!$B$5:$G$68,5,FALSE)</f>
        <v>34438</v>
      </c>
      <c r="H58" s="122" t="str">
        <f>VLOOKUP($C58,'[2]&gt;100'!$B$5:$G$68,6,FALSE)</f>
        <v>Тиновицкий К.Г.  Емельянова И.В.</v>
      </c>
      <c r="I58" s="31"/>
    </row>
    <row r="59" spans="1:9" s="32" customFormat="1" ht="21.95" customHeight="1" thickBot="1" x14ac:dyDescent="0.3">
      <c r="A59" s="91"/>
      <c r="B59" s="111" t="s">
        <v>9</v>
      </c>
      <c r="C59" s="112">
        <v>2</v>
      </c>
      <c r="D59" s="123" t="str">
        <f>VLOOKUP($C59,'[2]&gt;100'!$B$5:$G$68,2,FALSE)</f>
        <v>ЖАРОВ Анатолий Александрович</v>
      </c>
      <c r="E59" s="124" t="str">
        <f>VLOOKUP($C59,'[2]&gt;100'!$B$5:$G$68,3,FALSE)</f>
        <v>Самбо-70</v>
      </c>
      <c r="F59" s="125" t="str">
        <f>VLOOKUP($C59,'[2]&gt;100'!$B$5:$G$68,4,FALSE)</f>
        <v>МС</v>
      </c>
      <c r="G59" s="126">
        <f>VLOOKUP($C59,'[2]&gt;100'!$B$5:$G$68,5,FALSE)</f>
        <v>34199</v>
      </c>
      <c r="H59" s="127" t="str">
        <f>VLOOKUP($C59,'[2]&gt;100'!$B$5:$G$68,6,FALSE)</f>
        <v xml:space="preserve">       Сейтаблаев А.В.  Павлов Д.А.  Фунтиков П.В.     Юхарев С.С.</v>
      </c>
      <c r="I59" s="31"/>
    </row>
    <row r="60" spans="1:9" s="32" customFormat="1" ht="21.95" hidden="1" customHeight="1" x14ac:dyDescent="0.25">
      <c r="A60" s="94">
        <f>[2]Рабочая!B26</f>
        <v>0</v>
      </c>
      <c r="B60" s="24">
        <v>1</v>
      </c>
      <c r="C60" s="25"/>
      <c r="D60" s="26" t="e">
        <f>VLOOKUP($C60,'[2]10'!$B$5:$G$68,2,FALSE)</f>
        <v>#N/A</v>
      </c>
      <c r="E60" s="60" t="e">
        <f>VLOOKUP($C60,'[2]10'!$B$5:$G$68,3,FALSE)</f>
        <v>#N/A</v>
      </c>
      <c r="F60" s="61" t="e">
        <f>VLOOKUP($C60,'[2]10'!$B$5:$G$68,4,FALSE)</f>
        <v>#N/A</v>
      </c>
      <c r="G60" s="62" t="e">
        <f>VLOOKUP($C60,'[2]10'!$B$5:$G$68,5,FALSE)</f>
        <v>#N/A</v>
      </c>
      <c r="H60" s="63" t="e">
        <f>VLOOKUP($C60,'[2]10'!$B$5:$G$68,6,FALSE)</f>
        <v>#N/A</v>
      </c>
      <c r="I60" s="31"/>
    </row>
    <row r="61" spans="1:9" s="71" customFormat="1" ht="21.95" hidden="1" customHeight="1" x14ac:dyDescent="0.2">
      <c r="A61" s="95"/>
      <c r="B61" s="34">
        <v>2</v>
      </c>
      <c r="C61" s="35"/>
      <c r="D61" s="36" t="e">
        <f>VLOOKUP($C61,'[2]10'!$B$5:$G$68,2,FALSE)</f>
        <v>#N/A</v>
      </c>
      <c r="E61" s="66" t="e">
        <f>VLOOKUP($C61,'[2]10'!$B$5:$G$68,3,FALSE)</f>
        <v>#N/A</v>
      </c>
      <c r="F61" s="67" t="e">
        <f>VLOOKUP($C61,'[2]10'!$B$5:$G$68,4,FALSE)</f>
        <v>#N/A</v>
      </c>
      <c r="G61" s="68" t="e">
        <f>VLOOKUP($C61,'[2]10'!$B$5:$G$68,5,FALSE)</f>
        <v>#N/A</v>
      </c>
      <c r="H61" s="69" t="e">
        <f>VLOOKUP($C61,'[2]10'!$B$5:$G$68,6,FALSE)</f>
        <v>#N/A</v>
      </c>
      <c r="I61" s="70"/>
    </row>
    <row r="62" spans="1:9" s="71" customFormat="1" ht="21.95" hidden="1" customHeight="1" x14ac:dyDescent="0.2">
      <c r="A62" s="95"/>
      <c r="B62" s="34">
        <v>3</v>
      </c>
      <c r="C62" s="35"/>
      <c r="D62" s="36" t="e">
        <f>VLOOKUP($C62,'[2]10'!$B$5:$G$68,2,FALSE)</f>
        <v>#N/A</v>
      </c>
      <c r="E62" s="66" t="e">
        <f>VLOOKUP($C62,'[2]10'!$B$5:$G$68,3,FALSE)</f>
        <v>#N/A</v>
      </c>
      <c r="F62" s="67" t="e">
        <f>VLOOKUP($C62,'[2]10'!$B$5:$G$68,4,FALSE)</f>
        <v>#N/A</v>
      </c>
      <c r="G62" s="68" t="e">
        <f>VLOOKUP($C62,'[2]10'!$B$5:$G$68,5,FALSE)</f>
        <v>#N/A</v>
      </c>
      <c r="H62" s="69" t="e">
        <f>VLOOKUP($C62,'[2]10'!$B$5:$G$68,6,FALSE)</f>
        <v>#N/A</v>
      </c>
      <c r="I62" s="70"/>
    </row>
    <row r="63" spans="1:9" s="71" customFormat="1" ht="21.95" hidden="1" customHeight="1" x14ac:dyDescent="0.2">
      <c r="A63" s="95"/>
      <c r="B63" s="34">
        <v>3</v>
      </c>
      <c r="C63" s="35"/>
      <c r="D63" s="36" t="e">
        <f>VLOOKUP($C63,'[2]10'!$B$5:$G$68,2,FALSE)</f>
        <v>#N/A</v>
      </c>
      <c r="E63" s="66" t="e">
        <f>VLOOKUP($C63,'[2]10'!$B$5:$G$68,3,FALSE)</f>
        <v>#N/A</v>
      </c>
      <c r="F63" s="67" t="e">
        <f>VLOOKUP($C63,'[2]10'!$B$5:$G$68,4,FALSE)</f>
        <v>#N/A</v>
      </c>
      <c r="G63" s="68" t="e">
        <f>VLOOKUP($C63,'[2]10'!$B$5:$G$68,5,FALSE)</f>
        <v>#N/A</v>
      </c>
      <c r="H63" s="69" t="e">
        <f>VLOOKUP($C63,'[2]10'!$B$5:$G$68,6,FALSE)</f>
        <v>#N/A</v>
      </c>
      <c r="I63" s="70"/>
    </row>
    <row r="64" spans="1:9" s="71" customFormat="1" ht="21.95" hidden="1" customHeight="1" x14ac:dyDescent="0.2">
      <c r="A64" s="95"/>
      <c r="B64" s="101" t="s">
        <v>9</v>
      </c>
      <c r="C64" s="35"/>
      <c r="D64" s="73" t="e">
        <f>VLOOKUP($C64,'[2]10'!$B$5:$G$68,2,FALSE)</f>
        <v>#N/A</v>
      </c>
      <c r="E64" s="74" t="e">
        <f>VLOOKUP($C64,'[2]10'!$B$5:$G$68,3,FALSE)</f>
        <v>#N/A</v>
      </c>
      <c r="F64" s="75" t="e">
        <f>VLOOKUP($C64,'[2]10'!$B$5:$G$68,4,FALSE)</f>
        <v>#N/A</v>
      </c>
      <c r="G64" s="76" t="e">
        <f>VLOOKUP($C64,'[2]10'!$B$5:$G$68,5,FALSE)</f>
        <v>#N/A</v>
      </c>
      <c r="H64" s="77" t="e">
        <f>VLOOKUP($C64,'[2]10'!$B$5:$G$68,6,FALSE)</f>
        <v>#N/A</v>
      </c>
      <c r="I64" s="70"/>
    </row>
    <row r="65" spans="1:9" s="71" customFormat="1" ht="21.95" hidden="1" customHeight="1" thickBot="1" x14ac:dyDescent="0.25">
      <c r="A65" s="103"/>
      <c r="B65" s="104" t="s">
        <v>9</v>
      </c>
      <c r="C65" s="112"/>
      <c r="D65" s="80" t="e">
        <f>VLOOKUP($C65,'[2]10'!$B$5:$G$68,2,FALSE)</f>
        <v>#N/A</v>
      </c>
      <c r="E65" s="81" t="e">
        <f>VLOOKUP($C65,'[2]10'!$B$5:$G$68,3,FALSE)</f>
        <v>#N/A</v>
      </c>
      <c r="F65" s="82" t="e">
        <f>VLOOKUP($C65,'[2]10'!$B$5:$G$68,4,FALSE)</f>
        <v>#N/A</v>
      </c>
      <c r="G65" s="83" t="e">
        <f>VLOOKUP($C65,'[2]10'!$B$5:$G$68,5,FALSE)</f>
        <v>#N/A</v>
      </c>
      <c r="H65" s="84" t="e">
        <f>VLOOKUP($C65,'[2]10'!$B$5:$G$68,6,FALSE)</f>
        <v>#N/A</v>
      </c>
      <c r="I65" s="70"/>
    </row>
    <row r="66" spans="1:9" s="32" customFormat="1" ht="21.95" hidden="1" customHeight="1" x14ac:dyDescent="0.25">
      <c r="A66" s="85">
        <f>[2]Рабочая!B27</f>
        <v>0</v>
      </c>
      <c r="B66" s="116">
        <v>1</v>
      </c>
      <c r="C66" s="25">
        <v>8</v>
      </c>
      <c r="D66" s="26">
        <f>VLOOKUP($C66,'[2]11'!$B$5:$G$68,2,FALSE)</f>
        <v>0</v>
      </c>
      <c r="E66" s="27">
        <f>VLOOKUP($C66,'[2]11'!$B$5:$G$68,3,FALSE)</f>
        <v>0</v>
      </c>
      <c r="F66" s="28">
        <f>VLOOKUP($C66,'[2]11'!$B$5:$G$68,4,FALSE)</f>
        <v>0</v>
      </c>
      <c r="G66" s="29">
        <f>VLOOKUP($C66,'[2]11'!$B$5:$G$68,5,FALSE)</f>
        <v>0</v>
      </c>
      <c r="H66" s="30">
        <f>VLOOKUP($C66,'[2]11'!$B$5:$G$68,6,FALSE)</f>
        <v>0</v>
      </c>
      <c r="I66" s="31"/>
    </row>
    <row r="67" spans="1:9" s="32" customFormat="1" ht="21.95" hidden="1" customHeight="1" x14ac:dyDescent="0.25">
      <c r="A67" s="87"/>
      <c r="B67" s="117">
        <v>2</v>
      </c>
      <c r="C67" s="35">
        <v>1</v>
      </c>
      <c r="D67" s="36">
        <f>VLOOKUP($C67,'[2]11'!$B$5:$G$68,2,FALSE)</f>
        <v>0</v>
      </c>
      <c r="E67" s="37">
        <f>VLOOKUP($C67,'[2]11'!$B$5:$G$68,3,FALSE)</f>
        <v>0</v>
      </c>
      <c r="F67" s="38">
        <f>VLOOKUP($C67,'[2]11'!$B$5:$G$68,4,FALSE)</f>
        <v>0</v>
      </c>
      <c r="G67" s="39">
        <f>VLOOKUP($C67,'[2]11'!$B$5:$G$68,5,FALSE)</f>
        <v>0</v>
      </c>
      <c r="H67" s="40">
        <f>VLOOKUP($C67,'[2]11'!$B$5:$G$68,6,FALSE)</f>
        <v>0</v>
      </c>
      <c r="I67" s="31"/>
    </row>
    <row r="68" spans="1:9" s="32" customFormat="1" ht="21.95" hidden="1" customHeight="1" x14ac:dyDescent="0.25">
      <c r="A68" s="87"/>
      <c r="B68" s="117">
        <v>3</v>
      </c>
      <c r="C68" s="35">
        <v>5</v>
      </c>
      <c r="D68" s="36">
        <f>VLOOKUP($C68,'[2]11'!$B$5:$G$68,2,FALSE)</f>
        <v>0</v>
      </c>
      <c r="E68" s="37">
        <f>VLOOKUP($C68,'[2]11'!$B$5:$G$68,3,FALSE)</f>
        <v>0</v>
      </c>
      <c r="F68" s="38">
        <f>VLOOKUP($C68,'[2]11'!$B$5:$G$68,4,FALSE)</f>
        <v>0</v>
      </c>
      <c r="G68" s="39">
        <f>VLOOKUP($C68,'[2]11'!$B$5:$G$68,5,FALSE)</f>
        <v>0</v>
      </c>
      <c r="H68" s="40">
        <f>VLOOKUP($C68,'[2]11'!$B$5:$G$68,6,FALSE)</f>
        <v>0</v>
      </c>
      <c r="I68" s="31"/>
    </row>
    <row r="69" spans="1:9" s="32" customFormat="1" ht="21.95" hidden="1" customHeight="1" x14ac:dyDescent="0.25">
      <c r="A69" s="87"/>
      <c r="B69" s="117">
        <v>3</v>
      </c>
      <c r="C69" s="35">
        <v>7</v>
      </c>
      <c r="D69" s="36">
        <f>VLOOKUP($C69,'[2]11'!$B$5:$G$68,2,FALSE)</f>
        <v>0</v>
      </c>
      <c r="E69" s="37">
        <f>VLOOKUP($C69,'[2]11'!$B$5:$G$68,3,FALSE)</f>
        <v>0</v>
      </c>
      <c r="F69" s="38">
        <f>VLOOKUP($C69,'[2]11'!$B$5:$G$68,4,FALSE)</f>
        <v>0</v>
      </c>
      <c r="G69" s="39">
        <f>VLOOKUP($C69,'[2]11'!$B$5:$G$68,5,FALSE)</f>
        <v>0</v>
      </c>
      <c r="H69" s="40">
        <f>VLOOKUP($C69,'[2]11'!$B$5:$G$68,6,FALSE)</f>
        <v>0</v>
      </c>
      <c r="I69" s="31"/>
    </row>
    <row r="70" spans="1:9" s="32" customFormat="1" ht="21.95" hidden="1" customHeight="1" x14ac:dyDescent="0.25">
      <c r="A70" s="87"/>
      <c r="B70" s="110" t="s">
        <v>9</v>
      </c>
      <c r="C70" s="35">
        <v>2</v>
      </c>
      <c r="D70" s="118">
        <f>VLOOKUP($C70,'[2]11'!$B$5:$G$68,2,FALSE)</f>
        <v>0</v>
      </c>
      <c r="E70" s="119">
        <f>VLOOKUP($C70,'[2]11'!$B$5:$G$68,3,FALSE)</f>
        <v>0</v>
      </c>
      <c r="F70" s="120">
        <f>VLOOKUP($C70,'[2]11'!$B$5:$G$68,4,FALSE)</f>
        <v>0</v>
      </c>
      <c r="G70" s="121">
        <f>VLOOKUP($C70,'[2]11'!$B$5:$G$68,5,FALSE)</f>
        <v>0</v>
      </c>
      <c r="H70" s="122">
        <f>VLOOKUP($C70,'[2]11'!$B$5:$G$68,6,FALSE)</f>
        <v>0</v>
      </c>
      <c r="I70" s="31"/>
    </row>
    <row r="71" spans="1:9" s="32" customFormat="1" ht="21.95" hidden="1" customHeight="1" thickBot="1" x14ac:dyDescent="0.3">
      <c r="A71" s="91"/>
      <c r="B71" s="111" t="s">
        <v>9</v>
      </c>
      <c r="C71" s="112">
        <v>6</v>
      </c>
      <c r="D71" s="123">
        <f>VLOOKUP($C71,'[2]11'!$B$5:$G$68,2,FALSE)</f>
        <v>0</v>
      </c>
      <c r="E71" s="124">
        <f>VLOOKUP($C71,'[2]11'!$B$5:$G$68,3,FALSE)</f>
        <v>0</v>
      </c>
      <c r="F71" s="125">
        <f>VLOOKUP($C71,'[2]11'!$B$5:$G$68,4,FALSE)</f>
        <v>0</v>
      </c>
      <c r="G71" s="126">
        <f>VLOOKUP($C71,'[2]11'!$B$5:$G$68,5,FALSE)</f>
        <v>0</v>
      </c>
      <c r="H71" s="127">
        <f>VLOOKUP($C71,'[2]11'!$B$5:$G$68,6,FALSE)</f>
        <v>0</v>
      </c>
      <c r="I71" s="31"/>
    </row>
    <row r="72" spans="1:9" s="32" customFormat="1" ht="21.95" hidden="1" customHeight="1" x14ac:dyDescent="0.25">
      <c r="A72" s="94">
        <f>[2]Рабочая!B28</f>
        <v>0</v>
      </c>
      <c r="B72" s="128">
        <v>1</v>
      </c>
      <c r="C72" s="59"/>
      <c r="D72" s="26" t="e">
        <f>VLOOKUP($C72,'[2]12'!$B$5:$G$68,2,FALSE)</f>
        <v>#N/A</v>
      </c>
      <c r="E72" s="60" t="e">
        <f>VLOOKUP($C72,'[2]12'!$B$5:$G$68,3,FALSE)</f>
        <v>#N/A</v>
      </c>
      <c r="F72" s="61" t="e">
        <f>VLOOKUP($C72,'[2]12'!$B$5:$G$68,4,FALSE)</f>
        <v>#N/A</v>
      </c>
      <c r="G72" s="62" t="e">
        <f>VLOOKUP($C72,'[2]12'!$B$5:$G$68,5,FALSE)</f>
        <v>#N/A</v>
      </c>
      <c r="H72" s="63" t="e">
        <f>VLOOKUP($C72,'[2]12'!$B$5:$G$68,6,FALSE)</f>
        <v>#N/A</v>
      </c>
      <c r="I72" s="31"/>
    </row>
    <row r="73" spans="1:9" s="71" customFormat="1" ht="21.95" hidden="1" customHeight="1" x14ac:dyDescent="0.2">
      <c r="A73" s="95"/>
      <c r="B73" s="129">
        <v>2</v>
      </c>
      <c r="C73" s="65"/>
      <c r="D73" s="36" t="e">
        <f>VLOOKUP($C73,'[2]12'!$B$5:$G$68,2,FALSE)</f>
        <v>#N/A</v>
      </c>
      <c r="E73" s="66" t="e">
        <f>VLOOKUP($C73,'[2]12'!$B$5:$G$68,3,FALSE)</f>
        <v>#N/A</v>
      </c>
      <c r="F73" s="67" t="e">
        <f>VLOOKUP($C73,'[2]12'!$B$5:$G$68,4,FALSE)</f>
        <v>#N/A</v>
      </c>
      <c r="G73" s="68" t="e">
        <f>VLOOKUP($C73,'[2]12'!$B$5:$G$68,5,FALSE)</f>
        <v>#N/A</v>
      </c>
      <c r="H73" s="69" t="e">
        <f>VLOOKUP($C73,'[2]12'!$B$5:$G$68,6,FALSE)</f>
        <v>#N/A</v>
      </c>
      <c r="I73" s="70"/>
    </row>
    <row r="74" spans="1:9" s="71" customFormat="1" ht="21.95" hidden="1" customHeight="1" x14ac:dyDescent="0.2">
      <c r="A74" s="95"/>
      <c r="B74" s="129">
        <v>3</v>
      </c>
      <c r="C74" s="65"/>
      <c r="D74" s="36" t="e">
        <f>VLOOKUP($C74,'[2]12'!$B$5:$G$68,2,FALSE)</f>
        <v>#N/A</v>
      </c>
      <c r="E74" s="66" t="e">
        <f>VLOOKUP($C74,'[2]12'!$B$5:$G$68,3,FALSE)</f>
        <v>#N/A</v>
      </c>
      <c r="F74" s="67" t="e">
        <f>VLOOKUP($C74,'[2]12'!$B$5:$G$68,4,FALSE)</f>
        <v>#N/A</v>
      </c>
      <c r="G74" s="68" t="e">
        <f>VLOOKUP($C74,'[2]12'!$B$5:$G$68,5,FALSE)</f>
        <v>#N/A</v>
      </c>
      <c r="H74" s="69" t="e">
        <f>VLOOKUP($C74,'[2]12'!$B$5:$G$68,6,FALSE)</f>
        <v>#N/A</v>
      </c>
      <c r="I74" s="70"/>
    </row>
    <row r="75" spans="1:9" s="71" customFormat="1" ht="21.95" hidden="1" customHeight="1" x14ac:dyDescent="0.2">
      <c r="A75" s="95"/>
      <c r="B75" s="129">
        <v>3</v>
      </c>
      <c r="C75" s="65"/>
      <c r="D75" s="36" t="e">
        <f>VLOOKUP($C75,'[2]12'!$B$5:$G$68,2,FALSE)</f>
        <v>#N/A</v>
      </c>
      <c r="E75" s="66" t="e">
        <f>VLOOKUP($C75,'[2]12'!$B$5:$G$68,3,FALSE)</f>
        <v>#N/A</v>
      </c>
      <c r="F75" s="67" t="e">
        <f>VLOOKUP($C75,'[2]12'!$B$5:$G$68,4,FALSE)</f>
        <v>#N/A</v>
      </c>
      <c r="G75" s="68" t="e">
        <f>VLOOKUP($C75,'[2]12'!$B$5:$G$68,5,FALSE)</f>
        <v>#N/A</v>
      </c>
      <c r="H75" s="69" t="e">
        <f>VLOOKUP($C75,'[2]12'!$B$5:$G$68,6,FALSE)</f>
        <v>#N/A</v>
      </c>
      <c r="I75" s="70"/>
    </row>
    <row r="76" spans="1:9" s="71" customFormat="1" ht="21.95" hidden="1" customHeight="1" x14ac:dyDescent="0.2">
      <c r="A76" s="95"/>
      <c r="B76" s="101" t="s">
        <v>9</v>
      </c>
      <c r="C76" s="65"/>
      <c r="D76" s="73" t="e">
        <f>VLOOKUP($C76,'[2]12'!$B$5:$G$68,2,FALSE)</f>
        <v>#N/A</v>
      </c>
      <c r="E76" s="74" t="e">
        <f>VLOOKUP($C76,'[2]12'!$B$5:$G$68,3,FALSE)</f>
        <v>#N/A</v>
      </c>
      <c r="F76" s="75" t="e">
        <f>VLOOKUP($C76,'[2]12'!$B$5:$G$68,4,FALSE)</f>
        <v>#N/A</v>
      </c>
      <c r="G76" s="76" t="e">
        <f>VLOOKUP($C76,'[2]12'!$B$5:$G$68,5,FALSE)</f>
        <v>#N/A</v>
      </c>
      <c r="H76" s="77" t="e">
        <f>VLOOKUP($C76,'[2]12'!$B$5:$G$68,6,FALSE)</f>
        <v>#N/A</v>
      </c>
      <c r="I76" s="70"/>
    </row>
    <row r="77" spans="1:9" s="71" customFormat="1" ht="21.95" hidden="1" customHeight="1" thickBot="1" x14ac:dyDescent="0.25">
      <c r="A77" s="103"/>
      <c r="B77" s="104" t="s">
        <v>9</v>
      </c>
      <c r="C77" s="52"/>
      <c r="D77" s="80" t="e">
        <f>VLOOKUP($C77,'[2]12'!$B$5:$G$68,2,FALSE)</f>
        <v>#N/A</v>
      </c>
      <c r="E77" s="81" t="e">
        <f>VLOOKUP($C77,'[2]12'!$B$5:$G$68,3,FALSE)</f>
        <v>#N/A</v>
      </c>
      <c r="F77" s="82" t="e">
        <f>VLOOKUP($C77,'[2]12'!$B$5:$G$68,4,FALSE)</f>
        <v>#N/A</v>
      </c>
      <c r="G77" s="83" t="e">
        <f>VLOOKUP($C77,'[2]12'!$B$5:$G$68,5,FALSE)</f>
        <v>#N/A</v>
      </c>
      <c r="H77" s="84" t="e">
        <f>VLOOKUP($C77,'[2]12'!$B$5:$G$68,6,FALSE)</f>
        <v>#N/A</v>
      </c>
      <c r="I77" s="70"/>
    </row>
    <row r="78" spans="1:9" ht="5.0999999999999996" customHeight="1" x14ac:dyDescent="0.25">
      <c r="A78" s="130"/>
      <c r="B78" s="131"/>
      <c r="C78" s="131"/>
      <c r="D78" s="132"/>
      <c r="E78" s="133"/>
      <c r="F78" s="134"/>
      <c r="G78" s="133"/>
      <c r="H78" s="134"/>
      <c r="I78" s="135"/>
    </row>
    <row r="79" spans="1:9" ht="15.75" x14ac:dyDescent="0.25">
      <c r="A79" s="136"/>
      <c r="B79" s="136"/>
      <c r="C79" s="136"/>
      <c r="D79" s="137" t="str">
        <f>[2]Рабочая!A8</f>
        <v>Главный судья, судья</v>
      </c>
      <c r="E79" s="138" t="str">
        <f>[2]Рабочая!E8</f>
        <v>МК</v>
      </c>
      <c r="F79" s="139"/>
      <c r="G79" s="140" t="str">
        <f>[2]Рабочая!F8</f>
        <v>Е.А.Борков</v>
      </c>
      <c r="H79" s="140"/>
    </row>
    <row r="80" spans="1:9" ht="15.75" x14ac:dyDescent="0.25">
      <c r="A80" s="136"/>
      <c r="B80" s="136"/>
      <c r="C80" s="136"/>
      <c r="D80" s="141" t="str">
        <f>[2]Рабочая!A9</f>
        <v>Главный секретарь, судья</v>
      </c>
      <c r="E80" s="142" t="str">
        <f>[2]Рабочая!E9</f>
        <v>МК</v>
      </c>
      <c r="F80" s="143"/>
      <c r="G80" s="144" t="str">
        <f>[2]Рабочая!F9</f>
        <v>А.А.Лебедев</v>
      </c>
      <c r="H80" s="144"/>
    </row>
    <row r="81" spans="1:3" x14ac:dyDescent="0.25">
      <c r="A81" s="136"/>
      <c r="B81" s="136"/>
      <c r="C81" s="136"/>
    </row>
  </sheetData>
  <mergeCells count="19">
    <mergeCell ref="A54:A59"/>
    <mergeCell ref="A60:A65"/>
    <mergeCell ref="A66:A71"/>
    <mergeCell ref="A72:A77"/>
    <mergeCell ref="A79:C81"/>
    <mergeCell ref="G79:H79"/>
    <mergeCell ref="G80:H80"/>
    <mergeCell ref="A18:A23"/>
    <mergeCell ref="A24:A29"/>
    <mergeCell ref="A30:A35"/>
    <mergeCell ref="A36:A41"/>
    <mergeCell ref="A42:A47"/>
    <mergeCell ref="A48:A53"/>
    <mergeCell ref="A1:H1"/>
    <mergeCell ref="A2:H2"/>
    <mergeCell ref="C3:D3"/>
    <mergeCell ref="F3:H3"/>
    <mergeCell ref="A6:A11"/>
    <mergeCell ref="A12:A17"/>
  </mergeCells>
  <pageMargins left="0.12" right="0.12" top="0.12" bottom="0.4" header="0.12" footer="0.47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81"/>
  <sheetViews>
    <sheetView zoomScale="80" zoomScaleNormal="80" workbookViewId="0">
      <selection activeCell="D29" sqref="D29"/>
    </sheetView>
  </sheetViews>
  <sheetFormatPr defaultRowHeight="15" x14ac:dyDescent="0.25"/>
  <cols>
    <col min="1" max="1" width="4.140625" style="6" customWidth="1"/>
    <col min="2" max="2" width="6.5703125" style="146" customWidth="1"/>
    <col min="3" max="3" width="3.7109375" style="146" customWidth="1"/>
    <col min="4" max="4" width="37.7109375" style="145" customWidth="1"/>
    <col min="5" max="5" width="18.7109375" style="147" customWidth="1"/>
    <col min="6" max="6" width="7.7109375" style="148" customWidth="1"/>
    <col min="7" max="7" width="9.7109375" style="147" customWidth="1"/>
    <col min="8" max="8" width="26" style="148" customWidth="1"/>
    <col min="9" max="9" width="9.140625" style="5"/>
    <col min="10" max="16384" width="9.140625" style="6"/>
  </cols>
  <sheetData>
    <row r="1" spans="1:9" s="3" customFormat="1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40.5" customHeight="1" x14ac:dyDescent="0.25">
      <c r="A2" s="4" t="str">
        <f>[1]Рабочая!A2</f>
        <v>Чемпионат  г.Москвы среди женщин</v>
      </c>
      <c r="B2" s="4"/>
      <c r="C2" s="4"/>
      <c r="D2" s="4"/>
      <c r="E2" s="4"/>
      <c r="F2" s="4"/>
      <c r="G2" s="4"/>
      <c r="H2" s="4"/>
    </row>
    <row r="3" spans="1:9" ht="20.100000000000001" customHeight="1" x14ac:dyDescent="0.25">
      <c r="A3" s="7"/>
      <c r="B3" s="7"/>
      <c r="C3" s="8" t="str">
        <f>[1]Рабочая!A5</f>
        <v>6-8.12.2013 г.</v>
      </c>
      <c r="D3" s="4"/>
      <c r="E3" s="7"/>
      <c r="F3" s="9" t="str">
        <f>[1]Рабочая!G5</f>
        <v>СК МГУПИ</v>
      </c>
      <c r="G3" s="9"/>
      <c r="H3" s="9"/>
    </row>
    <row r="4" spans="1:9" s="13" customFormat="1" ht="5.0999999999999996" customHeight="1" thickBot="1" x14ac:dyDescent="0.3">
      <c r="A4" s="10"/>
      <c r="B4" s="10"/>
      <c r="C4" s="10"/>
      <c r="D4" s="10"/>
      <c r="E4" s="10"/>
      <c r="F4" s="10"/>
      <c r="G4" s="11"/>
      <c r="H4" s="10"/>
      <c r="I4" s="12"/>
    </row>
    <row r="5" spans="1:9" s="22" customFormat="1" ht="27.95" customHeight="1" thickBot="1" x14ac:dyDescent="0.3">
      <c r="A5" s="14" t="s">
        <v>1</v>
      </c>
      <c r="B5" s="15" t="s">
        <v>2</v>
      </c>
      <c r="C5" s="16" t="s">
        <v>3</v>
      </c>
      <c r="D5" s="17" t="s">
        <v>4</v>
      </c>
      <c r="E5" s="17" t="s">
        <v>5</v>
      </c>
      <c r="F5" s="18" t="s">
        <v>6</v>
      </c>
      <c r="G5" s="19" t="s">
        <v>7</v>
      </c>
      <c r="H5" s="20" t="s">
        <v>8</v>
      </c>
      <c r="I5" s="21"/>
    </row>
    <row r="6" spans="1:9" s="32" customFormat="1" ht="21.95" customHeight="1" x14ac:dyDescent="0.25">
      <c r="A6" s="23">
        <f>[1]Рабочая!B17</f>
        <v>48</v>
      </c>
      <c r="B6" s="24">
        <v>1</v>
      </c>
      <c r="C6" s="25">
        <v>2</v>
      </c>
      <c r="D6" s="26" t="str">
        <f>VLOOKUP($C6,'[1]48'!$B$5:$G$68,2,FALSE)</f>
        <v>Цатурян Шогик Арутюновна</v>
      </c>
      <c r="E6" s="27" t="str">
        <f>VLOOKUP($C6,'[1]48'!$B$5:$G$68,3,FALSE)</f>
        <v>СДЮСШОР №9 Шаболовка</v>
      </c>
      <c r="F6" s="28" t="str">
        <f>VLOOKUP($C6,'[1]48'!$B$5:$G$68,4,FALSE)</f>
        <v>МС</v>
      </c>
      <c r="G6" s="29">
        <f>VLOOKUP($C6,'[1]48'!$B$5:$G$68,5,FALSE)</f>
        <v>30921</v>
      </c>
      <c r="H6" s="30" t="str">
        <f>VLOOKUP($C6,'[1]48'!$B$5:$G$68,6,FALSE)</f>
        <v>Сабуров А.,Шмаков О.</v>
      </c>
      <c r="I6" s="31"/>
    </row>
    <row r="7" spans="1:9" s="32" customFormat="1" ht="21.95" customHeight="1" x14ac:dyDescent="0.25">
      <c r="A7" s="33"/>
      <c r="B7" s="34">
        <v>2</v>
      </c>
      <c r="C7" s="35">
        <v>1</v>
      </c>
      <c r="D7" s="36" t="str">
        <f>VLOOKUP($C7,'[1]48'!$B$5:$G$68,2,FALSE)</f>
        <v>Ипполитова Татьяна Дмитриевна</v>
      </c>
      <c r="E7" s="37" t="str">
        <f>VLOOKUP($C7,'[1]48'!$B$5:$G$68,3,FALSE)</f>
        <v>СДЮСШОР №9 Шаболовка</v>
      </c>
      <c r="F7" s="38" t="str">
        <f>VLOOKUP($C7,'[1]48'!$B$5:$G$68,4,FALSE)</f>
        <v>КМС</v>
      </c>
      <c r="G7" s="39">
        <f>VLOOKUP($C7,'[1]48'!$B$5:$G$68,5,FALSE)</f>
        <v>34351</v>
      </c>
      <c r="H7" s="40" t="str">
        <f>VLOOKUP($C7,'[1]48'!$B$5:$G$68,6,FALSE)</f>
        <v>Дмитриева О.</v>
      </c>
      <c r="I7" s="31"/>
    </row>
    <row r="8" spans="1:9" s="32" customFormat="1" ht="21.95" customHeight="1" x14ac:dyDescent="0.25">
      <c r="A8" s="33"/>
      <c r="B8" s="41">
        <v>3</v>
      </c>
      <c r="C8" s="42"/>
      <c r="D8" s="43" t="e">
        <f>VLOOKUP($C8,'[1]48'!$B$5:$G$68,2,FALSE)</f>
        <v>#N/A</v>
      </c>
      <c r="E8" s="44" t="e">
        <f>VLOOKUP($C8,'[1]48'!$B$5:$G$68,3,FALSE)</f>
        <v>#N/A</v>
      </c>
      <c r="F8" s="45" t="e">
        <f>VLOOKUP($C8,'[1]48'!$B$5:$G$68,4,FALSE)</f>
        <v>#N/A</v>
      </c>
      <c r="G8" s="46" t="e">
        <f>VLOOKUP($C8,'[1]48'!$B$5:$G$68,5,FALSE)</f>
        <v>#N/A</v>
      </c>
      <c r="H8" s="47" t="e">
        <f>VLOOKUP($C8,'[1]48'!$B$5:$G$68,6,FALSE)</f>
        <v>#N/A</v>
      </c>
      <c r="I8" s="31"/>
    </row>
    <row r="9" spans="1:9" s="32" customFormat="1" ht="21.95" customHeight="1" x14ac:dyDescent="0.25">
      <c r="A9" s="33"/>
      <c r="B9" s="41">
        <v>3</v>
      </c>
      <c r="C9" s="42"/>
      <c r="D9" s="43" t="e">
        <f>VLOOKUP($C9,'[1]48'!$B$5:$G$68,2,FALSE)</f>
        <v>#N/A</v>
      </c>
      <c r="E9" s="44" t="e">
        <f>VLOOKUP($C9,'[1]48'!$B$5:$G$68,3,FALSE)</f>
        <v>#N/A</v>
      </c>
      <c r="F9" s="45" t="e">
        <f>VLOOKUP($C9,'[1]48'!$B$5:$G$68,4,FALSE)</f>
        <v>#N/A</v>
      </c>
      <c r="G9" s="46" t="e">
        <f>VLOOKUP($C9,'[1]48'!$B$5:$G$68,5,FALSE)</f>
        <v>#N/A</v>
      </c>
      <c r="H9" s="47" t="e">
        <f>VLOOKUP($C9,'[1]48'!$B$5:$G$68,6,FALSE)</f>
        <v>#N/A</v>
      </c>
      <c r="I9" s="31"/>
    </row>
    <row r="10" spans="1:9" s="32" customFormat="1" ht="21.95" customHeight="1" x14ac:dyDescent="0.25">
      <c r="A10" s="33"/>
      <c r="B10" s="48" t="s">
        <v>9</v>
      </c>
      <c r="C10" s="42"/>
      <c r="D10" s="49" t="e">
        <f>VLOOKUP($C10,'[1]48'!$B$5:$G$68,2,FALSE)</f>
        <v>#N/A</v>
      </c>
      <c r="E10" s="44" t="e">
        <f>VLOOKUP($C10,'[1]48'!$B$5:$G$68,3,FALSE)</f>
        <v>#N/A</v>
      </c>
      <c r="F10" s="45" t="e">
        <f>VLOOKUP($C10,'[1]48'!$B$5:$G$68,4,FALSE)</f>
        <v>#N/A</v>
      </c>
      <c r="G10" s="46" t="e">
        <f>VLOOKUP($C10,'[1]48'!$B$5:$G$68,5,FALSE)</f>
        <v>#N/A</v>
      </c>
      <c r="H10" s="47" t="e">
        <f>VLOOKUP($C10,'[1]48'!$B$5:$G$68,6,FALSE)</f>
        <v>#N/A</v>
      </c>
      <c r="I10" s="31"/>
    </row>
    <row r="11" spans="1:9" s="32" customFormat="1" ht="21.95" customHeight="1" thickBot="1" x14ac:dyDescent="0.3">
      <c r="A11" s="50"/>
      <c r="B11" s="51" t="s">
        <v>9</v>
      </c>
      <c r="C11" s="52"/>
      <c r="D11" s="53" t="e">
        <f>VLOOKUP($C11,'[1]48'!$B$5:$G$68,2,FALSE)</f>
        <v>#N/A</v>
      </c>
      <c r="E11" s="54" t="e">
        <f>VLOOKUP($C11,'[1]48'!$B$5:$G$68,3,FALSE)</f>
        <v>#N/A</v>
      </c>
      <c r="F11" s="55" t="e">
        <f>VLOOKUP($C11,'[1]48'!$B$5:$G$68,4,FALSE)</f>
        <v>#N/A</v>
      </c>
      <c r="G11" s="56" t="e">
        <f>VLOOKUP($C11,'[1]48'!$B$5:$G$68,5,FALSE)</f>
        <v>#N/A</v>
      </c>
      <c r="H11" s="57" t="e">
        <f>VLOOKUP($C11,'[1]48'!$B$5:$G$68,6,FALSE)</f>
        <v>#N/A</v>
      </c>
      <c r="I11" s="31"/>
    </row>
    <row r="12" spans="1:9" s="32" customFormat="1" ht="21.95" customHeight="1" x14ac:dyDescent="0.25">
      <c r="A12" s="58">
        <f>[1]Рабочая!B18</f>
        <v>52</v>
      </c>
      <c r="B12" s="24">
        <v>1</v>
      </c>
      <c r="C12" s="59">
        <v>1</v>
      </c>
      <c r="D12" s="26" t="str">
        <f>VLOOKUP($C12,'[1]52'!$B$5:$G$68,2,FALSE)</f>
        <v>Арутюнян Гаянэ Вагинаковна</v>
      </c>
      <c r="E12" s="60" t="str">
        <f>VLOOKUP($C12,'[1]52'!$B$5:$G$68,3,FALSE)</f>
        <v>СДЮСШОР №9 Шаболовка</v>
      </c>
      <c r="F12" s="61" t="str">
        <f>VLOOKUP($C12,'[1]52'!$B$5:$G$68,4,FALSE)</f>
        <v>МСМК</v>
      </c>
      <c r="G12" s="62">
        <f>VLOOKUP($C12,'[1]52'!$B$5:$G$68,5,FALSE)</f>
        <v>30860</v>
      </c>
      <c r="H12" s="63" t="str">
        <f>VLOOKUP($C12,'[1]52'!$B$5:$G$68,6,FALSE)</f>
        <v>Сабуров А.,Шмаков О.</v>
      </c>
      <c r="I12" s="31"/>
    </row>
    <row r="13" spans="1:9" s="71" customFormat="1" ht="21.95" customHeight="1" x14ac:dyDescent="0.2">
      <c r="A13" s="64"/>
      <c r="B13" s="34">
        <v>2</v>
      </c>
      <c r="C13" s="65">
        <v>2</v>
      </c>
      <c r="D13" s="36" t="str">
        <f>VLOOKUP($C13,'[1]52'!$B$5:$G$68,2,FALSE)</f>
        <v>Сенюева Мария Владимировна</v>
      </c>
      <c r="E13" s="66" t="str">
        <f>VLOOKUP($C13,'[1]52'!$B$5:$G$68,3,FALSE)</f>
        <v>ХОДОРИ-Самбо-70</v>
      </c>
      <c r="F13" s="67" t="str">
        <f>VLOOKUP($C13,'[1]52'!$B$5:$G$68,4,FALSE)</f>
        <v>КМС</v>
      </c>
      <c r="G13" s="68">
        <f>VLOOKUP($C13,'[1]52'!$B$5:$G$68,5,FALSE)</f>
        <v>32502</v>
      </c>
      <c r="H13" s="69" t="str">
        <f>VLOOKUP($C13,'[1]52'!$B$5:$G$68,6,FALSE)</f>
        <v>Ходырев А.Н.,  Некрасова А.С. Ханбабаев Р.</v>
      </c>
      <c r="I13" s="70"/>
    </row>
    <row r="14" spans="1:9" s="71" customFormat="1" ht="21.95" customHeight="1" x14ac:dyDescent="0.2">
      <c r="A14" s="64"/>
      <c r="B14" s="34">
        <v>3</v>
      </c>
      <c r="C14" s="65">
        <v>4</v>
      </c>
      <c r="D14" s="36" t="str">
        <f>VLOOKUP($C14,'[1]52'!$B$5:$G$68,2,FALSE)</f>
        <v>Гагарина Ольга Олеговна</v>
      </c>
      <c r="E14" s="66" t="str">
        <f>VLOOKUP($C14,'[1]52'!$B$5:$G$68,3,FALSE)</f>
        <v>СДЮСШОР              МГФСО</v>
      </c>
      <c r="F14" s="67" t="str">
        <f>VLOOKUP($C14,'[1]52'!$B$5:$G$68,4,FALSE)</f>
        <v>МС</v>
      </c>
      <c r="G14" s="68">
        <f>VLOOKUP($C14,'[1]52'!$B$5:$G$68,5,FALSE)</f>
        <v>32715</v>
      </c>
      <c r="H14" s="69" t="str">
        <f>VLOOKUP($C14,'[1]52'!$B$5:$G$68,6,FALSE)</f>
        <v>Кожаев О.В.</v>
      </c>
      <c r="I14" s="70"/>
    </row>
    <row r="15" spans="1:9" s="71" customFormat="1" ht="21.95" customHeight="1" x14ac:dyDescent="0.2">
      <c r="A15" s="64"/>
      <c r="B15" s="34">
        <v>3</v>
      </c>
      <c r="C15" s="65">
        <v>5</v>
      </c>
      <c r="D15" s="36" t="str">
        <f>VLOOKUP($C15,'[1]52'!$B$5:$G$68,2,FALSE)</f>
        <v>Тренихина Мария Владимировеа</v>
      </c>
      <c r="E15" s="66" t="str">
        <f>VLOOKUP($C15,'[1]52'!$B$5:$G$68,3,FALSE)</f>
        <v>НИЯУ МИФИ</v>
      </c>
      <c r="F15" s="67" t="str">
        <f>VLOOKUP($C15,'[1]52'!$B$5:$G$68,4,FALSE)</f>
        <v>КМС</v>
      </c>
      <c r="G15" s="68">
        <f>VLOOKUP($C15,'[1]52'!$B$5:$G$68,5,FALSE)</f>
        <v>32270</v>
      </c>
      <c r="H15" s="69" t="str">
        <f>VLOOKUP($C15,'[1]52'!$B$5:$G$68,6,FALSE)</f>
        <v>Романовский К.А., Есаулов М.Н.</v>
      </c>
      <c r="I15" s="70"/>
    </row>
    <row r="16" spans="1:9" s="71" customFormat="1" ht="21.95" customHeight="1" x14ac:dyDescent="0.2">
      <c r="A16" s="64"/>
      <c r="B16" s="72" t="s">
        <v>9</v>
      </c>
      <c r="C16" s="65">
        <v>6</v>
      </c>
      <c r="D16" s="73" t="str">
        <f>VLOOKUP($C16,'[1]52'!$B$5:$G$68,2,FALSE)</f>
        <v>Туманова Екатерина Андреевна</v>
      </c>
      <c r="E16" s="74" t="str">
        <f>VLOOKUP($C16,'[1]52'!$B$5:$G$68,3,FALSE)</f>
        <v>СДЮСШОР №9 Шаболовка</v>
      </c>
      <c r="F16" s="75" t="str">
        <f>VLOOKUP($C16,'[1]52'!$B$5:$G$68,4,FALSE)</f>
        <v>КМС</v>
      </c>
      <c r="G16" s="76">
        <f>VLOOKUP($C16,'[1]52'!$B$5:$G$68,5,FALSE)</f>
        <v>33927</v>
      </c>
      <c r="H16" s="77" t="str">
        <f>VLOOKUP($C16,'[1]52'!$B$5:$G$68,6,FALSE)</f>
        <v>Дмитриева О.</v>
      </c>
      <c r="I16" s="70"/>
    </row>
    <row r="17" spans="1:9" s="71" customFormat="1" ht="21.95" customHeight="1" thickBot="1" x14ac:dyDescent="0.25">
      <c r="A17" s="78"/>
      <c r="B17" s="79" t="s">
        <v>9</v>
      </c>
      <c r="C17" s="52">
        <v>7</v>
      </c>
      <c r="D17" s="80" t="str">
        <f>VLOOKUP($C17,'[1]52'!$B$5:$G$68,2,FALSE)</f>
        <v>Призенко Анастасия Дмитриевна</v>
      </c>
      <c r="E17" s="81" t="str">
        <f>VLOOKUP($C17,'[1]52'!$B$5:$G$68,3,FALSE)</f>
        <v>ХОДОРИ-Самбо-70</v>
      </c>
      <c r="F17" s="82">
        <f>VLOOKUP($C17,'[1]52'!$B$5:$G$68,4,FALSE)</f>
        <v>1</v>
      </c>
      <c r="G17" s="83">
        <f>VLOOKUP($C17,'[1]52'!$B$5:$G$68,5,FALSE)</f>
        <v>34342</v>
      </c>
      <c r="H17" s="84" t="str">
        <f>VLOOKUP($C17,'[1]52'!$B$5:$G$68,6,FALSE)</f>
        <v>Ходырев А.Н.,  Некрасова А.С.</v>
      </c>
      <c r="I17" s="70"/>
    </row>
    <row r="18" spans="1:9" s="32" customFormat="1" ht="21.95" customHeight="1" x14ac:dyDescent="0.25">
      <c r="A18" s="85">
        <f>[1]Рабочая!B19</f>
        <v>56</v>
      </c>
      <c r="B18" s="24">
        <v>1</v>
      </c>
      <c r="C18" s="25">
        <v>1</v>
      </c>
      <c r="D18" s="26" t="str">
        <f>VLOOKUP($C18,'[1]56'!$B$5:$G$68,2,FALSE)</f>
        <v>Харитонова Анна Игоревна</v>
      </c>
      <c r="E18" s="27" t="str">
        <f>VLOOKUP($C18,'[1]56'!$B$5:$G$68,3,FALSE)</f>
        <v>СДЮСШОР №9 Шаболовка</v>
      </c>
      <c r="F18" s="86" t="str">
        <f>VLOOKUP($C18,'[1]56'!$B$5:$G$68,4,FALSE)</f>
        <v>МСМК</v>
      </c>
      <c r="G18" s="29">
        <f>VLOOKUP($C18,'[1]56'!$B$5:$G$68,5,FALSE)</f>
        <v>31118</v>
      </c>
      <c r="H18" s="30" t="str">
        <f>VLOOKUP($C18,'[1]56'!$B$5:$G$68,6,FALSE)</f>
        <v>Комягина Н..,Быстров И.,Сабуров А.</v>
      </c>
      <c r="I18" s="31"/>
    </row>
    <row r="19" spans="1:9" s="32" customFormat="1" ht="21.95" customHeight="1" x14ac:dyDescent="0.25">
      <c r="A19" s="87"/>
      <c r="B19" s="34">
        <v>2</v>
      </c>
      <c r="C19" s="35">
        <v>3</v>
      </c>
      <c r="D19" s="36" t="str">
        <f>VLOOKUP($C19,'[1]56'!$B$5:$G$68,2,FALSE)</f>
        <v>Кузнецова Алина Сергеевна</v>
      </c>
      <c r="E19" s="37" t="str">
        <f>VLOOKUP($C19,'[1]56'!$B$5:$G$68,3,FALSE)</f>
        <v>СДЮСШОР №45 Пролет.самбист</v>
      </c>
      <c r="F19" s="38" t="str">
        <f>VLOOKUP($C19,'[1]56'!$B$5:$G$68,4,FALSE)</f>
        <v>МС</v>
      </c>
      <c r="G19" s="39">
        <f>VLOOKUP($C19,'[1]56'!$B$5:$G$68,5,FALSE)</f>
        <v>31253</v>
      </c>
      <c r="H19" s="40" t="str">
        <f>VLOOKUP($C19,'[1]56'!$B$5:$G$68,6,FALSE)</f>
        <v>Журавицкий А. Журавицкий С.</v>
      </c>
      <c r="I19" s="31"/>
    </row>
    <row r="20" spans="1:9" s="32" customFormat="1" ht="21.95" customHeight="1" x14ac:dyDescent="0.25">
      <c r="A20" s="87"/>
      <c r="B20" s="34">
        <v>3</v>
      </c>
      <c r="C20" s="35">
        <v>2</v>
      </c>
      <c r="D20" s="36" t="str">
        <f>VLOOKUP($C20,'[1]56'!$B$5:$G$68,2,FALSE)</f>
        <v>Ермилова Мария Александровна</v>
      </c>
      <c r="E20" s="37" t="str">
        <f>VLOOKUP($C20,'[1]56'!$B$5:$G$68,3,FALSE)</f>
        <v>СДЮСШОР №9 Шаболовка</v>
      </c>
      <c r="F20" s="38" t="str">
        <f>VLOOKUP($C20,'[1]56'!$B$5:$G$68,4,FALSE)</f>
        <v>КМС</v>
      </c>
      <c r="G20" s="39">
        <f>VLOOKUP($C20,'[1]56'!$B$5:$G$68,5,FALSE)</f>
        <v>32319</v>
      </c>
      <c r="H20" s="40" t="str">
        <f>VLOOKUP($C20,'[1]56'!$B$5:$G$68,6,FALSE)</f>
        <v>Жердев В.</v>
      </c>
      <c r="I20" s="31"/>
    </row>
    <row r="21" spans="1:9" s="32" customFormat="1" ht="21.95" customHeight="1" x14ac:dyDescent="0.25">
      <c r="A21" s="87"/>
      <c r="B21" s="34">
        <v>3</v>
      </c>
      <c r="C21" s="35">
        <v>4</v>
      </c>
      <c r="D21" s="36" t="str">
        <f>VLOOKUP($C21,'[1]56'!$B$5:$G$68,2,FALSE)</f>
        <v>Рамазанова Анна Вячеславовна</v>
      </c>
      <c r="E21" s="37" t="str">
        <f>VLOOKUP($C21,'[1]56'!$B$5:$G$68,3,FALSE)</f>
        <v>СДЮСШОР №45 Пролет.самбист</v>
      </c>
      <c r="F21" s="38" t="str">
        <f>VLOOKUP($C21,'[1]56'!$B$5:$G$68,4,FALSE)</f>
        <v>КМС</v>
      </c>
      <c r="G21" s="39">
        <f>VLOOKUP($C21,'[1]56'!$B$5:$G$68,5,FALSE)</f>
        <v>34319</v>
      </c>
      <c r="H21" s="40" t="str">
        <f>VLOOKUP($C21,'[1]56'!$B$5:$G$68,6,FALSE)</f>
        <v>Репин Е.Б.</v>
      </c>
      <c r="I21" s="31"/>
    </row>
    <row r="22" spans="1:9" s="32" customFormat="1" ht="21.95" customHeight="1" x14ac:dyDescent="0.25">
      <c r="A22" s="87"/>
      <c r="B22" s="88" t="s">
        <v>9</v>
      </c>
      <c r="C22" s="89"/>
      <c r="D22" s="49" t="e">
        <f>VLOOKUP($C22,'[1]56'!$B$5:$G$68,2,FALSE)</f>
        <v>#N/A</v>
      </c>
      <c r="E22" s="44" t="e">
        <f>VLOOKUP($C22,'[1]56'!$B$5:$G$68,3,FALSE)</f>
        <v>#N/A</v>
      </c>
      <c r="F22" s="45" t="e">
        <f>VLOOKUP($C22,'[1]56'!$B$5:$G$68,4,FALSE)</f>
        <v>#N/A</v>
      </c>
      <c r="G22" s="46" t="e">
        <f>VLOOKUP($C22,'[1]56'!$B$5:$G$68,5,FALSE)</f>
        <v>#N/A</v>
      </c>
      <c r="H22" s="90" t="e">
        <f>VLOOKUP($C22,'[1]56'!$B$5:$G$68,6,FALSE)</f>
        <v>#N/A</v>
      </c>
      <c r="I22" s="31"/>
    </row>
    <row r="23" spans="1:9" s="32" customFormat="1" ht="21.95" customHeight="1" thickBot="1" x14ac:dyDescent="0.3">
      <c r="A23" s="91"/>
      <c r="B23" s="92" t="s">
        <v>9</v>
      </c>
      <c r="C23" s="93"/>
      <c r="D23" s="53" t="e">
        <f>VLOOKUP($C23,'[1]56'!$B$5:$G$68,2,FALSE)</f>
        <v>#N/A</v>
      </c>
      <c r="E23" s="54" t="e">
        <f>VLOOKUP($C23,'[1]56'!$B$5:$G$68,3,FALSE)</f>
        <v>#N/A</v>
      </c>
      <c r="F23" s="55" t="e">
        <f>VLOOKUP($C23,'[1]56'!$B$5:$G$68,4,FALSE)</f>
        <v>#N/A</v>
      </c>
      <c r="G23" s="56" t="e">
        <f>VLOOKUP($C23,'[1]56'!$B$5:$G$68,5,FALSE)</f>
        <v>#N/A</v>
      </c>
      <c r="H23" s="57" t="e">
        <f>VLOOKUP($C23,'[1]56'!$B$5:$G$68,6,FALSE)</f>
        <v>#N/A</v>
      </c>
      <c r="I23" s="31"/>
    </row>
    <row r="24" spans="1:9" s="32" customFormat="1" ht="21.95" customHeight="1" x14ac:dyDescent="0.25">
      <c r="A24" s="94">
        <f>[1]Рабочая!B20</f>
        <v>60</v>
      </c>
      <c r="B24" s="24">
        <v>1</v>
      </c>
      <c r="C24" s="59">
        <v>1</v>
      </c>
      <c r="D24" s="26" t="str">
        <f>VLOOKUP($C24,'[1]60'!$B$5:$G$68,2,FALSE)</f>
        <v>Алиева Диана Владиславовна</v>
      </c>
      <c r="E24" s="60" t="str">
        <f>VLOOKUP($C24,'[1]60'!$B$5:$G$68,3,FALSE)</f>
        <v>СДЮСШОР №9 Шаболовка</v>
      </c>
      <c r="F24" s="61" t="str">
        <f>VLOOKUP($C24,'[1]60'!$B$5:$G$68,4,FALSE)</f>
        <v>МСМК</v>
      </c>
      <c r="G24" s="62">
        <f>VLOOKUP($C24,'[1]60'!$B$5:$G$68,5,FALSE)</f>
        <v>32814</v>
      </c>
      <c r="H24" s="63" t="str">
        <f>VLOOKUP($C24,'[1]60'!$B$5:$G$68,6,FALSE)</f>
        <v>Шмаков  О.</v>
      </c>
      <c r="I24" s="31"/>
    </row>
    <row r="25" spans="1:9" s="71" customFormat="1" ht="21.95" customHeight="1" x14ac:dyDescent="0.2">
      <c r="A25" s="95"/>
      <c r="B25" s="34">
        <v>2</v>
      </c>
      <c r="C25" s="65">
        <v>2</v>
      </c>
      <c r="D25" s="36" t="str">
        <f>VLOOKUP($C25,'[1]60'!$B$5:$G$68,2,FALSE)</f>
        <v>Архарова Надежда Леонидовна</v>
      </c>
      <c r="E25" s="66" t="str">
        <f>VLOOKUP($C25,'[1]60'!$B$5:$G$68,3,FALSE)</f>
        <v>ХОДОРИ-Самбо-70</v>
      </c>
      <c r="F25" s="67">
        <f>VLOOKUP($C25,'[1]60'!$B$5:$G$68,4,FALSE)</f>
        <v>1</v>
      </c>
      <c r="G25" s="68">
        <f>VLOOKUP($C25,'[1]60'!$B$5:$G$68,5,FALSE)</f>
        <v>34159</v>
      </c>
      <c r="H25" s="96" t="str">
        <f>VLOOKUP($C25,'[1]60'!$B$5:$G$68,6,FALSE)</f>
        <v>Жаворонков В.А.</v>
      </c>
      <c r="I25" s="70"/>
    </row>
    <row r="26" spans="1:9" s="71" customFormat="1" ht="21.95" customHeight="1" x14ac:dyDescent="0.2">
      <c r="A26" s="95"/>
      <c r="B26" s="34">
        <v>3</v>
      </c>
      <c r="C26" s="65"/>
      <c r="D26" s="43" t="e">
        <f>VLOOKUP($C26,'[1]60'!$B$5:$G$68,2,FALSE)</f>
        <v>#N/A</v>
      </c>
      <c r="E26" s="97" t="e">
        <f>VLOOKUP($C26,'[1]60'!$B$5:$G$68,3,FALSE)</f>
        <v>#N/A</v>
      </c>
      <c r="F26" s="98" t="e">
        <f>VLOOKUP($C26,'[1]60'!$B$5:$G$68,4,FALSE)</f>
        <v>#N/A</v>
      </c>
      <c r="G26" s="99" t="e">
        <f>VLOOKUP($C26,'[1]60'!$B$5:$G$68,5,FALSE)</f>
        <v>#N/A</v>
      </c>
      <c r="H26" s="100" t="e">
        <f>VLOOKUP($C26,'[1]60'!$B$5:$G$68,6,FALSE)</f>
        <v>#N/A</v>
      </c>
      <c r="I26" s="70"/>
    </row>
    <row r="27" spans="1:9" s="71" customFormat="1" ht="21.95" customHeight="1" x14ac:dyDescent="0.2">
      <c r="A27" s="95"/>
      <c r="B27" s="34">
        <v>3</v>
      </c>
      <c r="C27" s="65"/>
      <c r="D27" s="43" t="e">
        <f>VLOOKUP($C27,'[1]60'!$B$5:$G$68,2,FALSE)</f>
        <v>#N/A</v>
      </c>
      <c r="E27" s="97" t="e">
        <f>VLOOKUP($C27,'[1]60'!$B$5:$G$68,3,FALSE)</f>
        <v>#N/A</v>
      </c>
      <c r="F27" s="98" t="e">
        <f>VLOOKUP($C27,'[1]60'!$B$5:$G$68,4,FALSE)</f>
        <v>#N/A</v>
      </c>
      <c r="G27" s="99" t="e">
        <f>VLOOKUP($C27,'[1]60'!$B$5:$G$68,5,FALSE)</f>
        <v>#N/A</v>
      </c>
      <c r="H27" s="100" t="e">
        <f>VLOOKUP($C27,'[1]60'!$B$5:$G$68,6,FALSE)</f>
        <v>#N/A</v>
      </c>
      <c r="I27" s="70"/>
    </row>
    <row r="28" spans="1:9" s="71" customFormat="1" ht="21.95" customHeight="1" x14ac:dyDescent="0.2">
      <c r="A28" s="95"/>
      <c r="B28" s="101" t="s">
        <v>9</v>
      </c>
      <c r="C28" s="65"/>
      <c r="D28" s="102" t="e">
        <f>VLOOKUP($C28,'[1]60'!$B$5:$G$68,2,FALSE)</f>
        <v>#N/A</v>
      </c>
      <c r="E28" s="97" t="e">
        <f>VLOOKUP($C28,'[1]60'!$B$5:$G$68,3,FALSE)</f>
        <v>#N/A</v>
      </c>
      <c r="F28" s="98" t="e">
        <f>VLOOKUP($C28,'[1]60'!$B$5:$G$68,4,FALSE)</f>
        <v>#N/A</v>
      </c>
      <c r="G28" s="99" t="e">
        <f>VLOOKUP($C28,'[1]60'!$B$5:$G$68,5,FALSE)</f>
        <v>#N/A</v>
      </c>
      <c r="H28" s="100" t="e">
        <f>VLOOKUP($C28,'[1]60'!$B$5:$G$68,6,FALSE)</f>
        <v>#N/A</v>
      </c>
      <c r="I28" s="70"/>
    </row>
    <row r="29" spans="1:9" s="71" customFormat="1" ht="21.95" customHeight="1" thickBot="1" x14ac:dyDescent="0.25">
      <c r="A29" s="103"/>
      <c r="B29" s="104" t="s">
        <v>9</v>
      </c>
      <c r="C29" s="52"/>
      <c r="D29" s="105" t="e">
        <f>VLOOKUP($C29,'[1]60'!$B$5:$G$68,2,FALSE)</f>
        <v>#N/A</v>
      </c>
      <c r="E29" s="106" t="e">
        <f>VLOOKUP($C29,'[1]60'!$B$5:$G$68,3,FALSE)</f>
        <v>#N/A</v>
      </c>
      <c r="F29" s="107" t="e">
        <f>VLOOKUP($C29,'[1]60'!$B$5:$G$68,4,FALSE)</f>
        <v>#N/A</v>
      </c>
      <c r="G29" s="108" t="e">
        <f>VLOOKUP($C29,'[1]60'!$B$5:$G$68,5,FALSE)</f>
        <v>#N/A</v>
      </c>
      <c r="H29" s="109" t="e">
        <f>VLOOKUP($C29,'[1]60'!$B$5:$G$68,6,FALSE)</f>
        <v>#N/A</v>
      </c>
      <c r="I29" s="70"/>
    </row>
    <row r="30" spans="1:9" s="32" customFormat="1" ht="21.95" customHeight="1" x14ac:dyDescent="0.25">
      <c r="A30" s="85">
        <f>[1]Рабочая!B21</f>
        <v>64</v>
      </c>
      <c r="B30" s="24">
        <v>1</v>
      </c>
      <c r="C30" s="25">
        <v>6</v>
      </c>
      <c r="D30" s="26" t="str">
        <f>VLOOKUP($C30,'[1]64'!$B$5:$G$68,2,FALSE)</f>
        <v>БАДАНОВА Екатерина Александровна</v>
      </c>
      <c r="E30" s="27" t="str">
        <f>VLOOKUP($C30,'[1]64'!$B$5:$G$68,3,FALSE)</f>
        <v>Самбо-70</v>
      </c>
      <c r="F30" s="28" t="str">
        <f>VLOOKUP($C30,'[1]64'!$B$5:$G$68,4,FALSE)</f>
        <v>МС</v>
      </c>
      <c r="G30" s="29">
        <f>VLOOKUP($C30,'[1]64'!$B$5:$G$68,5,FALSE)</f>
        <v>33251</v>
      </c>
      <c r="H30" s="30" t="str">
        <f>VLOOKUP($C30,'[1]64'!$B$5:$G$68,6,FALSE)</f>
        <v>Леонтьев А.А.  Фунтиков П.В.</v>
      </c>
      <c r="I30" s="31"/>
    </row>
    <row r="31" spans="1:9" s="32" customFormat="1" ht="21.95" customHeight="1" x14ac:dyDescent="0.25">
      <c r="A31" s="87"/>
      <c r="B31" s="34">
        <v>2</v>
      </c>
      <c r="C31" s="35">
        <v>3</v>
      </c>
      <c r="D31" s="36" t="str">
        <f>VLOOKUP($C31,'[1]64'!$B$5:$G$68,2,FALSE)</f>
        <v>Миловзорова Александра Владимировна</v>
      </c>
      <c r="E31" s="37" t="str">
        <f>VLOOKUP($C31,'[1]64'!$B$5:$G$68,3,FALSE)</f>
        <v>СДЮСШОР              МГФСО</v>
      </c>
      <c r="F31" s="38" t="str">
        <f>VLOOKUP($C31,'[1]64'!$B$5:$G$68,4,FALSE)</f>
        <v>КМС</v>
      </c>
      <c r="G31" s="39">
        <f>VLOOKUP($C31,'[1]64'!$B$5:$G$68,5,FALSE)</f>
        <v>33719</v>
      </c>
      <c r="H31" s="40" t="str">
        <f>VLOOKUP($C31,'[1]64'!$B$5:$G$68,6,FALSE)</f>
        <v>Кожаев О.В.</v>
      </c>
      <c r="I31" s="31"/>
    </row>
    <row r="32" spans="1:9" s="32" customFormat="1" ht="21.95" customHeight="1" x14ac:dyDescent="0.25">
      <c r="A32" s="87"/>
      <c r="B32" s="34">
        <v>3</v>
      </c>
      <c r="C32" s="35">
        <v>7</v>
      </c>
      <c r="D32" s="36" t="str">
        <f>VLOOKUP($C32,'[1]64'!$B$5:$G$68,2,FALSE)</f>
        <v>Рыжова Ольга Юрьевна</v>
      </c>
      <c r="E32" s="37" t="str">
        <f>VLOOKUP($C32,'[1]64'!$B$5:$G$68,3,FALSE)</f>
        <v>ХОДОРИ-Самбо-70</v>
      </c>
      <c r="F32" s="38" t="str">
        <f>VLOOKUP($C32,'[1]64'!$B$5:$G$68,4,FALSE)</f>
        <v>МСМК</v>
      </c>
      <c r="G32" s="39">
        <f>VLOOKUP($C32,'[1]64'!$B$5:$G$68,5,FALSE)</f>
        <v>30937</v>
      </c>
      <c r="H32" s="40" t="str">
        <f>VLOOKUP($C32,'[1]64'!$B$5:$G$68,6,FALSE)</f>
        <v>Доровских С. Ходырев А.Н.,  Некрасова А.С.</v>
      </c>
      <c r="I32" s="31"/>
    </row>
    <row r="33" spans="1:9" s="32" customFormat="1" ht="21.95" customHeight="1" x14ac:dyDescent="0.25">
      <c r="A33" s="87"/>
      <c r="B33" s="34">
        <v>3</v>
      </c>
      <c r="C33" s="35">
        <v>2</v>
      </c>
      <c r="D33" s="36" t="str">
        <f>VLOOKUP($C33,'[1]64'!$B$5:$G$68,2,FALSE)</f>
        <v>Жернякова Татьяна Владимировна</v>
      </c>
      <c r="E33" s="37" t="str">
        <f>VLOOKUP($C33,'[1]64'!$B$5:$G$68,3,FALSE)</f>
        <v>ХОДОРИ-Самбо-70</v>
      </c>
      <c r="F33" s="38" t="str">
        <f>VLOOKUP($C33,'[1]64'!$B$5:$G$68,4,FALSE)</f>
        <v>МСМК</v>
      </c>
      <c r="G33" s="39">
        <f>VLOOKUP($C33,'[1]64'!$B$5:$G$68,5,FALSE)</f>
        <v>30920</v>
      </c>
      <c r="H33" s="40" t="str">
        <f>VLOOKUP($C33,'[1]64'!$B$5:$G$68,6,FALSE)</f>
        <v>Доровских С. Ходырев А.Н.,  Некрасова А.С.</v>
      </c>
      <c r="I33" s="31"/>
    </row>
    <row r="34" spans="1:9" s="32" customFormat="1" ht="21.95" customHeight="1" x14ac:dyDescent="0.25">
      <c r="A34" s="87"/>
      <c r="B34" s="110" t="s">
        <v>10</v>
      </c>
      <c r="C34" s="35"/>
      <c r="D34" s="49" t="e">
        <f>VLOOKUP($C34,'[1]64'!$B$5:$G$68,2,FALSE)</f>
        <v>#N/A</v>
      </c>
      <c r="E34" s="44" t="e">
        <f>VLOOKUP($C34,'[1]64'!$B$5:$G$68,3,FALSE)</f>
        <v>#N/A</v>
      </c>
      <c r="F34" s="45" t="e">
        <f>VLOOKUP($C34,'[1]64'!$B$5:$G$68,4,FALSE)</f>
        <v>#N/A</v>
      </c>
      <c r="G34" s="46" t="e">
        <f>VLOOKUP($C34,'[1]64'!$B$5:$G$68,5,FALSE)</f>
        <v>#N/A</v>
      </c>
      <c r="H34" s="47" t="e">
        <f>VLOOKUP($C34,'[1]64'!$B$5:$G$68,6,FALSE)</f>
        <v>#N/A</v>
      </c>
      <c r="I34" s="31"/>
    </row>
    <row r="35" spans="1:9" s="32" customFormat="1" ht="21.95" customHeight="1" thickBot="1" x14ac:dyDescent="0.3">
      <c r="A35" s="91"/>
      <c r="B35" s="111" t="s">
        <v>11</v>
      </c>
      <c r="C35" s="112"/>
      <c r="D35" s="53" t="e">
        <f>VLOOKUP($C35,'[1]64'!$B$5:$G$68,2,FALSE)</f>
        <v>#N/A</v>
      </c>
      <c r="E35" s="54" t="e">
        <f>VLOOKUP($C35,'[1]64'!$B$5:$G$68,3,FALSE)</f>
        <v>#N/A</v>
      </c>
      <c r="F35" s="55" t="e">
        <f>VLOOKUP($C35,'[1]64'!$B$5:$G$68,4,FALSE)</f>
        <v>#N/A</v>
      </c>
      <c r="G35" s="56" t="e">
        <f>VLOOKUP($C35,'[1]64'!$B$5:$G$68,5,FALSE)</f>
        <v>#N/A</v>
      </c>
      <c r="H35" s="57" t="e">
        <f>VLOOKUP($C35,'[1]64'!$B$5:$G$68,6,FALSE)</f>
        <v>#N/A</v>
      </c>
      <c r="I35" s="31"/>
    </row>
    <row r="36" spans="1:9" s="32" customFormat="1" ht="21.75" customHeight="1" x14ac:dyDescent="0.25">
      <c r="A36" s="94">
        <f>[1]Рабочая!B22</f>
        <v>68</v>
      </c>
      <c r="B36" s="24">
        <v>1</v>
      </c>
      <c r="C36" s="59">
        <v>3</v>
      </c>
      <c r="D36" s="26" t="str">
        <f>VLOOKUP($C36,'[1]68'!$B$5:$G$68,2,FALSE)</f>
        <v>Лялина Екатерина Дмитриевна</v>
      </c>
      <c r="E36" s="60" t="str">
        <f>VLOOKUP($C36,'[1]68'!$B$5:$G$68,3,FALSE)</f>
        <v>СДЮСШОР №9 Шаболовка</v>
      </c>
      <c r="F36" s="61" t="str">
        <f>VLOOKUP($C36,'[1]68'!$B$5:$G$68,4,FALSE)</f>
        <v>КМС</v>
      </c>
      <c r="G36" s="62">
        <f>VLOOKUP($C36,'[1]68'!$B$5:$G$68,5,FALSE)</f>
        <v>33993</v>
      </c>
      <c r="H36" s="63" t="str">
        <f>VLOOKUP($C36,'[1]68'!$B$5:$G$68,6,FALSE)</f>
        <v>Дугаева Н,Шмаков О.</v>
      </c>
      <c r="I36" s="31"/>
    </row>
    <row r="37" spans="1:9" s="71" customFormat="1" ht="21.95" customHeight="1" x14ac:dyDescent="0.2">
      <c r="A37" s="95"/>
      <c r="B37" s="34">
        <v>2</v>
      </c>
      <c r="C37" s="65">
        <v>1</v>
      </c>
      <c r="D37" s="36" t="str">
        <f>VLOOKUP($C37,'[1]68'!$B$5:$G$68,2,FALSE)</f>
        <v>Станкевич Виктория Владимировна</v>
      </c>
      <c r="E37" s="66" t="str">
        <f>VLOOKUP($C37,'[1]68'!$B$5:$G$68,3,FALSE)</f>
        <v>СДЮСШОР №9 Шаболовка</v>
      </c>
      <c r="F37" s="67" t="str">
        <f>VLOOKUP($C37,'[1]68'!$B$5:$G$68,4,FALSE)</f>
        <v>МС</v>
      </c>
      <c r="G37" s="68">
        <f>VLOOKUP($C37,'[1]68'!$B$5:$G$68,5,FALSE)</f>
        <v>33189</v>
      </c>
      <c r="H37" s="69" t="str">
        <f>VLOOKUP($C37,'[1]68'!$B$5:$G$68,6,FALSE)</f>
        <v>Дмитриева О. Цуварев М.</v>
      </c>
      <c r="I37" s="70"/>
    </row>
    <row r="38" spans="1:9" s="71" customFormat="1" ht="21.95" customHeight="1" x14ac:dyDescent="0.2">
      <c r="A38" s="95"/>
      <c r="B38" s="34">
        <v>3</v>
      </c>
      <c r="C38" s="65">
        <v>2</v>
      </c>
      <c r="D38" s="36" t="str">
        <f>VLOOKUP($C38,'[1]68'!$B$5:$G$68,2,FALSE)</f>
        <v>Назаренко Олеся Евгеньевна</v>
      </c>
      <c r="E38" s="66" t="str">
        <f>VLOOKUP($C38,'[1]68'!$B$5:$G$68,3,FALSE)</f>
        <v>ХОДОРИ-Самбо-70</v>
      </c>
      <c r="F38" s="67" t="str">
        <f>VLOOKUP($C38,'[1]68'!$B$5:$G$68,4,FALSE)</f>
        <v>МСМК</v>
      </c>
      <c r="G38" s="68">
        <f>VLOOKUP($C38,'[1]68'!$B$5:$G$68,5,FALSE)</f>
        <v>27840</v>
      </c>
      <c r="H38" s="69" t="str">
        <f>VLOOKUP($C38,'[1]68'!$B$5:$G$68,6,FALSE)</f>
        <v>Мкртычан С. Ходырев А.</v>
      </c>
      <c r="I38" s="70"/>
    </row>
    <row r="39" spans="1:9" s="71" customFormat="1" ht="21.95" customHeight="1" x14ac:dyDescent="0.2">
      <c r="A39" s="95"/>
      <c r="B39" s="34">
        <v>3</v>
      </c>
      <c r="C39" s="65">
        <v>4</v>
      </c>
      <c r="D39" s="36" t="str">
        <f>VLOOKUP($C39,'[1]68'!$B$5:$G$68,2,FALSE)</f>
        <v>Матевосян Гаянэ Гамлетовна</v>
      </c>
      <c r="E39" s="66" t="str">
        <f>VLOOKUP($C39,'[1]68'!$B$5:$G$68,3,FALSE)</f>
        <v>СДЮСШОР №9 Шаболовка</v>
      </c>
      <c r="F39" s="67" t="str">
        <f>VLOOKUP($C39,'[1]68'!$B$5:$G$68,4,FALSE)</f>
        <v>КМС</v>
      </c>
      <c r="G39" s="68">
        <f>VLOOKUP($C39,'[1]68'!$B$5:$G$68,5,FALSE)</f>
        <v>33343</v>
      </c>
      <c r="H39" s="69" t="str">
        <f>VLOOKUP($C39,'[1]68'!$B$5:$G$68,6,FALSE)</f>
        <v>Дугаева Н.,Шмаков О.,Сабуров А.</v>
      </c>
      <c r="I39" s="70"/>
    </row>
    <row r="40" spans="1:9" s="71" customFormat="1" ht="21.95" customHeight="1" x14ac:dyDescent="0.2">
      <c r="A40" s="95"/>
      <c r="B40" s="101" t="s">
        <v>9</v>
      </c>
      <c r="C40" s="65">
        <v>7</v>
      </c>
      <c r="D40" s="73" t="str">
        <f>VLOOKUP($C40,'[1]68'!$B$5:$G$68,2,FALSE)</f>
        <v>Агеева Татьяна Андреевна</v>
      </c>
      <c r="E40" s="74" t="str">
        <f>VLOOKUP($C40,'[1]68'!$B$5:$G$68,3,FALSE)</f>
        <v>ХОДОРИ-Самбо-70</v>
      </c>
      <c r="F40" s="75">
        <f>VLOOKUP($C40,'[1]68'!$B$5:$G$68,4,FALSE)</f>
        <v>1</v>
      </c>
      <c r="G40" s="76">
        <f>VLOOKUP($C40,'[1]68'!$B$5:$G$68,5,FALSE)</f>
        <v>34065</v>
      </c>
      <c r="H40" s="77" t="str">
        <f>VLOOKUP($C40,'[1]68'!$B$5:$G$68,6,FALSE)</f>
        <v xml:space="preserve"> Некрасова А. Ходырев А.Сенюева М</v>
      </c>
      <c r="I40" s="70"/>
    </row>
    <row r="41" spans="1:9" s="71" customFormat="1" ht="21.95" customHeight="1" thickBot="1" x14ac:dyDescent="0.25">
      <c r="A41" s="103"/>
      <c r="B41" s="113" t="s">
        <v>9</v>
      </c>
      <c r="C41" s="114"/>
      <c r="D41" s="105" t="e">
        <f>VLOOKUP($C41,'[1]68'!$B$5:$G$68,2,FALSE)</f>
        <v>#N/A</v>
      </c>
      <c r="E41" s="106" t="e">
        <f>VLOOKUP($C41,'[1]68'!$B$5:$G$68,3,FALSE)</f>
        <v>#N/A</v>
      </c>
      <c r="F41" s="107" t="e">
        <f>VLOOKUP($C41,'[1]68'!$B$5:$G$68,4,FALSE)</f>
        <v>#N/A</v>
      </c>
      <c r="G41" s="108" t="e">
        <f>VLOOKUP($C41,'[1]68'!$B$5:$G$68,5,FALSE)</f>
        <v>#N/A</v>
      </c>
      <c r="H41" s="109" t="e">
        <f>VLOOKUP($C41,'[1]68'!$B$5:$G$68,6,FALSE)</f>
        <v>#N/A</v>
      </c>
      <c r="I41" s="70"/>
    </row>
    <row r="42" spans="1:9" s="32" customFormat="1" ht="26.25" customHeight="1" x14ac:dyDescent="0.25">
      <c r="A42" s="85">
        <f>[1]Рабочая!B23</f>
        <v>72</v>
      </c>
      <c r="B42" s="24">
        <v>1</v>
      </c>
      <c r="C42" s="25">
        <v>1</v>
      </c>
      <c r="D42" s="26" t="str">
        <f>VLOOKUP($C42,'[1]72'!$B$5:$G$68,2,FALSE)</f>
        <v>МИРОНОВА Ирина Сергеевна</v>
      </c>
      <c r="E42" s="27" t="str">
        <f>VLOOKUP($C42,'[1]72'!$B$5:$G$68,3,FALSE)</f>
        <v>Самбо-70</v>
      </c>
      <c r="F42" s="28" t="str">
        <f>VLOOKUP($C42,'[1]72'!$B$5:$G$68,4,FALSE)</f>
        <v>МС</v>
      </c>
      <c r="G42" s="29">
        <f>VLOOKUP($C42,'[1]72'!$B$5:$G$68,5,FALSE)</f>
        <v>33163</v>
      </c>
      <c r="H42" s="30" t="str">
        <f>VLOOKUP($C42,'[1]72'!$B$5:$G$68,6,FALSE)</f>
        <v>Дроков А.Н., Коробейников М.Ю., Тухфатуллин И.Ш., Жиляев Д.С.</v>
      </c>
      <c r="I42" s="31"/>
    </row>
    <row r="43" spans="1:9" s="32" customFormat="1" ht="21.95" customHeight="1" x14ac:dyDescent="0.25">
      <c r="A43" s="87"/>
      <c r="B43" s="34">
        <v>2</v>
      </c>
      <c r="C43" s="35">
        <v>2</v>
      </c>
      <c r="D43" s="36" t="str">
        <f>VLOOKUP($C43,'[1]72'!$B$5:$G$68,2,FALSE)</f>
        <v>Каляева Светлана Викторовна</v>
      </c>
      <c r="E43" s="37" t="str">
        <f>VLOOKUP($C43,'[1]72'!$B$5:$G$68,3,FALSE)</f>
        <v>ХОДОРИ-Самбо-70</v>
      </c>
      <c r="F43" s="38" t="str">
        <f>VLOOKUP($C43,'[1]72'!$B$5:$G$68,4,FALSE)</f>
        <v>МС</v>
      </c>
      <c r="G43" s="39">
        <f>VLOOKUP($C43,'[1]72'!$B$5:$G$68,5,FALSE)</f>
        <v>30129</v>
      </c>
      <c r="H43" s="40" t="str">
        <f>VLOOKUP($C43,'[1]72'!$B$5:$G$68,6,FALSE)</f>
        <v>Коровин В. Ходырев А. Некрасова А.</v>
      </c>
      <c r="I43" s="31"/>
    </row>
    <row r="44" spans="1:9" s="32" customFormat="1" ht="21.95" customHeight="1" x14ac:dyDescent="0.25">
      <c r="A44" s="87"/>
      <c r="B44" s="34">
        <v>3</v>
      </c>
      <c r="C44" s="35">
        <v>3</v>
      </c>
      <c r="D44" s="36" t="str">
        <f>VLOOKUP($C44,'[1]72'!$B$5:$G$68,2,FALSE)</f>
        <v>АМБАРЦУМЯН Галина Самсоновна</v>
      </c>
      <c r="E44" s="37" t="str">
        <f>VLOOKUP($C44,'[1]72'!$B$5:$G$68,3,FALSE)</f>
        <v>СДЮСШОР №28</v>
      </c>
      <c r="F44" s="38" t="str">
        <f>VLOOKUP($C44,'[1]72'!$B$5:$G$68,4,FALSE)</f>
        <v>КМС</v>
      </c>
      <c r="G44" s="39">
        <f>VLOOKUP($C44,'[1]72'!$B$5:$G$68,5,FALSE)</f>
        <v>33308</v>
      </c>
      <c r="H44" s="40" t="str">
        <f>VLOOKUP($C44,'[1]72'!$B$5:$G$68,6,FALSE)</f>
        <v>Мартынов М.Г. Назаренко О. Мкртычан С.Л.</v>
      </c>
      <c r="I44" s="31"/>
    </row>
    <row r="45" spans="1:9" s="32" customFormat="1" ht="21.95" customHeight="1" x14ac:dyDescent="0.25">
      <c r="A45" s="87"/>
      <c r="B45" s="34">
        <v>3</v>
      </c>
      <c r="C45" s="35"/>
      <c r="D45" s="43" t="e">
        <f>VLOOKUP($C45,'[1]72'!$B$5:$G$68,2,FALSE)</f>
        <v>#N/A</v>
      </c>
      <c r="E45" s="44" t="e">
        <f>VLOOKUP($C45,'[1]72'!$B$5:$G$68,3,FALSE)</f>
        <v>#N/A</v>
      </c>
      <c r="F45" s="45" t="e">
        <f>VLOOKUP($C45,'[1]72'!$B$5:$G$68,4,FALSE)</f>
        <v>#N/A</v>
      </c>
      <c r="G45" s="46" t="e">
        <f>VLOOKUP($C45,'[1]72'!$B$5:$G$68,5,FALSE)</f>
        <v>#N/A</v>
      </c>
      <c r="H45" s="47" t="e">
        <f>VLOOKUP($C45,'[1]72'!$B$5:$G$68,6,FALSE)</f>
        <v>#N/A</v>
      </c>
      <c r="I45" s="31"/>
    </row>
    <row r="46" spans="1:9" s="32" customFormat="1" ht="21.95" customHeight="1" x14ac:dyDescent="0.25">
      <c r="A46" s="87"/>
      <c r="B46" s="88" t="s">
        <v>9</v>
      </c>
      <c r="C46" s="89"/>
      <c r="D46" s="49" t="e">
        <f>VLOOKUP($C46,'[1]72'!$B$5:$G$68,2,FALSE)</f>
        <v>#N/A</v>
      </c>
      <c r="E46" s="44" t="e">
        <f>VLOOKUP($C46,'[1]72'!$B$5:$G$68,3,FALSE)</f>
        <v>#N/A</v>
      </c>
      <c r="F46" s="45" t="e">
        <f>VLOOKUP($C46,'[1]72'!$B$5:$G$68,4,FALSE)</f>
        <v>#N/A</v>
      </c>
      <c r="G46" s="46" t="e">
        <f>VLOOKUP($C46,'[1]72'!$B$5:$G$68,5,FALSE)</f>
        <v>#N/A</v>
      </c>
      <c r="H46" s="47" t="e">
        <f>VLOOKUP($C46,'[1]72'!$B$5:$G$68,6,FALSE)</f>
        <v>#N/A</v>
      </c>
      <c r="I46" s="31"/>
    </row>
    <row r="47" spans="1:9" s="32" customFormat="1" ht="21.95" customHeight="1" thickBot="1" x14ac:dyDescent="0.3">
      <c r="A47" s="91"/>
      <c r="B47" s="92" t="s">
        <v>9</v>
      </c>
      <c r="C47" s="93"/>
      <c r="D47" s="53" t="e">
        <f>VLOOKUP($C47,'[1]72'!$B$5:$G$68,2,FALSE)</f>
        <v>#N/A</v>
      </c>
      <c r="E47" s="54" t="e">
        <f>VLOOKUP($C47,'[1]72'!$B$5:$G$68,3,FALSE)</f>
        <v>#N/A</v>
      </c>
      <c r="F47" s="55" t="e">
        <f>VLOOKUP($C47,'[1]72'!$B$5:$G$68,4,FALSE)</f>
        <v>#N/A</v>
      </c>
      <c r="G47" s="56" t="e">
        <f>VLOOKUP($C47,'[1]72'!$B$5:$G$68,5,FALSE)</f>
        <v>#N/A</v>
      </c>
      <c r="H47" s="57" t="e">
        <f>VLOOKUP($C47,'[1]72'!$B$5:$G$68,6,FALSE)</f>
        <v>#N/A</v>
      </c>
      <c r="I47" s="31"/>
    </row>
    <row r="48" spans="1:9" s="32" customFormat="1" ht="21.95" customHeight="1" x14ac:dyDescent="0.25">
      <c r="A48" s="94">
        <f>[1]Рабочая!B24</f>
        <v>80</v>
      </c>
      <c r="B48" s="24">
        <v>1</v>
      </c>
      <c r="C48" s="59">
        <v>1</v>
      </c>
      <c r="D48" s="26" t="str">
        <f>VLOOKUP($C48,'[1]80'!$B$5:$G$68,2,FALSE)</f>
        <v>Голубева Светлана Юрьевна</v>
      </c>
      <c r="E48" s="60" t="str">
        <f>VLOOKUP($C48,'[1]80'!$B$5:$G$68,3,FALSE)</f>
        <v>ХОДОРИ-Самбо-70</v>
      </c>
      <c r="F48" s="61" t="str">
        <f>VLOOKUP($C48,'[1]80'!$B$5:$G$68,4,FALSE)</f>
        <v>КМС</v>
      </c>
      <c r="G48" s="62">
        <f>VLOOKUP($C48,'[1]80'!$B$5:$G$68,5,FALSE)</f>
        <v>32676</v>
      </c>
      <c r="H48" s="63" t="str">
        <f>VLOOKUP($C48,'[1]80'!$B$5:$G$68,6,FALSE)</f>
        <v xml:space="preserve"> Некрасова А. Ходырев А.Пронина В.В.</v>
      </c>
      <c r="I48" s="31"/>
    </row>
    <row r="49" spans="1:9" s="71" customFormat="1" ht="21.95" customHeight="1" x14ac:dyDescent="0.2">
      <c r="A49" s="95"/>
      <c r="B49" s="34">
        <v>2</v>
      </c>
      <c r="C49" s="65">
        <v>3</v>
      </c>
      <c r="D49" s="36" t="str">
        <f>VLOOKUP($C49,'[1]80'!$B$5:$G$68,2,FALSE)</f>
        <v>Лебедева Ольга Алексеевна</v>
      </c>
      <c r="E49" s="66" t="str">
        <f>VLOOKUP($C49,'[1]80'!$B$5:$G$68,3,FALSE)</f>
        <v>Самбо-70</v>
      </c>
      <c r="F49" s="67" t="str">
        <f>VLOOKUP($C49,'[1]80'!$B$5:$G$68,4,FALSE)</f>
        <v>КМС</v>
      </c>
      <c r="G49" s="68">
        <f>VLOOKUP($C49,'[1]80'!$B$5:$G$68,5,FALSE)</f>
        <v>34636</v>
      </c>
      <c r="H49" s="69" t="str">
        <f>VLOOKUP($C49,'[1]80'!$B$5:$G$68,6,FALSE)</f>
        <v>Лебедев А.А. Кораллов А.С.</v>
      </c>
      <c r="I49" s="70"/>
    </row>
    <row r="50" spans="1:9" s="71" customFormat="1" ht="21.95" customHeight="1" x14ac:dyDescent="0.2">
      <c r="A50" s="95"/>
      <c r="B50" s="34">
        <v>3</v>
      </c>
      <c r="C50" s="65">
        <v>2</v>
      </c>
      <c r="D50" s="36" t="str">
        <f>VLOOKUP($C50,'[1]80'!$B$5:$G$68,2,FALSE)</f>
        <v>Евдокимова Дарья Павловна</v>
      </c>
      <c r="E50" s="66" t="str">
        <f>VLOOKUP($C50,'[1]80'!$B$5:$G$68,3,FALSE)</f>
        <v>РГАУ-МСХА</v>
      </c>
      <c r="F50" s="67" t="str">
        <f>VLOOKUP($C50,'[1]80'!$B$5:$G$68,4,FALSE)</f>
        <v>КМС</v>
      </c>
      <c r="G50" s="68">
        <f>VLOOKUP($C50,'[1]80'!$B$5:$G$68,5,FALSE)</f>
        <v>34406</v>
      </c>
      <c r="H50" s="69" t="str">
        <f>VLOOKUP($C50,'[1]80'!$B$5:$G$68,6,FALSE)</f>
        <v>Ханбабаев, Некрасова А.</v>
      </c>
      <c r="I50" s="70"/>
    </row>
    <row r="51" spans="1:9" s="71" customFormat="1" ht="21.95" customHeight="1" x14ac:dyDescent="0.2">
      <c r="A51" s="95"/>
      <c r="B51" s="34">
        <v>3</v>
      </c>
      <c r="C51" s="65"/>
      <c r="D51" s="43" t="e">
        <f>VLOOKUP($C51,'[1]80'!$B$5:$G$68,2,FALSE)</f>
        <v>#N/A</v>
      </c>
      <c r="E51" s="44" t="e">
        <f>VLOOKUP($C51,'[1]80'!$B$5:$G$68,3,FALSE)</f>
        <v>#N/A</v>
      </c>
      <c r="F51" s="45" t="e">
        <f>VLOOKUP($C51,'[1]80'!$B$5:$G$68,4,FALSE)</f>
        <v>#N/A</v>
      </c>
      <c r="G51" s="46" t="e">
        <f>VLOOKUP($C51,'[1]80'!$B$5:$G$68,5,FALSE)</f>
        <v>#N/A</v>
      </c>
      <c r="H51" s="47" t="e">
        <f>VLOOKUP($C51,'[1]80'!$B$5:$G$68,6,FALSE)</f>
        <v>#N/A</v>
      </c>
      <c r="I51" s="70"/>
    </row>
    <row r="52" spans="1:9" s="71" customFormat="1" ht="21.95" customHeight="1" x14ac:dyDescent="0.2">
      <c r="A52" s="95"/>
      <c r="B52" s="101" t="s">
        <v>9</v>
      </c>
      <c r="C52" s="65"/>
      <c r="D52" s="102" t="e">
        <f>VLOOKUP($C52,'[1]80'!$B$5:$G$68,2,FALSE)</f>
        <v>#N/A</v>
      </c>
      <c r="E52" s="97" t="e">
        <f>VLOOKUP($C52,'[1]80'!$B$5:$G$68,3,FALSE)</f>
        <v>#N/A</v>
      </c>
      <c r="F52" s="98" t="e">
        <f>VLOOKUP($C52,'[1]80'!$B$5:$G$68,4,FALSE)</f>
        <v>#N/A</v>
      </c>
      <c r="G52" s="99" t="e">
        <f>VLOOKUP($C52,'[1]80'!$B$5:$G$68,5,FALSE)</f>
        <v>#N/A</v>
      </c>
      <c r="H52" s="100" t="e">
        <f>VLOOKUP($C52,'[1]80'!$B$5:$G$68,6,FALSE)</f>
        <v>#N/A</v>
      </c>
      <c r="I52" s="70"/>
    </row>
    <row r="53" spans="1:9" s="71" customFormat="1" ht="21.95" customHeight="1" thickBot="1" x14ac:dyDescent="0.25">
      <c r="A53" s="103"/>
      <c r="B53" s="104" t="s">
        <v>9</v>
      </c>
      <c r="C53" s="52"/>
      <c r="D53" s="105" t="e">
        <f>VLOOKUP($C53,'[1]80'!$B$5:$G$68,2,FALSE)</f>
        <v>#N/A</v>
      </c>
      <c r="E53" s="106" t="e">
        <f>VLOOKUP($C53,'[1]80'!$B$5:$G$68,3,FALSE)</f>
        <v>#N/A</v>
      </c>
      <c r="F53" s="107" t="e">
        <f>VLOOKUP($C53,'[1]80'!$B$5:$G$68,4,FALSE)</f>
        <v>#N/A</v>
      </c>
      <c r="G53" s="108" t="e">
        <f>VLOOKUP($C53,'[1]80'!$B$5:$G$68,5,FALSE)</f>
        <v>#N/A</v>
      </c>
      <c r="H53" s="109" t="e">
        <f>VLOOKUP($C53,'[1]80'!$B$5:$G$68,6,FALSE)</f>
        <v>#N/A</v>
      </c>
      <c r="I53" s="70"/>
    </row>
    <row r="54" spans="1:9" s="32" customFormat="1" ht="21.95" customHeight="1" x14ac:dyDescent="0.25">
      <c r="A54" s="85" t="str">
        <f>[1]Рабочая!B25</f>
        <v>&gt;80</v>
      </c>
      <c r="B54" s="24">
        <v>1</v>
      </c>
      <c r="C54" s="25">
        <v>2</v>
      </c>
      <c r="D54" s="26" t="str">
        <f>VLOOKUP($C54,'[1]&gt;80'!$B$5:$G$68,2,FALSE)</f>
        <v>Синерова Инга Яновна</v>
      </c>
      <c r="E54" s="27" t="str">
        <f>VLOOKUP($C54,'[1]&gt;80'!$B$5:$G$68,3,FALSE)</f>
        <v>СДЮСШОР №9 Шаболовка</v>
      </c>
      <c r="F54" s="28" t="str">
        <f>VLOOKUP($C54,'[1]&gt;80'!$B$5:$G$68,4,FALSE)</f>
        <v>МС</v>
      </c>
      <c r="G54" s="29">
        <f>VLOOKUP($C54,'[1]&gt;80'!$B$5:$G$68,5,FALSE)</f>
        <v>33488</v>
      </c>
      <c r="H54" s="30" t="str">
        <f>VLOOKUP($C54,'[1]&gt;80'!$B$5:$G$68,6,FALSE)</f>
        <v>Шмаков  О. Блонарь В</v>
      </c>
      <c r="I54" s="31"/>
    </row>
    <row r="55" spans="1:9" s="32" customFormat="1" ht="21.95" customHeight="1" x14ac:dyDescent="0.25">
      <c r="A55" s="87"/>
      <c r="B55" s="34">
        <v>2</v>
      </c>
      <c r="C55" s="35">
        <v>1</v>
      </c>
      <c r="D55" s="115" t="str">
        <f>VLOOKUP($C55,'[1]&gt;80'!$B$5:$G$68,2,FALSE)</f>
        <v>Могилина Елена Сергеевна</v>
      </c>
      <c r="E55" s="37" t="str">
        <f>VLOOKUP($C55,'[1]&gt;80'!$B$5:$G$68,3,FALSE)</f>
        <v>СДЮСШОР №64</v>
      </c>
      <c r="F55" s="38" t="str">
        <f>VLOOKUP($C55,'[1]&gt;80'!$B$5:$G$68,4,FALSE)</f>
        <v>КМС</v>
      </c>
      <c r="G55" s="39">
        <f>VLOOKUP($C55,'[1]&gt;80'!$B$5:$G$68,5,FALSE)</f>
        <v>31531</v>
      </c>
      <c r="H55" s="40" t="str">
        <f>VLOOKUP($C55,'[1]&gt;80'!$B$5:$G$68,6,FALSE)</f>
        <v>Назаренко О.Е.,Фролова Е.В.</v>
      </c>
      <c r="I55" s="31"/>
    </row>
    <row r="56" spans="1:9" s="32" customFormat="1" ht="21.95" customHeight="1" x14ac:dyDescent="0.25">
      <c r="A56" s="87"/>
      <c r="B56" s="41">
        <v>3</v>
      </c>
      <c r="C56" s="89"/>
      <c r="D56" s="43" t="e">
        <f>VLOOKUP($C56,'[1]&gt;80'!$B$5:$G$68,2,FALSE)</f>
        <v>#N/A</v>
      </c>
      <c r="E56" s="44" t="e">
        <f>VLOOKUP($C56,'[1]&gt;80'!$B$5:$G$68,3,FALSE)</f>
        <v>#N/A</v>
      </c>
      <c r="F56" s="45" t="e">
        <f>VLOOKUP($C56,'[1]&gt;80'!$B$5:$G$68,4,FALSE)</f>
        <v>#N/A</v>
      </c>
      <c r="G56" s="46" t="e">
        <f>VLOOKUP($C56,'[1]&gt;80'!$B$5:$G$68,5,FALSE)</f>
        <v>#N/A</v>
      </c>
      <c r="H56" s="47" t="e">
        <f>VLOOKUP($C56,'[1]&gt;80'!$B$5:$G$68,6,FALSE)</f>
        <v>#N/A</v>
      </c>
      <c r="I56" s="31"/>
    </row>
    <row r="57" spans="1:9" s="32" customFormat="1" ht="21.95" customHeight="1" x14ac:dyDescent="0.25">
      <c r="A57" s="87"/>
      <c r="B57" s="41">
        <v>3</v>
      </c>
      <c r="C57" s="89"/>
      <c r="D57" s="43" t="e">
        <f>VLOOKUP($C57,'[1]&gt;80'!$B$5:$G$68,2,FALSE)</f>
        <v>#N/A</v>
      </c>
      <c r="E57" s="44" t="e">
        <f>VLOOKUP($C57,'[1]&gt;80'!$B$5:$G$68,3,FALSE)</f>
        <v>#N/A</v>
      </c>
      <c r="F57" s="45" t="e">
        <f>VLOOKUP($C57,'[1]&gt;80'!$B$5:$G$68,4,FALSE)</f>
        <v>#N/A</v>
      </c>
      <c r="G57" s="46" t="e">
        <f>VLOOKUP($C57,'[1]&gt;80'!$B$5:$G$68,5,FALSE)</f>
        <v>#N/A</v>
      </c>
      <c r="H57" s="47" t="e">
        <f>VLOOKUP($C57,'[1]&gt;80'!$B$5:$G$68,6,FALSE)</f>
        <v>#N/A</v>
      </c>
      <c r="I57" s="31"/>
    </row>
    <row r="58" spans="1:9" s="32" customFormat="1" ht="21.95" customHeight="1" x14ac:dyDescent="0.25">
      <c r="A58" s="87"/>
      <c r="B58" s="88" t="s">
        <v>9</v>
      </c>
      <c r="C58" s="89"/>
      <c r="D58" s="49" t="e">
        <f>VLOOKUP($C58,'[1]&gt;80'!$B$5:$G$68,2,FALSE)</f>
        <v>#N/A</v>
      </c>
      <c r="E58" s="44" t="e">
        <f>VLOOKUP($C58,'[1]&gt;80'!$B$5:$G$68,3,FALSE)</f>
        <v>#N/A</v>
      </c>
      <c r="F58" s="45" t="e">
        <f>VLOOKUP($C58,'[1]&gt;80'!$B$5:$G$68,4,FALSE)</f>
        <v>#N/A</v>
      </c>
      <c r="G58" s="46" t="e">
        <f>VLOOKUP($C58,'[1]&gt;80'!$B$5:$G$68,5,FALSE)</f>
        <v>#N/A</v>
      </c>
      <c r="H58" s="47" t="e">
        <f>VLOOKUP($C58,'[1]&gt;80'!$B$5:$G$68,6,FALSE)</f>
        <v>#N/A</v>
      </c>
      <c r="I58" s="31"/>
    </row>
    <row r="59" spans="1:9" s="32" customFormat="1" ht="21.95" customHeight="1" thickBot="1" x14ac:dyDescent="0.3">
      <c r="A59" s="91"/>
      <c r="B59" s="92" t="s">
        <v>9</v>
      </c>
      <c r="C59" s="93"/>
      <c r="D59" s="53" t="e">
        <f>VLOOKUP($C59,'[1]&gt;80'!$B$5:$G$68,2,FALSE)</f>
        <v>#N/A</v>
      </c>
      <c r="E59" s="54" t="e">
        <f>VLOOKUP($C59,'[1]&gt;80'!$B$5:$G$68,3,FALSE)</f>
        <v>#N/A</v>
      </c>
      <c r="F59" s="55" t="e">
        <f>VLOOKUP($C59,'[1]&gt;80'!$B$5:$G$68,4,FALSE)</f>
        <v>#N/A</v>
      </c>
      <c r="G59" s="56" t="e">
        <f>VLOOKUP($C59,'[1]&gt;80'!$B$5:$G$68,5,FALSE)</f>
        <v>#N/A</v>
      </c>
      <c r="H59" s="57" t="e">
        <f>VLOOKUP($C59,'[1]&gt;80'!$B$5:$G$68,6,FALSE)</f>
        <v>#N/A</v>
      </c>
      <c r="I59" s="31"/>
    </row>
    <row r="60" spans="1:9" s="32" customFormat="1" ht="21.95" hidden="1" customHeight="1" x14ac:dyDescent="0.25">
      <c r="A60" s="94">
        <f>[1]Рабочая!B26</f>
        <v>0</v>
      </c>
      <c r="B60" s="24">
        <v>1</v>
      </c>
      <c r="C60" s="25"/>
      <c r="D60" s="26" t="e">
        <f>VLOOKUP($C60,'[1]&gt;87'!$B$5:$G$68,2,FALSE)</f>
        <v>#N/A</v>
      </c>
      <c r="E60" s="60" t="e">
        <f>VLOOKUP($C60,'[1]&gt;87'!$B$5:$G$68,3,FALSE)</f>
        <v>#N/A</v>
      </c>
      <c r="F60" s="61" t="e">
        <f>VLOOKUP($C60,'[1]&gt;87'!$B$5:$G$68,4,FALSE)</f>
        <v>#N/A</v>
      </c>
      <c r="G60" s="62" t="e">
        <f>VLOOKUP($C60,'[1]&gt;87'!$B$5:$G$68,5,FALSE)</f>
        <v>#N/A</v>
      </c>
      <c r="H60" s="63" t="e">
        <f>VLOOKUP($C60,'[1]&gt;87'!$B$5:$G$68,6,FALSE)</f>
        <v>#N/A</v>
      </c>
      <c r="I60" s="31"/>
    </row>
    <row r="61" spans="1:9" s="71" customFormat="1" ht="21.95" hidden="1" customHeight="1" x14ac:dyDescent="0.2">
      <c r="A61" s="95"/>
      <c r="B61" s="34">
        <v>2</v>
      </c>
      <c r="C61" s="35"/>
      <c r="D61" s="36" t="e">
        <f>VLOOKUP($C61,'[1]&gt;87'!$B$5:$G$68,2,FALSE)</f>
        <v>#N/A</v>
      </c>
      <c r="E61" s="66" t="e">
        <f>VLOOKUP($C61,'[1]&gt;87'!$B$5:$G$68,3,FALSE)</f>
        <v>#N/A</v>
      </c>
      <c r="F61" s="67" t="e">
        <f>VLOOKUP($C61,'[1]&gt;87'!$B$5:$G$68,4,FALSE)</f>
        <v>#N/A</v>
      </c>
      <c r="G61" s="68" t="e">
        <f>VLOOKUP($C61,'[1]&gt;87'!$B$5:$G$68,5,FALSE)</f>
        <v>#N/A</v>
      </c>
      <c r="H61" s="69" t="e">
        <f>VLOOKUP($C61,'[1]&gt;87'!$B$5:$G$68,6,FALSE)</f>
        <v>#N/A</v>
      </c>
      <c r="I61" s="70"/>
    </row>
    <row r="62" spans="1:9" s="71" customFormat="1" ht="21.95" hidden="1" customHeight="1" x14ac:dyDescent="0.2">
      <c r="A62" s="95"/>
      <c r="B62" s="34">
        <v>3</v>
      </c>
      <c r="C62" s="35"/>
      <c r="D62" s="36" t="e">
        <f>VLOOKUP($C62,'[1]&gt;87'!$B$5:$G$68,2,FALSE)</f>
        <v>#N/A</v>
      </c>
      <c r="E62" s="66" t="e">
        <f>VLOOKUP($C62,'[1]&gt;87'!$B$5:$G$68,3,FALSE)</f>
        <v>#N/A</v>
      </c>
      <c r="F62" s="67" t="e">
        <f>VLOOKUP($C62,'[1]&gt;87'!$B$5:$G$68,4,FALSE)</f>
        <v>#N/A</v>
      </c>
      <c r="G62" s="68" t="e">
        <f>VLOOKUP($C62,'[1]&gt;87'!$B$5:$G$68,5,FALSE)</f>
        <v>#N/A</v>
      </c>
      <c r="H62" s="69" t="e">
        <f>VLOOKUP($C62,'[1]&gt;87'!$B$5:$G$68,6,FALSE)</f>
        <v>#N/A</v>
      </c>
      <c r="I62" s="70"/>
    </row>
    <row r="63" spans="1:9" s="71" customFormat="1" ht="21.95" hidden="1" customHeight="1" x14ac:dyDescent="0.2">
      <c r="A63" s="95"/>
      <c r="B63" s="34">
        <v>3</v>
      </c>
      <c r="C63" s="35"/>
      <c r="D63" s="36" t="e">
        <f>VLOOKUP($C63,'[1]&gt;87'!$B$5:$G$68,2,FALSE)</f>
        <v>#N/A</v>
      </c>
      <c r="E63" s="66" t="e">
        <f>VLOOKUP($C63,'[1]&gt;87'!$B$5:$G$68,3,FALSE)</f>
        <v>#N/A</v>
      </c>
      <c r="F63" s="67" t="e">
        <f>VLOOKUP($C63,'[1]&gt;87'!$B$5:$G$68,4,FALSE)</f>
        <v>#N/A</v>
      </c>
      <c r="G63" s="68" t="e">
        <f>VLOOKUP($C63,'[1]&gt;87'!$B$5:$G$68,5,FALSE)</f>
        <v>#N/A</v>
      </c>
      <c r="H63" s="69" t="e">
        <f>VLOOKUP($C63,'[1]&gt;87'!$B$5:$G$68,6,FALSE)</f>
        <v>#N/A</v>
      </c>
      <c r="I63" s="70"/>
    </row>
    <row r="64" spans="1:9" s="71" customFormat="1" ht="21.95" hidden="1" customHeight="1" x14ac:dyDescent="0.2">
      <c r="A64" s="95"/>
      <c r="B64" s="101" t="s">
        <v>9</v>
      </c>
      <c r="C64" s="35"/>
      <c r="D64" s="73" t="e">
        <f>VLOOKUP($C64,'[1]&gt;87'!$B$5:$G$68,2,FALSE)</f>
        <v>#N/A</v>
      </c>
      <c r="E64" s="74" t="e">
        <f>VLOOKUP($C64,'[1]&gt;87'!$B$5:$G$68,3,FALSE)</f>
        <v>#N/A</v>
      </c>
      <c r="F64" s="75" t="e">
        <f>VLOOKUP($C64,'[1]&gt;87'!$B$5:$G$68,4,FALSE)</f>
        <v>#N/A</v>
      </c>
      <c r="G64" s="76" t="e">
        <f>VLOOKUP($C64,'[1]&gt;87'!$B$5:$G$68,5,FALSE)</f>
        <v>#N/A</v>
      </c>
      <c r="H64" s="77" t="e">
        <f>VLOOKUP($C64,'[1]&gt;87'!$B$5:$G$68,6,FALSE)</f>
        <v>#N/A</v>
      </c>
      <c r="I64" s="70"/>
    </row>
    <row r="65" spans="1:9" s="71" customFormat="1" ht="21.95" hidden="1" customHeight="1" thickBot="1" x14ac:dyDescent="0.25">
      <c r="A65" s="103"/>
      <c r="B65" s="104" t="s">
        <v>9</v>
      </c>
      <c r="C65" s="112"/>
      <c r="D65" s="80" t="e">
        <f>VLOOKUP($C65,'[1]&gt;87'!$B$5:$G$68,2,FALSE)</f>
        <v>#N/A</v>
      </c>
      <c r="E65" s="81" t="e">
        <f>VLOOKUP($C65,'[1]&gt;87'!$B$5:$G$68,3,FALSE)</f>
        <v>#N/A</v>
      </c>
      <c r="F65" s="82" t="e">
        <f>VLOOKUP($C65,'[1]&gt;87'!$B$5:$G$68,4,FALSE)</f>
        <v>#N/A</v>
      </c>
      <c r="G65" s="83" t="e">
        <f>VLOOKUP($C65,'[1]&gt;87'!$B$5:$G$68,5,FALSE)</f>
        <v>#N/A</v>
      </c>
      <c r="H65" s="84" t="e">
        <f>VLOOKUP($C65,'[1]&gt;87'!$B$5:$G$68,6,FALSE)</f>
        <v>#N/A</v>
      </c>
      <c r="I65" s="70"/>
    </row>
    <row r="66" spans="1:9" s="32" customFormat="1" ht="21.95" hidden="1" customHeight="1" x14ac:dyDescent="0.25">
      <c r="A66" s="85">
        <f>[1]Рабочая!B27</f>
        <v>0</v>
      </c>
      <c r="B66" s="116">
        <v>1</v>
      </c>
      <c r="C66" s="25">
        <v>8</v>
      </c>
      <c r="D66" s="26">
        <f>VLOOKUP($C66,'[1]11'!$B$5:$G$68,2,FALSE)</f>
        <v>0</v>
      </c>
      <c r="E66" s="27">
        <f>VLOOKUP($C66,'[1]11'!$B$5:$G$68,3,FALSE)</f>
        <v>0</v>
      </c>
      <c r="F66" s="28">
        <f>VLOOKUP($C66,'[1]11'!$B$5:$G$68,4,FALSE)</f>
        <v>0</v>
      </c>
      <c r="G66" s="29">
        <f>VLOOKUP($C66,'[1]11'!$B$5:$G$68,5,FALSE)</f>
        <v>0</v>
      </c>
      <c r="H66" s="30">
        <f>VLOOKUP($C66,'[1]11'!$B$5:$G$68,6,FALSE)</f>
        <v>0</v>
      </c>
      <c r="I66" s="31"/>
    </row>
    <row r="67" spans="1:9" s="32" customFormat="1" ht="21.95" hidden="1" customHeight="1" x14ac:dyDescent="0.25">
      <c r="A67" s="87"/>
      <c r="B67" s="117">
        <v>2</v>
      </c>
      <c r="C67" s="35">
        <v>1</v>
      </c>
      <c r="D67" s="36">
        <f>VLOOKUP($C67,'[1]11'!$B$5:$G$68,2,FALSE)</f>
        <v>0</v>
      </c>
      <c r="E67" s="37">
        <f>VLOOKUP($C67,'[1]11'!$B$5:$G$68,3,FALSE)</f>
        <v>0</v>
      </c>
      <c r="F67" s="38">
        <f>VLOOKUP($C67,'[1]11'!$B$5:$G$68,4,FALSE)</f>
        <v>0</v>
      </c>
      <c r="G67" s="39">
        <f>VLOOKUP($C67,'[1]11'!$B$5:$G$68,5,FALSE)</f>
        <v>0</v>
      </c>
      <c r="H67" s="40">
        <f>VLOOKUP($C67,'[1]11'!$B$5:$G$68,6,FALSE)</f>
        <v>0</v>
      </c>
      <c r="I67" s="31"/>
    </row>
    <row r="68" spans="1:9" s="32" customFormat="1" ht="21.95" hidden="1" customHeight="1" x14ac:dyDescent="0.25">
      <c r="A68" s="87"/>
      <c r="B68" s="117">
        <v>3</v>
      </c>
      <c r="C68" s="35">
        <v>5</v>
      </c>
      <c r="D68" s="36">
        <f>VLOOKUP($C68,'[1]11'!$B$5:$G$68,2,FALSE)</f>
        <v>0</v>
      </c>
      <c r="E68" s="37">
        <f>VLOOKUP($C68,'[1]11'!$B$5:$G$68,3,FALSE)</f>
        <v>0</v>
      </c>
      <c r="F68" s="38">
        <f>VLOOKUP($C68,'[1]11'!$B$5:$G$68,4,FALSE)</f>
        <v>0</v>
      </c>
      <c r="G68" s="39">
        <f>VLOOKUP($C68,'[1]11'!$B$5:$G$68,5,FALSE)</f>
        <v>0</v>
      </c>
      <c r="H68" s="40">
        <f>VLOOKUP($C68,'[1]11'!$B$5:$G$68,6,FALSE)</f>
        <v>0</v>
      </c>
      <c r="I68" s="31"/>
    </row>
    <row r="69" spans="1:9" s="32" customFormat="1" ht="21.95" hidden="1" customHeight="1" x14ac:dyDescent="0.25">
      <c r="A69" s="87"/>
      <c r="B69" s="117">
        <v>3</v>
      </c>
      <c r="C69" s="35">
        <v>7</v>
      </c>
      <c r="D69" s="36">
        <f>VLOOKUP($C69,'[1]11'!$B$5:$G$68,2,FALSE)</f>
        <v>0</v>
      </c>
      <c r="E69" s="37">
        <f>VLOOKUP($C69,'[1]11'!$B$5:$G$68,3,FALSE)</f>
        <v>0</v>
      </c>
      <c r="F69" s="38">
        <f>VLOOKUP($C69,'[1]11'!$B$5:$G$68,4,FALSE)</f>
        <v>0</v>
      </c>
      <c r="G69" s="39">
        <f>VLOOKUP($C69,'[1]11'!$B$5:$G$68,5,FALSE)</f>
        <v>0</v>
      </c>
      <c r="H69" s="40">
        <f>VLOOKUP($C69,'[1]11'!$B$5:$G$68,6,FALSE)</f>
        <v>0</v>
      </c>
      <c r="I69" s="31"/>
    </row>
    <row r="70" spans="1:9" s="32" customFormat="1" ht="21.95" hidden="1" customHeight="1" x14ac:dyDescent="0.25">
      <c r="A70" s="87"/>
      <c r="B70" s="110" t="s">
        <v>9</v>
      </c>
      <c r="C70" s="35">
        <v>2</v>
      </c>
      <c r="D70" s="118">
        <f>VLOOKUP($C70,'[1]11'!$B$5:$G$68,2,FALSE)</f>
        <v>0</v>
      </c>
      <c r="E70" s="119">
        <f>VLOOKUP($C70,'[1]11'!$B$5:$G$68,3,FALSE)</f>
        <v>0</v>
      </c>
      <c r="F70" s="120">
        <f>VLOOKUP($C70,'[1]11'!$B$5:$G$68,4,FALSE)</f>
        <v>0</v>
      </c>
      <c r="G70" s="121">
        <f>VLOOKUP($C70,'[1]11'!$B$5:$G$68,5,FALSE)</f>
        <v>0</v>
      </c>
      <c r="H70" s="122">
        <f>VLOOKUP($C70,'[1]11'!$B$5:$G$68,6,FALSE)</f>
        <v>0</v>
      </c>
      <c r="I70" s="31"/>
    </row>
    <row r="71" spans="1:9" s="32" customFormat="1" ht="21.95" hidden="1" customHeight="1" thickBot="1" x14ac:dyDescent="0.3">
      <c r="A71" s="91"/>
      <c r="B71" s="111" t="s">
        <v>9</v>
      </c>
      <c r="C71" s="112">
        <v>6</v>
      </c>
      <c r="D71" s="123">
        <f>VLOOKUP($C71,'[1]11'!$B$5:$G$68,2,FALSE)</f>
        <v>0</v>
      </c>
      <c r="E71" s="124">
        <f>VLOOKUP($C71,'[1]11'!$B$5:$G$68,3,FALSE)</f>
        <v>0</v>
      </c>
      <c r="F71" s="125">
        <f>VLOOKUP($C71,'[1]11'!$B$5:$G$68,4,FALSE)</f>
        <v>0</v>
      </c>
      <c r="G71" s="126">
        <f>VLOOKUP($C71,'[1]11'!$B$5:$G$68,5,FALSE)</f>
        <v>0</v>
      </c>
      <c r="H71" s="127">
        <f>VLOOKUP($C71,'[1]11'!$B$5:$G$68,6,FALSE)</f>
        <v>0</v>
      </c>
      <c r="I71" s="31"/>
    </row>
    <row r="72" spans="1:9" s="32" customFormat="1" ht="21.95" hidden="1" customHeight="1" x14ac:dyDescent="0.25">
      <c r="A72" s="94">
        <f>[1]Рабочая!B28</f>
        <v>0</v>
      </c>
      <c r="B72" s="128">
        <v>1</v>
      </c>
      <c r="C72" s="59"/>
      <c r="D72" s="26" t="e">
        <f>VLOOKUP($C72,'[1]12'!$B$5:$G$68,2,FALSE)</f>
        <v>#N/A</v>
      </c>
      <c r="E72" s="60" t="e">
        <f>VLOOKUP($C72,'[1]12'!$B$5:$G$68,3,FALSE)</f>
        <v>#N/A</v>
      </c>
      <c r="F72" s="61" t="e">
        <f>VLOOKUP($C72,'[1]12'!$B$5:$G$68,4,FALSE)</f>
        <v>#N/A</v>
      </c>
      <c r="G72" s="62" t="e">
        <f>VLOOKUP($C72,'[1]12'!$B$5:$G$68,5,FALSE)</f>
        <v>#N/A</v>
      </c>
      <c r="H72" s="63" t="e">
        <f>VLOOKUP($C72,'[1]12'!$B$5:$G$68,6,FALSE)</f>
        <v>#N/A</v>
      </c>
      <c r="I72" s="31"/>
    </row>
    <row r="73" spans="1:9" s="71" customFormat="1" ht="21.95" hidden="1" customHeight="1" x14ac:dyDescent="0.2">
      <c r="A73" s="95"/>
      <c r="B73" s="129">
        <v>2</v>
      </c>
      <c r="C73" s="65"/>
      <c r="D73" s="36" t="e">
        <f>VLOOKUP($C73,'[1]12'!$B$5:$G$68,2,FALSE)</f>
        <v>#N/A</v>
      </c>
      <c r="E73" s="66" t="e">
        <f>VLOOKUP($C73,'[1]12'!$B$5:$G$68,3,FALSE)</f>
        <v>#N/A</v>
      </c>
      <c r="F73" s="67" t="e">
        <f>VLOOKUP($C73,'[1]12'!$B$5:$G$68,4,FALSE)</f>
        <v>#N/A</v>
      </c>
      <c r="G73" s="68" t="e">
        <f>VLOOKUP($C73,'[1]12'!$B$5:$G$68,5,FALSE)</f>
        <v>#N/A</v>
      </c>
      <c r="H73" s="69" t="e">
        <f>VLOOKUP($C73,'[1]12'!$B$5:$G$68,6,FALSE)</f>
        <v>#N/A</v>
      </c>
      <c r="I73" s="70"/>
    </row>
    <row r="74" spans="1:9" s="71" customFormat="1" ht="21.95" hidden="1" customHeight="1" x14ac:dyDescent="0.2">
      <c r="A74" s="95"/>
      <c r="B74" s="129">
        <v>3</v>
      </c>
      <c r="C74" s="65"/>
      <c r="D74" s="36" t="e">
        <f>VLOOKUP($C74,'[1]12'!$B$5:$G$68,2,FALSE)</f>
        <v>#N/A</v>
      </c>
      <c r="E74" s="66" t="e">
        <f>VLOOKUP($C74,'[1]12'!$B$5:$G$68,3,FALSE)</f>
        <v>#N/A</v>
      </c>
      <c r="F74" s="67" t="e">
        <f>VLOOKUP($C74,'[1]12'!$B$5:$G$68,4,FALSE)</f>
        <v>#N/A</v>
      </c>
      <c r="G74" s="68" t="e">
        <f>VLOOKUP($C74,'[1]12'!$B$5:$G$68,5,FALSE)</f>
        <v>#N/A</v>
      </c>
      <c r="H74" s="69" t="e">
        <f>VLOOKUP($C74,'[1]12'!$B$5:$G$68,6,FALSE)</f>
        <v>#N/A</v>
      </c>
      <c r="I74" s="70"/>
    </row>
    <row r="75" spans="1:9" s="71" customFormat="1" ht="21.95" hidden="1" customHeight="1" x14ac:dyDescent="0.2">
      <c r="A75" s="95"/>
      <c r="B75" s="129">
        <v>3</v>
      </c>
      <c r="C75" s="65"/>
      <c r="D75" s="36" t="e">
        <f>VLOOKUP($C75,'[1]12'!$B$5:$G$68,2,FALSE)</f>
        <v>#N/A</v>
      </c>
      <c r="E75" s="66" t="e">
        <f>VLOOKUP($C75,'[1]12'!$B$5:$G$68,3,FALSE)</f>
        <v>#N/A</v>
      </c>
      <c r="F75" s="67" t="e">
        <f>VLOOKUP($C75,'[1]12'!$B$5:$G$68,4,FALSE)</f>
        <v>#N/A</v>
      </c>
      <c r="G75" s="68" t="e">
        <f>VLOOKUP($C75,'[1]12'!$B$5:$G$68,5,FALSE)</f>
        <v>#N/A</v>
      </c>
      <c r="H75" s="69" t="e">
        <f>VLOOKUP($C75,'[1]12'!$B$5:$G$68,6,FALSE)</f>
        <v>#N/A</v>
      </c>
      <c r="I75" s="70"/>
    </row>
    <row r="76" spans="1:9" s="71" customFormat="1" ht="21.95" hidden="1" customHeight="1" x14ac:dyDescent="0.2">
      <c r="A76" s="95"/>
      <c r="B76" s="101" t="s">
        <v>9</v>
      </c>
      <c r="C76" s="65"/>
      <c r="D76" s="73" t="e">
        <f>VLOOKUP($C76,'[1]12'!$B$5:$G$68,2,FALSE)</f>
        <v>#N/A</v>
      </c>
      <c r="E76" s="74" t="e">
        <f>VLOOKUP($C76,'[1]12'!$B$5:$G$68,3,FALSE)</f>
        <v>#N/A</v>
      </c>
      <c r="F76" s="75" t="e">
        <f>VLOOKUP($C76,'[1]12'!$B$5:$G$68,4,FALSE)</f>
        <v>#N/A</v>
      </c>
      <c r="G76" s="76" t="e">
        <f>VLOOKUP($C76,'[1]12'!$B$5:$G$68,5,FALSE)</f>
        <v>#N/A</v>
      </c>
      <c r="H76" s="77" t="e">
        <f>VLOOKUP($C76,'[1]12'!$B$5:$G$68,6,FALSE)</f>
        <v>#N/A</v>
      </c>
      <c r="I76" s="70"/>
    </row>
    <row r="77" spans="1:9" s="71" customFormat="1" ht="21.95" hidden="1" customHeight="1" thickBot="1" x14ac:dyDescent="0.25">
      <c r="A77" s="103"/>
      <c r="B77" s="104" t="s">
        <v>9</v>
      </c>
      <c r="C77" s="52"/>
      <c r="D77" s="80" t="e">
        <f>VLOOKUP($C77,'[1]12'!$B$5:$G$68,2,FALSE)</f>
        <v>#N/A</v>
      </c>
      <c r="E77" s="81" t="e">
        <f>VLOOKUP($C77,'[1]12'!$B$5:$G$68,3,FALSE)</f>
        <v>#N/A</v>
      </c>
      <c r="F77" s="82" t="e">
        <f>VLOOKUP($C77,'[1]12'!$B$5:$G$68,4,FALSE)</f>
        <v>#N/A</v>
      </c>
      <c r="G77" s="83" t="e">
        <f>VLOOKUP($C77,'[1]12'!$B$5:$G$68,5,FALSE)</f>
        <v>#N/A</v>
      </c>
      <c r="H77" s="84" t="e">
        <f>VLOOKUP($C77,'[1]12'!$B$5:$G$68,6,FALSE)</f>
        <v>#N/A</v>
      </c>
      <c r="I77" s="70"/>
    </row>
    <row r="78" spans="1:9" ht="5.0999999999999996" customHeight="1" x14ac:dyDescent="0.25">
      <c r="A78" s="130"/>
      <c r="B78" s="131"/>
      <c r="C78" s="131"/>
      <c r="D78" s="132"/>
      <c r="E78" s="133"/>
      <c r="F78" s="134"/>
      <c r="G78" s="133"/>
      <c r="H78" s="134"/>
      <c r="I78" s="135"/>
    </row>
    <row r="79" spans="1:9" ht="15.75" x14ac:dyDescent="0.25">
      <c r="A79" s="136"/>
      <c r="B79" s="136"/>
      <c r="C79" s="136"/>
      <c r="D79" s="137" t="str">
        <f>[1]Рабочая!A8</f>
        <v>Главный судья, судья</v>
      </c>
      <c r="E79" s="138" t="str">
        <f>[1]Рабочая!E8</f>
        <v>МК</v>
      </c>
      <c r="F79" s="139"/>
      <c r="G79" s="140" t="str">
        <f>[1]Рабочая!F8</f>
        <v>Е.А.Борков</v>
      </c>
      <c r="H79" s="140"/>
    </row>
    <row r="80" spans="1:9" ht="15.75" x14ac:dyDescent="0.25">
      <c r="A80" s="136"/>
      <c r="B80" s="136"/>
      <c r="C80" s="136"/>
      <c r="D80" s="141" t="str">
        <f>[1]Рабочая!A9</f>
        <v>Главный секретарь, судья</v>
      </c>
      <c r="E80" s="142" t="str">
        <f>[1]Рабочая!E9</f>
        <v>МК</v>
      </c>
      <c r="F80" s="143"/>
      <c r="G80" s="144" t="str">
        <f>[1]Рабочая!F9</f>
        <v>А.А.Лебедев</v>
      </c>
      <c r="H80" s="144"/>
    </row>
    <row r="81" spans="1:3" x14ac:dyDescent="0.25">
      <c r="A81" s="136"/>
      <c r="B81" s="136"/>
      <c r="C81" s="136"/>
    </row>
  </sheetData>
  <mergeCells count="19">
    <mergeCell ref="A54:A59"/>
    <mergeCell ref="A60:A65"/>
    <mergeCell ref="A66:A71"/>
    <mergeCell ref="A72:A77"/>
    <mergeCell ref="A79:C81"/>
    <mergeCell ref="G79:H79"/>
    <mergeCell ref="G80:H80"/>
    <mergeCell ref="A18:A23"/>
    <mergeCell ref="A24:A29"/>
    <mergeCell ref="A30:A35"/>
    <mergeCell ref="A36:A41"/>
    <mergeCell ref="A42:A47"/>
    <mergeCell ref="A48:A53"/>
    <mergeCell ref="A1:H1"/>
    <mergeCell ref="A2:H2"/>
    <mergeCell ref="C3:D3"/>
    <mergeCell ref="F3:H3"/>
    <mergeCell ref="A6:A11"/>
    <mergeCell ref="A12:A17"/>
  </mergeCells>
  <pageMargins left="0.12" right="0.12" top="0.12" bottom="0.4" header="0.12" footer="0.47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Итоги-М</vt:lpstr>
      <vt:lpstr>Итоги-Ж</vt:lpstr>
      <vt:lpstr>'Итоги-Ж'!Область_печати</vt:lpstr>
      <vt:lpstr>'Итоги-М'!Область_печати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2013-12-08T12:34:47Z</dcterms:created>
  <dcterms:modified xsi:type="dcterms:W3CDTF">2013-12-08T12:37:01Z</dcterms:modified>
</cp:coreProperties>
</file>