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<sst xmlns="http://schemas.openxmlformats.org/spreadsheetml/2006/main" count="615" uniqueCount="289">
  <si>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</si>
  <si>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</si>
  <si>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</si>
  <si>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</si>
  <si>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</si>
  <si>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</si>
  <si>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</si>
  <si>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</si>
  <si>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</si>
  <si>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</si>
  <si>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</si>
  <si>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</si>
  <si>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</si>
  <si>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</si>
  <si>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</si>
  <si>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</si>
  <si>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</si>
  <si>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</si>
  <si>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</si>
  <si>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</si>
  <si>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</si>
  <si>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</si>
  <si>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</si>
  <si>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</si>
  <si>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</si>
  <si>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</si>
  <si>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</si>
  <si>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</si>
  <si>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</si>
  <si>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</si>
  <si>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</si>
  <si>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</si>
  <si>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</si>
  <si>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</si>
  <si>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</si>
  <si>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</si>
  <si>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</si>
  <si>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</si>
  <si>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</si>
  <si>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</si>
  <si>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</si>
  <si>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</si>
  <si>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</si>
  <si>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</si>
  <si>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</si>
  <si>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</si>
  <si>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</si>
  <si>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</si>
  <si>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</si>
  <si>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</si>
  <si>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</si>
  <si>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</si>
  <si>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</si>
  <si>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</si>
  <si>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</si>
  <si>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</si>
  <si>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</si>
  <si>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</si>
  <si>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</si>
  <si>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</si>
  <si>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</si>
  <si>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</si>
  <si>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</si>
  <si>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</si>
  <si>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</si>
  <si>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</si>
  <si>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</si>
  <si>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</si>
  <si>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</si>
  <si>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</si>
  <si>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</si>
  <si>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</si>
  <si>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</si>
  <si>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</si>
  <si>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</si>
  <si>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</si>
  <si>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</si>
  <si>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Округ, команда</t>
  </si>
  <si>
    <t>очки</t>
  </si>
  <si>
    <t>команда</t>
  </si>
  <si>
    <t>в.к. 82  кг</t>
  </si>
  <si>
    <t>КЕРИМОВ Мурад Курбанович</t>
  </si>
  <si>
    <t>02.08.87, МСМК</t>
  </si>
  <si>
    <t>ПФО</t>
  </si>
  <si>
    <t>МВД по Урдмуртской Рес.</t>
  </si>
  <si>
    <t>Пестряков Р.А.</t>
  </si>
  <si>
    <t>РУДАКОВ Владимир Викторович</t>
  </si>
  <si>
    <t>19.07.85, МС</t>
  </si>
  <si>
    <t>СЗФО</t>
  </si>
  <si>
    <t>МВД по Р.Карелия</t>
  </si>
  <si>
    <t>Иванов В.В.</t>
  </si>
  <si>
    <t>ЩЕРБИНИН Сергей Сергеевич</t>
  </si>
  <si>
    <t>22.08.86, МС</t>
  </si>
  <si>
    <t>ГУ МВД по Саратовской обл.</t>
  </si>
  <si>
    <t>Аристов А.Е.</t>
  </si>
  <si>
    <t>УФО</t>
  </si>
  <si>
    <t>ЯЦЕНКО Алексей Олегович</t>
  </si>
  <si>
    <t>23.02.90, КМС</t>
  </si>
  <si>
    <t>ЮФО</t>
  </si>
  <si>
    <t>ГУ МВД по Ростовской обл.</t>
  </si>
  <si>
    <t>Лукин С.А.</t>
  </si>
  <si>
    <t>ЧУБУР Евгений Вячеславович</t>
  </si>
  <si>
    <t>04.10.88, КМС</t>
  </si>
  <si>
    <t>СФО</t>
  </si>
  <si>
    <t>ГУ МВД по Алтайскому краю</t>
  </si>
  <si>
    <t>Гуляев В.С.</t>
  </si>
  <si>
    <t>САЛУГИН Артём Вадимович</t>
  </si>
  <si>
    <t>01.09.83, КМС</t>
  </si>
  <si>
    <t>УМВД по Омской обл.</t>
  </si>
  <si>
    <t>Лебедев С.В.</t>
  </si>
  <si>
    <t>С-П</t>
  </si>
  <si>
    <t>ГУ МВД по С-Пет. и Лен.обл.</t>
  </si>
  <si>
    <t>ГУ МВД по Краснодарскому кр.</t>
  </si>
  <si>
    <t>Нижник А.В., Матюшенко Е.А.</t>
  </si>
  <si>
    <t>НАЗАРОВ Алексей Вячеславович</t>
  </si>
  <si>
    <t>24.10.84, МС</t>
  </si>
  <si>
    <t>МАМЕДОВ Роман Яшарович</t>
  </si>
  <si>
    <t>18.12.91, МС</t>
  </si>
  <si>
    <t>ДВФО</t>
  </si>
  <si>
    <t>УМВД по Хабаровскому кр.</t>
  </si>
  <si>
    <t>Михеев А.А.</t>
  </si>
  <si>
    <t>ГОРДЕЕВ Руслан Андреевич</t>
  </si>
  <si>
    <t>01.11.91, КМС</t>
  </si>
  <si>
    <t>ГУ МВД по Пермскому кр.</t>
  </si>
  <si>
    <t>Истомин А.Е.</t>
  </si>
  <si>
    <t>СТЕЦУРЕНКО Александр Юрьевич</t>
  </si>
  <si>
    <t>20.04.83, КМС</t>
  </si>
  <si>
    <t>САЙЯН Дмитрий Юрикович</t>
  </si>
  <si>
    <t>15.05.89, МС</t>
  </si>
  <si>
    <t>ГУ МВД по Влгоградской обл.</t>
  </si>
  <si>
    <t>Толмасов В.А.</t>
  </si>
  <si>
    <t>АНДРОСЕНКОВ Максим Дмитриевич</t>
  </si>
  <si>
    <t>15.05.94, КМС</t>
  </si>
  <si>
    <t>УМВД по Приморскому кр.</t>
  </si>
  <si>
    <t>Вейна А.В.</t>
  </si>
  <si>
    <t>ЖИЛЕНКО Николай Анатольевич</t>
  </si>
  <si>
    <t>27.08.90, КМС</t>
  </si>
  <si>
    <t>ГУ МВД по Ставропольскому кр.</t>
  </si>
  <si>
    <t>Свергунов Д.И.</t>
  </si>
  <si>
    <t>ВАЛЕРИАНОВ Александр Николаевич</t>
  </si>
  <si>
    <t>ГУ МВД по Нижегородской обл.</t>
  </si>
  <si>
    <t>Ивченко Д.А.</t>
  </si>
  <si>
    <t>МАГОМЕДКЕРИМОВ Магомед Малачевич</t>
  </si>
  <si>
    <t>01.10.90, МС</t>
  </si>
  <si>
    <t>ГУ МВД по Челябинской обл.</t>
  </si>
  <si>
    <t>Сарсынбаев В.В.</t>
  </si>
  <si>
    <t>ПОШЕВ Тимур Мустапаевич</t>
  </si>
  <si>
    <t>20.10.90, КМС</t>
  </si>
  <si>
    <t>УМВД по Тюменской обл.</t>
  </si>
  <si>
    <t>Владыка А.А.</t>
  </si>
  <si>
    <t>АФАУНОВ Тимур Русланович</t>
  </si>
  <si>
    <t>04.08.91, КМС</t>
  </si>
  <si>
    <t>СКФО</t>
  </si>
  <si>
    <t>МВД по Карачаево-Черкеской Рес.</t>
  </si>
  <si>
    <t>Боташев Р.Д.</t>
  </si>
  <si>
    <t>ЭРДЫНЕЕВ Баясхалан Базарович</t>
  </si>
  <si>
    <t>28.07.83, МС</t>
  </si>
  <si>
    <t>МВД по Р.Бурятия</t>
  </si>
  <si>
    <t>Мункодугаров Б.Ц.</t>
  </si>
  <si>
    <t>ИБРАГИМОВ Замир Федикович</t>
  </si>
  <si>
    <t>02.08.90, МС</t>
  </si>
  <si>
    <t>ЦФО</t>
  </si>
  <si>
    <t>УМВД по Владимировской обл.</t>
  </si>
  <si>
    <t>Гундарев И.В.</t>
  </si>
  <si>
    <t>УМВД по Пензенской обл.</t>
  </si>
  <si>
    <t>Курносов А.Д.</t>
  </si>
  <si>
    <t>СВИРИДОВ Алексей Сергеевич</t>
  </si>
  <si>
    <t>01.11.87, КМС</t>
  </si>
  <si>
    <t>АБРОСИМОВ Павел Валерьевич</t>
  </si>
  <si>
    <t>04.09.81, КМС</t>
  </si>
  <si>
    <t>УМВД поТульской обл</t>
  </si>
  <si>
    <t>Шацких Ю.Е.</t>
  </si>
  <si>
    <t>БОСАЕВ Басанг Викторович</t>
  </si>
  <si>
    <t>18.03.89, КМС</t>
  </si>
  <si>
    <t>МВД по Р.Калмыкия</t>
  </si>
  <si>
    <t>Хамдохов А.С.</t>
  </si>
  <si>
    <t>ЧИРИКИН Артём Николаевич</t>
  </si>
  <si>
    <t>02.10.90, КМС</t>
  </si>
  <si>
    <t>УМВД по Брянской обл.</t>
  </si>
  <si>
    <t>Журин В.Н.</t>
  </si>
  <si>
    <t>КОЛЕСНИКОВ Александр Николаевич</t>
  </si>
  <si>
    <t>22.02.83, КМС</t>
  </si>
  <si>
    <t>УМВД по Белгородской обл.</t>
  </si>
  <si>
    <t>Костенко В.А.</t>
  </si>
  <si>
    <t>ЗУЕВ Константин Александрович</t>
  </si>
  <si>
    <t>20.11.90, КМС</t>
  </si>
  <si>
    <t>УМВД по Калининградской обл.</t>
  </si>
  <si>
    <t>Кленин С.В.</t>
  </si>
  <si>
    <t>АЛИСТРАТОВ Алексей Игоревич</t>
  </si>
  <si>
    <t>05.12.89, КМС</t>
  </si>
  <si>
    <t>УМВД по Курской обл.</t>
  </si>
  <si>
    <t>Шульгин А.В.</t>
  </si>
  <si>
    <t>БЕЗЪЯЗЫЧНЫЙ Роман Олегович</t>
  </si>
  <si>
    <t>26.10.90, КМС</t>
  </si>
  <si>
    <t>НЕБОЛЬСИН Дмитрий Васильевич</t>
  </si>
  <si>
    <t>УМВД по Рязанской обл.</t>
  </si>
  <si>
    <t>Шицков К.С.</t>
  </si>
  <si>
    <t>ЖИГАТОВ Ильяс Рамазанович</t>
  </si>
  <si>
    <t>МВД по Кабардино-Балкарской Рес.</t>
  </si>
  <si>
    <t>Эркенов З.М.</t>
  </si>
  <si>
    <t>РУДЕНКО Вячеслав Сергеевич</t>
  </si>
  <si>
    <t>07.10.84, КМС</t>
  </si>
  <si>
    <t>УМВД по Ульяновской обл.</t>
  </si>
  <si>
    <t>Коршунов А.С.</t>
  </si>
  <si>
    <t>ЛУНКИН Борис Игоревич</t>
  </si>
  <si>
    <t>25.11.80, КМС</t>
  </si>
  <si>
    <t>УМВД по Еврейской А.О.</t>
  </si>
  <si>
    <t>Середа Д.А.</t>
  </si>
  <si>
    <t>МИХАЙЛОВ Евгений Александрович</t>
  </si>
  <si>
    <t>МВД по Чувашской Рес.</t>
  </si>
  <si>
    <t>Мельцов В.М.</t>
  </si>
  <si>
    <t>ТЕБЕРЕКОВ Константин Германович</t>
  </si>
  <si>
    <t>17.07.88, КМС</t>
  </si>
  <si>
    <t>МВД по Р.Алтай</t>
  </si>
  <si>
    <t>Кука А.Д.</t>
  </si>
  <si>
    <t>ГАДЖИЕВ Тимур Алибекович</t>
  </si>
  <si>
    <t>19.06.83, КМС</t>
  </si>
  <si>
    <t xml:space="preserve">ЦФО </t>
  </si>
  <si>
    <t>УМВД по Ивановской обл.</t>
  </si>
  <si>
    <t>Страмков А.Е.</t>
  </si>
  <si>
    <t>БЕЛЯКОВ Роман Валерьевич</t>
  </si>
  <si>
    <t>24.10.89, КМС</t>
  </si>
  <si>
    <t>УТ МВД по УрФО</t>
  </si>
  <si>
    <t>Пышминцев В.А.</t>
  </si>
  <si>
    <t>ГЕРАСИМОВ Владимир Васильевич</t>
  </si>
  <si>
    <t>14.02.91, КМС</t>
  </si>
  <si>
    <t>БАДРИЕВ Тимур Сергеевич</t>
  </si>
  <si>
    <t>18.02.88, МС</t>
  </si>
  <si>
    <t>МВД по Рес. Северная Осетия-Алания</t>
  </si>
  <si>
    <t>Кавтарадзе А.Г.</t>
  </si>
  <si>
    <t>СУХИХ Юрий Сергеевич</t>
  </si>
  <si>
    <t>14.12.89, КМС</t>
  </si>
  <si>
    <t>УМВД по Кировской обл.</t>
  </si>
  <si>
    <t>Видякин Д.И.</t>
  </si>
  <si>
    <t>САФРОНОВ Николай Юрьевич</t>
  </si>
  <si>
    <t>19.12.88, КМС</t>
  </si>
  <si>
    <t>Упр.на транспорте МВД по ЦФО</t>
  </si>
  <si>
    <t>Новиков О.А.</t>
  </si>
  <si>
    <t>ФИЛИППОВ Иван Евгеньевич</t>
  </si>
  <si>
    <t>09.08.92, КМС</t>
  </si>
  <si>
    <t>ЛУЧИНКИН Фёдор Михайлович</t>
  </si>
  <si>
    <t>14.03.85, КМС</t>
  </si>
  <si>
    <t xml:space="preserve">  </t>
  </si>
  <si>
    <t>БЫКОВ Иван Сергеевич</t>
  </si>
  <si>
    <t>23.08.83, МС</t>
  </si>
  <si>
    <t>Костин А.</t>
  </si>
  <si>
    <t>28.03.90. КМС</t>
  </si>
  <si>
    <t>29.03.76, МС</t>
  </si>
  <si>
    <t>30.07.89, КМС</t>
  </si>
  <si>
    <t>18.05.86, КМС</t>
  </si>
  <si>
    <t>МАНЖУЛА Артём Ильич</t>
  </si>
  <si>
    <t>03.02.91, КМС</t>
  </si>
  <si>
    <t>МВД по Р.Хакасия</t>
  </si>
  <si>
    <t>Хижняк С.В.</t>
  </si>
  <si>
    <t>МИКУЛЕЦ Андрей Васильевич</t>
  </si>
  <si>
    <t>04.08.87, КМС</t>
  </si>
  <si>
    <t>УМВД по Волгодской обл.</t>
  </si>
  <si>
    <t>Барболин Д.А.</t>
  </si>
  <si>
    <t>БИУШКИН Михаил Михайлович</t>
  </si>
  <si>
    <t>26.02.88, КМС</t>
  </si>
  <si>
    <t>МВД по Рес. Мордовия</t>
  </si>
  <si>
    <t>Девятов С.В.</t>
  </si>
  <si>
    <t>СЛАЕВ Ильдар Зякярьевич</t>
  </si>
  <si>
    <t>19.05.87, КМС</t>
  </si>
  <si>
    <t>ОГАНИСЯН Артур Арменович</t>
  </si>
  <si>
    <t>10.07.86, МСМК</t>
  </si>
  <si>
    <t>УМВД по Костромской обл.</t>
  </si>
  <si>
    <t>Слепцов Н.Ю.</t>
  </si>
  <si>
    <t>КАЗНАЧЕЕВ Алексей Васильевич</t>
  </si>
  <si>
    <t>24.05.88, КМС</t>
  </si>
  <si>
    <t>УМВД по Тамбовской обл.</t>
  </si>
  <si>
    <t>Васильев И.А.</t>
  </si>
  <si>
    <t>ФИРСОВ Дмитрий Анатольевич</t>
  </si>
  <si>
    <t>06.04.87, КМС</t>
  </si>
  <si>
    <t>2 м</t>
  </si>
  <si>
    <t>49 участников</t>
  </si>
  <si>
    <t>4:0</t>
  </si>
  <si>
    <t>3:1</t>
  </si>
  <si>
    <t>3,5:0</t>
  </si>
  <si>
    <t>3,5:0,5</t>
  </si>
  <si>
    <t>н/я</t>
  </si>
  <si>
    <t>б.м</t>
  </si>
  <si>
    <t>4:0(н)</t>
  </si>
  <si>
    <t>3:0</t>
  </si>
  <si>
    <t>31н</t>
  </si>
  <si>
    <t>17-18</t>
  </si>
  <si>
    <t>19-22</t>
  </si>
  <si>
    <t>23-34</t>
  </si>
  <si>
    <t>35-48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</si>
</sst>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1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49" fontId="7" fillId="0" borderId="2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/>
      <protection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4" fillId="33" borderId="37" xfId="42" applyFont="1" applyFill="1" applyBorder="1" applyAlignment="1" applyProtection="1">
      <alignment horizontal="center" vertical="center" wrapText="1"/>
      <protection/>
    </xf>
    <xf numFmtId="0" fontId="14" fillId="33" borderId="23" xfId="42" applyFont="1" applyFill="1" applyBorder="1" applyAlignment="1" applyProtection="1">
      <alignment horizontal="center" vertical="center" wrapText="1"/>
      <protection/>
    </xf>
    <xf numFmtId="0" fontId="14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49" fontId="0" fillId="34" borderId="55" xfId="0" applyNumberFormat="1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30" fillId="0" borderId="56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30" fillId="0" borderId="56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7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7" fillId="0" borderId="55" xfId="0" applyNumberFormat="1" applyFont="1" applyBorder="1" applyAlignment="1">
      <alignment horizontal="left" vertical="center" wrapText="1"/>
    </xf>
    <xf numFmtId="0" fontId="0" fillId="0" borderId="55" xfId="0" applyFont="1" applyBorder="1" applyAlignment="1">
      <alignment/>
    </xf>
    <xf numFmtId="0" fontId="30" fillId="0" borderId="55" xfId="0" applyNumberFormat="1" applyFont="1" applyFill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14" fillId="0" borderId="37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7" fillId="0" borderId="59" xfId="0" applyNumberFormat="1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5" fillId="0" borderId="56" xfId="0" applyNumberFormat="1" applyFont="1" applyBorder="1" applyAlignment="1">
      <alignment horizontal="center" vertical="center" wrapText="1"/>
    </xf>
    <xf numFmtId="0" fontId="25" fillId="0" borderId="57" xfId="0" applyNumberFormat="1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7" fillId="0" borderId="58" xfId="0" applyNumberFormat="1" applyFont="1" applyBorder="1" applyAlignment="1">
      <alignment horizontal="center" vertical="center" wrapText="1"/>
    </xf>
    <xf numFmtId="0" fontId="27" fillId="0" borderId="59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5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7" borderId="37" xfId="42" applyFont="1" applyFill="1" applyBorder="1" applyAlignment="1" applyProtection="1">
      <alignment horizontal="center" vertical="center"/>
      <protection/>
    </xf>
    <xf numFmtId="0" fontId="20" fillId="37" borderId="23" xfId="42" applyFont="1" applyFill="1" applyBorder="1" applyAlignment="1" applyProtection="1">
      <alignment horizontal="center" vertical="center"/>
      <protection/>
    </xf>
    <xf numFmtId="0" fontId="20" fillId="37" borderId="38" xfId="42" applyFont="1" applyFill="1" applyBorder="1" applyAlignment="1" applyProtection="1">
      <alignment horizontal="center" vertical="center"/>
      <protection/>
    </xf>
    <xf numFmtId="0" fontId="21" fillId="37" borderId="29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61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6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7" borderId="55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5" xfId="42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6" fillId="0" borderId="22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33" borderId="37" xfId="42" applyNumberFormat="1" applyFont="1" applyFill="1" applyBorder="1" applyAlignment="1" applyProtection="1">
      <alignment horizontal="center" vertical="center" wrapText="1"/>
      <protection/>
    </xf>
    <xf numFmtId="0" fontId="4" fillId="33" borderId="23" xfId="42" applyNumberFormat="1" applyFont="1" applyFill="1" applyBorder="1" applyAlignment="1" applyProtection="1">
      <alignment horizontal="center" vertical="center" wrapText="1"/>
      <protection/>
    </xf>
    <xf numFmtId="0" fontId="4" fillId="33" borderId="38" xfId="42" applyNumberFormat="1" applyFont="1" applyFill="1" applyBorder="1" applyAlignment="1" applyProtection="1">
      <alignment horizontal="center" vertical="center" wrapText="1"/>
      <protection/>
    </xf>
    <xf numFmtId="0" fontId="66" fillId="0" borderId="36" xfId="42" applyNumberFormat="1" applyFont="1" applyBorder="1" applyAlignment="1" applyProtection="1">
      <alignment horizontal="left" vertical="center" wrapText="1"/>
      <protection/>
    </xf>
    <xf numFmtId="0" fontId="66" fillId="0" borderId="25" xfId="42" applyNumberFormat="1" applyFont="1" applyBorder="1" applyAlignment="1" applyProtection="1">
      <alignment horizontal="left" vertical="center" wrapText="1"/>
      <protection/>
    </xf>
    <xf numFmtId="0" fontId="7" fillId="0" borderId="24" xfId="42" applyNumberFormat="1" applyFont="1" applyBorder="1" applyAlignment="1" applyProtection="1">
      <alignment horizontal="left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25" xfId="42" applyNumberFormat="1" applyFont="1" applyBorder="1" applyAlignment="1" applyProtection="1">
      <alignment horizontal="left" vertical="center" wrapText="1"/>
      <protection/>
    </xf>
    <xf numFmtId="0" fontId="7" fillId="0" borderId="0" xfId="42" applyNumberFormat="1" applyFont="1" applyBorder="1" applyAlignment="1" applyProtection="1">
      <alignment horizontal="center" vertical="center" wrapText="1"/>
      <protection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6" fillId="0" borderId="35" xfId="42" applyNumberFormat="1" applyFont="1" applyBorder="1" applyAlignment="1" applyProtection="1">
      <alignment horizontal="left" vertical="center" wrapText="1"/>
      <protection/>
    </xf>
    <xf numFmtId="0" fontId="66" fillId="0" borderId="33" xfId="0" applyNumberFormat="1" applyFont="1" applyBorder="1" applyAlignment="1">
      <alignment horizontal="left" vertical="center" wrapText="1"/>
    </xf>
    <xf numFmtId="0" fontId="66" fillId="0" borderId="33" xfId="42" applyNumberFormat="1" applyFont="1" applyBorder="1" applyAlignment="1" applyProtection="1">
      <alignment horizontal="left" vertical="center" wrapText="1"/>
      <protection/>
    </xf>
    <xf numFmtId="0" fontId="66" fillId="0" borderId="34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161925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79">
      <selection activeCell="I100" sqref="I100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4.710937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70" t="s">
        <v>27</v>
      </c>
      <c r="B1" s="170"/>
      <c r="C1" s="170"/>
      <c r="D1" s="170"/>
      <c r="E1" s="170"/>
      <c r="F1" s="170"/>
      <c r="G1" s="170"/>
      <c r="H1" s="170"/>
    </row>
    <row r="2" spans="2:8" ht="24" customHeight="1" thickBot="1">
      <c r="B2" s="175" t="s">
        <v>29</v>
      </c>
      <c r="C2" s="175"/>
      <c r="D2" s="167" t="str">
        <f>HYPERLINK('[1]реквизиты'!$A$2)</f>
        <v>Чемпионат МВД России по БОЕВОМУ САМБО </v>
      </c>
      <c r="E2" s="168"/>
      <c r="F2" s="168"/>
      <c r="G2" s="168"/>
      <c r="H2" s="169"/>
    </row>
    <row r="3" spans="2:7" ht="30" customHeight="1" thickBot="1">
      <c r="B3" s="164" t="str">
        <f>HYPERLINK('[1]реквизиты'!$A$3)</f>
        <v>20-25 октября 2014г.                                           г.Санкт-Петербург</v>
      </c>
      <c r="C3" s="164"/>
      <c r="D3" s="164"/>
      <c r="F3" s="176" t="str">
        <f>HYPERLINK('пр.взв.'!G3)</f>
        <v>в.к. 82  кг</v>
      </c>
      <c r="G3" s="177"/>
    </row>
    <row r="4" spans="1:8" ht="12.75" customHeight="1">
      <c r="A4" s="219" t="s">
        <v>68</v>
      </c>
      <c r="B4" s="221" t="s">
        <v>3</v>
      </c>
      <c r="C4" s="223" t="s">
        <v>4</v>
      </c>
      <c r="D4" s="225" t="s">
        <v>5</v>
      </c>
      <c r="E4" s="213" t="s">
        <v>77</v>
      </c>
      <c r="F4" s="214"/>
      <c r="G4" s="206" t="s">
        <v>78</v>
      </c>
      <c r="H4" s="171" t="s">
        <v>6</v>
      </c>
    </row>
    <row r="5" spans="1:8" ht="9.75" customHeight="1" thickBot="1">
      <c r="A5" s="220"/>
      <c r="B5" s="222"/>
      <c r="C5" s="224"/>
      <c r="D5" s="226"/>
      <c r="E5" s="215"/>
      <c r="F5" s="216"/>
      <c r="G5" s="207"/>
      <c r="H5" s="172"/>
    </row>
    <row r="6" spans="1:8" ht="11.25" customHeight="1">
      <c r="A6" s="217">
        <v>1</v>
      </c>
      <c r="B6" s="218">
        <f>'пр.хода'!M32</f>
        <v>33</v>
      </c>
      <c r="C6" s="173" t="str">
        <f>VLOOKUP(B6,'пр.взв.'!B4:H133,2,FALSE)</f>
        <v>КЕРИМОВ Мурад Курбанович</v>
      </c>
      <c r="D6" s="209" t="str">
        <f>VLOOKUP(B6,'пр.взв.'!B6:H133,3,FALSE)</f>
        <v>02.08.87, МСМК</v>
      </c>
      <c r="E6" s="208" t="str">
        <f>VLOOKUP(B6,'пр.взв.'!B6:H133,4,FALSE)</f>
        <v>ПФО</v>
      </c>
      <c r="F6" s="211" t="str">
        <f>VLOOKUP(B6,'пр.взв.'!B6:H161,5,FALSE)</f>
        <v>МВД по Урдмуртской Рес.</v>
      </c>
      <c r="G6" s="209">
        <v>100</v>
      </c>
      <c r="H6" s="173" t="str">
        <f>VLOOKUP(B6,'пр.взв.'!B6:H350,7,FALSE)</f>
        <v>Пестряков Р.А.</v>
      </c>
    </row>
    <row r="7" spans="1:8" ht="11.25" customHeight="1">
      <c r="A7" s="205"/>
      <c r="B7" s="191"/>
      <c r="C7" s="174"/>
      <c r="D7" s="210"/>
      <c r="E7" s="195"/>
      <c r="F7" s="212"/>
      <c r="G7" s="210"/>
      <c r="H7" s="174"/>
    </row>
    <row r="8" spans="1:8" ht="11.25" customHeight="1">
      <c r="A8" s="205">
        <v>2</v>
      </c>
      <c r="B8" s="191">
        <f>'пр.хода'!M40</f>
        <v>12</v>
      </c>
      <c r="C8" s="162" t="str">
        <f>VLOOKUP(B8,'пр.взв.'!B6:H135,2,FALSE)</f>
        <v>БЫКОВ Иван Сергеевич</v>
      </c>
      <c r="D8" s="180" t="str">
        <f>VLOOKUP(B8,'пр.взв.'!B1:H135,3,FALSE)</f>
        <v>23.08.83, МС</v>
      </c>
      <c r="E8" s="178" t="str">
        <f>VLOOKUP(B8,'пр.взв.'!B1:H135,4,FALSE)</f>
        <v>С-П</v>
      </c>
      <c r="F8" s="182" t="str">
        <f>VLOOKUP(B8,'пр.взв.'!B1:H163,5,FALSE)</f>
        <v>ГУ МВД по С-Пет. и Лен.обл.</v>
      </c>
      <c r="G8" s="180">
        <v>80</v>
      </c>
      <c r="H8" s="162" t="str">
        <f>VLOOKUP(B8,'пр.взв.'!B1:H352,7,FALSE)</f>
        <v>Костин А.</v>
      </c>
    </row>
    <row r="9" spans="1:8" ht="11.25" customHeight="1">
      <c r="A9" s="205"/>
      <c r="B9" s="191"/>
      <c r="C9" s="162"/>
      <c r="D9" s="180"/>
      <c r="E9" s="179"/>
      <c r="F9" s="182"/>
      <c r="G9" s="180"/>
      <c r="H9" s="162"/>
    </row>
    <row r="10" spans="1:8" ht="11.25" customHeight="1">
      <c r="A10" s="205">
        <v>3</v>
      </c>
      <c r="B10" s="191">
        <f>'пр.хода'!R18</f>
        <v>30</v>
      </c>
      <c r="C10" s="162" t="str">
        <f>VLOOKUP(B10,'пр.взв.'!B1:H137,2,FALSE)</f>
        <v>БАДРИЕВ Тимур Сергеевич</v>
      </c>
      <c r="D10" s="180" t="str">
        <f>VLOOKUP(B10,'пр.взв.'!B1:H137,3,FALSE)</f>
        <v>18.02.88, МС</v>
      </c>
      <c r="E10" s="178" t="str">
        <f>VLOOKUP(B10,'пр.взв.'!B1:H137,4,FALSE)</f>
        <v>СКФО</v>
      </c>
      <c r="F10" s="182" t="str">
        <f>VLOOKUP(B10,'пр.взв.'!B1:H165,5,FALSE)</f>
        <v>МВД по Рес. Северная Осетия-Алания</v>
      </c>
      <c r="G10" s="180">
        <v>65</v>
      </c>
      <c r="H10" s="162" t="str">
        <f>VLOOKUP(B10,'пр.взв.'!B1:H354,7,FALSE)</f>
        <v>Кавтарадзе А.Г.</v>
      </c>
    </row>
    <row r="11" spans="1:8" ht="11.25" customHeight="1">
      <c r="A11" s="205"/>
      <c r="B11" s="191"/>
      <c r="C11" s="162"/>
      <c r="D11" s="180"/>
      <c r="E11" s="179"/>
      <c r="F11" s="182"/>
      <c r="G11" s="180"/>
      <c r="H11" s="162"/>
    </row>
    <row r="12" spans="1:8" ht="11.25" customHeight="1">
      <c r="A12" s="205">
        <v>3</v>
      </c>
      <c r="B12" s="191">
        <f>'пр.хода'!R67</f>
        <v>15</v>
      </c>
      <c r="C12" s="162" t="str">
        <f>VLOOKUP(B12,'пр.взв.'!B1:H139,2,FALSE)</f>
        <v>НАЗАРОВ Алексей Вячеславович</v>
      </c>
      <c r="D12" s="180" t="str">
        <f>VLOOKUP(B12,'пр.взв.'!B1:H139,3,FALSE)</f>
        <v>24.10.84, МС</v>
      </c>
      <c r="E12" s="178" t="str">
        <f>VLOOKUP(B12,'пр.взв.'!B1:H139,4,FALSE)</f>
        <v>ЮФО</v>
      </c>
      <c r="F12" s="182" t="str">
        <f>VLOOKUP(B12,'пр.взв.'!B1:H167,5,FALSE)</f>
        <v>ГУ МВД по Краснодарскому кр.</v>
      </c>
      <c r="G12" s="180">
        <v>65</v>
      </c>
      <c r="H12" s="162" t="str">
        <f>VLOOKUP(B12,'пр.взв.'!B1:H356,7,FALSE)</f>
        <v>Нижник А.В., Матюшенко Е.А.</v>
      </c>
    </row>
    <row r="13" spans="1:8" ht="11.25" customHeight="1">
      <c r="A13" s="205"/>
      <c r="B13" s="191"/>
      <c r="C13" s="162"/>
      <c r="D13" s="180"/>
      <c r="E13" s="179"/>
      <c r="F13" s="182"/>
      <c r="G13" s="180"/>
      <c r="H13" s="162"/>
    </row>
    <row r="14" spans="1:8" ht="11.25" customHeight="1">
      <c r="A14" s="205">
        <v>5</v>
      </c>
      <c r="B14" s="191">
        <v>13</v>
      </c>
      <c r="C14" s="162" t="str">
        <f>VLOOKUP(B14,'пр.взв.'!B1:H141,2,FALSE)</f>
        <v>ЭРДЫНЕЕВ Баясхалан Базарович</v>
      </c>
      <c r="D14" s="180" t="str">
        <f>VLOOKUP(B14,'пр.взв.'!B1:H141,3,FALSE)</f>
        <v>28.07.83, МС</v>
      </c>
      <c r="E14" s="178" t="str">
        <f>VLOOKUP(B14,'пр.взв.'!B1:H141,4,FALSE)</f>
        <v>СФО</v>
      </c>
      <c r="F14" s="182" t="str">
        <f>VLOOKUP(B14,'пр.взв.'!B1:H169,5,FALSE)</f>
        <v>МВД по Р.Бурятия</v>
      </c>
      <c r="G14" s="180">
        <v>50</v>
      </c>
      <c r="H14" s="162" t="str">
        <f>VLOOKUP(B14,'пр.взв.'!B1:H358,7,FALSE)</f>
        <v>Мункодугаров Б.Ц.</v>
      </c>
    </row>
    <row r="15" spans="1:8" ht="11.25" customHeight="1">
      <c r="A15" s="205"/>
      <c r="B15" s="191"/>
      <c r="C15" s="162"/>
      <c r="D15" s="180"/>
      <c r="E15" s="179"/>
      <c r="F15" s="182"/>
      <c r="G15" s="180"/>
      <c r="H15" s="162"/>
    </row>
    <row r="16" spans="1:8" ht="11.25" customHeight="1">
      <c r="A16" s="205">
        <v>5</v>
      </c>
      <c r="B16" s="191">
        <v>32</v>
      </c>
      <c r="C16" s="162" t="str">
        <f>VLOOKUP(B16,'пр.взв.'!B1:H143,2,FALSE)</f>
        <v>ЛУНКИН Борис Игоревич</v>
      </c>
      <c r="D16" s="180" t="str">
        <f>VLOOKUP(B16,'пр.взв.'!B1:H143,3,FALSE)</f>
        <v>25.11.80, КМС</v>
      </c>
      <c r="E16" s="178" t="str">
        <f>VLOOKUP(B16,'пр.взв.'!B1:H143,4,FALSE)</f>
        <v>ДВФО</v>
      </c>
      <c r="F16" s="182" t="str">
        <f>VLOOKUP(B16,'пр.взв.'!B1:H171,5,FALSE)</f>
        <v>УМВД по Еврейской А.О.</v>
      </c>
      <c r="G16" s="180">
        <v>50</v>
      </c>
      <c r="H16" s="162" t="str">
        <f>VLOOKUP(B16,'пр.взв.'!B1:H360,7,FALSE)</f>
        <v>Середа Д.А.</v>
      </c>
    </row>
    <row r="17" spans="1:8" ht="11.25" customHeight="1">
      <c r="A17" s="205"/>
      <c r="B17" s="191"/>
      <c r="C17" s="162"/>
      <c r="D17" s="180"/>
      <c r="E17" s="179"/>
      <c r="F17" s="182"/>
      <c r="G17" s="180"/>
      <c r="H17" s="162"/>
    </row>
    <row r="18" spans="1:8" ht="11.25" customHeight="1">
      <c r="A18" s="186" t="s">
        <v>69</v>
      </c>
      <c r="B18" s="191">
        <v>7</v>
      </c>
      <c r="C18" s="162" t="str">
        <f>VLOOKUP(B18,'пр.взв.'!B1:H145,2,FALSE)</f>
        <v>БЕЛЯКОВ Роман Валерьевич</v>
      </c>
      <c r="D18" s="180" t="str">
        <f>VLOOKUP(B18,'пр.взв.'!B1:H145,3,FALSE)</f>
        <v>24.10.89, КМС</v>
      </c>
      <c r="E18" s="178" t="str">
        <f>VLOOKUP(B18,'пр.взв.'!B1:H145,4,FALSE)</f>
        <v>УФО</v>
      </c>
      <c r="F18" s="182" t="str">
        <f>VLOOKUP(B18,'пр.взв.'!B1:H173,5,FALSE)</f>
        <v>УТ МВД по УрФО</v>
      </c>
      <c r="G18" s="180">
        <v>35</v>
      </c>
      <c r="H18" s="162" t="str">
        <f>VLOOKUP(B18,'пр.взв.'!B1:H362,7,FALSE)</f>
        <v>Пышминцев В.А.</v>
      </c>
    </row>
    <row r="19" spans="1:8" ht="11.25" customHeight="1">
      <c r="A19" s="186"/>
      <c r="B19" s="191"/>
      <c r="C19" s="162"/>
      <c r="D19" s="180"/>
      <c r="E19" s="179"/>
      <c r="F19" s="182"/>
      <c r="G19" s="180"/>
      <c r="H19" s="162"/>
    </row>
    <row r="20" spans="1:8" ht="11.25" customHeight="1">
      <c r="A20" s="186" t="s">
        <v>69</v>
      </c>
      <c r="B20" s="191">
        <v>46</v>
      </c>
      <c r="C20" s="162" t="str">
        <f>VLOOKUP(B20,'пр.взв.'!B1:H147,2,FALSE)</f>
        <v>ВАЛЕРИАНОВ Александр Николаевич</v>
      </c>
      <c r="D20" s="180" t="str">
        <f>VLOOKUP(B20,'пр.взв.'!B2:H147,3,FALSE)</f>
        <v>28.03.90. КМС</v>
      </c>
      <c r="E20" s="178" t="str">
        <f>VLOOKUP(B20,'пр.взв.'!B2:H147,4,FALSE)</f>
        <v>ПФО</v>
      </c>
      <c r="F20" s="182" t="str">
        <f>VLOOKUP(B20,'пр.взв.'!B2:H175,5,FALSE)</f>
        <v>ГУ МВД по Нижегородской обл.</v>
      </c>
      <c r="G20" s="180">
        <v>35</v>
      </c>
      <c r="H20" s="162" t="str">
        <f>VLOOKUP(B20,'пр.взв.'!B2:H364,7,FALSE)</f>
        <v>Ивченко Д.А.</v>
      </c>
    </row>
    <row r="21" spans="1:8" ht="11.25" customHeight="1">
      <c r="A21" s="186"/>
      <c r="B21" s="191"/>
      <c r="C21" s="162"/>
      <c r="D21" s="180"/>
      <c r="E21" s="179"/>
      <c r="F21" s="182"/>
      <c r="G21" s="180"/>
      <c r="H21" s="162"/>
    </row>
    <row r="22" spans="1:8" ht="11.25" customHeight="1">
      <c r="A22" s="186" t="s">
        <v>75</v>
      </c>
      <c r="B22" s="191">
        <v>9</v>
      </c>
      <c r="C22" s="162" t="str">
        <f>VLOOKUP(B22,'пр.взв.'!B2:H149,2,FALSE)</f>
        <v>НЕБОЛЬСИН Дмитрий Васильевич</v>
      </c>
      <c r="D22" s="180" t="str">
        <f>VLOOKUP(B22,'пр.взв.'!B2:H149,3,FALSE)</f>
        <v>29.03.76, МС</v>
      </c>
      <c r="E22" s="178" t="str">
        <f>VLOOKUP(B22,'пр.взв.'!B2:H149,4,FALSE)</f>
        <v>ЦФО</v>
      </c>
      <c r="F22" s="182" t="str">
        <f>VLOOKUP(B22,'пр.взв.'!B2:H177,5,FALSE)</f>
        <v>УМВД по Рязанской обл.</v>
      </c>
      <c r="G22" s="180">
        <v>15</v>
      </c>
      <c r="H22" s="162" t="str">
        <f>VLOOKUP(B22,'пр.взв.'!B2:H366,7,FALSE)</f>
        <v>Шицков К.С.</v>
      </c>
    </row>
    <row r="23" spans="1:8" ht="11.25" customHeight="1">
      <c r="A23" s="186"/>
      <c r="B23" s="191"/>
      <c r="C23" s="162"/>
      <c r="D23" s="180"/>
      <c r="E23" s="179"/>
      <c r="F23" s="182"/>
      <c r="G23" s="180"/>
      <c r="H23" s="162"/>
    </row>
    <row r="24" spans="1:8" ht="11.25" customHeight="1">
      <c r="A24" s="198" t="str">
        <f>$A$22</f>
        <v>9-12</v>
      </c>
      <c r="B24" s="191">
        <v>3</v>
      </c>
      <c r="C24" s="162" t="str">
        <f>VLOOKUP(B24,'пр.взв.'!B2:H151,2,FALSE)</f>
        <v>СЛАЕВ Ильдар Зякярьевич</v>
      </c>
      <c r="D24" s="180" t="str">
        <f>VLOOKUP(B24,'пр.взв.'!B2:H151,3,FALSE)</f>
        <v>19.05.87, КМС</v>
      </c>
      <c r="E24" s="178" t="str">
        <f>VLOOKUP(B24,'пр.взв.'!B2:H151,4,FALSE)</f>
        <v>ПФО</v>
      </c>
      <c r="F24" s="182" t="str">
        <f>VLOOKUP(B24,'пр.взв.'!B2:H179,5,FALSE)</f>
        <v>МВД по Рес. Мордовия</v>
      </c>
      <c r="G24" s="180">
        <v>15</v>
      </c>
      <c r="H24" s="162" t="str">
        <f>VLOOKUP(B24,'пр.взв.'!B2:H368,7,FALSE)</f>
        <v>Девятов С.В.</v>
      </c>
    </row>
    <row r="25" spans="1:8" ht="11.25" customHeight="1">
      <c r="A25" s="193"/>
      <c r="B25" s="191"/>
      <c r="C25" s="162"/>
      <c r="D25" s="180"/>
      <c r="E25" s="179"/>
      <c r="F25" s="182"/>
      <c r="G25" s="180"/>
      <c r="H25" s="162"/>
    </row>
    <row r="26" spans="1:8" ht="11.25" customHeight="1">
      <c r="A26" s="198" t="str">
        <f>$A$22</f>
        <v>9-12</v>
      </c>
      <c r="B26" s="199">
        <v>10</v>
      </c>
      <c r="C26" s="166" t="str">
        <f>VLOOKUP(B26,'пр.взв.'!B2:H153,2,FALSE)</f>
        <v>МАМЕДОВ Роман Яшарович</v>
      </c>
      <c r="D26" s="201" t="str">
        <f>VLOOKUP(B26,'пр.взв.'!B2:H153,3,FALSE)</f>
        <v>18.12.91, МС</v>
      </c>
      <c r="E26" s="203" t="str">
        <f>VLOOKUP(B26,'пр.взв.'!B2:H153,4,FALSE)</f>
        <v>ДВФО</v>
      </c>
      <c r="F26" s="212" t="str">
        <f>VLOOKUP(B26,'пр.взв.'!B2:H181,5,FALSE)</f>
        <v>УМВД по Хабаровскому кр.</v>
      </c>
      <c r="G26" s="201">
        <v>15</v>
      </c>
      <c r="H26" s="166" t="str">
        <f>VLOOKUP(B26,'пр.взв.'!B2:H370,7,FALSE)</f>
        <v>Михеев А.А.</v>
      </c>
    </row>
    <row r="27" spans="1:8" ht="11.25" customHeight="1">
      <c r="A27" s="193"/>
      <c r="B27" s="200"/>
      <c r="C27" s="165"/>
      <c r="D27" s="202"/>
      <c r="E27" s="204"/>
      <c r="F27" s="196"/>
      <c r="G27" s="202"/>
      <c r="H27" s="165"/>
    </row>
    <row r="28" spans="1:8" ht="11.25" customHeight="1">
      <c r="A28" s="198" t="str">
        <f>$A$22</f>
        <v>9-12</v>
      </c>
      <c r="B28" s="191">
        <v>4</v>
      </c>
      <c r="C28" s="162" t="str">
        <f>VLOOKUP(B28,'пр.взв.'!B2:H155,2,FALSE)</f>
        <v>БИУШКИН Михаил Михайлович</v>
      </c>
      <c r="D28" s="180" t="str">
        <f>VLOOKUP(B28,'пр.взв.'!B2:H155,3,FALSE)</f>
        <v>26.02.88, КМС</v>
      </c>
      <c r="E28" s="178" t="str">
        <f>VLOOKUP(B28,'пр.взв.'!B2:H155,4,FALSE)</f>
        <v>ПФО</v>
      </c>
      <c r="F28" s="182" t="str">
        <f>VLOOKUP(B28,'пр.взв.'!B2:H183,5,FALSE)</f>
        <v>МВД по Рес. Мордовия</v>
      </c>
      <c r="G28" s="180">
        <v>15</v>
      </c>
      <c r="H28" s="162" t="str">
        <f>VLOOKUP(B28,'пр.взв.'!B2:H372,7,FALSE)</f>
        <v>Девятов С.В.</v>
      </c>
    </row>
    <row r="29" spans="1:8" ht="11.25" customHeight="1">
      <c r="A29" s="193"/>
      <c r="B29" s="191"/>
      <c r="C29" s="162"/>
      <c r="D29" s="180"/>
      <c r="E29" s="179"/>
      <c r="F29" s="182"/>
      <c r="G29" s="180"/>
      <c r="H29" s="162"/>
    </row>
    <row r="30" spans="1:8" ht="11.25" customHeight="1">
      <c r="A30" s="186" t="s">
        <v>76</v>
      </c>
      <c r="B30" s="191">
        <v>17</v>
      </c>
      <c r="C30" s="162" t="str">
        <f>VLOOKUP(B30,'пр.взв.'!B2:H157,2,FALSE)</f>
        <v>РУДАКОВ Владимир Викторович</v>
      </c>
      <c r="D30" s="180" t="str">
        <f>VLOOKUP(B30,'пр.взв.'!B3:H157,3,FALSE)</f>
        <v>19.07.85, МС</v>
      </c>
      <c r="E30" s="178" t="str">
        <f>VLOOKUP(B30,'пр.взв.'!B3:H157,4,FALSE)</f>
        <v>СЗФО</v>
      </c>
      <c r="F30" s="182" t="str">
        <f>VLOOKUP(B30,'пр.взв.'!B3:H185,5,FALSE)</f>
        <v>МВД по Р.Карелия</v>
      </c>
      <c r="G30" s="180">
        <v>10</v>
      </c>
      <c r="H30" s="162" t="str">
        <f>VLOOKUP(B30,'пр.взв.'!B3:H374,7,FALSE)</f>
        <v>Иванов В.В.</v>
      </c>
    </row>
    <row r="31" spans="1:8" ht="11.25" customHeight="1">
      <c r="A31" s="186"/>
      <c r="B31" s="191"/>
      <c r="C31" s="162"/>
      <c r="D31" s="180"/>
      <c r="E31" s="179"/>
      <c r="F31" s="182"/>
      <c r="G31" s="180"/>
      <c r="H31" s="162"/>
    </row>
    <row r="32" spans="1:8" ht="11.25" customHeight="1">
      <c r="A32" s="186" t="s">
        <v>76</v>
      </c>
      <c r="B32" s="191">
        <v>31</v>
      </c>
      <c r="C32" s="162" t="str">
        <f>VLOOKUP(B32,'пр.взв.'!B3:H159,2,FALSE)</f>
        <v>СВИРИДОВ Алексей Сергеевич</v>
      </c>
      <c r="D32" s="180" t="str">
        <f>VLOOKUP(B32,'пр.взв.'!B3:H159,3,FALSE)</f>
        <v>01.11.87, КМС</v>
      </c>
      <c r="E32" s="178" t="str">
        <f>VLOOKUP(B32,'пр.взв.'!B3:H159,4,FALSE)</f>
        <v>ПФО</v>
      </c>
      <c r="F32" s="182" t="str">
        <f>VLOOKUP(B32,'пр.взв.'!B3:H187,5,FALSE)</f>
        <v>УМВД по Пензенской обл.</v>
      </c>
      <c r="G32" s="180">
        <v>10</v>
      </c>
      <c r="H32" s="162" t="str">
        <f>VLOOKUP(B32,'пр.взв.'!B3:H376,7,FALSE)</f>
        <v>Курносов А.Д.</v>
      </c>
    </row>
    <row r="33" spans="1:8" ht="11.25" customHeight="1">
      <c r="A33" s="186"/>
      <c r="B33" s="191"/>
      <c r="C33" s="162"/>
      <c r="D33" s="180"/>
      <c r="E33" s="179"/>
      <c r="F33" s="182"/>
      <c r="G33" s="180"/>
      <c r="H33" s="162"/>
    </row>
    <row r="34" spans="1:8" ht="11.25" customHeight="1">
      <c r="A34" s="186" t="s">
        <v>76</v>
      </c>
      <c r="B34" s="191">
        <v>6</v>
      </c>
      <c r="C34" s="162" t="str">
        <f>VLOOKUP(B34,'пр.взв.'!B3:H161,2,FALSE)</f>
        <v>ИБРАГИМОВ Замир Федикович</v>
      </c>
      <c r="D34" s="180" t="str">
        <f>VLOOKUP(B34,'пр.взв.'!B3:H161,3,FALSE)</f>
        <v>02.08.90, МС</v>
      </c>
      <c r="E34" s="178" t="str">
        <f>VLOOKUP(B34,'пр.взв.'!B3:H161,4,FALSE)</f>
        <v>ЦФО</v>
      </c>
      <c r="F34" s="182" t="str">
        <f>VLOOKUP(B34,'пр.взв.'!B3:H189,5,FALSE)</f>
        <v>УМВД по Владимировской обл.</v>
      </c>
      <c r="G34" s="180">
        <v>10</v>
      </c>
      <c r="H34" s="162" t="str">
        <f>VLOOKUP(B34,'пр.взв.'!B3:H378,7,FALSE)</f>
        <v>Гундарев И.В.</v>
      </c>
    </row>
    <row r="35" spans="1:8" ht="11.25" customHeight="1">
      <c r="A35" s="186"/>
      <c r="B35" s="191"/>
      <c r="C35" s="162"/>
      <c r="D35" s="180"/>
      <c r="E35" s="179"/>
      <c r="F35" s="182"/>
      <c r="G35" s="180"/>
      <c r="H35" s="162"/>
    </row>
    <row r="36" spans="1:8" ht="11.25" customHeight="1">
      <c r="A36" s="186" t="s">
        <v>76</v>
      </c>
      <c r="B36" s="191">
        <v>44</v>
      </c>
      <c r="C36" s="162" t="str">
        <f>VLOOKUP(B36,'пр.взв.'!B3:H163,2,FALSE)</f>
        <v>КОЛЕСНИКОВ Александр Николаевич</v>
      </c>
      <c r="D36" s="180" t="str">
        <f>VLOOKUP(B36,'пр.взв.'!B3:H163,3,FALSE)</f>
        <v>22.02.83, КМС</v>
      </c>
      <c r="E36" s="178" t="str">
        <f>VLOOKUP(B36,'пр.взв.'!B3:H163,4,FALSE)</f>
        <v>ЦФО</v>
      </c>
      <c r="F36" s="182" t="str">
        <f>VLOOKUP(B36,'пр.взв.'!B3:H191,5,FALSE)</f>
        <v>УМВД по Белгородской обл.</v>
      </c>
      <c r="G36" s="180">
        <v>10</v>
      </c>
      <c r="H36" s="162" t="str">
        <f>VLOOKUP(B36,'пр.взв.'!B3:H380,7,FALSE)</f>
        <v>Костенко В.А.</v>
      </c>
    </row>
    <row r="37" spans="1:8" ht="11.25" customHeight="1">
      <c r="A37" s="186"/>
      <c r="B37" s="191"/>
      <c r="C37" s="162"/>
      <c r="D37" s="180"/>
      <c r="E37" s="179"/>
      <c r="F37" s="182"/>
      <c r="G37" s="180"/>
      <c r="H37" s="162"/>
    </row>
    <row r="38" spans="1:8" ht="11.25" customHeight="1">
      <c r="A38" s="186" t="s">
        <v>285</v>
      </c>
      <c r="B38" s="191">
        <v>1</v>
      </c>
      <c r="C38" s="162" t="str">
        <f>VLOOKUP(B38,'пр.взв.'!B3:H165,2,FALSE)</f>
        <v>СУХИХ Юрий Сергеевич</v>
      </c>
      <c r="D38" s="180" t="str">
        <f>VLOOKUP(B38,'пр.взв.'!B3:H165,3,FALSE)</f>
        <v>14.12.89, КМС</v>
      </c>
      <c r="E38" s="178" t="str">
        <f>VLOOKUP(B38,'пр.взв.'!B3:H165,4,FALSE)</f>
        <v>ПФО</v>
      </c>
      <c r="F38" s="182" t="str">
        <f>VLOOKUP(B38,'пр.взв.'!B3:H193,5,FALSE)</f>
        <v>УМВД по Кировской обл.</v>
      </c>
      <c r="G38" s="180">
        <v>5</v>
      </c>
      <c r="H38" s="162" t="str">
        <f>VLOOKUP(B38,'пр.взв.'!B3:H382,7,FALSE)</f>
        <v>Видякин Д.И.</v>
      </c>
    </row>
    <row r="39" spans="1:8" ht="11.25" customHeight="1">
      <c r="A39" s="186"/>
      <c r="B39" s="191"/>
      <c r="C39" s="162"/>
      <c r="D39" s="180"/>
      <c r="E39" s="179"/>
      <c r="F39" s="182"/>
      <c r="G39" s="180"/>
      <c r="H39" s="162"/>
    </row>
    <row r="40" spans="1:8" ht="11.25" customHeight="1">
      <c r="A40" s="186" t="s">
        <v>285</v>
      </c>
      <c r="B40" s="191">
        <v>28</v>
      </c>
      <c r="C40" s="162" t="str">
        <f>VLOOKUP(B40,'пр.взв.'!B3:H167,2,FALSE)</f>
        <v>БЕЗЪЯЗЫЧНЫЙ Роман Олегович</v>
      </c>
      <c r="D40" s="180" t="str">
        <f>VLOOKUP(B40,'пр.взв.'!B5:H167,3,FALSE)</f>
        <v>26.10.90, КМС</v>
      </c>
      <c r="E40" s="178" t="str">
        <f>VLOOKUP(B40,'пр.взв.'!B5:H167,4,FALSE)</f>
        <v>ЦФО</v>
      </c>
      <c r="F40" s="182" t="str">
        <f>VLOOKUP(B40,'пр.взв.'!B4:H195,5,FALSE)</f>
        <v>УМВД по Курской обл.</v>
      </c>
      <c r="G40" s="180">
        <v>5</v>
      </c>
      <c r="H40" s="162" t="str">
        <f>VLOOKUP(B40,'пр.взв.'!B4:H384,7,FALSE)</f>
        <v>Шульгин А.В.</v>
      </c>
    </row>
    <row r="41" spans="1:8" ht="11.25" customHeight="1">
      <c r="A41" s="186"/>
      <c r="B41" s="191"/>
      <c r="C41" s="162"/>
      <c r="D41" s="180"/>
      <c r="E41" s="179"/>
      <c r="F41" s="182"/>
      <c r="G41" s="180"/>
      <c r="H41" s="162"/>
    </row>
    <row r="42" spans="1:8" ht="11.25" customHeight="1">
      <c r="A42" s="186" t="s">
        <v>286</v>
      </c>
      <c r="B42" s="191">
        <v>5</v>
      </c>
      <c r="C42" s="162" t="str">
        <f>VLOOKUP(B42,'пр.взв.'!B4:H169,2,FALSE)</f>
        <v>ЧИРИКИН Артём Николаевич</v>
      </c>
      <c r="D42" s="180" t="str">
        <f>VLOOKUP(B42,'пр.взв.'!B4:H169,3,FALSE)</f>
        <v>02.10.90, КМС</v>
      </c>
      <c r="E42" s="178" t="str">
        <f>VLOOKUP(B42,'пр.взв.'!B4:H169,4,FALSE)</f>
        <v>ЦФО</v>
      </c>
      <c r="F42" s="182" t="str">
        <f>VLOOKUP(B42,'пр.взв.'!B4:H197,5,FALSE)</f>
        <v>УМВД по Брянской обл.</v>
      </c>
      <c r="G42" s="180">
        <v>4</v>
      </c>
      <c r="H42" s="162" t="str">
        <f>VLOOKUP(B42,'пр.взв.'!B4:H386,7,FALSE)</f>
        <v>Журин В.Н.</v>
      </c>
    </row>
    <row r="43" spans="1:8" ht="11.25" customHeight="1">
      <c r="A43" s="186"/>
      <c r="B43" s="191"/>
      <c r="C43" s="162"/>
      <c r="D43" s="180"/>
      <c r="E43" s="179"/>
      <c r="F43" s="182"/>
      <c r="G43" s="180"/>
      <c r="H43" s="162"/>
    </row>
    <row r="44" spans="1:8" ht="11.25" customHeight="1">
      <c r="A44" s="186" t="s">
        <v>286</v>
      </c>
      <c r="B44" s="191">
        <v>43</v>
      </c>
      <c r="C44" s="162" t="str">
        <f>VLOOKUP(B44,'пр.взв.'!B4:H171,2,FALSE)</f>
        <v>САЙЯН Дмитрий Юрикович</v>
      </c>
      <c r="D44" s="180" t="str">
        <f>VLOOKUP(B44,'пр.взв.'!B4:H171,3,FALSE)</f>
        <v>15.05.89, МС</v>
      </c>
      <c r="E44" s="178" t="str">
        <f>VLOOKUP(B44,'пр.взв.'!B4:H171,4,FALSE)</f>
        <v>ЮФО</v>
      </c>
      <c r="F44" s="182" t="str">
        <f>VLOOKUP(B44,'пр.взв.'!B4:H199,5,FALSE)</f>
        <v>ГУ МВД по Влгоградской обл.</v>
      </c>
      <c r="G44" s="180">
        <v>4</v>
      </c>
      <c r="H44" s="162" t="str">
        <f>VLOOKUP(B44,'пр.взв.'!B4:H388,7,FALSE)</f>
        <v>Толмасов В.А.</v>
      </c>
    </row>
    <row r="45" spans="1:8" ht="11.25" customHeight="1">
      <c r="A45" s="186"/>
      <c r="B45" s="191"/>
      <c r="C45" s="162"/>
      <c r="D45" s="180"/>
      <c r="E45" s="179"/>
      <c r="F45" s="182"/>
      <c r="G45" s="180"/>
      <c r="H45" s="162"/>
    </row>
    <row r="46" spans="1:8" ht="11.25" customHeight="1">
      <c r="A46" s="186" t="s">
        <v>286</v>
      </c>
      <c r="B46" s="191">
        <v>40</v>
      </c>
      <c r="C46" s="162" t="str">
        <f>VLOOKUP(B46,'пр.взв.'!B4:H173,2,FALSE)</f>
        <v>ГАДЖИЕВ Тимур Алибекович</v>
      </c>
      <c r="D46" s="180" t="str">
        <f>VLOOKUP(B46,'пр.взв.'!B6:H173,3,FALSE)</f>
        <v>19.06.83, КМС</v>
      </c>
      <c r="E46" s="178" t="str">
        <f>VLOOKUP(B46,'пр.взв.'!B4:H173,4,FALSE)</f>
        <v>ЦФО </v>
      </c>
      <c r="F46" s="182" t="str">
        <f>VLOOKUP(B46,'пр.взв.'!B4:H201,5,FALSE)</f>
        <v>УМВД по Ивановской обл.</v>
      </c>
      <c r="G46" s="180">
        <v>4</v>
      </c>
      <c r="H46" s="162" t="str">
        <f>VLOOKUP(B46,'пр.взв.'!B4:H390,7,FALSE)</f>
        <v>Страмков А.Е.</v>
      </c>
    </row>
    <row r="47" spans="1:8" ht="11.25" customHeight="1">
      <c r="A47" s="186"/>
      <c r="B47" s="191"/>
      <c r="C47" s="162"/>
      <c r="D47" s="180"/>
      <c r="E47" s="179"/>
      <c r="F47" s="182"/>
      <c r="G47" s="180"/>
      <c r="H47" s="162"/>
    </row>
    <row r="48" spans="1:8" ht="11.25" customHeight="1">
      <c r="A48" s="186" t="s">
        <v>286</v>
      </c>
      <c r="B48" s="191">
        <v>18</v>
      </c>
      <c r="C48" s="162" t="str">
        <f>VLOOKUP(B48,'пр.взв.'!B4:H175,2,FALSE)</f>
        <v>АБРОСИМОВ Павел Валерьевич</v>
      </c>
      <c r="D48" s="180" t="str">
        <f>VLOOKUP(B48,'пр.взв.'!B4:H175,3,FALSE)</f>
        <v>04.09.81, КМС</v>
      </c>
      <c r="E48" s="178" t="str">
        <f>VLOOKUP(B48,'пр.взв.'!B4:H175,4,FALSE)</f>
        <v>ЦФО</v>
      </c>
      <c r="F48" s="182" t="str">
        <f>VLOOKUP(B48,'пр.взв.'!B4:H203,5,FALSE)</f>
        <v>УМВД поТульской обл</v>
      </c>
      <c r="G48" s="180">
        <v>2</v>
      </c>
      <c r="H48" s="162" t="str">
        <f>VLOOKUP(B48,'пр.взв.'!B4:H392,7,FALSE)</f>
        <v>Шацких Ю.Е.</v>
      </c>
    </row>
    <row r="49" spans="1:8" ht="11.25" customHeight="1">
      <c r="A49" s="186"/>
      <c r="B49" s="191"/>
      <c r="C49" s="162"/>
      <c r="D49" s="180"/>
      <c r="E49" s="179"/>
      <c r="F49" s="182"/>
      <c r="G49" s="180"/>
      <c r="H49" s="162"/>
    </row>
    <row r="50" spans="1:8" ht="11.25" customHeight="1">
      <c r="A50" s="186" t="s">
        <v>287</v>
      </c>
      <c r="B50" s="191">
        <v>34</v>
      </c>
      <c r="C50" s="162" t="str">
        <f>VLOOKUP(B50,'пр.взв.'!B4:H177,2,FALSE)</f>
        <v>КАЗНАЧЕЕВ Алексей Васильевич</v>
      </c>
      <c r="D50" s="180" t="str">
        <f>VLOOKUP(B50,'пр.взв.'!B5:H177,3,FALSE)</f>
        <v>24.05.88, КМС</v>
      </c>
      <c r="E50" s="178" t="str">
        <f>VLOOKUP(B50,'пр.взв.'!B5:H177,4,FALSE)</f>
        <v>ЦФО</v>
      </c>
      <c r="F50" s="182" t="str">
        <f>VLOOKUP(B50,'пр.взв.'!B5:H205,5,FALSE)</f>
        <v>УМВД по Тамбовской обл.</v>
      </c>
      <c r="G50" s="180">
        <v>2</v>
      </c>
      <c r="H50" s="162" t="str">
        <f>VLOOKUP(B50,'пр.взв.'!B5:H394,7,FALSE)</f>
        <v>Васильев И.А.</v>
      </c>
    </row>
    <row r="51" spans="1:8" ht="11.25" customHeight="1">
      <c r="A51" s="186"/>
      <c r="B51" s="191"/>
      <c r="C51" s="162"/>
      <c r="D51" s="180"/>
      <c r="E51" s="179"/>
      <c r="F51" s="182"/>
      <c r="G51" s="180"/>
      <c r="H51" s="162"/>
    </row>
    <row r="52" spans="1:8" ht="11.25" customHeight="1">
      <c r="A52" s="186" t="s">
        <v>287</v>
      </c>
      <c r="B52" s="191">
        <v>48</v>
      </c>
      <c r="C52" s="162" t="str">
        <f>VLOOKUP(B52,'пр.взв.'!B5:H179,2,FALSE)</f>
        <v>ФИЛИППОВ Иван Евгеньевич</v>
      </c>
      <c r="D52" s="180" t="str">
        <f>VLOOKUP(B52,'пр.взв.'!B5:H179,3,FALSE)</f>
        <v>09.08.92, КМС</v>
      </c>
      <c r="E52" s="178" t="str">
        <f>VLOOKUP(B52,'пр.взв.'!B5:H179,4,FALSE)</f>
        <v>ЦФО</v>
      </c>
      <c r="F52" s="182" t="str">
        <f>VLOOKUP(B52,'пр.взв.'!B5:H207,5,FALSE)</f>
        <v>Упр.на транспорте МВД по ЦФО</v>
      </c>
      <c r="G52" s="180">
        <v>2</v>
      </c>
      <c r="H52" s="162" t="str">
        <f>VLOOKUP(B52,'пр.взв.'!B5:H396,7,FALSE)</f>
        <v>Новиков О.А.</v>
      </c>
    </row>
    <row r="53" spans="1:8" ht="11.25" customHeight="1">
      <c r="A53" s="186"/>
      <c r="B53" s="191"/>
      <c r="C53" s="162"/>
      <c r="D53" s="180"/>
      <c r="E53" s="179"/>
      <c r="F53" s="182"/>
      <c r="G53" s="180"/>
      <c r="H53" s="162"/>
    </row>
    <row r="54" spans="1:8" ht="11.25" customHeight="1">
      <c r="A54" s="186" t="s">
        <v>287</v>
      </c>
      <c r="B54" s="191">
        <v>29</v>
      </c>
      <c r="C54" s="162" t="str">
        <f>VLOOKUP(B54,'пр.взв.'!B5:H181,2,FALSE)</f>
        <v>АФАУНОВ Тимур Русланович</v>
      </c>
      <c r="D54" s="180" t="str">
        <f>VLOOKUP(B54,'пр.взв.'!B5:H181,3,FALSE)</f>
        <v>04.08.91, КМС</v>
      </c>
      <c r="E54" s="178" t="str">
        <f>VLOOKUP(B54,'пр.взв.'!B7:H181,4,FALSE)</f>
        <v>СКФО</v>
      </c>
      <c r="F54" s="182" t="str">
        <f>VLOOKUP(B54,'пр.взв.'!B5:H209,5,FALSE)</f>
        <v>МВД по Карачаево-Черкеской Рес.</v>
      </c>
      <c r="G54" s="180">
        <v>1</v>
      </c>
      <c r="H54" s="162" t="str">
        <f>VLOOKUP(B54,'пр.взв.'!B5:H398,7,FALSE)</f>
        <v>Боташев Р.Д.</v>
      </c>
    </row>
    <row r="55" spans="1:8" ht="11.25" customHeight="1">
      <c r="A55" s="186"/>
      <c r="B55" s="191"/>
      <c r="C55" s="162"/>
      <c r="D55" s="180"/>
      <c r="E55" s="179"/>
      <c r="F55" s="182"/>
      <c r="G55" s="180"/>
      <c r="H55" s="162"/>
    </row>
    <row r="56" spans="1:8" ht="11.25" customHeight="1">
      <c r="A56" s="186" t="s">
        <v>287</v>
      </c>
      <c r="B56" s="191">
        <v>19</v>
      </c>
      <c r="C56" s="162" t="str">
        <f>VLOOKUP(B56,'пр.взв.'!B5:H183,2,FALSE)</f>
        <v>ЯЦЕНКО Алексей Олегович</v>
      </c>
      <c r="D56" s="180" t="str">
        <f>VLOOKUP(B56,'пр.взв.'!B5:H183,3,FALSE)</f>
        <v>23.02.90, КМС</v>
      </c>
      <c r="E56" s="178" t="str">
        <f>VLOOKUP(B56,'пр.взв.'!B6:H283,4,FALSE)</f>
        <v>ЮФО</v>
      </c>
      <c r="F56" s="182" t="str">
        <f>VLOOKUP(B56,'пр.взв.'!B5:H211,5,FALSE)</f>
        <v>ГУ МВД по Ростовской обл.</v>
      </c>
      <c r="G56" s="180">
        <v>1</v>
      </c>
      <c r="H56" s="162" t="str">
        <f>VLOOKUP(B56,'пр.взв.'!B5:H400,7,FALSE)</f>
        <v>Лукин С.А.</v>
      </c>
    </row>
    <row r="57" spans="1:8" ht="11.25" customHeight="1">
      <c r="A57" s="186"/>
      <c r="B57" s="191"/>
      <c r="C57" s="162"/>
      <c r="D57" s="180"/>
      <c r="E57" s="179"/>
      <c r="F57" s="182"/>
      <c r="G57" s="180"/>
      <c r="H57" s="162"/>
    </row>
    <row r="58" spans="1:8" ht="11.25" customHeight="1">
      <c r="A58" s="186" t="s">
        <v>287</v>
      </c>
      <c r="B58" s="191">
        <v>27</v>
      </c>
      <c r="C58" s="162" t="str">
        <f>VLOOKUP(B58,'пр.взв.'!B5:H185,2,FALSE)</f>
        <v>АНДРОСЕНКОВ Максим Дмитриевич</v>
      </c>
      <c r="D58" s="180" t="str">
        <f>VLOOKUP(B58,'пр.взв.'!B5:H185,3,FALSE)</f>
        <v>15.05.94, КМС</v>
      </c>
      <c r="E58" s="178" t="str">
        <f>VLOOKUP(B58,'пр.взв.'!B5:H185,4,FALSE)</f>
        <v>ДВФО</v>
      </c>
      <c r="F58" s="182" t="str">
        <f>VLOOKUP(B58,'пр.взв.'!B5:H213,5,FALSE)</f>
        <v>УМВД по Приморскому кр.</v>
      </c>
      <c r="G58" s="180">
        <v>1</v>
      </c>
      <c r="H58" s="162" t="str">
        <f>VLOOKUP(B58,'пр.взв.'!B5:H402,7,FALSE)</f>
        <v>Вейна А.В.</v>
      </c>
    </row>
    <row r="59" spans="1:8" ht="11.25" customHeight="1">
      <c r="A59" s="186"/>
      <c r="B59" s="191"/>
      <c r="C59" s="162"/>
      <c r="D59" s="180"/>
      <c r="E59" s="179"/>
      <c r="F59" s="182"/>
      <c r="G59" s="180"/>
      <c r="H59" s="162"/>
    </row>
    <row r="60" spans="1:8" ht="11.25" customHeight="1">
      <c r="A60" s="186" t="s">
        <v>287</v>
      </c>
      <c r="B60" s="191">
        <v>23</v>
      </c>
      <c r="C60" s="162" t="str">
        <f>VLOOKUP(B60,'пр.взв.'!B5:H187,2,FALSE)</f>
        <v>МИКУЛЕЦ Андрей Васильевич</v>
      </c>
      <c r="D60" s="180" t="str">
        <f>VLOOKUP(B60,'пр.взв.'!B6:H187,3,FALSE)</f>
        <v>04.08.87, КМС</v>
      </c>
      <c r="E60" s="178" t="str">
        <f>VLOOKUP(B60,'пр.взв.'!B6:H187,4,FALSE)</f>
        <v>СЗФО</v>
      </c>
      <c r="F60" s="182" t="str">
        <f>VLOOKUP(B60,'пр.взв.'!B6:H215,5,FALSE)</f>
        <v>УМВД по Волгодской обл.</v>
      </c>
      <c r="G60" s="180">
        <v>1</v>
      </c>
      <c r="H60" s="162" t="str">
        <f>VLOOKUP(B60,'пр.взв.'!B6:H404,7,FALSE)</f>
        <v>Барболин Д.А.</v>
      </c>
    </row>
    <row r="61" spans="1:8" ht="11.25" customHeight="1">
      <c r="A61" s="186"/>
      <c r="B61" s="191"/>
      <c r="C61" s="162"/>
      <c r="D61" s="180"/>
      <c r="E61" s="179"/>
      <c r="F61" s="182"/>
      <c r="G61" s="180"/>
      <c r="H61" s="162"/>
    </row>
    <row r="62" spans="1:8" ht="12.75" customHeight="1">
      <c r="A62" s="186" t="s">
        <v>287</v>
      </c>
      <c r="B62" s="191">
        <v>25</v>
      </c>
      <c r="C62" s="162" t="str">
        <f>VLOOKUP(B62,'пр.взв.'!B6:H189,2,FALSE)</f>
        <v>МАГОМЕДКЕРИМОВ Магомед Малачевич</v>
      </c>
      <c r="D62" s="180" t="str">
        <f>VLOOKUP(B62,'пр.взв.'!B6:H189,3,FALSE)</f>
        <v>01.10.90, МС</v>
      </c>
      <c r="E62" s="178" t="str">
        <f>VLOOKUP(B62,'пр.взв.'!B6:H189,4,FALSE)</f>
        <v>УФО</v>
      </c>
      <c r="F62" s="182" t="str">
        <f>VLOOKUP(B62,'пр.взв.'!B6:H217,5,FALSE)</f>
        <v>ГУ МВД по Челябинской обл.</v>
      </c>
      <c r="G62" s="180">
        <v>1</v>
      </c>
      <c r="H62" s="162" t="str">
        <f>VLOOKUP(B62,'пр.взв.'!B6:H406,7,FALSE)</f>
        <v>Сарсынбаев В.В.</v>
      </c>
    </row>
    <row r="63" spans="1:8" ht="12.75" customHeight="1">
      <c r="A63" s="186"/>
      <c r="B63" s="191"/>
      <c r="C63" s="162"/>
      <c r="D63" s="180"/>
      <c r="E63" s="179"/>
      <c r="F63" s="182"/>
      <c r="G63" s="180"/>
      <c r="H63" s="162"/>
    </row>
    <row r="64" spans="1:8" ht="12.75" customHeight="1">
      <c r="A64" s="186" t="s">
        <v>287</v>
      </c>
      <c r="B64" s="191">
        <v>26</v>
      </c>
      <c r="C64" s="162" t="str">
        <f>VLOOKUP(B64,'пр.взв.'!B6:H191,2,FALSE)</f>
        <v>СТЕЦУРЕНКО Александр Юрьевич</v>
      </c>
      <c r="D64" s="180" t="str">
        <f>VLOOKUP(B64,'пр.взв.'!B6:H191,3,FALSE)</f>
        <v>20.04.83, КМС</v>
      </c>
      <c r="E64" s="178" t="str">
        <f>VLOOKUP(B64,'пр.взв.'!B6:H191,4,FALSE)</f>
        <v>ПФО</v>
      </c>
      <c r="F64" s="182" t="str">
        <f>VLOOKUP(B64,'пр.взв.'!B6:H219,5,FALSE)</f>
        <v>ГУ МВД по Саратовской обл.</v>
      </c>
      <c r="G64" s="180">
        <v>1</v>
      </c>
      <c r="H64" s="162" t="str">
        <f>VLOOKUP(B64,'пр.взв.'!B6:H408,7,FALSE)</f>
        <v>Аристов А.Е.</v>
      </c>
    </row>
    <row r="65" spans="1:8" ht="12.75" customHeight="1">
      <c r="A65" s="186"/>
      <c r="B65" s="191"/>
      <c r="C65" s="162"/>
      <c r="D65" s="180"/>
      <c r="E65" s="179"/>
      <c r="F65" s="182"/>
      <c r="G65" s="180"/>
      <c r="H65" s="162"/>
    </row>
    <row r="66" spans="1:8" ht="11.25" customHeight="1">
      <c r="A66" s="186" t="s">
        <v>287</v>
      </c>
      <c r="B66" s="191">
        <v>22</v>
      </c>
      <c r="C66" s="162" t="str">
        <f>VLOOKUP(B66,'пр.взв.'!B6:H193,2,FALSE)</f>
        <v>ЖИГАТОВ Ильяс Рамазанович</v>
      </c>
      <c r="D66" s="180" t="str">
        <f>VLOOKUP(B66,'пр.взв.'!B6:H193,3,FALSE)</f>
        <v>30.07.89, КМС</v>
      </c>
      <c r="E66" s="178" t="str">
        <f>VLOOKUP(B66,'пр.взв.'!B6:H193,4,FALSE)</f>
        <v>ЮФО</v>
      </c>
      <c r="F66" s="182" t="str">
        <f>VLOOKUP(B66,'пр.взв.'!B6:H221,5,FALSE)</f>
        <v>МВД по Кабардино-Балкарской Рес.</v>
      </c>
      <c r="G66" s="180">
        <v>1</v>
      </c>
      <c r="H66" s="162" t="str">
        <f>VLOOKUP(B66,'пр.взв.'!B6:H410,7,FALSE)</f>
        <v>Эркенов З.М.</v>
      </c>
    </row>
    <row r="67" spans="1:8" ht="11.25" customHeight="1">
      <c r="A67" s="186"/>
      <c r="B67" s="191"/>
      <c r="C67" s="162"/>
      <c r="D67" s="180"/>
      <c r="E67" s="179"/>
      <c r="F67" s="182"/>
      <c r="G67" s="180"/>
      <c r="H67" s="162"/>
    </row>
    <row r="68" spans="1:8" ht="11.25" customHeight="1">
      <c r="A68" s="186" t="s">
        <v>287</v>
      </c>
      <c r="B68" s="191">
        <v>20</v>
      </c>
      <c r="C68" s="162" t="str">
        <f>VLOOKUP(B68,'пр.взв.'!B6:H195,2,FALSE)</f>
        <v>РУДЕНКО Вячеслав Сергеевич</v>
      </c>
      <c r="D68" s="180" t="str">
        <f>VLOOKUP(B68,'пр.взв.'!B6:H195,3,FALSE)</f>
        <v>07.10.84, КМС</v>
      </c>
      <c r="E68" s="178" t="str">
        <f>VLOOKUP(B68,'пр.взв.'!B6:H195,4,FALSE)</f>
        <v>ПФО</v>
      </c>
      <c r="F68" s="182" t="str">
        <f>VLOOKUP(B68,'пр.взв.'!B6:H223,5,FALSE)</f>
        <v>УМВД по Ульяновской обл.</v>
      </c>
      <c r="G68" s="180">
        <v>1</v>
      </c>
      <c r="H68" s="162" t="str">
        <f>VLOOKUP(B68,'пр.взв.'!B6:H412,7,FALSE)</f>
        <v>Коршунов А.С.</v>
      </c>
    </row>
    <row r="69" spans="1:8" ht="11.25" customHeight="1">
      <c r="A69" s="186"/>
      <c r="B69" s="191"/>
      <c r="C69" s="162"/>
      <c r="D69" s="180"/>
      <c r="E69" s="179"/>
      <c r="F69" s="182"/>
      <c r="G69" s="180"/>
      <c r="H69" s="162"/>
    </row>
    <row r="70" spans="1:8" ht="11.25" customHeight="1">
      <c r="A70" s="186" t="s">
        <v>287</v>
      </c>
      <c r="B70" s="191">
        <v>24</v>
      </c>
      <c r="C70" s="162" t="str">
        <f>VLOOKUP(B70,'пр.взв.'!B6:H197,2,FALSE)</f>
        <v>МИХАЙЛОВ Евгений Александрович</v>
      </c>
      <c r="D70" s="180" t="str">
        <f>VLOOKUP(B70,'пр.взв.'!B7:H197,3,FALSE)</f>
        <v>18.05.86, КМС</v>
      </c>
      <c r="E70" s="178" t="str">
        <f>VLOOKUP(B70,'пр.взв.'!B1:H197,4,FALSE)</f>
        <v>ПФО</v>
      </c>
      <c r="F70" s="182" t="str">
        <f>VLOOKUP(B70,'пр.взв.'!B7:H225,5,FALSE)</f>
        <v>МВД по Чувашской Рес.</v>
      </c>
      <c r="G70" s="180">
        <v>1</v>
      </c>
      <c r="H70" s="162" t="str">
        <f>VLOOKUP(B70,'пр.взв.'!B7:H414,7,FALSE)</f>
        <v>Мельцов В.М.</v>
      </c>
    </row>
    <row r="71" spans="1:8" ht="11.25" customHeight="1">
      <c r="A71" s="186"/>
      <c r="B71" s="191"/>
      <c r="C71" s="162"/>
      <c r="D71" s="180"/>
      <c r="E71" s="179"/>
      <c r="F71" s="182"/>
      <c r="G71" s="180"/>
      <c r="H71" s="162"/>
    </row>
    <row r="72" spans="1:8" ht="11.25" customHeight="1">
      <c r="A72" s="186" t="s">
        <v>287</v>
      </c>
      <c r="B72" s="191">
        <v>21</v>
      </c>
      <c r="C72" s="162" t="str">
        <f>VLOOKUP(B72,'пр.взв.'!B7:H199,2,FALSE)</f>
        <v>ГОРДЕЕВ Руслан Андреевич</v>
      </c>
      <c r="D72" s="180" t="str">
        <f>VLOOKUP(B72,'пр.взв.'!B7:H199,3,FALSE)</f>
        <v>01.11.91, КМС</v>
      </c>
      <c r="E72" s="178" t="str">
        <f>VLOOKUP(B72,'пр.взв.'!B7:H199,4,FALSE)</f>
        <v>ПФО</v>
      </c>
      <c r="F72" s="182" t="str">
        <f>VLOOKUP(B72,'пр.взв.'!B7:H227,5,FALSE)</f>
        <v>ГУ МВД по Пермскому кр.</v>
      </c>
      <c r="G72" s="180">
        <v>1</v>
      </c>
      <c r="H72" s="162" t="str">
        <f>VLOOKUP(B72,'пр.взв.'!B7:H416,7,FALSE)</f>
        <v>Истомин А.Е.</v>
      </c>
    </row>
    <row r="73" spans="1:8" ht="11.25" customHeight="1">
      <c r="A73" s="186"/>
      <c r="B73" s="191"/>
      <c r="C73" s="162"/>
      <c r="D73" s="180"/>
      <c r="E73" s="179"/>
      <c r="F73" s="182"/>
      <c r="G73" s="180"/>
      <c r="H73" s="162"/>
    </row>
    <row r="74" spans="1:8" ht="11.25" customHeight="1">
      <c r="A74" s="186" t="s">
        <v>288</v>
      </c>
      <c r="B74" s="191">
        <v>49</v>
      </c>
      <c r="C74" s="162" t="str">
        <f>VLOOKUP(B74,'пр.взв.'!B7:H201,2,FALSE)</f>
        <v>ТЕБЕРЕКОВ Константин Германович</v>
      </c>
      <c r="D74" s="180" t="str">
        <f>VLOOKUP(B74,'пр.взв.'!B7:H201,3,FALSE)</f>
        <v>17.07.88, КМС</v>
      </c>
      <c r="E74" s="178" t="str">
        <f>VLOOKUP(B74,'пр.взв.'!B7:H201,4,FALSE)</f>
        <v>СФО</v>
      </c>
      <c r="F74" s="182" t="str">
        <f>VLOOKUP(B74,'пр.взв.'!B7:H229,5,FALSE)</f>
        <v>МВД по Р.Алтай</v>
      </c>
      <c r="G74" s="180">
        <v>1</v>
      </c>
      <c r="H74" s="162" t="str">
        <f>VLOOKUP(B74,'пр.взв.'!B7:H418,7,FALSE)</f>
        <v>Кука А.Д.</v>
      </c>
    </row>
    <row r="75" spans="1:8" ht="11.25" customHeight="1">
      <c r="A75" s="186"/>
      <c r="B75" s="191"/>
      <c r="C75" s="162"/>
      <c r="D75" s="180"/>
      <c r="E75" s="179"/>
      <c r="F75" s="182"/>
      <c r="G75" s="180"/>
      <c r="H75" s="162"/>
    </row>
    <row r="76" spans="1:8" ht="11.25" customHeight="1">
      <c r="A76" s="186" t="s">
        <v>288</v>
      </c>
      <c r="B76" s="191">
        <v>41</v>
      </c>
      <c r="C76" s="162" t="str">
        <f>VLOOKUP(B76,'пр.взв.'!B7:H203,2,FALSE)</f>
        <v>АЛИСТРАТОВ Алексей Игоревич</v>
      </c>
      <c r="D76" s="180" t="str">
        <f>VLOOKUP(B76,'пр.взв.'!B1:H203,3,FALSE)</f>
        <v>05.12.89, КМС</v>
      </c>
      <c r="E76" s="178" t="str">
        <f>VLOOKUP(B76,'пр.взв.'!B7:H203,4,FALSE)</f>
        <v>ЦФО</v>
      </c>
      <c r="F76" s="182" t="str">
        <f>VLOOKUP(B76,'пр.взв.'!B7:H231,5,FALSE)</f>
        <v>УМВД по Курской обл.</v>
      </c>
      <c r="G76" s="180">
        <v>1</v>
      </c>
      <c r="H76" s="162" t="str">
        <f>VLOOKUP(B76,'пр.взв.'!B7:H420,7,FALSE)</f>
        <v>Шульгин А.В.</v>
      </c>
    </row>
    <row r="77" spans="1:8" ht="11.25" customHeight="1">
      <c r="A77" s="186"/>
      <c r="B77" s="191"/>
      <c r="C77" s="162"/>
      <c r="D77" s="180"/>
      <c r="E77" s="179"/>
      <c r="F77" s="182"/>
      <c r="G77" s="180"/>
      <c r="H77" s="162"/>
    </row>
    <row r="78" spans="1:8" ht="11.25" customHeight="1">
      <c r="A78" s="186" t="s">
        <v>288</v>
      </c>
      <c r="B78" s="191">
        <v>37</v>
      </c>
      <c r="C78" s="162" t="str">
        <f>VLOOKUP(B78,'пр.взв.'!B7:H205,2,FALSE)</f>
        <v>ЩЕРБИНИН Сергей Сергеевич</v>
      </c>
      <c r="D78" s="180" t="str">
        <f>VLOOKUP(B78,'пр.взв.'!B7:H205,3,FALSE)</f>
        <v>22.08.86, МС</v>
      </c>
      <c r="E78" s="178" t="str">
        <f>VLOOKUP(B78,'пр.взв.'!B7:H205,4,FALSE)</f>
        <v>ПФО</v>
      </c>
      <c r="F78" s="182" t="str">
        <f>VLOOKUP(B78,'пр.взв.'!B7:H233,5,FALSE)</f>
        <v>ГУ МВД по Саратовской обл.</v>
      </c>
      <c r="G78" s="180">
        <v>1</v>
      </c>
      <c r="H78" s="162" t="str">
        <f>VLOOKUP(B78,'пр.взв.'!B7:H422,7,FALSE)</f>
        <v>Аристов А.Е.</v>
      </c>
    </row>
    <row r="79" spans="1:8" ht="11.25" customHeight="1">
      <c r="A79" s="186"/>
      <c r="B79" s="191"/>
      <c r="C79" s="162"/>
      <c r="D79" s="180"/>
      <c r="E79" s="179"/>
      <c r="F79" s="182"/>
      <c r="G79" s="180"/>
      <c r="H79" s="162"/>
    </row>
    <row r="80" spans="1:8" ht="11.25" customHeight="1">
      <c r="A80" s="186" t="s">
        <v>288</v>
      </c>
      <c r="B80" s="191">
        <v>45</v>
      </c>
      <c r="C80" s="162" t="str">
        <f>VLOOKUP(B80,'пр.взв.'!B7:H207,2,FALSE)</f>
        <v>ЧУБУР Евгений Вячеславович</v>
      </c>
      <c r="D80" s="180" t="str">
        <f>VLOOKUP(B80,'пр.взв.'!B1:H207,3,FALSE)</f>
        <v>04.10.88, КМС</v>
      </c>
      <c r="E80" s="178" t="str">
        <f>VLOOKUP(B80,'пр.взв.'!B1:H207,4,FALSE)</f>
        <v>СФО</v>
      </c>
      <c r="F80" s="182" t="str">
        <f>VLOOKUP(B80,'пр.взв.'!B9:H235,5,FALSE)</f>
        <v>ГУ МВД по Алтайскому краю</v>
      </c>
      <c r="G80" s="180">
        <v>1</v>
      </c>
      <c r="H80" s="162" t="str">
        <f>VLOOKUP(B80,'пр.взв.'!B1:H424,7,FALSE)</f>
        <v>Гуляев В.С.</v>
      </c>
    </row>
    <row r="81" spans="1:8" ht="11.25" customHeight="1">
      <c r="A81" s="186"/>
      <c r="B81" s="191"/>
      <c r="C81" s="162"/>
      <c r="D81" s="180"/>
      <c r="E81" s="179"/>
      <c r="F81" s="182"/>
      <c r="G81" s="180"/>
      <c r="H81" s="162"/>
    </row>
    <row r="82" spans="1:8" ht="11.25" customHeight="1">
      <c r="A82" s="186" t="s">
        <v>288</v>
      </c>
      <c r="B82" s="191">
        <v>35</v>
      </c>
      <c r="C82" s="162" t="str">
        <f>VLOOKUP(B82,'пр.взв.'!B1:H209,2,FALSE)</f>
        <v>МАНЖУЛА Артём Ильич</v>
      </c>
      <c r="D82" s="180" t="str">
        <f>VLOOKUP(B82,'пр.взв.'!B1:H209,3,FALSE)</f>
        <v>03.02.91, КМС</v>
      </c>
      <c r="E82" s="178" t="str">
        <f>VLOOKUP(B82,'пр.взв.'!B1:H209,4,FALSE)</f>
        <v>СФО</v>
      </c>
      <c r="F82" s="182" t="str">
        <f>VLOOKUP(B82,'пр.взв.'!B1:H237,5,FALSE)</f>
        <v>МВД по Р.Хакасия</v>
      </c>
      <c r="G82" s="180">
        <v>1</v>
      </c>
      <c r="H82" s="162" t="str">
        <f>VLOOKUP(B82,'пр.взв.'!B1:H426,7,FALSE)</f>
        <v>Хижняк С.В.</v>
      </c>
    </row>
    <row r="83" spans="1:8" ht="11.25" customHeight="1">
      <c r="A83" s="186"/>
      <c r="B83" s="191"/>
      <c r="C83" s="162"/>
      <c r="D83" s="180"/>
      <c r="E83" s="179"/>
      <c r="F83" s="182"/>
      <c r="G83" s="180"/>
      <c r="H83" s="162"/>
    </row>
    <row r="84" spans="1:8" ht="11.25" customHeight="1">
      <c r="A84" s="186" t="s">
        <v>288</v>
      </c>
      <c r="B84" s="191">
        <v>11</v>
      </c>
      <c r="C84" s="162" t="str">
        <f>VLOOKUP(B84,'пр.взв.'!B1:H211,2,FALSE)</f>
        <v>САЛУГИН Артём Вадимович</v>
      </c>
      <c r="D84" s="180" t="str">
        <f>VLOOKUP(B84,'пр.взв.'!B1:H211,3,FALSE)</f>
        <v>01.09.83, КМС</v>
      </c>
      <c r="E84" s="178" t="str">
        <f>VLOOKUP(B84,'пр.взв.'!B1:H211,4,FALSE)</f>
        <v>СФО</v>
      </c>
      <c r="F84" s="182" t="str">
        <f>VLOOKUP(B84,'пр.взв.'!B1:H239,5,FALSE)</f>
        <v>УМВД по Омской обл.</v>
      </c>
      <c r="G84" s="180">
        <v>1</v>
      </c>
      <c r="H84" s="162" t="str">
        <f>VLOOKUP(B84,'пр.взв.'!B1:H428,7,FALSE)</f>
        <v>Лебедев С.В.</v>
      </c>
    </row>
    <row r="85" spans="1:8" ht="11.25" customHeight="1">
      <c r="A85" s="186"/>
      <c r="B85" s="191"/>
      <c r="C85" s="162"/>
      <c r="D85" s="180"/>
      <c r="E85" s="179"/>
      <c r="F85" s="182"/>
      <c r="G85" s="180"/>
      <c r="H85" s="162"/>
    </row>
    <row r="86" spans="1:8" ht="11.25" customHeight="1">
      <c r="A86" s="186" t="s">
        <v>288</v>
      </c>
      <c r="B86" s="191">
        <v>39</v>
      </c>
      <c r="C86" s="162" t="str">
        <f>VLOOKUP(B86,'пр.взв.'!B1:H213,2,FALSE)</f>
        <v>ЖИЛЕНКО Николай Анатольевич</v>
      </c>
      <c r="D86" s="180" t="str">
        <f>VLOOKUP(B86,'пр.взв.'!B1:H213,3,FALSE)</f>
        <v>27.08.90, КМС</v>
      </c>
      <c r="E86" s="178" t="str">
        <f>VLOOKUP(B86,'пр.взв.'!B1:H213,4,FALSE)</f>
        <v>ЮФО</v>
      </c>
      <c r="F86" s="182" t="str">
        <f>VLOOKUP(B86,'пр.взв.'!B1:H241,5,FALSE)</f>
        <v>ГУ МВД по Ставропольскому кр.</v>
      </c>
      <c r="G86" s="180">
        <v>1</v>
      </c>
      <c r="H86" s="162" t="str">
        <f>VLOOKUP(B86,'пр.взв.'!B1:H430,7,FALSE)</f>
        <v>Свергунов Д.И.</v>
      </c>
    </row>
    <row r="87" spans="1:8" ht="11.25" customHeight="1">
      <c r="A87" s="186"/>
      <c r="B87" s="191"/>
      <c r="C87" s="162"/>
      <c r="D87" s="180"/>
      <c r="E87" s="179"/>
      <c r="F87" s="182"/>
      <c r="G87" s="180"/>
      <c r="H87" s="162"/>
    </row>
    <row r="88" spans="1:8" ht="11.25" customHeight="1">
      <c r="A88" s="186" t="s">
        <v>288</v>
      </c>
      <c r="B88" s="191">
        <v>2</v>
      </c>
      <c r="C88" s="162" t="str">
        <f>VLOOKUP(B88,'пр.взв.'!B1:H215,2,FALSE)</f>
        <v>ЛУЧИНКИН Фёдор Михайлович</v>
      </c>
      <c r="D88" s="180" t="str">
        <f>VLOOKUP(B88,'пр.взв.'!B1:H215,3,FALSE)</f>
        <v>14.03.85, КМС</v>
      </c>
      <c r="E88" s="178" t="str">
        <f>VLOOKUP(B88,'пр.взв.'!B1:H215,4,FALSE)</f>
        <v>ПФО</v>
      </c>
      <c r="F88" s="182" t="str">
        <f>VLOOKUP(B88,'пр.взв.'!B1:H243,5,FALSE)</f>
        <v>МВД по Урдмуртской Рес.</v>
      </c>
      <c r="G88" s="180">
        <v>1</v>
      </c>
      <c r="H88" s="162" t="str">
        <f>VLOOKUP(B88,'пр.взв.'!B1:H432,7,FALSE)</f>
        <v>Пестряков Р.А.</v>
      </c>
    </row>
    <row r="89" spans="1:8" ht="11.25" customHeight="1">
      <c r="A89" s="186"/>
      <c r="B89" s="191"/>
      <c r="C89" s="162"/>
      <c r="D89" s="180"/>
      <c r="E89" s="179"/>
      <c r="F89" s="182"/>
      <c r="G89" s="180"/>
      <c r="H89" s="162"/>
    </row>
    <row r="90" spans="1:8" ht="11.25" customHeight="1">
      <c r="A90" s="186" t="s">
        <v>288</v>
      </c>
      <c r="B90" s="191">
        <v>42</v>
      </c>
      <c r="C90" s="162" t="str">
        <f>VLOOKUP(B90,'пр.взв.'!B1:H217,2,FALSE)</f>
        <v>ОГАНИСЯН Артур Арменович</v>
      </c>
      <c r="D90" s="180" t="str">
        <f>VLOOKUP(B90,'пр.взв.'!B1:H217,3,FALSE)</f>
        <v>10.07.86, МСМК</v>
      </c>
      <c r="E90" s="178" t="str">
        <f>VLOOKUP(B90,'пр.взв.'!B1:H217,4,FALSE)</f>
        <v>ЦФО</v>
      </c>
      <c r="F90" s="182" t="str">
        <f>VLOOKUP(B90,'пр.взв.'!B1:H245,5,FALSE)</f>
        <v>УМВД по Костромской обл.</v>
      </c>
      <c r="G90" s="180">
        <v>1</v>
      </c>
      <c r="H90" s="162" t="str">
        <f>VLOOKUP(B90,'пр.взв.'!B1:H434,7,FALSE)</f>
        <v>Слепцов Н.Ю.</v>
      </c>
    </row>
    <row r="91" spans="1:8" ht="11.25" customHeight="1">
      <c r="A91" s="186"/>
      <c r="B91" s="191"/>
      <c r="C91" s="162"/>
      <c r="D91" s="180"/>
      <c r="E91" s="179"/>
      <c r="F91" s="182"/>
      <c r="G91" s="180"/>
      <c r="H91" s="162"/>
    </row>
    <row r="92" spans="1:8" ht="12.75">
      <c r="A92" s="186" t="s">
        <v>288</v>
      </c>
      <c r="B92" s="191">
        <v>38</v>
      </c>
      <c r="C92" s="162" t="str">
        <f>VLOOKUP(B92,'пр.взв.'!B1:H219,2,FALSE)</f>
        <v>ПОШЕВ Тимур Мустапаевич</v>
      </c>
      <c r="D92" s="180" t="str">
        <f>VLOOKUP(B92,'пр.взв.'!B1:H219,3,FALSE)</f>
        <v>20.10.90, КМС</v>
      </c>
      <c r="E92" s="178" t="str">
        <f>VLOOKUP(B92,'пр.взв.'!B1:H219,4,FALSE)</f>
        <v>УФО</v>
      </c>
      <c r="F92" s="182" t="str">
        <f>VLOOKUP(B92,'пр.взв.'!B1:H247,5,FALSE)</f>
        <v>УМВД по Тюменской обл.</v>
      </c>
      <c r="G92" s="180">
        <v>1</v>
      </c>
      <c r="H92" s="162" t="str">
        <f>VLOOKUP(B92,'пр.взв.'!B1:H436,7,FALSE)</f>
        <v>Владыка А.А.</v>
      </c>
    </row>
    <row r="93" spans="1:8" ht="12.75">
      <c r="A93" s="186"/>
      <c r="B93" s="191"/>
      <c r="C93" s="162"/>
      <c r="D93" s="180"/>
      <c r="E93" s="179"/>
      <c r="F93" s="182"/>
      <c r="G93" s="180"/>
      <c r="H93" s="162"/>
    </row>
    <row r="94" spans="1:8" ht="12.75">
      <c r="A94" s="186" t="s">
        <v>288</v>
      </c>
      <c r="B94" s="191">
        <v>14</v>
      </c>
      <c r="C94" s="162" t="str">
        <f>VLOOKUP(B94,'пр.взв.'!B1:H221,2,FALSE)</f>
        <v>БОСАЕВ Басанг Викторович</v>
      </c>
      <c r="D94" s="180" t="str">
        <f>VLOOKUP(B94,'пр.взв.'!B1:H221,3,FALSE)</f>
        <v>18.03.89, КМС</v>
      </c>
      <c r="E94" s="178" t="str">
        <f>VLOOKUP(B94,'пр.взв.'!B1:H221,4,FALSE)</f>
        <v>ЮФО</v>
      </c>
      <c r="F94" s="182" t="str">
        <f>VLOOKUP(B94,'пр.взв.'!B1:H249,5,FALSE)</f>
        <v>МВД по Р.Калмыкия</v>
      </c>
      <c r="G94" s="180">
        <v>1</v>
      </c>
      <c r="H94" s="162" t="str">
        <f>VLOOKUP(B94,'пр.взв.'!B1:H438,7,FALSE)</f>
        <v>Хамдохов А.С.</v>
      </c>
    </row>
    <row r="95" spans="1:8" ht="12.75">
      <c r="A95" s="186"/>
      <c r="B95" s="191"/>
      <c r="C95" s="162"/>
      <c r="D95" s="180"/>
      <c r="E95" s="179"/>
      <c r="F95" s="182"/>
      <c r="G95" s="180"/>
      <c r="H95" s="162"/>
    </row>
    <row r="96" spans="1:8" ht="12.75">
      <c r="A96" s="186" t="s">
        <v>288</v>
      </c>
      <c r="B96" s="191">
        <v>36</v>
      </c>
      <c r="C96" s="162" t="str">
        <f>VLOOKUP(B96,'пр.взв.'!B1:H223,2,FALSE)</f>
        <v>ЗУЕВ Константин Александрович</v>
      </c>
      <c r="D96" s="180" t="str">
        <f>VLOOKUP(B96,'пр.взв.'!B1:H223,3,FALSE)</f>
        <v>20.11.90, КМС</v>
      </c>
      <c r="E96" s="178" t="str">
        <f>VLOOKUP(B96,'пр.взв.'!B1:H223,4,FALSE)</f>
        <v>СЗФО</v>
      </c>
      <c r="F96" s="182" t="str">
        <f>VLOOKUP(B96,'пр.взв.'!B1:H251,5,FALSE)</f>
        <v>УМВД по Калининградской обл.</v>
      </c>
      <c r="G96" s="180">
        <v>1</v>
      </c>
      <c r="H96" s="162" t="str">
        <f>VLOOKUP(B96,'пр.взв.'!B1:H440,7,FALSE)</f>
        <v>Кленин С.В.</v>
      </c>
    </row>
    <row r="97" spans="1:8" ht="12.75">
      <c r="A97" s="186"/>
      <c r="B97" s="191"/>
      <c r="C97" s="162"/>
      <c r="D97" s="180"/>
      <c r="E97" s="179"/>
      <c r="F97" s="182"/>
      <c r="G97" s="180"/>
      <c r="H97" s="162"/>
    </row>
    <row r="98" spans="1:8" ht="12.75">
      <c r="A98" s="186" t="s">
        <v>288</v>
      </c>
      <c r="B98" s="191">
        <v>8</v>
      </c>
      <c r="C98" s="162" t="str">
        <f>VLOOKUP(B98,'пр.взв.'!B1:H225,2,FALSE)</f>
        <v>ФИРСОВ Дмитрий Анатольевич</v>
      </c>
      <c r="D98" s="180" t="str">
        <f>VLOOKUP(B98,'пр.взв.'!B1:H225,3,FALSE)</f>
        <v>06.04.87, КМС</v>
      </c>
      <c r="E98" s="178" t="str">
        <f>VLOOKUP(B98,'пр.взв.'!B1:H225,4,FALSE)</f>
        <v>СФО</v>
      </c>
      <c r="F98" s="182" t="str">
        <f>VLOOKUP(B98,'пр.взв.'!B1:H253,5,FALSE)</f>
        <v>МВД по Р.Хакасия</v>
      </c>
      <c r="G98" s="180">
        <v>1</v>
      </c>
      <c r="H98" s="162" t="str">
        <f>VLOOKUP(B98,'пр.взв.'!B1:H442,7,FALSE)</f>
        <v>Хижняк С.В.</v>
      </c>
    </row>
    <row r="99" spans="1:8" ht="12.75">
      <c r="A99" s="186"/>
      <c r="B99" s="191"/>
      <c r="C99" s="162"/>
      <c r="D99" s="180"/>
      <c r="E99" s="179"/>
      <c r="F99" s="182"/>
      <c r="G99" s="180"/>
      <c r="H99" s="162"/>
    </row>
    <row r="100" spans="1:8" ht="12.75">
      <c r="A100" s="186" t="s">
        <v>288</v>
      </c>
      <c r="B100" s="191">
        <v>16</v>
      </c>
      <c r="C100" s="162" t="str">
        <f>VLOOKUP(B100,'пр.взв.'!B1:H227,2,FALSE)</f>
        <v>ГЕРАСИМОВ Владимир Васильевич</v>
      </c>
      <c r="D100" s="180" t="str">
        <f>VLOOKUP(B100,'пр.взв.'!B1:H227,3,FALSE)</f>
        <v>14.02.91, КМС</v>
      </c>
      <c r="E100" s="178" t="str">
        <f>VLOOKUP(B100,'пр.взв.'!B1:H227,4,FALSE)</f>
        <v>УФО</v>
      </c>
      <c r="F100" s="182" t="str">
        <f>VLOOKUP(B100,'пр.взв.'!B1:H255,5,FALSE)</f>
        <v>УТ МВД по УрФО</v>
      </c>
      <c r="G100" s="180">
        <v>1</v>
      </c>
      <c r="H100" s="162" t="str">
        <f>VLOOKUP(B100,'пр.взв.'!B1:H444,7,FALSE)</f>
        <v>Пышминцев В.А.</v>
      </c>
    </row>
    <row r="101" spans="1:8" ht="12.75">
      <c r="A101" s="186"/>
      <c r="B101" s="191"/>
      <c r="C101" s="162"/>
      <c r="D101" s="180"/>
      <c r="E101" s="179"/>
      <c r="F101" s="182"/>
      <c r="G101" s="180"/>
      <c r="H101" s="162"/>
    </row>
    <row r="102" spans="1:8" ht="12.75">
      <c r="A102" s="186" t="s">
        <v>281</v>
      </c>
      <c r="B102" s="191">
        <v>47</v>
      </c>
      <c r="C102" s="162" t="str">
        <f>VLOOKUP(B102,'пр.взв.'!B1:H229,2,FALSE)</f>
        <v>САФРОНОВ Николай Юрьевич</v>
      </c>
      <c r="D102" s="180" t="str">
        <f>VLOOKUP(B102,'пр.взв.'!B1:H229,3,FALSE)</f>
        <v>19.12.88, КМС</v>
      </c>
      <c r="E102" s="178" t="str">
        <f>VLOOKUP(B102,'пр.взв.'!B1:H229,4,FALSE)</f>
        <v>ЦФО</v>
      </c>
      <c r="F102" s="182" t="str">
        <f>VLOOKUP(B102,'пр.взв.'!B1:H257,5,FALSE)</f>
        <v>Упр.на транспорте МВД по ЦФО</v>
      </c>
      <c r="G102" s="180">
        <f>VLOOKUP(B102,'пр.взв.'!B1:H434,6,FALSE)</f>
        <v>0</v>
      </c>
      <c r="H102" s="162" t="str">
        <f>VLOOKUP(B102,'пр.взв.'!B1:H446,7,FALSE)</f>
        <v>Новиков О.А.</v>
      </c>
    </row>
    <row r="103" spans="1:8" ht="13.5" thickBot="1">
      <c r="A103" s="187"/>
      <c r="B103" s="197"/>
      <c r="C103" s="163"/>
      <c r="D103" s="190"/>
      <c r="E103" s="181"/>
      <c r="F103" s="183"/>
      <c r="G103" s="190"/>
      <c r="H103" s="163"/>
    </row>
    <row r="104" spans="1:8" ht="12.75" hidden="1">
      <c r="A104" s="193" t="s">
        <v>31</v>
      </c>
      <c r="B104" s="194"/>
      <c r="C104" s="165" t="e">
        <f>VLOOKUP(B104,'пр.взв.'!B1:H231,2,FALSE)</f>
        <v>#N/A</v>
      </c>
      <c r="D104" s="192" t="e">
        <f>VLOOKUP(B104,'пр.взв.'!B1:H231,3,FALSE)</f>
        <v>#N/A</v>
      </c>
      <c r="E104" s="195" t="e">
        <f>VLOOKUP(B104,'пр.взв.'!B1:H231,4,FALSE)</f>
        <v>#N/A</v>
      </c>
      <c r="F104" s="196" t="e">
        <f>VLOOKUP(B104,'пр.взв.'!B1:H259,5,FALSE)</f>
        <v>#N/A</v>
      </c>
      <c r="G104" s="192" t="e">
        <f>VLOOKUP(B104,'пр.взв.'!B1:H436,6,FALSE)</f>
        <v>#N/A</v>
      </c>
      <c r="H104" s="165" t="e">
        <f>VLOOKUP(B104,'пр.взв.'!B1:H448,7,FALSE)</f>
        <v>#N/A</v>
      </c>
    </row>
    <row r="105" spans="1:8" ht="12.75" hidden="1">
      <c r="A105" s="186"/>
      <c r="B105" s="191"/>
      <c r="C105" s="162"/>
      <c r="D105" s="180"/>
      <c r="E105" s="179"/>
      <c r="F105" s="182"/>
      <c r="G105" s="180"/>
      <c r="H105" s="162"/>
    </row>
    <row r="106" spans="1:8" ht="12.75" hidden="1">
      <c r="A106" s="186" t="s">
        <v>32</v>
      </c>
      <c r="B106" s="191"/>
      <c r="C106" s="162" t="e">
        <f>VLOOKUP(B106,'пр.взв.'!B1:H233,2,FALSE)</f>
        <v>#N/A</v>
      </c>
      <c r="D106" s="180" t="e">
        <f>VLOOKUP(B106,'пр.взв.'!B1:H233,3,FALSE)</f>
        <v>#N/A</v>
      </c>
      <c r="E106" s="178" t="e">
        <f>VLOOKUP(B106,'пр.взв.'!B1:H233,4,FALSE)</f>
        <v>#N/A</v>
      </c>
      <c r="F106" s="182" t="e">
        <f>VLOOKUP(B106,'пр.взв.'!B1:H261,5,FALSE)</f>
        <v>#N/A</v>
      </c>
      <c r="G106" s="180" t="e">
        <f>VLOOKUP(B106,'пр.взв.'!B1:H438,6,FALSE)</f>
        <v>#N/A</v>
      </c>
      <c r="H106" s="162" t="e">
        <f>VLOOKUP(B106,'пр.взв.'!B1:H450,7,FALSE)</f>
        <v>#N/A</v>
      </c>
    </row>
    <row r="107" spans="1:8" ht="12.75" hidden="1">
      <c r="A107" s="186"/>
      <c r="B107" s="191"/>
      <c r="C107" s="162"/>
      <c r="D107" s="180"/>
      <c r="E107" s="179"/>
      <c r="F107" s="182"/>
      <c r="G107" s="180"/>
      <c r="H107" s="162"/>
    </row>
    <row r="108" spans="1:8" ht="12.75" hidden="1">
      <c r="A108" s="186" t="s">
        <v>33</v>
      </c>
      <c r="B108" s="191"/>
      <c r="C108" s="162" t="e">
        <f>VLOOKUP(B108,'пр.взв.'!B1:H235,2,FALSE)</f>
        <v>#N/A</v>
      </c>
      <c r="D108" s="180" t="e">
        <f>VLOOKUP(B108,'пр.взв.'!B1:H235,3,FALSE)</f>
        <v>#N/A</v>
      </c>
      <c r="E108" s="178" t="e">
        <f>VLOOKUP(B108,'пр.взв.'!B1:H235,4,FALSE)</f>
        <v>#N/A</v>
      </c>
      <c r="F108" s="182" t="e">
        <f>VLOOKUP(B108,'пр.взв.'!B1:H263,5,FALSE)</f>
        <v>#N/A</v>
      </c>
      <c r="G108" s="180" t="e">
        <f>VLOOKUP(B108,'пр.взв.'!B1:H440,6,FALSE)</f>
        <v>#N/A</v>
      </c>
      <c r="H108" s="162" t="e">
        <f>VLOOKUP(B108,'пр.взв.'!B1:H452,7,FALSE)</f>
        <v>#N/A</v>
      </c>
    </row>
    <row r="109" spans="1:8" ht="12.75" hidden="1">
      <c r="A109" s="186"/>
      <c r="B109" s="191"/>
      <c r="C109" s="162"/>
      <c r="D109" s="180"/>
      <c r="E109" s="179"/>
      <c r="F109" s="182"/>
      <c r="G109" s="180"/>
      <c r="H109" s="162"/>
    </row>
    <row r="110" spans="1:8" ht="12.75" hidden="1">
      <c r="A110" s="186" t="s">
        <v>34</v>
      </c>
      <c r="B110" s="191"/>
      <c r="C110" s="162" t="e">
        <f>VLOOKUP(B110,'пр.взв.'!B1:H237,2,FALSE)</f>
        <v>#N/A</v>
      </c>
      <c r="D110" s="180" t="e">
        <f>VLOOKUP(B110,'пр.взв.'!B1:H237,3,FALSE)</f>
        <v>#N/A</v>
      </c>
      <c r="E110" s="178" t="e">
        <f>VLOOKUP(B110,'пр.взв.'!B1:H237,4,FALSE)</f>
        <v>#N/A</v>
      </c>
      <c r="F110" s="182" t="e">
        <f>VLOOKUP(B110,'пр.взв.'!B1:H265,5,FALSE)</f>
        <v>#N/A</v>
      </c>
      <c r="G110" s="180" t="e">
        <f>VLOOKUP(B110,'пр.взв.'!B1:H442,6,FALSE)</f>
        <v>#N/A</v>
      </c>
      <c r="H110" s="162" t="e">
        <f>VLOOKUP(B110,'пр.взв.'!B1:H454,7,FALSE)</f>
        <v>#N/A</v>
      </c>
    </row>
    <row r="111" spans="1:8" ht="12.75" hidden="1">
      <c r="A111" s="186"/>
      <c r="B111" s="191"/>
      <c r="C111" s="162"/>
      <c r="D111" s="180"/>
      <c r="E111" s="179"/>
      <c r="F111" s="182"/>
      <c r="G111" s="180"/>
      <c r="H111" s="162"/>
    </row>
    <row r="112" spans="1:8" ht="12.75" hidden="1">
      <c r="A112" s="186" t="s">
        <v>35</v>
      </c>
      <c r="B112" s="191"/>
      <c r="C112" s="162" t="e">
        <f>VLOOKUP(B112,'пр.взв.'!B1:H239,2,FALSE)</f>
        <v>#N/A</v>
      </c>
      <c r="D112" s="180" t="e">
        <f>VLOOKUP(B112,'пр.взв.'!B1:H239,3,FALSE)</f>
        <v>#N/A</v>
      </c>
      <c r="E112" s="178" t="e">
        <f>VLOOKUP(B112,'пр.взв.'!B1:H239,4,FALSE)</f>
        <v>#N/A</v>
      </c>
      <c r="F112" s="182" t="e">
        <f>VLOOKUP(B112,'пр.взв.'!B1:H267,5,FALSE)</f>
        <v>#N/A</v>
      </c>
      <c r="G112" s="180" t="e">
        <f>VLOOKUP(B112,'пр.взв.'!B1:H444,6,FALSE)</f>
        <v>#N/A</v>
      </c>
      <c r="H112" s="162" t="e">
        <f>VLOOKUP(B112,'пр.взв.'!B1:H456,7,FALSE)</f>
        <v>#N/A</v>
      </c>
    </row>
    <row r="113" spans="1:8" ht="12.75" hidden="1">
      <c r="A113" s="186"/>
      <c r="B113" s="191"/>
      <c r="C113" s="162"/>
      <c r="D113" s="180"/>
      <c r="E113" s="179"/>
      <c r="F113" s="182"/>
      <c r="G113" s="180"/>
      <c r="H113" s="162"/>
    </row>
    <row r="114" spans="1:8" ht="12.75" hidden="1">
      <c r="A114" s="186" t="s">
        <v>36</v>
      </c>
      <c r="B114" s="191"/>
      <c r="C114" s="162" t="e">
        <f>VLOOKUP(B114,'пр.взв.'!B1:H241,2,FALSE)</f>
        <v>#N/A</v>
      </c>
      <c r="D114" s="180" t="e">
        <f>VLOOKUP(B114,'пр.взв.'!B1:H241,3,FALSE)</f>
        <v>#N/A</v>
      </c>
      <c r="E114" s="178" t="e">
        <f>VLOOKUP(B114,'пр.взв.'!B1:H241,4,FALSE)</f>
        <v>#N/A</v>
      </c>
      <c r="F114" s="182" t="e">
        <f>VLOOKUP(B114,'пр.взв.'!B1:H269,5,FALSE)</f>
        <v>#N/A</v>
      </c>
      <c r="G114" s="180" t="e">
        <f>VLOOKUP(B114,'пр.взв.'!B1:H446,6,FALSE)</f>
        <v>#N/A</v>
      </c>
      <c r="H114" s="162" t="e">
        <f>VLOOKUP(B114,'пр.взв.'!B1:H458,7,FALSE)</f>
        <v>#N/A</v>
      </c>
    </row>
    <row r="115" spans="1:8" ht="12.75" hidden="1">
      <c r="A115" s="186"/>
      <c r="B115" s="191"/>
      <c r="C115" s="162"/>
      <c r="D115" s="180"/>
      <c r="E115" s="179"/>
      <c r="F115" s="182"/>
      <c r="G115" s="180"/>
      <c r="H115" s="162"/>
    </row>
    <row r="116" spans="1:8" ht="12.75" hidden="1">
      <c r="A116" s="186" t="s">
        <v>37</v>
      </c>
      <c r="B116" s="191"/>
      <c r="C116" s="162" t="e">
        <f>VLOOKUP(B116,'пр.взв.'!B1:H243,2,FALSE)</f>
        <v>#N/A</v>
      </c>
      <c r="D116" s="180" t="e">
        <f>VLOOKUP(B116,'пр.взв.'!B1:H243,3,FALSE)</f>
        <v>#N/A</v>
      </c>
      <c r="E116" s="178" t="e">
        <f>VLOOKUP(B116,'пр.взв.'!B1:H243,4,FALSE)</f>
        <v>#N/A</v>
      </c>
      <c r="F116" s="182" t="e">
        <f>VLOOKUP(B116,'пр.взв.'!B1:H271,5,FALSE)</f>
        <v>#N/A</v>
      </c>
      <c r="G116" s="180" t="e">
        <f>VLOOKUP(B116,'пр.взв.'!B1:H448,6,FALSE)</f>
        <v>#N/A</v>
      </c>
      <c r="H116" s="162" t="e">
        <f>VLOOKUP(B116,'пр.взв.'!B1:H460,7,FALSE)</f>
        <v>#N/A</v>
      </c>
    </row>
    <row r="117" spans="1:8" ht="12.75" hidden="1">
      <c r="A117" s="186"/>
      <c r="B117" s="191"/>
      <c r="C117" s="162"/>
      <c r="D117" s="180"/>
      <c r="E117" s="179"/>
      <c r="F117" s="182"/>
      <c r="G117" s="180"/>
      <c r="H117" s="162"/>
    </row>
    <row r="118" spans="1:8" ht="12.75" hidden="1">
      <c r="A118" s="186" t="s">
        <v>38</v>
      </c>
      <c r="B118" s="191"/>
      <c r="C118" s="162" t="e">
        <f>VLOOKUP(B118,'пр.взв.'!B1:H245,2,FALSE)</f>
        <v>#N/A</v>
      </c>
      <c r="D118" s="180" t="e">
        <f>VLOOKUP(B118,'пр.взв.'!B1:H245,3,FALSE)</f>
        <v>#N/A</v>
      </c>
      <c r="E118" s="178" t="e">
        <f>VLOOKUP(B118,'пр.взв.'!B1:H245,4,FALSE)</f>
        <v>#N/A</v>
      </c>
      <c r="F118" s="182" t="e">
        <f>VLOOKUP(B118,'пр.взв.'!B1:H273,5,FALSE)</f>
        <v>#N/A</v>
      </c>
      <c r="G118" s="180" t="e">
        <f>VLOOKUP(B118,'пр.взв.'!B1:H450,6,FALSE)</f>
        <v>#N/A</v>
      </c>
      <c r="H118" s="162" t="e">
        <f>VLOOKUP(B118,'пр.взв.'!B1:H462,7,FALSE)</f>
        <v>#N/A</v>
      </c>
    </row>
    <row r="119" spans="1:8" ht="12.75" hidden="1">
      <c r="A119" s="186"/>
      <c r="B119" s="191"/>
      <c r="C119" s="162"/>
      <c r="D119" s="180"/>
      <c r="E119" s="179"/>
      <c r="F119" s="182"/>
      <c r="G119" s="180"/>
      <c r="H119" s="162"/>
    </row>
    <row r="120" spans="1:8" ht="12.75" hidden="1">
      <c r="A120" s="186" t="s">
        <v>39</v>
      </c>
      <c r="B120" s="191"/>
      <c r="C120" s="162" t="e">
        <f>VLOOKUP(B120,'пр.взв.'!B1:H247,2,FALSE)</f>
        <v>#N/A</v>
      </c>
      <c r="D120" s="180" t="e">
        <f>VLOOKUP(B120,'пр.взв.'!B1:H247,3,FALSE)</f>
        <v>#N/A</v>
      </c>
      <c r="E120" s="178" t="e">
        <f>VLOOKUP(B120,'пр.взв.'!B1:H247,4,FALSE)</f>
        <v>#N/A</v>
      </c>
      <c r="F120" s="182" t="e">
        <f>VLOOKUP(B120,'пр.взв.'!B1:H275,5,FALSE)</f>
        <v>#N/A</v>
      </c>
      <c r="G120" s="180" t="e">
        <f>VLOOKUP(B120,'пр.взв.'!B1:H452,6,FALSE)</f>
        <v>#N/A</v>
      </c>
      <c r="H120" s="162" t="e">
        <f>VLOOKUP(B120,'пр.взв.'!B1:H464,7,FALSE)</f>
        <v>#N/A</v>
      </c>
    </row>
    <row r="121" spans="1:8" ht="12.75" hidden="1">
      <c r="A121" s="186"/>
      <c r="B121" s="191"/>
      <c r="C121" s="162"/>
      <c r="D121" s="180"/>
      <c r="E121" s="179"/>
      <c r="F121" s="182"/>
      <c r="G121" s="180"/>
      <c r="H121" s="162"/>
    </row>
    <row r="122" spans="1:8" ht="12.75" hidden="1">
      <c r="A122" s="186" t="s">
        <v>40</v>
      </c>
      <c r="B122" s="191"/>
      <c r="C122" s="162" t="e">
        <f>VLOOKUP(B122,'пр.взв.'!B1:H249,2,FALSE)</f>
        <v>#N/A</v>
      </c>
      <c r="D122" s="180" t="e">
        <f>VLOOKUP(B122,'пр.взв.'!B1:H249,3,FALSE)</f>
        <v>#N/A</v>
      </c>
      <c r="E122" s="178" t="e">
        <f>VLOOKUP(B122,'пр.взв.'!B1:H249,4,FALSE)</f>
        <v>#N/A</v>
      </c>
      <c r="F122" s="182" t="e">
        <f>VLOOKUP(B122,'пр.взв.'!B1:H277,5,FALSE)</f>
        <v>#N/A</v>
      </c>
      <c r="G122" s="180" t="e">
        <f>VLOOKUP(B122,'пр.взв.'!B1:H454,6,FALSE)</f>
        <v>#N/A</v>
      </c>
      <c r="H122" s="162" t="e">
        <f>VLOOKUP(B122,'пр.взв.'!B1:H466,7,FALSE)</f>
        <v>#N/A</v>
      </c>
    </row>
    <row r="123" spans="1:8" ht="12.75" hidden="1">
      <c r="A123" s="186"/>
      <c r="B123" s="191"/>
      <c r="C123" s="162"/>
      <c r="D123" s="180"/>
      <c r="E123" s="179"/>
      <c r="F123" s="182"/>
      <c r="G123" s="180"/>
      <c r="H123" s="162"/>
    </row>
    <row r="124" spans="1:8" ht="12.75" hidden="1">
      <c r="A124" s="186" t="s">
        <v>41</v>
      </c>
      <c r="B124" s="191"/>
      <c r="C124" s="162" t="e">
        <f>VLOOKUP(B124,'пр.взв.'!B1:H251,2,FALSE)</f>
        <v>#N/A</v>
      </c>
      <c r="D124" s="180" t="e">
        <f>VLOOKUP(B124,'пр.взв.'!B1:H251,3,FALSE)</f>
        <v>#N/A</v>
      </c>
      <c r="E124" s="178" t="e">
        <f>VLOOKUP(B124,'пр.взв.'!B1:H251,4,FALSE)</f>
        <v>#N/A</v>
      </c>
      <c r="F124" s="182" t="e">
        <f>VLOOKUP(B124,'пр.взв.'!B1:H279,5,FALSE)</f>
        <v>#N/A</v>
      </c>
      <c r="G124" s="180" t="e">
        <f>VLOOKUP(B124,'пр.взв.'!B1:H456,6,FALSE)</f>
        <v>#N/A</v>
      </c>
      <c r="H124" s="162" t="e">
        <f>VLOOKUP(B124,'пр.взв.'!B1:H468,7,FALSE)</f>
        <v>#N/A</v>
      </c>
    </row>
    <row r="125" spans="1:8" ht="12.75" hidden="1">
      <c r="A125" s="186"/>
      <c r="B125" s="191"/>
      <c r="C125" s="162"/>
      <c r="D125" s="180"/>
      <c r="E125" s="179"/>
      <c r="F125" s="182"/>
      <c r="G125" s="180"/>
      <c r="H125" s="162"/>
    </row>
    <row r="126" spans="1:8" ht="12.75" hidden="1">
      <c r="A126" s="186" t="s">
        <v>42</v>
      </c>
      <c r="B126" s="191"/>
      <c r="C126" s="162" t="e">
        <f>VLOOKUP(B126,'пр.взв.'!B1:H253,2,FALSE)</f>
        <v>#N/A</v>
      </c>
      <c r="D126" s="180" t="e">
        <f>VLOOKUP(B126,'пр.взв.'!B1:H253,3,FALSE)</f>
        <v>#N/A</v>
      </c>
      <c r="E126" s="178" t="e">
        <f>VLOOKUP(B126,'пр.взв.'!B1:H253,4,FALSE)</f>
        <v>#N/A</v>
      </c>
      <c r="F126" s="182" t="e">
        <f>VLOOKUP(B126,'пр.взв.'!B1:H281,5,FALSE)</f>
        <v>#N/A</v>
      </c>
      <c r="G126" s="180" t="e">
        <f>VLOOKUP(B126,'пр.взв.'!B1:H458,6,FALSE)</f>
        <v>#N/A</v>
      </c>
      <c r="H126" s="162" t="e">
        <f>VLOOKUP(B126,'пр.взв.'!B1:H470,7,FALSE)</f>
        <v>#N/A</v>
      </c>
    </row>
    <row r="127" spans="1:8" ht="12.75" hidden="1">
      <c r="A127" s="186"/>
      <c r="B127" s="191"/>
      <c r="C127" s="162"/>
      <c r="D127" s="180"/>
      <c r="E127" s="179"/>
      <c r="F127" s="182"/>
      <c r="G127" s="180"/>
      <c r="H127" s="162"/>
    </row>
    <row r="128" spans="1:8" ht="12.75" hidden="1">
      <c r="A128" s="186" t="s">
        <v>43</v>
      </c>
      <c r="B128" s="191"/>
      <c r="C128" s="162" t="e">
        <f>VLOOKUP(B128,'пр.взв.'!B1:H255,2,FALSE)</f>
        <v>#N/A</v>
      </c>
      <c r="D128" s="180" t="e">
        <f>VLOOKUP(B128,'пр.взв.'!B1:H255,3,FALSE)</f>
        <v>#N/A</v>
      </c>
      <c r="E128" s="178" t="e">
        <f>VLOOKUP(B128,'пр.взв.'!B1:H255,4,FALSE)</f>
        <v>#N/A</v>
      </c>
      <c r="F128" s="182" t="e">
        <f>VLOOKUP(B128,'пр.взв.'!B1:H283,5,FALSE)</f>
        <v>#N/A</v>
      </c>
      <c r="G128" s="180" t="e">
        <f>VLOOKUP(B128,'пр.взв.'!B1:H460,6,FALSE)</f>
        <v>#N/A</v>
      </c>
      <c r="H128" s="162" t="e">
        <f>VLOOKUP(B128,'пр.взв.'!B1:H472,7,FALSE)</f>
        <v>#N/A</v>
      </c>
    </row>
    <row r="129" spans="1:8" ht="12.75" hidden="1">
      <c r="A129" s="186"/>
      <c r="B129" s="191"/>
      <c r="C129" s="162"/>
      <c r="D129" s="180"/>
      <c r="E129" s="179"/>
      <c r="F129" s="182"/>
      <c r="G129" s="180"/>
      <c r="H129" s="162"/>
    </row>
    <row r="130" spans="1:8" ht="12.75" hidden="1">
      <c r="A130" s="186" t="s">
        <v>44</v>
      </c>
      <c r="B130" s="191"/>
      <c r="C130" s="162" t="e">
        <f>VLOOKUP(B130,'пр.взв.'!B1:H257,2,FALSE)</f>
        <v>#N/A</v>
      </c>
      <c r="D130" s="180" t="e">
        <f>VLOOKUP(B130,'пр.взв.'!B1:H257,3,FALSE)</f>
        <v>#N/A</v>
      </c>
      <c r="E130" s="178" t="e">
        <f>VLOOKUP(B130,'пр.взв.'!B1:H257,4,FALSE)</f>
        <v>#N/A</v>
      </c>
      <c r="F130" s="182" t="e">
        <f>VLOOKUP(B130,'пр.взв.'!B1:H285,5,FALSE)</f>
        <v>#N/A</v>
      </c>
      <c r="G130" s="180" t="e">
        <f>VLOOKUP(B130,'пр.взв.'!B1:H462,6,FALSE)</f>
        <v>#N/A</v>
      </c>
      <c r="H130" s="162" t="e">
        <f>VLOOKUP(B130,'пр.взв.'!B1:H474,7,FALSE)</f>
        <v>#N/A</v>
      </c>
    </row>
    <row r="131" spans="1:8" ht="12.75" hidden="1">
      <c r="A131" s="186"/>
      <c r="B131" s="191"/>
      <c r="C131" s="162"/>
      <c r="D131" s="180"/>
      <c r="E131" s="179"/>
      <c r="F131" s="182"/>
      <c r="G131" s="180"/>
      <c r="H131" s="162"/>
    </row>
    <row r="132" spans="1:8" ht="12.75" hidden="1">
      <c r="A132" s="186" t="s">
        <v>45</v>
      </c>
      <c r="B132" s="188"/>
      <c r="C132" s="162" t="e">
        <f>VLOOKUP(B132,'пр.взв.'!B1:H259,2,FALSE)</f>
        <v>#N/A</v>
      </c>
      <c r="D132" s="180" t="e">
        <f>VLOOKUP(B132,'пр.взв.'!B1:H259,3,FALSE)</f>
        <v>#N/A</v>
      </c>
      <c r="E132" s="178" t="e">
        <f>VLOOKUP(B132,'пр.взв.'!B1:H259,4,FALSE)</f>
        <v>#N/A</v>
      </c>
      <c r="F132" s="182" t="e">
        <f>VLOOKUP(B132,'пр.взв.'!B1:H287,5,FALSE)</f>
        <v>#N/A</v>
      </c>
      <c r="G132" s="184" t="e">
        <f>VLOOKUP(B132,'пр.взв.'!B1:H464,6,FALSE)</f>
        <v>#N/A</v>
      </c>
      <c r="H132" s="162" t="e">
        <f>VLOOKUP(B132,'пр.взв.'!B1:H476,7,FALSE)</f>
        <v>#N/A</v>
      </c>
    </row>
    <row r="133" spans="1:8" ht="13.5" hidden="1" thickBot="1">
      <c r="A133" s="187"/>
      <c r="B133" s="189"/>
      <c r="C133" s="163"/>
      <c r="D133" s="190"/>
      <c r="E133" s="181"/>
      <c r="F133" s="183"/>
      <c r="G133" s="185"/>
      <c r="H133" s="163"/>
    </row>
    <row r="135" spans="1:10" ht="12.75">
      <c r="A135" s="88" t="str">
        <f>HYPERLINK('[1]реквизиты'!$A$6)</f>
        <v>Гл. судья, судья МК</v>
      </c>
      <c r="B135" s="78"/>
      <c r="C135" s="87"/>
      <c r="D135" s="89"/>
      <c r="E135" s="89"/>
      <c r="F135" s="90" t="str">
        <f>'[1]реквизиты'!$G$7</f>
        <v>А.Н.Мельников</v>
      </c>
      <c r="H135" s="103" t="str">
        <f>'[1]реквизиты'!$G$8</f>
        <v>/г.В.Пышма/</v>
      </c>
      <c r="I135" s="83"/>
      <c r="J135" s="78"/>
    </row>
    <row r="136" spans="1:10" ht="12.75">
      <c r="A136" s="87"/>
      <c r="B136" s="78"/>
      <c r="C136" s="87"/>
      <c r="D136" s="89"/>
      <c r="E136" s="89"/>
      <c r="F136" s="89"/>
      <c r="H136" s="102"/>
      <c r="I136" s="81"/>
      <c r="J136" s="78"/>
    </row>
    <row r="137" spans="1:10" ht="12.75">
      <c r="A137" s="87"/>
      <c r="B137" s="78"/>
      <c r="C137" s="87"/>
      <c r="D137" s="89"/>
      <c r="E137" s="89"/>
      <c r="F137" s="89"/>
      <c r="H137" s="85"/>
      <c r="I137" s="83"/>
      <c r="J137" s="78"/>
    </row>
    <row r="138" spans="1:10" ht="12.75">
      <c r="A138" s="88" t="str">
        <f>HYPERLINK('[1]реквизиты'!$A$8)</f>
        <v>Гл. секретарь, судья МК</v>
      </c>
      <c r="B138" s="78"/>
      <c r="C138" s="87"/>
      <c r="D138" s="89"/>
      <c r="E138" s="89"/>
      <c r="F138" s="91" t="str">
        <f>'[1]реквизиты'!$G$9</f>
        <v>С.М.Трескин</v>
      </c>
      <c r="H138" s="103" t="str">
        <f>'[1]реквизиты'!$G$10</f>
        <v>/г.Бийск/</v>
      </c>
      <c r="I138" s="83"/>
      <c r="J138" s="78"/>
    </row>
    <row r="139" spans="1:10" ht="12.75">
      <c r="A139" s="83"/>
      <c r="B139" s="87"/>
      <c r="C139" s="87"/>
      <c r="D139" s="87"/>
      <c r="E139" s="89"/>
      <c r="F139" s="89"/>
      <c r="H139" s="87"/>
      <c r="I139" s="81"/>
      <c r="J139" s="78"/>
    </row>
    <row r="140" spans="1:10" ht="12.75">
      <c r="A140" s="81"/>
      <c r="B140" s="87"/>
      <c r="C140" s="87"/>
      <c r="D140" s="87"/>
      <c r="E140" s="89"/>
      <c r="F140" s="89"/>
      <c r="G140" s="89"/>
      <c r="H140" s="87"/>
      <c r="I140" s="81"/>
      <c r="J140" s="78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144"/>
  <sheetViews>
    <sheetView zoomScalePageLayoutView="0" workbookViewId="0" topLeftCell="A89">
      <selection activeCell="H102" sqref="B6:H103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12.75" customHeight="1" thickBot="1">
      <c r="A1" s="170" t="s">
        <v>27</v>
      </c>
      <c r="B1" s="170"/>
      <c r="C1" s="170"/>
      <c r="D1" s="170"/>
      <c r="E1" s="170"/>
      <c r="F1" s="170"/>
      <c r="G1" s="170"/>
      <c r="H1" s="170"/>
    </row>
    <row r="2" spans="2:8" ht="12.75" customHeight="1" thickBot="1">
      <c r="B2" s="175" t="s">
        <v>30</v>
      </c>
      <c r="C2" s="175"/>
      <c r="D2" s="280" t="str">
        <f>HYPERLINK('[1]реквизиты'!$A$2)</f>
        <v>Чемпионат МВД России по БОЕВОМУ САМБО </v>
      </c>
      <c r="E2" s="281"/>
      <c r="F2" s="281"/>
      <c r="G2" s="281"/>
      <c r="H2" s="282"/>
    </row>
    <row r="3" spans="2:8" ht="12.75" customHeight="1">
      <c r="B3" s="58"/>
      <c r="C3" s="283" t="str">
        <f>HYPERLINK('[1]реквизиты'!$A$3)</f>
        <v>20-25 октября 2014г.                                           г.Санкт-Петербург</v>
      </c>
      <c r="D3" s="283"/>
      <c r="E3" s="99"/>
      <c r="G3" s="284" t="s">
        <v>80</v>
      </c>
      <c r="H3" s="284"/>
    </row>
    <row r="4" spans="1:8" ht="12.75" customHeight="1">
      <c r="A4" s="242" t="s">
        <v>2</v>
      </c>
      <c r="B4" s="262" t="s">
        <v>3</v>
      </c>
      <c r="C4" s="242" t="s">
        <v>4</v>
      </c>
      <c r="D4" s="242" t="s">
        <v>5</v>
      </c>
      <c r="E4" s="233" t="s">
        <v>77</v>
      </c>
      <c r="F4" s="234"/>
      <c r="G4" s="242" t="s">
        <v>7</v>
      </c>
      <c r="H4" s="242" t="s">
        <v>6</v>
      </c>
    </row>
    <row r="5" spans="1:8" ht="12.75" customHeight="1">
      <c r="A5" s="243"/>
      <c r="B5" s="263"/>
      <c r="C5" s="243"/>
      <c r="D5" s="243"/>
      <c r="E5" s="235"/>
      <c r="F5" s="236"/>
      <c r="G5" s="243"/>
      <c r="H5" s="243"/>
    </row>
    <row r="6" spans="1:8" ht="12.75" customHeight="1">
      <c r="A6" s="237">
        <v>1</v>
      </c>
      <c r="B6" s="237">
        <v>1</v>
      </c>
      <c r="C6" s="240" t="s">
        <v>230</v>
      </c>
      <c r="D6" s="242" t="s">
        <v>231</v>
      </c>
      <c r="E6" s="231" t="s">
        <v>83</v>
      </c>
      <c r="F6" s="240" t="s">
        <v>232</v>
      </c>
      <c r="G6" s="246"/>
      <c r="H6" s="240" t="s">
        <v>233</v>
      </c>
    </row>
    <row r="7" spans="1:8" ht="12.75" customHeight="1">
      <c r="A7" s="238"/>
      <c r="B7" s="237"/>
      <c r="C7" s="241"/>
      <c r="D7" s="243"/>
      <c r="E7" s="231"/>
      <c r="F7" s="241"/>
      <c r="G7" s="247"/>
      <c r="H7" s="241"/>
    </row>
    <row r="8" spans="1:8" ht="12.75" customHeight="1">
      <c r="A8" s="237">
        <v>2</v>
      </c>
      <c r="B8" s="239">
        <v>2</v>
      </c>
      <c r="C8" s="240" t="s">
        <v>240</v>
      </c>
      <c r="D8" s="242" t="s">
        <v>241</v>
      </c>
      <c r="E8" s="231" t="s">
        <v>83</v>
      </c>
      <c r="F8" s="240" t="s">
        <v>84</v>
      </c>
      <c r="G8" s="246"/>
      <c r="H8" s="240" t="s">
        <v>85</v>
      </c>
    </row>
    <row r="9" spans="1:8" ht="12.75" customHeight="1">
      <c r="A9" s="238"/>
      <c r="B9" s="239"/>
      <c r="C9" s="241"/>
      <c r="D9" s="243"/>
      <c r="E9" s="231"/>
      <c r="F9" s="241"/>
      <c r="G9" s="247"/>
      <c r="H9" s="241"/>
    </row>
    <row r="10" spans="1:8" ht="12.75" customHeight="1">
      <c r="A10" s="237">
        <v>3</v>
      </c>
      <c r="B10" s="239">
        <v>3</v>
      </c>
      <c r="C10" s="249" t="s">
        <v>262</v>
      </c>
      <c r="D10" s="251" t="s">
        <v>263</v>
      </c>
      <c r="E10" s="231" t="s">
        <v>83</v>
      </c>
      <c r="F10" s="253" t="s">
        <v>260</v>
      </c>
      <c r="G10" s="255"/>
      <c r="H10" s="253" t="s">
        <v>261</v>
      </c>
    </row>
    <row r="11" spans="1:8" ht="12.75" customHeight="1">
      <c r="A11" s="238"/>
      <c r="B11" s="239"/>
      <c r="C11" s="250"/>
      <c r="D11" s="252"/>
      <c r="E11" s="231"/>
      <c r="F11" s="254"/>
      <c r="G11" s="256"/>
      <c r="H11" s="254"/>
    </row>
    <row r="12" spans="1:8" ht="12.75" customHeight="1">
      <c r="A12" s="237">
        <v>4</v>
      </c>
      <c r="B12" s="237">
        <v>4</v>
      </c>
      <c r="C12" s="240" t="s">
        <v>258</v>
      </c>
      <c r="D12" s="242" t="s">
        <v>259</v>
      </c>
      <c r="E12" s="231" t="s">
        <v>83</v>
      </c>
      <c r="F12" s="253" t="s">
        <v>260</v>
      </c>
      <c r="G12" s="255"/>
      <c r="H12" s="253" t="s">
        <v>261</v>
      </c>
    </row>
    <row r="13" spans="1:8" ht="12.75" customHeight="1">
      <c r="A13" s="238"/>
      <c r="B13" s="237"/>
      <c r="C13" s="241"/>
      <c r="D13" s="243"/>
      <c r="E13" s="231"/>
      <c r="F13" s="254"/>
      <c r="G13" s="256"/>
      <c r="H13" s="254"/>
    </row>
    <row r="14" spans="1:8" ht="12.75" customHeight="1">
      <c r="A14" s="237">
        <v>5</v>
      </c>
      <c r="B14" s="239">
        <v>5</v>
      </c>
      <c r="C14" s="240" t="s">
        <v>176</v>
      </c>
      <c r="D14" s="242" t="s">
        <v>177</v>
      </c>
      <c r="E14" s="227" t="s">
        <v>161</v>
      </c>
      <c r="F14" s="244" t="s">
        <v>178</v>
      </c>
      <c r="G14" s="246"/>
      <c r="H14" s="240" t="s">
        <v>179</v>
      </c>
    </row>
    <row r="15" spans="1:8" ht="12.75" customHeight="1">
      <c r="A15" s="238"/>
      <c r="B15" s="239"/>
      <c r="C15" s="241"/>
      <c r="D15" s="243"/>
      <c r="E15" s="227"/>
      <c r="F15" s="245"/>
      <c r="G15" s="247"/>
      <c r="H15" s="241"/>
    </row>
    <row r="16" spans="1:8" ht="12.75" customHeight="1">
      <c r="A16" s="237">
        <v>6</v>
      </c>
      <c r="B16" s="239">
        <v>6</v>
      </c>
      <c r="C16" s="240" t="s">
        <v>159</v>
      </c>
      <c r="D16" s="242" t="s">
        <v>160</v>
      </c>
      <c r="E16" s="227" t="s">
        <v>161</v>
      </c>
      <c r="F16" s="249" t="s">
        <v>162</v>
      </c>
      <c r="G16" s="260"/>
      <c r="H16" s="249" t="s">
        <v>163</v>
      </c>
    </row>
    <row r="17" spans="1:8" ht="12.75" customHeight="1">
      <c r="A17" s="238"/>
      <c r="B17" s="239"/>
      <c r="C17" s="241"/>
      <c r="D17" s="243"/>
      <c r="E17" s="227"/>
      <c r="F17" s="250"/>
      <c r="G17" s="261"/>
      <c r="H17" s="250"/>
    </row>
    <row r="18" spans="1:8" ht="12.75" customHeight="1">
      <c r="A18" s="237">
        <v>7</v>
      </c>
      <c r="B18" s="239">
        <v>7</v>
      </c>
      <c r="C18" s="249" t="s">
        <v>220</v>
      </c>
      <c r="D18" s="251" t="s">
        <v>221</v>
      </c>
      <c r="E18" s="231" t="s">
        <v>95</v>
      </c>
      <c r="F18" s="244" t="s">
        <v>222</v>
      </c>
      <c r="G18" s="246"/>
      <c r="H18" s="240" t="s">
        <v>223</v>
      </c>
    </row>
    <row r="19" spans="1:8" ht="12.75" customHeight="1">
      <c r="A19" s="238"/>
      <c r="B19" s="239"/>
      <c r="C19" s="250"/>
      <c r="D19" s="252"/>
      <c r="E19" s="231"/>
      <c r="F19" s="245"/>
      <c r="G19" s="247"/>
      <c r="H19" s="241"/>
    </row>
    <row r="20" spans="1:8" ht="12.75" customHeight="1">
      <c r="A20" s="237">
        <v>8</v>
      </c>
      <c r="B20" s="239">
        <v>8</v>
      </c>
      <c r="C20" s="240" t="s">
        <v>272</v>
      </c>
      <c r="D20" s="242" t="s">
        <v>273</v>
      </c>
      <c r="E20" s="231" t="s">
        <v>103</v>
      </c>
      <c r="F20" s="244" t="s">
        <v>252</v>
      </c>
      <c r="G20" s="246"/>
      <c r="H20" s="240" t="s">
        <v>253</v>
      </c>
    </row>
    <row r="21" spans="1:8" ht="12.75" customHeight="1">
      <c r="A21" s="238"/>
      <c r="B21" s="239"/>
      <c r="C21" s="241"/>
      <c r="D21" s="243"/>
      <c r="E21" s="231"/>
      <c r="F21" s="245"/>
      <c r="G21" s="247"/>
      <c r="H21" s="241"/>
    </row>
    <row r="22" spans="1:8" ht="12.75" customHeight="1">
      <c r="A22" s="237">
        <v>9</v>
      </c>
      <c r="B22" s="239">
        <v>9</v>
      </c>
      <c r="C22" s="240" t="s">
        <v>194</v>
      </c>
      <c r="D22" s="242" t="s">
        <v>247</v>
      </c>
      <c r="E22" s="227" t="s">
        <v>161</v>
      </c>
      <c r="F22" s="244" t="s">
        <v>195</v>
      </c>
      <c r="G22" s="246"/>
      <c r="H22" s="240" t="s">
        <v>196</v>
      </c>
    </row>
    <row r="23" spans="1:8" ht="12.75" customHeight="1">
      <c r="A23" s="238"/>
      <c r="B23" s="239"/>
      <c r="C23" s="241"/>
      <c r="D23" s="243"/>
      <c r="E23" s="227"/>
      <c r="F23" s="245"/>
      <c r="G23" s="247"/>
      <c r="H23" s="241"/>
    </row>
    <row r="24" spans="1:8" ht="12.75" customHeight="1">
      <c r="A24" s="237">
        <v>10</v>
      </c>
      <c r="B24" s="239">
        <v>10</v>
      </c>
      <c r="C24" s="249" t="s">
        <v>116</v>
      </c>
      <c r="D24" s="251" t="s">
        <v>117</v>
      </c>
      <c r="E24" s="231" t="s">
        <v>118</v>
      </c>
      <c r="F24" s="244" t="s">
        <v>119</v>
      </c>
      <c r="G24" s="246"/>
      <c r="H24" s="240" t="s">
        <v>120</v>
      </c>
    </row>
    <row r="25" spans="1:8" ht="12.75" customHeight="1">
      <c r="A25" s="238"/>
      <c r="B25" s="239"/>
      <c r="C25" s="250"/>
      <c r="D25" s="252"/>
      <c r="E25" s="231"/>
      <c r="F25" s="245"/>
      <c r="G25" s="247"/>
      <c r="H25" s="241"/>
    </row>
    <row r="26" spans="1:8" ht="12.75" customHeight="1">
      <c r="A26" s="237">
        <v>11</v>
      </c>
      <c r="B26" s="237">
        <v>11</v>
      </c>
      <c r="C26" s="240" t="s">
        <v>106</v>
      </c>
      <c r="D26" s="242" t="s">
        <v>107</v>
      </c>
      <c r="E26" s="231" t="s">
        <v>103</v>
      </c>
      <c r="F26" s="244" t="s">
        <v>108</v>
      </c>
      <c r="G26" s="246"/>
      <c r="H26" s="240" t="s">
        <v>109</v>
      </c>
    </row>
    <row r="27" spans="1:8" ht="12.75" customHeight="1">
      <c r="A27" s="238"/>
      <c r="B27" s="237"/>
      <c r="C27" s="241"/>
      <c r="D27" s="243"/>
      <c r="E27" s="231"/>
      <c r="F27" s="245"/>
      <c r="G27" s="247"/>
      <c r="H27" s="241"/>
    </row>
    <row r="28" spans="1:8" ht="12.75" customHeight="1">
      <c r="A28" s="237">
        <v>12</v>
      </c>
      <c r="B28" s="239">
        <v>12</v>
      </c>
      <c r="C28" s="240" t="s">
        <v>243</v>
      </c>
      <c r="D28" s="242" t="s">
        <v>244</v>
      </c>
      <c r="E28" s="248" t="s">
        <v>110</v>
      </c>
      <c r="F28" s="244" t="s">
        <v>111</v>
      </c>
      <c r="G28" s="246"/>
      <c r="H28" s="240" t="s">
        <v>245</v>
      </c>
    </row>
    <row r="29" spans="1:8" ht="12.75" customHeight="1">
      <c r="A29" s="238"/>
      <c r="B29" s="239"/>
      <c r="C29" s="241"/>
      <c r="D29" s="243"/>
      <c r="E29" s="248"/>
      <c r="F29" s="245"/>
      <c r="G29" s="247"/>
      <c r="H29" s="241"/>
    </row>
    <row r="30" spans="1:8" ht="12.75" customHeight="1">
      <c r="A30" s="237">
        <v>13</v>
      </c>
      <c r="B30" s="239">
        <v>13</v>
      </c>
      <c r="C30" s="249" t="s">
        <v>155</v>
      </c>
      <c r="D30" s="251" t="s">
        <v>156</v>
      </c>
      <c r="E30" s="231" t="s">
        <v>103</v>
      </c>
      <c r="F30" s="244" t="s">
        <v>157</v>
      </c>
      <c r="G30" s="246"/>
      <c r="H30" s="240" t="s">
        <v>158</v>
      </c>
    </row>
    <row r="31" spans="1:8" ht="12.75" customHeight="1">
      <c r="A31" s="238"/>
      <c r="B31" s="239"/>
      <c r="C31" s="250"/>
      <c r="D31" s="252"/>
      <c r="E31" s="231"/>
      <c r="F31" s="245"/>
      <c r="G31" s="247"/>
      <c r="H31" s="241"/>
    </row>
    <row r="32" spans="1:8" ht="12.75" customHeight="1">
      <c r="A32" s="237">
        <v>14</v>
      </c>
      <c r="B32" s="239">
        <v>14</v>
      </c>
      <c r="C32" s="240" t="s">
        <v>172</v>
      </c>
      <c r="D32" s="242" t="s">
        <v>173</v>
      </c>
      <c r="E32" s="232" t="s">
        <v>98</v>
      </c>
      <c r="F32" s="244" t="s">
        <v>174</v>
      </c>
      <c r="G32" s="246"/>
      <c r="H32" s="240" t="s">
        <v>175</v>
      </c>
    </row>
    <row r="33" spans="1:8" ht="12.75" customHeight="1">
      <c r="A33" s="238"/>
      <c r="B33" s="239"/>
      <c r="C33" s="241"/>
      <c r="D33" s="243"/>
      <c r="E33" s="232"/>
      <c r="F33" s="245"/>
      <c r="G33" s="247"/>
      <c r="H33" s="241"/>
    </row>
    <row r="34" spans="1:8" ht="12.75" customHeight="1">
      <c r="A34" s="237">
        <v>15</v>
      </c>
      <c r="B34" s="239">
        <v>15</v>
      </c>
      <c r="C34" s="240" t="s">
        <v>114</v>
      </c>
      <c r="D34" s="242" t="s">
        <v>115</v>
      </c>
      <c r="E34" s="231" t="s">
        <v>98</v>
      </c>
      <c r="F34" s="244" t="s">
        <v>112</v>
      </c>
      <c r="G34" s="246"/>
      <c r="H34" s="240" t="s">
        <v>113</v>
      </c>
    </row>
    <row r="35" spans="1:8" ht="12.75" customHeight="1">
      <c r="A35" s="238"/>
      <c r="B35" s="239"/>
      <c r="C35" s="241"/>
      <c r="D35" s="243"/>
      <c r="E35" s="231"/>
      <c r="F35" s="245"/>
      <c r="G35" s="247"/>
      <c r="H35" s="241"/>
    </row>
    <row r="36" spans="1:8" ht="12.75" customHeight="1">
      <c r="A36" s="237">
        <v>16</v>
      </c>
      <c r="B36" s="239">
        <v>16</v>
      </c>
      <c r="C36" s="240" t="s">
        <v>224</v>
      </c>
      <c r="D36" s="242" t="s">
        <v>225</v>
      </c>
      <c r="E36" s="231" t="s">
        <v>95</v>
      </c>
      <c r="F36" s="244" t="s">
        <v>222</v>
      </c>
      <c r="G36" s="246"/>
      <c r="H36" s="240" t="s">
        <v>223</v>
      </c>
    </row>
    <row r="37" spans="1:8" ht="12.75" customHeight="1">
      <c r="A37" s="238"/>
      <c r="B37" s="239"/>
      <c r="C37" s="241"/>
      <c r="D37" s="243"/>
      <c r="E37" s="231"/>
      <c r="F37" s="245"/>
      <c r="G37" s="247"/>
      <c r="H37" s="241"/>
    </row>
    <row r="38" spans="1:8" ht="12.75" customHeight="1">
      <c r="A38" s="237">
        <v>17</v>
      </c>
      <c r="B38" s="239">
        <v>17</v>
      </c>
      <c r="C38" s="240" t="s">
        <v>86</v>
      </c>
      <c r="D38" s="242" t="s">
        <v>87</v>
      </c>
      <c r="E38" s="231" t="s">
        <v>88</v>
      </c>
      <c r="F38" s="240" t="s">
        <v>89</v>
      </c>
      <c r="G38" s="246"/>
      <c r="H38" s="240" t="s">
        <v>90</v>
      </c>
    </row>
    <row r="39" spans="1:8" ht="12.75" customHeight="1">
      <c r="A39" s="238"/>
      <c r="B39" s="239"/>
      <c r="C39" s="241"/>
      <c r="D39" s="243"/>
      <c r="E39" s="231"/>
      <c r="F39" s="241"/>
      <c r="G39" s="247"/>
      <c r="H39" s="241"/>
    </row>
    <row r="40" spans="1:8" ht="12.75" customHeight="1">
      <c r="A40" s="237">
        <v>18</v>
      </c>
      <c r="B40" s="239">
        <v>18</v>
      </c>
      <c r="C40" s="240" t="s">
        <v>168</v>
      </c>
      <c r="D40" s="242" t="s">
        <v>169</v>
      </c>
      <c r="E40" s="231" t="s">
        <v>161</v>
      </c>
      <c r="F40" s="240" t="s">
        <v>170</v>
      </c>
      <c r="G40" s="246"/>
      <c r="H40" s="240" t="s">
        <v>171</v>
      </c>
    </row>
    <row r="41" spans="1:8" ht="12.75" customHeight="1">
      <c r="A41" s="238"/>
      <c r="B41" s="239"/>
      <c r="C41" s="241"/>
      <c r="D41" s="243"/>
      <c r="E41" s="231"/>
      <c r="F41" s="241"/>
      <c r="G41" s="247"/>
      <c r="H41" s="241"/>
    </row>
    <row r="42" spans="1:8" ht="12.75" customHeight="1">
      <c r="A42" s="237">
        <v>19</v>
      </c>
      <c r="B42" s="239">
        <v>19</v>
      </c>
      <c r="C42" s="240" t="s">
        <v>96</v>
      </c>
      <c r="D42" s="242" t="s">
        <v>97</v>
      </c>
      <c r="E42" s="231" t="s">
        <v>98</v>
      </c>
      <c r="F42" s="244" t="s">
        <v>99</v>
      </c>
      <c r="G42" s="246"/>
      <c r="H42" s="240" t="s">
        <v>100</v>
      </c>
    </row>
    <row r="43" spans="1:8" ht="12.75" customHeight="1">
      <c r="A43" s="238"/>
      <c r="B43" s="239"/>
      <c r="C43" s="241"/>
      <c r="D43" s="243"/>
      <c r="E43" s="231"/>
      <c r="F43" s="245"/>
      <c r="G43" s="247"/>
      <c r="H43" s="241"/>
    </row>
    <row r="44" spans="1:8" ht="12.75" customHeight="1">
      <c r="A44" s="237">
        <v>20</v>
      </c>
      <c r="B44" s="237">
        <v>20</v>
      </c>
      <c r="C44" s="240" t="s">
        <v>200</v>
      </c>
      <c r="D44" s="242" t="s">
        <v>201</v>
      </c>
      <c r="E44" s="227" t="s">
        <v>83</v>
      </c>
      <c r="F44" s="244" t="s">
        <v>202</v>
      </c>
      <c r="G44" s="246"/>
      <c r="H44" s="240" t="s">
        <v>203</v>
      </c>
    </row>
    <row r="45" spans="1:8" ht="12.75" customHeight="1">
      <c r="A45" s="238"/>
      <c r="B45" s="237"/>
      <c r="C45" s="241"/>
      <c r="D45" s="243"/>
      <c r="E45" s="227"/>
      <c r="F45" s="245"/>
      <c r="G45" s="247"/>
      <c r="H45" s="241"/>
    </row>
    <row r="46" spans="1:8" ht="12.75" customHeight="1">
      <c r="A46" s="237">
        <v>21</v>
      </c>
      <c r="B46" s="239">
        <v>21</v>
      </c>
      <c r="C46" s="249" t="s">
        <v>121</v>
      </c>
      <c r="D46" s="251" t="s">
        <v>122</v>
      </c>
      <c r="E46" s="231" t="s">
        <v>83</v>
      </c>
      <c r="F46" s="244" t="s">
        <v>123</v>
      </c>
      <c r="G46" s="246"/>
      <c r="H46" s="240" t="s">
        <v>124</v>
      </c>
    </row>
    <row r="47" spans="1:8" ht="12.75" customHeight="1">
      <c r="A47" s="238"/>
      <c r="B47" s="239"/>
      <c r="C47" s="250"/>
      <c r="D47" s="252"/>
      <c r="E47" s="231"/>
      <c r="F47" s="245"/>
      <c r="G47" s="247"/>
      <c r="H47" s="241"/>
    </row>
    <row r="48" spans="1:8" ht="12.75" customHeight="1">
      <c r="A48" s="237">
        <v>22</v>
      </c>
      <c r="B48" s="239">
        <v>22</v>
      </c>
      <c r="C48" s="249" t="s">
        <v>197</v>
      </c>
      <c r="D48" s="251" t="s">
        <v>248</v>
      </c>
      <c r="E48" s="227" t="s">
        <v>98</v>
      </c>
      <c r="F48" s="229" t="s">
        <v>198</v>
      </c>
      <c r="G48" s="257"/>
      <c r="H48" s="240" t="s">
        <v>199</v>
      </c>
    </row>
    <row r="49" spans="1:8" ht="12.75" customHeight="1">
      <c r="A49" s="238"/>
      <c r="B49" s="239"/>
      <c r="C49" s="250"/>
      <c r="D49" s="252"/>
      <c r="E49" s="227"/>
      <c r="F49" s="229"/>
      <c r="G49" s="257"/>
      <c r="H49" s="241"/>
    </row>
    <row r="50" spans="1:8" ht="12.75" customHeight="1">
      <c r="A50" s="237">
        <v>23</v>
      </c>
      <c r="B50" s="239">
        <v>23</v>
      </c>
      <c r="C50" s="240" t="s">
        <v>254</v>
      </c>
      <c r="D50" s="242" t="s">
        <v>255</v>
      </c>
      <c r="E50" s="229" t="s">
        <v>88</v>
      </c>
      <c r="F50" s="244" t="s">
        <v>256</v>
      </c>
      <c r="G50" s="246"/>
      <c r="H50" s="240" t="s">
        <v>257</v>
      </c>
    </row>
    <row r="51" spans="1:8" ht="12.75" customHeight="1">
      <c r="A51" s="238"/>
      <c r="B51" s="239"/>
      <c r="C51" s="241"/>
      <c r="D51" s="243"/>
      <c r="E51" s="229"/>
      <c r="F51" s="245"/>
      <c r="G51" s="247"/>
      <c r="H51" s="241"/>
    </row>
    <row r="52" spans="1:8" ht="12.75" customHeight="1">
      <c r="A52" s="237">
        <v>24</v>
      </c>
      <c r="B52" s="237">
        <v>24</v>
      </c>
      <c r="C52" s="240" t="s">
        <v>208</v>
      </c>
      <c r="D52" s="242" t="s">
        <v>249</v>
      </c>
      <c r="E52" s="231" t="s">
        <v>83</v>
      </c>
      <c r="F52" s="244" t="s">
        <v>209</v>
      </c>
      <c r="G52" s="246"/>
      <c r="H52" s="240" t="s">
        <v>210</v>
      </c>
    </row>
    <row r="53" spans="1:8" ht="12.75" customHeight="1">
      <c r="A53" s="238"/>
      <c r="B53" s="237"/>
      <c r="C53" s="241"/>
      <c r="D53" s="243"/>
      <c r="E53" s="231"/>
      <c r="F53" s="245"/>
      <c r="G53" s="247"/>
      <c r="H53" s="241"/>
    </row>
    <row r="54" spans="1:8" ht="12.75" customHeight="1">
      <c r="A54" s="237">
        <v>25</v>
      </c>
      <c r="B54" s="239">
        <v>25</v>
      </c>
      <c r="C54" s="249" t="s">
        <v>142</v>
      </c>
      <c r="D54" s="251" t="s">
        <v>143</v>
      </c>
      <c r="E54" s="227" t="s">
        <v>95</v>
      </c>
      <c r="F54" s="244" t="s">
        <v>144</v>
      </c>
      <c r="G54" s="246"/>
      <c r="H54" s="240" t="s">
        <v>145</v>
      </c>
    </row>
    <row r="55" spans="1:8" ht="12.75" customHeight="1">
      <c r="A55" s="238"/>
      <c r="B55" s="239"/>
      <c r="C55" s="250"/>
      <c r="D55" s="252"/>
      <c r="E55" s="227"/>
      <c r="F55" s="245"/>
      <c r="G55" s="247"/>
      <c r="H55" s="241"/>
    </row>
    <row r="56" spans="1:8" ht="12.75" customHeight="1">
      <c r="A56" s="237">
        <v>26</v>
      </c>
      <c r="B56" s="239">
        <v>26</v>
      </c>
      <c r="C56" s="249" t="s">
        <v>125</v>
      </c>
      <c r="D56" s="251" t="s">
        <v>126</v>
      </c>
      <c r="E56" s="231" t="s">
        <v>83</v>
      </c>
      <c r="F56" s="244" t="s">
        <v>93</v>
      </c>
      <c r="G56" s="246"/>
      <c r="H56" s="240" t="s">
        <v>94</v>
      </c>
    </row>
    <row r="57" spans="1:8" ht="12.75" customHeight="1">
      <c r="A57" s="238"/>
      <c r="B57" s="239"/>
      <c r="C57" s="250"/>
      <c r="D57" s="252"/>
      <c r="E57" s="231"/>
      <c r="F57" s="245"/>
      <c r="G57" s="247"/>
      <c r="H57" s="241"/>
    </row>
    <row r="58" spans="1:8" ht="12.75" customHeight="1">
      <c r="A58" s="237">
        <v>27</v>
      </c>
      <c r="B58" s="239">
        <v>27</v>
      </c>
      <c r="C58" s="240" t="s">
        <v>131</v>
      </c>
      <c r="D58" s="242" t="s">
        <v>132</v>
      </c>
      <c r="E58" s="231" t="s">
        <v>118</v>
      </c>
      <c r="F58" s="244" t="s">
        <v>133</v>
      </c>
      <c r="G58" s="246"/>
      <c r="H58" s="240" t="s">
        <v>134</v>
      </c>
    </row>
    <row r="59" spans="1:8" ht="12.75" customHeight="1">
      <c r="A59" s="238"/>
      <c r="B59" s="239"/>
      <c r="C59" s="241"/>
      <c r="D59" s="243"/>
      <c r="E59" s="231"/>
      <c r="F59" s="245"/>
      <c r="G59" s="247"/>
      <c r="H59" s="241"/>
    </row>
    <row r="60" spans="1:8" ht="12.75" customHeight="1">
      <c r="A60" s="237">
        <v>28</v>
      </c>
      <c r="B60" s="239">
        <v>28</v>
      </c>
      <c r="C60" s="249" t="s">
        <v>192</v>
      </c>
      <c r="D60" s="251" t="s">
        <v>193</v>
      </c>
      <c r="E60" s="227" t="s">
        <v>161</v>
      </c>
      <c r="F60" s="244" t="s">
        <v>190</v>
      </c>
      <c r="G60" s="246"/>
      <c r="H60" s="240" t="s">
        <v>191</v>
      </c>
    </row>
    <row r="61" spans="1:8" ht="12.75" customHeight="1">
      <c r="A61" s="238"/>
      <c r="B61" s="239"/>
      <c r="C61" s="250"/>
      <c r="D61" s="252"/>
      <c r="E61" s="227"/>
      <c r="F61" s="245"/>
      <c r="G61" s="247"/>
      <c r="H61" s="241"/>
    </row>
    <row r="62" spans="1:8" ht="12.75" customHeight="1">
      <c r="A62" s="237">
        <v>29</v>
      </c>
      <c r="B62" s="239">
        <v>29</v>
      </c>
      <c r="C62" s="240" t="s">
        <v>150</v>
      </c>
      <c r="D62" s="258" t="s">
        <v>151</v>
      </c>
      <c r="E62" s="227" t="s">
        <v>152</v>
      </c>
      <c r="F62" s="244" t="s">
        <v>153</v>
      </c>
      <c r="G62" s="246"/>
      <c r="H62" s="240" t="s">
        <v>154</v>
      </c>
    </row>
    <row r="63" spans="1:8" ht="12.75" customHeight="1">
      <c r="A63" s="238"/>
      <c r="B63" s="239"/>
      <c r="C63" s="241"/>
      <c r="D63" s="259"/>
      <c r="E63" s="227"/>
      <c r="F63" s="245"/>
      <c r="G63" s="247"/>
      <c r="H63" s="241"/>
    </row>
    <row r="64" spans="1:8" ht="12.75" customHeight="1">
      <c r="A64" s="237">
        <v>30</v>
      </c>
      <c r="B64" s="239">
        <v>30</v>
      </c>
      <c r="C64" s="240" t="s">
        <v>226</v>
      </c>
      <c r="D64" s="242" t="s">
        <v>227</v>
      </c>
      <c r="E64" s="231" t="s">
        <v>152</v>
      </c>
      <c r="F64" s="244" t="s">
        <v>228</v>
      </c>
      <c r="G64" s="246"/>
      <c r="H64" s="240" t="s">
        <v>229</v>
      </c>
    </row>
    <row r="65" spans="1:8" ht="12.75" customHeight="1">
      <c r="A65" s="238"/>
      <c r="B65" s="239"/>
      <c r="C65" s="241"/>
      <c r="D65" s="243"/>
      <c r="E65" s="231"/>
      <c r="F65" s="245"/>
      <c r="G65" s="247"/>
      <c r="H65" s="241"/>
    </row>
    <row r="66" spans="1:8" ht="12.75" customHeight="1">
      <c r="A66" s="237">
        <v>31</v>
      </c>
      <c r="B66" s="239">
        <v>31</v>
      </c>
      <c r="C66" s="240" t="s">
        <v>166</v>
      </c>
      <c r="D66" s="242" t="s">
        <v>167</v>
      </c>
      <c r="E66" s="227" t="s">
        <v>83</v>
      </c>
      <c r="F66" s="249" t="s">
        <v>164</v>
      </c>
      <c r="G66" s="251"/>
      <c r="H66" s="249" t="s">
        <v>165</v>
      </c>
    </row>
    <row r="67" spans="1:8" ht="12.75" customHeight="1">
      <c r="A67" s="238"/>
      <c r="B67" s="239"/>
      <c r="C67" s="241"/>
      <c r="D67" s="243"/>
      <c r="E67" s="227"/>
      <c r="F67" s="250"/>
      <c r="G67" s="252"/>
      <c r="H67" s="250"/>
    </row>
    <row r="68" spans="1:8" ht="12.75" customHeight="1">
      <c r="A68" s="237">
        <v>32</v>
      </c>
      <c r="B68" s="239">
        <v>32</v>
      </c>
      <c r="C68" s="240" t="s">
        <v>204</v>
      </c>
      <c r="D68" s="242" t="s">
        <v>205</v>
      </c>
      <c r="E68" s="227" t="s">
        <v>118</v>
      </c>
      <c r="F68" s="244" t="s">
        <v>206</v>
      </c>
      <c r="G68" s="246"/>
      <c r="H68" s="240" t="s">
        <v>207</v>
      </c>
    </row>
    <row r="69" spans="1:8" ht="12.75" customHeight="1">
      <c r="A69" s="238"/>
      <c r="B69" s="239"/>
      <c r="C69" s="241"/>
      <c r="D69" s="243"/>
      <c r="E69" s="227"/>
      <c r="F69" s="245"/>
      <c r="G69" s="247"/>
      <c r="H69" s="241"/>
    </row>
    <row r="70" spans="1:11" ht="12.75" customHeight="1">
      <c r="A70" s="237">
        <v>33</v>
      </c>
      <c r="B70" s="239">
        <v>33</v>
      </c>
      <c r="C70" s="264" t="s">
        <v>81</v>
      </c>
      <c r="D70" s="266" t="s">
        <v>82</v>
      </c>
      <c r="E70" s="231" t="s">
        <v>83</v>
      </c>
      <c r="F70" s="240" t="s">
        <v>84</v>
      </c>
      <c r="G70" s="246"/>
      <c r="H70" s="240" t="s">
        <v>85</v>
      </c>
      <c r="K70" t="s">
        <v>242</v>
      </c>
    </row>
    <row r="71" spans="1:8" ht="12.75" customHeight="1">
      <c r="A71" s="238"/>
      <c r="B71" s="239"/>
      <c r="C71" s="265"/>
      <c r="D71" s="267"/>
      <c r="E71" s="231"/>
      <c r="F71" s="241"/>
      <c r="G71" s="247"/>
      <c r="H71" s="241"/>
    </row>
    <row r="72" spans="1:8" ht="12.75" customHeight="1">
      <c r="A72" s="237">
        <v>34</v>
      </c>
      <c r="B72" s="237">
        <v>34</v>
      </c>
      <c r="C72" s="240" t="s">
        <v>268</v>
      </c>
      <c r="D72" s="242" t="s">
        <v>269</v>
      </c>
      <c r="E72" s="227" t="s">
        <v>161</v>
      </c>
      <c r="F72" s="240" t="s">
        <v>270</v>
      </c>
      <c r="G72" s="246"/>
      <c r="H72" s="240" t="s">
        <v>271</v>
      </c>
    </row>
    <row r="73" spans="1:8" ht="12.75" customHeight="1">
      <c r="A73" s="238"/>
      <c r="B73" s="237"/>
      <c r="C73" s="241"/>
      <c r="D73" s="243"/>
      <c r="E73" s="227"/>
      <c r="F73" s="241"/>
      <c r="G73" s="247"/>
      <c r="H73" s="241"/>
    </row>
    <row r="74" spans="1:8" ht="12.75" customHeight="1">
      <c r="A74" s="237">
        <v>35</v>
      </c>
      <c r="B74" s="239">
        <v>35</v>
      </c>
      <c r="C74" s="240" t="s">
        <v>250</v>
      </c>
      <c r="D74" s="242" t="s">
        <v>251</v>
      </c>
      <c r="E74" s="231" t="s">
        <v>103</v>
      </c>
      <c r="F74" s="244" t="s">
        <v>252</v>
      </c>
      <c r="G74" s="246"/>
      <c r="H74" s="240" t="s">
        <v>253</v>
      </c>
    </row>
    <row r="75" spans="1:8" ht="12.75" customHeight="1">
      <c r="A75" s="238"/>
      <c r="B75" s="239"/>
      <c r="C75" s="241"/>
      <c r="D75" s="243"/>
      <c r="E75" s="231"/>
      <c r="F75" s="245"/>
      <c r="G75" s="247"/>
      <c r="H75" s="241"/>
    </row>
    <row r="76" spans="1:8" ht="12.75" customHeight="1">
      <c r="A76" s="237">
        <v>36</v>
      </c>
      <c r="B76" s="239">
        <v>36</v>
      </c>
      <c r="C76" s="240" t="s">
        <v>184</v>
      </c>
      <c r="D76" s="242" t="s">
        <v>185</v>
      </c>
      <c r="E76" s="231" t="s">
        <v>88</v>
      </c>
      <c r="F76" s="244" t="s">
        <v>186</v>
      </c>
      <c r="G76" s="246"/>
      <c r="H76" s="240" t="s">
        <v>187</v>
      </c>
    </row>
    <row r="77" spans="1:8" ht="12.75" customHeight="1">
      <c r="A77" s="238"/>
      <c r="B77" s="239"/>
      <c r="C77" s="241"/>
      <c r="D77" s="243"/>
      <c r="E77" s="231"/>
      <c r="F77" s="245"/>
      <c r="G77" s="247"/>
      <c r="H77" s="241"/>
    </row>
    <row r="78" spans="1:8" ht="12.75" customHeight="1">
      <c r="A78" s="237">
        <v>37</v>
      </c>
      <c r="B78" s="237">
        <v>37</v>
      </c>
      <c r="C78" s="264" t="s">
        <v>91</v>
      </c>
      <c r="D78" s="266" t="s">
        <v>92</v>
      </c>
      <c r="E78" s="231" t="s">
        <v>83</v>
      </c>
      <c r="F78" s="244" t="s">
        <v>93</v>
      </c>
      <c r="G78" s="246"/>
      <c r="H78" s="240" t="s">
        <v>94</v>
      </c>
    </row>
    <row r="79" spans="1:8" ht="12.75" customHeight="1">
      <c r="A79" s="238"/>
      <c r="B79" s="237"/>
      <c r="C79" s="265"/>
      <c r="D79" s="267"/>
      <c r="E79" s="231"/>
      <c r="F79" s="245"/>
      <c r="G79" s="247"/>
      <c r="H79" s="241"/>
    </row>
    <row r="80" spans="1:8" ht="12.75" customHeight="1">
      <c r="A80" s="237">
        <v>38</v>
      </c>
      <c r="B80" s="239">
        <v>38</v>
      </c>
      <c r="C80" s="240" t="s">
        <v>146</v>
      </c>
      <c r="D80" s="242" t="s">
        <v>147</v>
      </c>
      <c r="E80" s="231" t="s">
        <v>95</v>
      </c>
      <c r="F80" s="244" t="s">
        <v>148</v>
      </c>
      <c r="G80" s="246"/>
      <c r="H80" s="240" t="s">
        <v>149</v>
      </c>
    </row>
    <row r="81" spans="1:8" ht="12.75" customHeight="1">
      <c r="A81" s="238"/>
      <c r="B81" s="239"/>
      <c r="C81" s="241"/>
      <c r="D81" s="243"/>
      <c r="E81" s="231"/>
      <c r="F81" s="245"/>
      <c r="G81" s="247"/>
      <c r="H81" s="241"/>
    </row>
    <row r="82" spans="1:8" ht="12.75" customHeight="1">
      <c r="A82" s="237">
        <v>39</v>
      </c>
      <c r="B82" s="239">
        <v>39</v>
      </c>
      <c r="C82" s="240" t="s">
        <v>135</v>
      </c>
      <c r="D82" s="242" t="s">
        <v>136</v>
      </c>
      <c r="E82" s="227" t="s">
        <v>98</v>
      </c>
      <c r="F82" s="244" t="s">
        <v>137</v>
      </c>
      <c r="G82" s="246"/>
      <c r="H82" s="240" t="s">
        <v>138</v>
      </c>
    </row>
    <row r="83" spans="1:8" ht="12.75" customHeight="1">
      <c r="A83" s="238"/>
      <c r="B83" s="239"/>
      <c r="C83" s="241"/>
      <c r="D83" s="243"/>
      <c r="E83" s="227"/>
      <c r="F83" s="245"/>
      <c r="G83" s="247"/>
      <c r="H83" s="241"/>
    </row>
    <row r="84" spans="1:8" ht="12.75" customHeight="1">
      <c r="A84" s="237">
        <v>40</v>
      </c>
      <c r="B84" s="239">
        <v>40</v>
      </c>
      <c r="C84" s="249" t="s">
        <v>215</v>
      </c>
      <c r="D84" s="251" t="s">
        <v>216</v>
      </c>
      <c r="E84" s="227" t="s">
        <v>217</v>
      </c>
      <c r="F84" s="251" t="s">
        <v>218</v>
      </c>
      <c r="G84" s="251"/>
      <c r="H84" s="251" t="s">
        <v>219</v>
      </c>
    </row>
    <row r="85" spans="1:8" ht="12.75" customHeight="1">
      <c r="A85" s="238"/>
      <c r="B85" s="239"/>
      <c r="C85" s="250"/>
      <c r="D85" s="252"/>
      <c r="E85" s="227"/>
      <c r="F85" s="252"/>
      <c r="G85" s="252"/>
      <c r="H85" s="252"/>
    </row>
    <row r="86" spans="1:8" ht="12.75" customHeight="1">
      <c r="A86" s="237">
        <v>41</v>
      </c>
      <c r="B86" s="237">
        <v>41</v>
      </c>
      <c r="C86" s="240" t="s">
        <v>188</v>
      </c>
      <c r="D86" s="242" t="s">
        <v>189</v>
      </c>
      <c r="E86" s="227" t="s">
        <v>161</v>
      </c>
      <c r="F86" s="244" t="s">
        <v>190</v>
      </c>
      <c r="G86" s="246"/>
      <c r="H86" s="240" t="s">
        <v>191</v>
      </c>
    </row>
    <row r="87" spans="1:8" ht="12.75" customHeight="1">
      <c r="A87" s="238"/>
      <c r="B87" s="237"/>
      <c r="C87" s="241"/>
      <c r="D87" s="243"/>
      <c r="E87" s="227"/>
      <c r="F87" s="245"/>
      <c r="G87" s="247"/>
      <c r="H87" s="241"/>
    </row>
    <row r="88" spans="1:8" ht="12.75" customHeight="1">
      <c r="A88" s="237">
        <v>42</v>
      </c>
      <c r="B88" s="239">
        <v>42</v>
      </c>
      <c r="C88" s="253" t="s">
        <v>264</v>
      </c>
      <c r="D88" s="258" t="s">
        <v>265</v>
      </c>
      <c r="E88" s="231" t="s">
        <v>161</v>
      </c>
      <c r="F88" s="253" t="s">
        <v>266</v>
      </c>
      <c r="G88" s="255"/>
      <c r="H88" s="253" t="s">
        <v>267</v>
      </c>
    </row>
    <row r="89" spans="1:8" ht="12.75" customHeight="1">
      <c r="A89" s="238"/>
      <c r="B89" s="239"/>
      <c r="C89" s="254"/>
      <c r="D89" s="259"/>
      <c r="E89" s="231"/>
      <c r="F89" s="254"/>
      <c r="G89" s="256"/>
      <c r="H89" s="254"/>
    </row>
    <row r="90" spans="1:8" ht="12.75" customHeight="1">
      <c r="A90" s="237">
        <v>43</v>
      </c>
      <c r="B90" s="239">
        <v>43</v>
      </c>
      <c r="C90" s="240" t="s">
        <v>127</v>
      </c>
      <c r="D90" s="242" t="s">
        <v>128</v>
      </c>
      <c r="E90" s="231" t="s">
        <v>98</v>
      </c>
      <c r="F90" s="229" t="s">
        <v>129</v>
      </c>
      <c r="G90" s="257"/>
      <c r="H90" s="268" t="s">
        <v>130</v>
      </c>
    </row>
    <row r="91" spans="1:8" ht="12.75" customHeight="1">
      <c r="A91" s="238"/>
      <c r="B91" s="239"/>
      <c r="C91" s="241"/>
      <c r="D91" s="243"/>
      <c r="E91" s="231"/>
      <c r="F91" s="229"/>
      <c r="G91" s="257"/>
      <c r="H91" s="268"/>
    </row>
    <row r="92" spans="1:8" ht="12.75" customHeight="1">
      <c r="A92" s="237">
        <v>44</v>
      </c>
      <c r="B92" s="237">
        <v>44</v>
      </c>
      <c r="C92" s="240" t="s">
        <v>180</v>
      </c>
      <c r="D92" s="242" t="s">
        <v>181</v>
      </c>
      <c r="E92" s="227" t="s">
        <v>161</v>
      </c>
      <c r="F92" s="244" t="s">
        <v>182</v>
      </c>
      <c r="G92" s="246"/>
      <c r="H92" s="240" t="s">
        <v>183</v>
      </c>
    </row>
    <row r="93" spans="1:8" ht="12.75" customHeight="1">
      <c r="A93" s="238"/>
      <c r="B93" s="237"/>
      <c r="C93" s="241"/>
      <c r="D93" s="243"/>
      <c r="E93" s="227"/>
      <c r="F93" s="245"/>
      <c r="G93" s="247"/>
      <c r="H93" s="241"/>
    </row>
    <row r="94" spans="1:8" ht="12.75" customHeight="1">
      <c r="A94" s="237">
        <v>45</v>
      </c>
      <c r="B94" s="237">
        <v>45</v>
      </c>
      <c r="C94" s="240" t="s">
        <v>101</v>
      </c>
      <c r="D94" s="242" t="s">
        <v>102</v>
      </c>
      <c r="E94" s="231" t="s">
        <v>103</v>
      </c>
      <c r="F94" s="244" t="s">
        <v>104</v>
      </c>
      <c r="G94" s="246"/>
      <c r="H94" s="240" t="s">
        <v>105</v>
      </c>
    </row>
    <row r="95" spans="1:8" ht="12.75" customHeight="1">
      <c r="A95" s="238"/>
      <c r="B95" s="237"/>
      <c r="C95" s="241"/>
      <c r="D95" s="243"/>
      <c r="E95" s="231"/>
      <c r="F95" s="245"/>
      <c r="G95" s="247"/>
      <c r="H95" s="241"/>
    </row>
    <row r="96" spans="1:8" ht="12.75" customHeight="1">
      <c r="A96" s="237">
        <v>46</v>
      </c>
      <c r="B96" s="239">
        <v>46</v>
      </c>
      <c r="C96" s="240" t="s">
        <v>139</v>
      </c>
      <c r="D96" s="242" t="s">
        <v>246</v>
      </c>
      <c r="E96" s="229" t="s">
        <v>83</v>
      </c>
      <c r="F96" s="244" t="s">
        <v>140</v>
      </c>
      <c r="G96" s="246"/>
      <c r="H96" s="240" t="s">
        <v>141</v>
      </c>
    </row>
    <row r="97" spans="1:8" ht="12.75" customHeight="1">
      <c r="A97" s="238"/>
      <c r="B97" s="239"/>
      <c r="C97" s="241"/>
      <c r="D97" s="243"/>
      <c r="E97" s="229"/>
      <c r="F97" s="245"/>
      <c r="G97" s="247"/>
      <c r="H97" s="241"/>
    </row>
    <row r="98" spans="1:8" ht="12.75" customHeight="1">
      <c r="A98" s="237">
        <v>47</v>
      </c>
      <c r="B98" s="239">
        <v>47</v>
      </c>
      <c r="C98" s="249" t="s">
        <v>234</v>
      </c>
      <c r="D98" s="251" t="s">
        <v>235</v>
      </c>
      <c r="E98" s="227" t="s">
        <v>161</v>
      </c>
      <c r="F98" s="249" t="s">
        <v>236</v>
      </c>
      <c r="G98" s="251"/>
      <c r="H98" s="249" t="s">
        <v>237</v>
      </c>
    </row>
    <row r="99" spans="1:8" ht="12.75" customHeight="1">
      <c r="A99" s="238"/>
      <c r="B99" s="239"/>
      <c r="C99" s="250"/>
      <c r="D99" s="252"/>
      <c r="E99" s="227"/>
      <c r="F99" s="250"/>
      <c r="G99" s="252"/>
      <c r="H99" s="250"/>
    </row>
    <row r="100" spans="1:8" ht="12.75" customHeight="1">
      <c r="A100" s="237">
        <v>48</v>
      </c>
      <c r="B100" s="239">
        <v>48</v>
      </c>
      <c r="C100" s="240" t="s">
        <v>238</v>
      </c>
      <c r="D100" s="242" t="s">
        <v>239</v>
      </c>
      <c r="E100" s="227" t="s">
        <v>161</v>
      </c>
      <c r="F100" s="249" t="s">
        <v>236</v>
      </c>
      <c r="G100" s="251"/>
      <c r="H100" s="249" t="s">
        <v>237</v>
      </c>
    </row>
    <row r="101" spans="1:8" ht="12.75" customHeight="1">
      <c r="A101" s="238"/>
      <c r="B101" s="239"/>
      <c r="C101" s="241"/>
      <c r="D101" s="243"/>
      <c r="E101" s="227"/>
      <c r="F101" s="250"/>
      <c r="G101" s="252"/>
      <c r="H101" s="250"/>
    </row>
    <row r="102" spans="1:8" ht="12.75" customHeight="1">
      <c r="A102" s="237">
        <v>49</v>
      </c>
      <c r="B102" s="239">
        <v>49</v>
      </c>
      <c r="C102" s="240" t="s">
        <v>211</v>
      </c>
      <c r="D102" s="242" t="s">
        <v>212</v>
      </c>
      <c r="E102" s="231" t="s">
        <v>103</v>
      </c>
      <c r="F102" s="244" t="s">
        <v>213</v>
      </c>
      <c r="G102" s="246"/>
      <c r="H102" s="240" t="s">
        <v>214</v>
      </c>
    </row>
    <row r="103" spans="1:8" ht="12.75" customHeight="1">
      <c r="A103" s="238"/>
      <c r="B103" s="239"/>
      <c r="C103" s="241"/>
      <c r="D103" s="243"/>
      <c r="E103" s="231"/>
      <c r="F103" s="245"/>
      <c r="G103" s="247"/>
      <c r="H103" s="241"/>
    </row>
    <row r="104" spans="1:8" ht="12.75" customHeight="1">
      <c r="A104" s="237">
        <v>50</v>
      </c>
      <c r="B104" s="239"/>
      <c r="C104" s="249"/>
      <c r="D104" s="251"/>
      <c r="E104" s="227"/>
      <c r="F104" s="249"/>
      <c r="G104" s="251"/>
      <c r="H104" s="249"/>
    </row>
    <row r="105" spans="1:8" ht="12.75" customHeight="1">
      <c r="A105" s="238"/>
      <c r="B105" s="239"/>
      <c r="C105" s="250"/>
      <c r="D105" s="252"/>
      <c r="E105" s="227"/>
      <c r="F105" s="250"/>
      <c r="G105" s="252"/>
      <c r="H105" s="250"/>
    </row>
    <row r="106" spans="1:8" ht="12.75" customHeight="1">
      <c r="A106" s="269">
        <v>51</v>
      </c>
      <c r="B106" s="270"/>
      <c r="C106" s="249"/>
      <c r="D106" s="251"/>
      <c r="E106" s="227"/>
      <c r="F106" s="249"/>
      <c r="G106" s="251"/>
      <c r="H106" s="249"/>
    </row>
    <row r="107" spans="1:8" ht="12.75" customHeight="1">
      <c r="A107" s="269"/>
      <c r="B107" s="270"/>
      <c r="C107" s="250"/>
      <c r="D107" s="252"/>
      <c r="E107" s="227"/>
      <c r="F107" s="250"/>
      <c r="G107" s="252"/>
      <c r="H107" s="250"/>
    </row>
    <row r="108" spans="1:8" ht="12.75" customHeight="1">
      <c r="A108" s="269">
        <v>52</v>
      </c>
      <c r="B108" s="270"/>
      <c r="C108" s="240"/>
      <c r="D108" s="242"/>
      <c r="E108" s="227"/>
      <c r="F108" s="249"/>
      <c r="G108" s="251"/>
      <c r="H108" s="249"/>
    </row>
    <row r="109" spans="1:8" ht="12.75" customHeight="1">
      <c r="A109" s="269"/>
      <c r="B109" s="270"/>
      <c r="C109" s="241"/>
      <c r="D109" s="243"/>
      <c r="E109" s="227"/>
      <c r="F109" s="250"/>
      <c r="G109" s="252"/>
      <c r="H109" s="250"/>
    </row>
    <row r="110" spans="1:8" ht="12.75" customHeight="1">
      <c r="A110" s="269">
        <v>53</v>
      </c>
      <c r="B110" s="270"/>
      <c r="C110" s="240"/>
      <c r="D110" s="242"/>
      <c r="E110" s="231"/>
      <c r="F110" s="240"/>
      <c r="G110" s="246"/>
      <c r="H110" s="240"/>
    </row>
    <row r="111" spans="1:8" ht="12.75" customHeight="1">
      <c r="A111" s="269"/>
      <c r="B111" s="270"/>
      <c r="C111" s="241"/>
      <c r="D111" s="243"/>
      <c r="E111" s="231"/>
      <c r="F111" s="241"/>
      <c r="G111" s="247"/>
      <c r="H111" s="241"/>
    </row>
    <row r="112" spans="1:8" ht="12.75" customHeight="1">
      <c r="A112" s="269">
        <v>54</v>
      </c>
      <c r="B112" s="270"/>
      <c r="C112" s="271"/>
      <c r="D112" s="227"/>
      <c r="E112" s="230"/>
      <c r="F112" s="271"/>
      <c r="G112" s="227"/>
      <c r="H112" s="230"/>
    </row>
    <row r="113" spans="1:8" ht="12.75" customHeight="1">
      <c r="A113" s="269"/>
      <c r="B113" s="270"/>
      <c r="C113" s="271"/>
      <c r="D113" s="227"/>
      <c r="E113" s="230"/>
      <c r="F113" s="271"/>
      <c r="G113" s="227"/>
      <c r="H113" s="230"/>
    </row>
    <row r="114" spans="1:8" ht="12.75" customHeight="1">
      <c r="A114" s="269">
        <v>55</v>
      </c>
      <c r="B114" s="270"/>
      <c r="C114" s="268"/>
      <c r="D114" s="269"/>
      <c r="E114" s="228"/>
      <c r="F114" s="268"/>
      <c r="G114" s="257"/>
      <c r="H114" s="229"/>
    </row>
    <row r="115" spans="1:8" ht="12.75" customHeight="1">
      <c r="A115" s="269"/>
      <c r="B115" s="270"/>
      <c r="C115" s="268"/>
      <c r="D115" s="269"/>
      <c r="E115" s="228"/>
      <c r="F115" s="268"/>
      <c r="G115" s="257"/>
      <c r="H115" s="229"/>
    </row>
    <row r="116" spans="1:8" ht="7.5" customHeight="1" hidden="1">
      <c r="A116" s="269">
        <v>56</v>
      </c>
      <c r="B116" s="270"/>
      <c r="C116" s="268"/>
      <c r="D116" s="272"/>
      <c r="E116" s="229"/>
      <c r="F116" s="268"/>
      <c r="G116" s="257"/>
      <c r="H116" s="229"/>
    </row>
    <row r="117" spans="1:8" ht="7.5" customHeight="1" hidden="1">
      <c r="A117" s="269"/>
      <c r="B117" s="270"/>
      <c r="C117" s="268"/>
      <c r="D117" s="273"/>
      <c r="E117" s="229"/>
      <c r="F117" s="268"/>
      <c r="G117" s="257"/>
      <c r="H117" s="274"/>
    </row>
    <row r="118" spans="1:8" ht="7.5" customHeight="1" hidden="1">
      <c r="A118" s="269">
        <v>57</v>
      </c>
      <c r="B118" s="270"/>
      <c r="C118" s="268"/>
      <c r="D118" s="269"/>
      <c r="E118" s="230"/>
      <c r="F118" s="268"/>
      <c r="G118" s="257"/>
      <c r="H118" s="229"/>
    </row>
    <row r="119" spans="1:8" ht="7.5" customHeight="1" hidden="1">
      <c r="A119" s="269"/>
      <c r="B119" s="270"/>
      <c r="C119" s="268"/>
      <c r="D119" s="269"/>
      <c r="E119" s="230"/>
      <c r="F119" s="268"/>
      <c r="G119" s="257"/>
      <c r="H119" s="229"/>
    </row>
    <row r="120" spans="1:8" ht="7.5" customHeight="1" hidden="1">
      <c r="A120" s="269">
        <v>58</v>
      </c>
      <c r="B120" s="270"/>
      <c r="C120" s="268"/>
      <c r="D120" s="272"/>
      <c r="E120" s="228"/>
      <c r="F120" s="276"/>
      <c r="G120" s="257"/>
      <c r="H120" s="229"/>
    </row>
    <row r="121" spans="1:8" ht="7.5" customHeight="1" hidden="1">
      <c r="A121" s="269"/>
      <c r="B121" s="270"/>
      <c r="C121" s="268"/>
      <c r="D121" s="275"/>
      <c r="E121" s="228"/>
      <c r="F121" s="276"/>
      <c r="G121" s="257"/>
      <c r="H121" s="277"/>
    </row>
    <row r="122" spans="1:8" ht="7.5" customHeight="1" hidden="1">
      <c r="A122" s="269">
        <v>59</v>
      </c>
      <c r="B122" s="270"/>
      <c r="C122" s="271"/>
      <c r="D122" s="227"/>
      <c r="E122" s="230"/>
      <c r="F122" s="271"/>
      <c r="G122" s="278"/>
      <c r="H122" s="230"/>
    </row>
    <row r="123" spans="1:8" ht="7.5" customHeight="1" hidden="1">
      <c r="A123" s="269"/>
      <c r="B123" s="270"/>
      <c r="C123" s="271"/>
      <c r="D123" s="227"/>
      <c r="E123" s="230"/>
      <c r="F123" s="271"/>
      <c r="G123" s="278"/>
      <c r="H123" s="230"/>
    </row>
    <row r="124" spans="1:8" ht="7.5" customHeight="1" hidden="1">
      <c r="A124" s="269">
        <v>60</v>
      </c>
      <c r="B124" s="270"/>
      <c r="C124" s="276"/>
      <c r="D124" s="231"/>
      <c r="E124" s="228"/>
      <c r="F124" s="276"/>
      <c r="G124" s="279"/>
      <c r="H124" s="228"/>
    </row>
    <row r="125" spans="1:8" ht="7.5" customHeight="1" hidden="1">
      <c r="A125" s="269"/>
      <c r="B125" s="270"/>
      <c r="C125" s="276"/>
      <c r="D125" s="231"/>
      <c r="E125" s="228"/>
      <c r="F125" s="276"/>
      <c r="G125" s="279"/>
      <c r="H125" s="228"/>
    </row>
    <row r="126" spans="1:8" ht="7.5" customHeight="1" hidden="1">
      <c r="A126" s="269">
        <v>61</v>
      </c>
      <c r="B126" s="270"/>
      <c r="C126" s="268"/>
      <c r="D126" s="272"/>
      <c r="E126" s="228"/>
      <c r="F126" s="276"/>
      <c r="G126" s="257"/>
      <c r="H126" s="229"/>
    </row>
    <row r="127" spans="1:8" ht="7.5" customHeight="1" hidden="1">
      <c r="A127" s="269"/>
      <c r="B127" s="270"/>
      <c r="C127" s="268"/>
      <c r="D127" s="273"/>
      <c r="E127" s="228"/>
      <c r="F127" s="276"/>
      <c r="G127" s="257"/>
      <c r="H127" s="274"/>
    </row>
    <row r="128" spans="1:8" ht="7.5" customHeight="1" hidden="1">
      <c r="A128" s="269">
        <v>62</v>
      </c>
      <c r="B128" s="270"/>
      <c r="C128" s="268"/>
      <c r="D128" s="269"/>
      <c r="E128" s="229"/>
      <c r="F128" s="268"/>
      <c r="G128" s="268"/>
      <c r="H128" s="229"/>
    </row>
    <row r="129" spans="1:8" ht="7.5" customHeight="1" hidden="1">
      <c r="A129" s="269"/>
      <c r="B129" s="270"/>
      <c r="C129" s="268"/>
      <c r="D129" s="269"/>
      <c r="E129" s="229"/>
      <c r="F129" s="268"/>
      <c r="G129" s="268"/>
      <c r="H129" s="229"/>
    </row>
    <row r="130" spans="1:8" ht="12.75" hidden="1">
      <c r="A130" s="269">
        <v>63</v>
      </c>
      <c r="B130" s="270"/>
      <c r="C130" s="268"/>
      <c r="D130" s="272"/>
      <c r="E130" s="228"/>
      <c r="F130" s="276"/>
      <c r="G130" s="257"/>
      <c r="H130" s="229"/>
    </row>
    <row r="131" spans="1:8" ht="12.75" hidden="1">
      <c r="A131" s="269"/>
      <c r="B131" s="270"/>
      <c r="C131" s="268"/>
      <c r="D131" s="275"/>
      <c r="E131" s="228"/>
      <c r="F131" s="276"/>
      <c r="G131" s="257"/>
      <c r="H131" s="277"/>
    </row>
    <row r="132" spans="1:8" ht="12.75" hidden="1">
      <c r="A132" s="269">
        <v>64</v>
      </c>
      <c r="B132" s="270"/>
      <c r="C132" s="276"/>
      <c r="D132" s="231"/>
      <c r="E132" s="228"/>
      <c r="F132" s="276"/>
      <c r="G132" s="257"/>
      <c r="H132" s="229"/>
    </row>
    <row r="133" spans="1:8" ht="12.75" hidden="1">
      <c r="A133" s="269"/>
      <c r="B133" s="270"/>
      <c r="C133" s="276"/>
      <c r="D133" s="231"/>
      <c r="E133" s="228"/>
      <c r="F133" s="276"/>
      <c r="G133" s="257"/>
      <c r="H133" s="277"/>
    </row>
    <row r="134" spans="1:8" ht="12.75" hidden="1">
      <c r="A134" s="57"/>
      <c r="B134" s="24"/>
      <c r="C134" s="285"/>
      <c r="D134" s="286"/>
      <c r="E134" s="210"/>
      <c r="F134" s="210"/>
      <c r="G134" s="288"/>
      <c r="H134" s="285"/>
    </row>
    <row r="135" spans="1:8" ht="12.75" hidden="1">
      <c r="A135" s="57"/>
      <c r="B135" s="24"/>
      <c r="C135" s="285"/>
      <c r="D135" s="287"/>
      <c r="E135" s="210"/>
      <c r="F135" s="210"/>
      <c r="G135" s="288"/>
      <c r="H135" s="287"/>
    </row>
    <row r="136" spans="1:8" ht="12.75">
      <c r="A136" s="50" t="s">
        <v>71</v>
      </c>
      <c r="C136" s="285"/>
      <c r="D136" s="288"/>
      <c r="E136" s="210"/>
      <c r="F136" s="210"/>
      <c r="G136" s="288"/>
      <c r="H136" s="285"/>
    </row>
    <row r="137" spans="3:8" ht="12.75">
      <c r="C137" s="285"/>
      <c r="D137" s="289"/>
      <c r="E137" s="210"/>
      <c r="F137" s="210"/>
      <c r="G137" s="288"/>
      <c r="H137" s="290"/>
    </row>
    <row r="138" ht="12.75">
      <c r="A138" s="50" t="s">
        <v>72</v>
      </c>
    </row>
    <row r="140" ht="12.75">
      <c r="A140" s="50" t="s">
        <v>73</v>
      </c>
    </row>
    <row r="144" ht="12.75">
      <c r="A144" s="50" t="s">
        <v>74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">
      <selection activeCell="I183" sqref="A1:I18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1.7109375" style="0" customWidth="1"/>
    <col min="5" max="5" width="14.8515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0.421875" style="0" customWidth="1"/>
    <col min="14" max="14" width="15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53" t="s">
        <v>51</v>
      </c>
      <c r="C1" s="353"/>
      <c r="D1" s="353"/>
      <c r="E1" s="353"/>
      <c r="F1" s="353"/>
      <c r="G1" s="353"/>
      <c r="H1" s="353"/>
      <c r="I1" s="353"/>
      <c r="K1" s="353" t="s">
        <v>51</v>
      </c>
      <c r="L1" s="353"/>
      <c r="M1" s="353"/>
      <c r="N1" s="353"/>
      <c r="O1" s="353"/>
      <c r="P1" s="353"/>
      <c r="Q1" s="353"/>
      <c r="R1" s="353"/>
    </row>
    <row r="2" spans="2:18" ht="15.75" hidden="1">
      <c r="B2" s="354" t="str">
        <f>'пр.взв.'!G3</f>
        <v>в.к. 82  кг</v>
      </c>
      <c r="C2" s="353"/>
      <c r="D2" s="353"/>
      <c r="E2" s="353"/>
      <c r="F2" s="353"/>
      <c r="G2" s="353"/>
      <c r="H2" s="353"/>
      <c r="I2" s="353"/>
      <c r="K2" s="354" t="str">
        <f>B2</f>
        <v>в.к. 82  кг</v>
      </c>
      <c r="L2" s="353"/>
      <c r="M2" s="353"/>
      <c r="N2" s="353"/>
      <c r="O2" s="353"/>
      <c r="P2" s="353"/>
      <c r="Q2" s="353"/>
      <c r="R2" s="353"/>
    </row>
    <row r="3" spans="2:18" ht="16.5" hidden="1" thickBot="1">
      <c r="B3" s="71" t="s">
        <v>52</v>
      </c>
      <c r="C3" s="72" t="s">
        <v>53</v>
      </c>
      <c r="D3" s="73" t="s">
        <v>60</v>
      </c>
      <c r="E3" s="72"/>
      <c r="F3" s="71"/>
      <c r="G3" s="72"/>
      <c r="H3" s="72"/>
      <c r="I3" s="72"/>
      <c r="J3" s="72"/>
      <c r="K3" s="71" t="s">
        <v>1</v>
      </c>
      <c r="L3" s="72" t="s">
        <v>53</v>
      </c>
      <c r="M3" s="73" t="s">
        <v>60</v>
      </c>
      <c r="N3" s="72"/>
      <c r="O3" s="71"/>
      <c r="P3" s="72"/>
      <c r="Q3" s="72"/>
      <c r="R3" s="72"/>
    </row>
    <row r="4" spans="1:18" ht="12.75" customHeight="1" hidden="1">
      <c r="A4" s="334" t="s">
        <v>55</v>
      </c>
      <c r="B4" s="336" t="s">
        <v>3</v>
      </c>
      <c r="C4" s="327" t="s">
        <v>4</v>
      </c>
      <c r="D4" s="304" t="s">
        <v>12</v>
      </c>
      <c r="E4" s="327" t="s">
        <v>79</v>
      </c>
      <c r="F4" s="327" t="s">
        <v>13</v>
      </c>
      <c r="G4" s="329" t="s">
        <v>56</v>
      </c>
      <c r="H4" s="331" t="s">
        <v>57</v>
      </c>
      <c r="I4" s="332" t="s">
        <v>15</v>
      </c>
      <c r="J4" s="334" t="s">
        <v>55</v>
      </c>
      <c r="K4" s="336" t="s">
        <v>3</v>
      </c>
      <c r="L4" s="327" t="s">
        <v>4</v>
      </c>
      <c r="M4" s="304" t="s">
        <v>12</v>
      </c>
      <c r="N4" s="327" t="s">
        <v>79</v>
      </c>
      <c r="O4" s="327" t="s">
        <v>13</v>
      </c>
      <c r="P4" s="329" t="s">
        <v>56</v>
      </c>
      <c r="Q4" s="331" t="s">
        <v>57</v>
      </c>
      <c r="R4" s="332" t="s">
        <v>15</v>
      </c>
    </row>
    <row r="5" spans="1:18" ht="13.5" customHeight="1" hidden="1" thickBot="1">
      <c r="A5" s="335"/>
      <c r="B5" s="352" t="s">
        <v>58</v>
      </c>
      <c r="C5" s="328"/>
      <c r="D5" s="326"/>
      <c r="E5" s="328"/>
      <c r="F5" s="328"/>
      <c r="G5" s="330"/>
      <c r="H5" s="293"/>
      <c r="I5" s="333" t="s">
        <v>59</v>
      </c>
      <c r="J5" s="335"/>
      <c r="K5" s="352" t="s">
        <v>58</v>
      </c>
      <c r="L5" s="328"/>
      <c r="M5" s="326"/>
      <c r="N5" s="328"/>
      <c r="O5" s="328"/>
      <c r="P5" s="330"/>
      <c r="Q5" s="293"/>
      <c r="R5" s="333" t="s">
        <v>59</v>
      </c>
    </row>
    <row r="6" spans="1:18" ht="12.75" customHeight="1" hidden="1">
      <c r="A6" s="349">
        <v>1</v>
      </c>
      <c r="B6" s="359">
        <v>1</v>
      </c>
      <c r="C6" s="361" t="str">
        <f>VLOOKUP(B6,'пр.взв.'!B6:H133,2,FALSE)</f>
        <v>СУХИХ Юрий Сергеевич</v>
      </c>
      <c r="D6" s="319" t="str">
        <f>VLOOKUP(B6,'пр.взв.'!B6:H133,3,FALSE)</f>
        <v>14.12.89, КМС</v>
      </c>
      <c r="E6" s="319" t="str">
        <f>VLOOKUP(B6,'пр.взв.'!B1:H133,5,FALSE)</f>
        <v>УМВД по Кировской обл.</v>
      </c>
      <c r="F6" s="320"/>
      <c r="G6" s="321"/>
      <c r="H6" s="247"/>
      <c r="I6" s="243"/>
      <c r="J6" s="305">
        <v>10</v>
      </c>
      <c r="K6" s="359">
        <v>2</v>
      </c>
      <c r="L6" s="361" t="str">
        <f>VLOOKUP(K6,'пр.взв.'!B6:H133,2,FALSE)</f>
        <v>ЛУЧИНКИН Фёдор Михайлович</v>
      </c>
      <c r="M6" s="319" t="str">
        <f>VLOOKUP(K6,'пр.взв.'!B6:H133,3,FALSE)</f>
        <v>14.03.85, КМС</v>
      </c>
      <c r="N6" s="319" t="str">
        <f>VLOOKUP(K6,'пр.взв.'!B6:H133,5,FALSE)</f>
        <v>МВД по Урдмуртской Рес.</v>
      </c>
      <c r="O6" s="320"/>
      <c r="P6" s="321"/>
      <c r="Q6" s="247"/>
      <c r="R6" s="243"/>
    </row>
    <row r="7" spans="1:18" ht="12.75" customHeight="1" hidden="1">
      <c r="A7" s="350"/>
      <c r="B7" s="360"/>
      <c r="C7" s="362"/>
      <c r="D7" s="298"/>
      <c r="E7" s="298"/>
      <c r="F7" s="298"/>
      <c r="G7" s="298"/>
      <c r="H7" s="257"/>
      <c r="I7" s="269"/>
      <c r="J7" s="306"/>
      <c r="K7" s="360"/>
      <c r="L7" s="362"/>
      <c r="M7" s="298"/>
      <c r="N7" s="298"/>
      <c r="O7" s="298"/>
      <c r="P7" s="298"/>
      <c r="Q7" s="257"/>
      <c r="R7" s="269"/>
    </row>
    <row r="8" spans="1:18" ht="12.75" customHeight="1" hidden="1">
      <c r="A8" s="350"/>
      <c r="B8" s="355">
        <v>33</v>
      </c>
      <c r="C8" s="357" t="str">
        <f>VLOOKUP(B8,'пр.взв.'!B9:H133,2,FALSE)</f>
        <v>КЕРИМОВ Мурад Курбанович</v>
      </c>
      <c r="D8" s="295" t="str">
        <f>VLOOKUP(B8,'пр.взв.'!B2:H135,3,FALSE)</f>
        <v>02.08.87, МСМК</v>
      </c>
      <c r="E8" s="295" t="str">
        <f>VLOOKUP(B8,'пр.взв.'!B3:H135,5,FALSE)</f>
        <v>МВД по Урдмуртской Рес.</v>
      </c>
      <c r="F8" s="291"/>
      <c r="G8" s="291"/>
      <c r="H8" s="242"/>
      <c r="I8" s="242"/>
      <c r="J8" s="306"/>
      <c r="K8" s="355">
        <v>34</v>
      </c>
      <c r="L8" s="357" t="str">
        <f>VLOOKUP(K8,'пр.взв.'!B2:H135,2,FALSE)</f>
        <v>КАЗНАЧЕЕВ Алексей Васильевич</v>
      </c>
      <c r="M8" s="295" t="str">
        <f>VLOOKUP(K8,'пр.взв.'!B1:H135,3,FALSE)</f>
        <v>24.05.88, КМС</v>
      </c>
      <c r="N8" s="295" t="str">
        <f>VLOOKUP(K8,'пр.взв.'!B8:H135,5,FALSE)</f>
        <v>УМВД по Тамбовской обл.</v>
      </c>
      <c r="O8" s="291"/>
      <c r="P8" s="291"/>
      <c r="Q8" s="242"/>
      <c r="R8" s="242"/>
    </row>
    <row r="9" spans="1:18" ht="13.5" customHeight="1" hidden="1" thickBot="1">
      <c r="A9" s="351"/>
      <c r="B9" s="356"/>
      <c r="C9" s="358"/>
      <c r="D9" s="296"/>
      <c r="E9" s="296"/>
      <c r="F9" s="292"/>
      <c r="G9" s="292"/>
      <c r="H9" s="293"/>
      <c r="I9" s="293"/>
      <c r="J9" s="307"/>
      <c r="K9" s="356"/>
      <c r="L9" s="358"/>
      <c r="M9" s="296"/>
      <c r="N9" s="296"/>
      <c r="O9" s="292"/>
      <c r="P9" s="292"/>
      <c r="Q9" s="293"/>
      <c r="R9" s="293"/>
    </row>
    <row r="10" spans="1:18" ht="12.75" customHeight="1" hidden="1">
      <c r="A10" s="349">
        <v>2</v>
      </c>
      <c r="B10" s="359">
        <v>17</v>
      </c>
      <c r="C10" s="363" t="str">
        <f>VLOOKUP(B10,'пр.взв.'!B1:H133,2,FALSE)</f>
        <v>РУДАКОВ Владимир Викторович</v>
      </c>
      <c r="D10" s="297" t="str">
        <f>VLOOKUP(B10,'пр.взв.'!B1:H137,3,FALSE)</f>
        <v>19.07.85, МС</v>
      </c>
      <c r="E10" s="319" t="str">
        <f>VLOOKUP(B10,'пр.взв.'!B5:H137,5,FALSE)</f>
        <v>МВД по Р.Карелия</v>
      </c>
      <c r="F10" s="299"/>
      <c r="G10" s="300"/>
      <c r="H10" s="301"/>
      <c r="I10" s="297"/>
      <c r="J10" s="305">
        <v>18</v>
      </c>
      <c r="K10" s="359">
        <v>18</v>
      </c>
      <c r="L10" s="363" t="str">
        <f>VLOOKUP(K10,'пр.взв.'!B1:H137,2,FALSE)</f>
        <v>АБРОСИМОВ Павел Валерьевич</v>
      </c>
      <c r="M10" s="297" t="str">
        <f>VLOOKUP(K10,'пр.взв.'!B1:H137,3,FALSE)</f>
        <v>04.09.81, КМС</v>
      </c>
      <c r="N10" s="319" t="str">
        <f>VLOOKUP(K10,'пр.взв.'!B10:H137,5,FALSE)</f>
        <v>УМВД поТульской обл</v>
      </c>
      <c r="O10" s="299"/>
      <c r="P10" s="300"/>
      <c r="Q10" s="301"/>
      <c r="R10" s="297"/>
    </row>
    <row r="11" spans="1:18" ht="12.75" customHeight="1" hidden="1">
      <c r="A11" s="350"/>
      <c r="B11" s="360"/>
      <c r="C11" s="362"/>
      <c r="D11" s="298"/>
      <c r="E11" s="298"/>
      <c r="F11" s="298"/>
      <c r="G11" s="298"/>
      <c r="H11" s="257"/>
      <c r="I11" s="269"/>
      <c r="J11" s="306"/>
      <c r="K11" s="360"/>
      <c r="L11" s="362"/>
      <c r="M11" s="298"/>
      <c r="N11" s="298"/>
      <c r="O11" s="298"/>
      <c r="P11" s="298"/>
      <c r="Q11" s="257"/>
      <c r="R11" s="269"/>
    </row>
    <row r="12" spans="1:18" ht="12.75" customHeight="1" hidden="1">
      <c r="A12" s="350"/>
      <c r="B12" s="355">
        <v>49</v>
      </c>
      <c r="C12" s="357" t="str">
        <f>VLOOKUP(B12,'пр.взв.'!B1:H133,2,FALSE)</f>
        <v>ТЕБЕРЕКОВ Константин Германович</v>
      </c>
      <c r="D12" s="295" t="str">
        <f>VLOOKUP(B12,'пр.взв.'!B1:H139,3,FALSE)</f>
        <v>17.07.88, КМС</v>
      </c>
      <c r="E12" s="295" t="str">
        <f>VLOOKUP(B12,'пр.взв.'!B7:H139,5,FALSE)</f>
        <v>МВД по Р.Алтай</v>
      </c>
      <c r="F12" s="291"/>
      <c r="G12" s="291"/>
      <c r="H12" s="242"/>
      <c r="I12" s="242"/>
      <c r="J12" s="306"/>
      <c r="K12" s="355">
        <v>50</v>
      </c>
      <c r="L12" s="357" t="e">
        <f>VLOOKUP(K12,'пр.взв.'!B1:H139,2,FALSE)</f>
        <v>#N/A</v>
      </c>
      <c r="M12" s="295" t="e">
        <f>VLOOKUP(K12,'пр.взв.'!B1:H139,3,FALSE)</f>
        <v>#N/A</v>
      </c>
      <c r="N12" s="295" t="e">
        <f>VLOOKUP(K12,'пр.взв.'!B12:H139,5,FALSE)</f>
        <v>#N/A</v>
      </c>
      <c r="O12" s="291"/>
      <c r="P12" s="291"/>
      <c r="Q12" s="242"/>
      <c r="R12" s="242"/>
    </row>
    <row r="13" spans="1:18" ht="13.5" customHeight="1" hidden="1" thickBot="1">
      <c r="A13" s="351"/>
      <c r="B13" s="356"/>
      <c r="C13" s="358"/>
      <c r="D13" s="296"/>
      <c r="E13" s="296"/>
      <c r="F13" s="292"/>
      <c r="G13" s="292"/>
      <c r="H13" s="293"/>
      <c r="I13" s="293"/>
      <c r="J13" s="307"/>
      <c r="K13" s="356"/>
      <c r="L13" s="358"/>
      <c r="M13" s="296"/>
      <c r="N13" s="296"/>
      <c r="O13" s="292"/>
      <c r="P13" s="292"/>
      <c r="Q13" s="293"/>
      <c r="R13" s="293"/>
    </row>
    <row r="14" spans="1:18" ht="12.75" customHeight="1" hidden="1">
      <c r="A14" s="349">
        <v>3</v>
      </c>
      <c r="B14" s="359">
        <v>9</v>
      </c>
      <c r="C14" s="361" t="str">
        <f>VLOOKUP(B14,'пр.взв.'!B1:H781,2,FALSE)</f>
        <v>НЕБОЛЬСИН Дмитрий Васильевич</v>
      </c>
      <c r="D14" s="319" t="str">
        <f>VLOOKUP(B14,'пр.взв.'!B1:H141,3,FALSE)</f>
        <v>29.03.76, МС</v>
      </c>
      <c r="E14" s="319" t="str">
        <f>VLOOKUP(B14,'пр.взв.'!B9:H141,5,FALSE)</f>
        <v>УМВД по Рязанской обл.</v>
      </c>
      <c r="F14" s="320"/>
      <c r="G14" s="321"/>
      <c r="H14" s="247"/>
      <c r="I14" s="243"/>
      <c r="J14" s="305">
        <v>11</v>
      </c>
      <c r="K14" s="359">
        <v>10</v>
      </c>
      <c r="L14" s="361" t="str">
        <f>VLOOKUP(K14,'пр.взв.'!B1:H141,2,FALSE)</f>
        <v>МАМЕДОВ Роман Яшарович</v>
      </c>
      <c r="M14" s="319" t="str">
        <f>VLOOKUP(K14,'пр.взв.'!B1:H141,3,FALSE)</f>
        <v>18.12.91, МС</v>
      </c>
      <c r="N14" s="319" t="str">
        <f>VLOOKUP(K14,'пр.взв.'!B14:H141,5,FALSE)</f>
        <v>УМВД по Хабаровскому кр.</v>
      </c>
      <c r="O14" s="320"/>
      <c r="P14" s="321"/>
      <c r="Q14" s="247"/>
      <c r="R14" s="243"/>
    </row>
    <row r="15" spans="1:18" ht="12.75" customHeight="1" hidden="1">
      <c r="A15" s="350"/>
      <c r="B15" s="360"/>
      <c r="C15" s="362"/>
      <c r="D15" s="298"/>
      <c r="E15" s="298"/>
      <c r="F15" s="298"/>
      <c r="G15" s="298"/>
      <c r="H15" s="257"/>
      <c r="I15" s="269"/>
      <c r="J15" s="306"/>
      <c r="K15" s="360"/>
      <c r="L15" s="362"/>
      <c r="M15" s="298"/>
      <c r="N15" s="298"/>
      <c r="O15" s="298"/>
      <c r="P15" s="298"/>
      <c r="Q15" s="257"/>
      <c r="R15" s="269"/>
    </row>
    <row r="16" spans="1:18" ht="12.75" customHeight="1" hidden="1">
      <c r="A16" s="350"/>
      <c r="B16" s="355">
        <v>41</v>
      </c>
      <c r="C16" s="357" t="str">
        <f>VLOOKUP(B16,'пр.взв.'!B1:H801,2,FALSE)</f>
        <v>АЛИСТРАТОВ Алексей Игоревич</v>
      </c>
      <c r="D16" s="295" t="str">
        <f>VLOOKUP(B16,'пр.взв.'!B1:H143,3,FALSE)</f>
        <v>05.12.89, КМС</v>
      </c>
      <c r="E16" s="295" t="str">
        <f>VLOOKUP(B16,'пр.взв.'!B11:H143,5,FALSE)</f>
        <v>УМВД по Курской обл.</v>
      </c>
      <c r="F16" s="291"/>
      <c r="G16" s="291"/>
      <c r="H16" s="242"/>
      <c r="I16" s="242"/>
      <c r="J16" s="306"/>
      <c r="K16" s="355">
        <v>42</v>
      </c>
      <c r="L16" s="357" t="str">
        <f>VLOOKUP(K16,'пр.взв.'!B1:H143,2,FALSE)</f>
        <v>ОГАНИСЯН Артур Арменович</v>
      </c>
      <c r="M16" s="295" t="str">
        <f>VLOOKUP(K16,'пр.взв.'!B1:H143,3,FALSE)</f>
        <v>10.07.86, МСМК</v>
      </c>
      <c r="N16" s="295" t="str">
        <f>VLOOKUP(K16,'пр.взв.'!B16:H143,5,FALSE)</f>
        <v>УМВД по Костромской обл.</v>
      </c>
      <c r="O16" s="291"/>
      <c r="P16" s="291"/>
      <c r="Q16" s="242"/>
      <c r="R16" s="242"/>
    </row>
    <row r="17" spans="1:18" ht="13.5" customHeight="1" hidden="1" thickBot="1">
      <c r="A17" s="351"/>
      <c r="B17" s="356"/>
      <c r="C17" s="358"/>
      <c r="D17" s="296"/>
      <c r="E17" s="296"/>
      <c r="F17" s="292"/>
      <c r="G17" s="292"/>
      <c r="H17" s="293"/>
      <c r="I17" s="293"/>
      <c r="J17" s="307"/>
      <c r="K17" s="356"/>
      <c r="L17" s="358"/>
      <c r="M17" s="296"/>
      <c r="N17" s="296"/>
      <c r="O17" s="292"/>
      <c r="P17" s="292"/>
      <c r="Q17" s="293"/>
      <c r="R17" s="293"/>
    </row>
    <row r="18" spans="1:18" ht="12.75" customHeight="1" hidden="1">
      <c r="A18" s="349">
        <v>4</v>
      </c>
      <c r="B18" s="359">
        <v>25</v>
      </c>
      <c r="C18" s="363" t="str">
        <f>VLOOKUP(B18,'пр.взв.'!B1:H821,2,FALSE)</f>
        <v>МАГОМЕДКЕРИМОВ Магомед Малачевич</v>
      </c>
      <c r="D18" s="297" t="str">
        <f>VLOOKUP(B18,'пр.взв.'!B1:H145,3,FALSE)</f>
        <v>01.10.90, МС</v>
      </c>
      <c r="E18" s="319" t="str">
        <f>VLOOKUP(B18,'пр.взв.'!B13:H145,5,FALSE)</f>
        <v>ГУ МВД по Челябинской обл.</v>
      </c>
      <c r="F18" s="299"/>
      <c r="G18" s="300"/>
      <c r="H18" s="301"/>
      <c r="I18" s="297"/>
      <c r="J18" s="305">
        <v>20</v>
      </c>
      <c r="K18" s="359">
        <v>26</v>
      </c>
      <c r="L18" s="363" t="str">
        <f>VLOOKUP(K18,'пр.взв.'!B1:H145,2,FALSE)</f>
        <v>СТЕЦУРЕНКО Александр Юрьевич</v>
      </c>
      <c r="M18" s="297" t="str">
        <f>VLOOKUP(K18,'пр.взв.'!B1:H145,3,FALSE)</f>
        <v>20.04.83, КМС</v>
      </c>
      <c r="N18" s="319" t="str">
        <f>VLOOKUP(K18,'пр.взв.'!B18:H145,5,FALSE)</f>
        <v>ГУ МВД по Саратовской обл.</v>
      </c>
      <c r="O18" s="298"/>
      <c r="P18" s="364"/>
      <c r="Q18" s="257"/>
      <c r="R18" s="295"/>
    </row>
    <row r="19" spans="1:18" ht="12.75" customHeight="1" hidden="1">
      <c r="A19" s="350"/>
      <c r="B19" s="360"/>
      <c r="C19" s="362"/>
      <c r="D19" s="298"/>
      <c r="E19" s="298"/>
      <c r="F19" s="298"/>
      <c r="G19" s="298"/>
      <c r="H19" s="257"/>
      <c r="I19" s="269"/>
      <c r="J19" s="306"/>
      <c r="K19" s="360"/>
      <c r="L19" s="362"/>
      <c r="M19" s="298"/>
      <c r="N19" s="298"/>
      <c r="O19" s="298"/>
      <c r="P19" s="298"/>
      <c r="Q19" s="257"/>
      <c r="R19" s="269"/>
    </row>
    <row r="20" spans="1:18" ht="12.75" customHeight="1" hidden="1">
      <c r="A20" s="350"/>
      <c r="B20" s="355">
        <v>57</v>
      </c>
      <c r="C20" s="357" t="e">
        <f>VLOOKUP(B20,'пр.взв.'!B2:H841,2,FALSE)</f>
        <v>#N/A</v>
      </c>
      <c r="D20" s="295" t="e">
        <f>VLOOKUP(B20,'пр.взв.'!B2:H147,3,FALSE)</f>
        <v>#N/A</v>
      </c>
      <c r="E20" s="295" t="e">
        <f>VLOOKUP(B20,'пр.взв.'!B15:H147,5,FALSE)</f>
        <v>#N/A</v>
      </c>
      <c r="F20" s="291"/>
      <c r="G20" s="291"/>
      <c r="H20" s="242"/>
      <c r="I20" s="242"/>
      <c r="J20" s="306"/>
      <c r="K20" s="355">
        <v>58</v>
      </c>
      <c r="L20" s="357" t="e">
        <f>VLOOKUP(K20,'пр.взв.'!B2:H147,2,FALSE)</f>
        <v>#N/A</v>
      </c>
      <c r="M20" s="295" t="e">
        <f>VLOOKUP(K20,'пр.взв.'!B2:H147,3,FALSE)</f>
        <v>#N/A</v>
      </c>
      <c r="N20" s="295" t="e">
        <f>VLOOKUP(K20,'пр.взв.'!B20:H147,5,FALSE)</f>
        <v>#N/A</v>
      </c>
      <c r="O20" s="291"/>
      <c r="P20" s="291"/>
      <c r="Q20" s="242"/>
      <c r="R20" s="242"/>
    </row>
    <row r="21" spans="1:18" ht="13.5" customHeight="1" hidden="1" thickBot="1">
      <c r="A21" s="351"/>
      <c r="B21" s="356"/>
      <c r="C21" s="358"/>
      <c r="D21" s="296"/>
      <c r="E21" s="296"/>
      <c r="F21" s="292"/>
      <c r="G21" s="292"/>
      <c r="H21" s="293"/>
      <c r="I21" s="293"/>
      <c r="J21" s="307"/>
      <c r="K21" s="356"/>
      <c r="L21" s="358"/>
      <c r="M21" s="296"/>
      <c r="N21" s="296"/>
      <c r="O21" s="292"/>
      <c r="P21" s="292"/>
      <c r="Q21" s="293"/>
      <c r="R21" s="293"/>
    </row>
    <row r="22" spans="1:18" ht="12.75" customHeight="1" hidden="1">
      <c r="A22" s="350">
        <v>4</v>
      </c>
      <c r="B22" s="359">
        <v>5</v>
      </c>
      <c r="C22" s="361" t="str">
        <f>VLOOKUP(B22,'пр.взв.'!B2:H861,2,FALSE)</f>
        <v>ЧИРИКИН Артём Николаевич</v>
      </c>
      <c r="D22" s="319" t="str">
        <f>VLOOKUP(B22,'пр.взв.'!B2:H149,3,FALSE)</f>
        <v>02.10.90, КМС</v>
      </c>
      <c r="E22" s="319" t="str">
        <f>VLOOKUP(B22,'пр.взв.'!B1:H149,5,FALSE)</f>
        <v>УМВД по Брянской обл.</v>
      </c>
      <c r="F22" s="320"/>
      <c r="G22" s="321"/>
      <c r="H22" s="247"/>
      <c r="I22" s="243"/>
      <c r="J22" s="305">
        <v>12</v>
      </c>
      <c r="K22" s="359">
        <v>6</v>
      </c>
      <c r="L22" s="361" t="str">
        <f>VLOOKUP(K22,'пр.взв.'!B2:H149,2,FALSE)</f>
        <v>ИБРАГИМОВ Замир Федикович</v>
      </c>
      <c r="M22" s="319" t="str">
        <f>VLOOKUP(K22,'пр.взв.'!B2:H149,3,FALSE)</f>
        <v>02.08.90, МС</v>
      </c>
      <c r="N22" s="319" t="str">
        <f>VLOOKUP(K22,'пр.взв.'!B2:H149,5,FALSE)</f>
        <v>УМВД по Владимировской обл.</v>
      </c>
      <c r="O22" s="320"/>
      <c r="P22" s="321"/>
      <c r="Q22" s="247"/>
      <c r="R22" s="243"/>
    </row>
    <row r="23" spans="1:18" ht="12.75" customHeight="1" hidden="1">
      <c r="A23" s="350"/>
      <c r="B23" s="360"/>
      <c r="C23" s="362"/>
      <c r="D23" s="298"/>
      <c r="E23" s="298"/>
      <c r="F23" s="298"/>
      <c r="G23" s="298"/>
      <c r="H23" s="257"/>
      <c r="I23" s="269"/>
      <c r="J23" s="306"/>
      <c r="K23" s="360"/>
      <c r="L23" s="362"/>
      <c r="M23" s="298"/>
      <c r="N23" s="298"/>
      <c r="O23" s="298"/>
      <c r="P23" s="298"/>
      <c r="Q23" s="257"/>
      <c r="R23" s="269"/>
    </row>
    <row r="24" spans="1:18" ht="12.75" customHeight="1" hidden="1">
      <c r="A24" s="350"/>
      <c r="B24" s="355">
        <v>37</v>
      </c>
      <c r="C24" s="357" t="str">
        <f>VLOOKUP(B24,'пр.взв.'!B2:H881,2,FALSE)</f>
        <v>ЩЕРБИНИН Сергей Сергеевич</v>
      </c>
      <c r="D24" s="295" t="str">
        <f>VLOOKUP(B24,'пр.взв.'!B2:H151,3,FALSE)</f>
        <v>22.08.86, МС</v>
      </c>
      <c r="E24" s="295" t="str">
        <f>VLOOKUP(B24,'пр.взв.'!B19:H151,5,FALSE)</f>
        <v>ГУ МВД по Саратовской обл.</v>
      </c>
      <c r="F24" s="291"/>
      <c r="G24" s="291"/>
      <c r="H24" s="242"/>
      <c r="I24" s="242"/>
      <c r="J24" s="306"/>
      <c r="K24" s="355">
        <v>38</v>
      </c>
      <c r="L24" s="357" t="str">
        <f>VLOOKUP(K24,'пр.взв.'!B2:H151,2,FALSE)</f>
        <v>ПОШЕВ Тимур Мустапаевич</v>
      </c>
      <c r="M24" s="295" t="str">
        <f>VLOOKUP(K24,'пр.взв.'!B2:H151,3,FALSE)</f>
        <v>20.10.90, КМС</v>
      </c>
      <c r="N24" s="295" t="str">
        <f>VLOOKUP(K24,'пр.взв.'!B24:H151,5,FALSE)</f>
        <v>УМВД по Тюменской обл.</v>
      </c>
      <c r="O24" s="291"/>
      <c r="P24" s="291"/>
      <c r="Q24" s="242"/>
      <c r="R24" s="242"/>
    </row>
    <row r="25" spans="1:18" ht="13.5" customHeight="1" hidden="1" thickBot="1">
      <c r="A25" s="351"/>
      <c r="B25" s="356"/>
      <c r="C25" s="358"/>
      <c r="D25" s="296"/>
      <c r="E25" s="296"/>
      <c r="F25" s="292"/>
      <c r="G25" s="292"/>
      <c r="H25" s="293"/>
      <c r="I25" s="293"/>
      <c r="J25" s="307"/>
      <c r="K25" s="356"/>
      <c r="L25" s="358"/>
      <c r="M25" s="296"/>
      <c r="N25" s="296"/>
      <c r="O25" s="292"/>
      <c r="P25" s="292"/>
      <c r="Q25" s="293"/>
      <c r="R25" s="293"/>
    </row>
    <row r="26" spans="1:18" ht="12.75" customHeight="1" hidden="1">
      <c r="A26" s="349">
        <v>6</v>
      </c>
      <c r="B26" s="359">
        <v>21</v>
      </c>
      <c r="C26" s="363" t="str">
        <f>VLOOKUP(B26,'пр.взв.'!B2:H901,2,FALSE)</f>
        <v>ГОРДЕЕВ Руслан Андреевич</v>
      </c>
      <c r="D26" s="297" t="str">
        <f>VLOOKUP(B26,'пр.взв.'!B2:H153,3,FALSE)</f>
        <v>01.11.91, КМС</v>
      </c>
      <c r="E26" s="319" t="str">
        <f>VLOOKUP(B26,'пр.взв.'!B21:H153,5,FALSE)</f>
        <v>ГУ МВД по Пермскому кр.</v>
      </c>
      <c r="F26" s="299"/>
      <c r="G26" s="300"/>
      <c r="H26" s="301"/>
      <c r="I26" s="297"/>
      <c r="J26" s="305">
        <v>22</v>
      </c>
      <c r="K26" s="359">
        <v>22</v>
      </c>
      <c r="L26" s="363" t="str">
        <f>VLOOKUP(K26,'пр.взв.'!B2:H153,2,FALSE)</f>
        <v>ЖИГАТОВ Ильяс Рамазанович</v>
      </c>
      <c r="M26" s="297" t="str">
        <f>VLOOKUP(K26,'пр.взв.'!B2:H153,3,FALSE)</f>
        <v>30.07.89, КМС</v>
      </c>
      <c r="N26" s="319" t="str">
        <f>VLOOKUP(K26,'пр.взв.'!B26:H153,5,FALSE)</f>
        <v>МВД по Кабардино-Балкарской Рес.</v>
      </c>
      <c r="O26" s="299"/>
      <c r="P26" s="300"/>
      <c r="Q26" s="301"/>
      <c r="R26" s="297"/>
    </row>
    <row r="27" spans="1:18" ht="12.75" customHeight="1" hidden="1">
      <c r="A27" s="350"/>
      <c r="B27" s="360"/>
      <c r="C27" s="362"/>
      <c r="D27" s="298"/>
      <c r="E27" s="298"/>
      <c r="F27" s="298"/>
      <c r="G27" s="298"/>
      <c r="H27" s="257"/>
      <c r="I27" s="269"/>
      <c r="J27" s="306"/>
      <c r="K27" s="360"/>
      <c r="L27" s="362"/>
      <c r="M27" s="298"/>
      <c r="N27" s="298"/>
      <c r="O27" s="298"/>
      <c r="P27" s="298"/>
      <c r="Q27" s="257"/>
      <c r="R27" s="269"/>
    </row>
    <row r="28" spans="1:18" ht="12.75" customHeight="1" hidden="1">
      <c r="A28" s="350"/>
      <c r="B28" s="355">
        <v>53</v>
      </c>
      <c r="C28" s="357" t="e">
        <f>VLOOKUP(B28,'пр.взв.'!B2:H921,2,FALSE)</f>
        <v>#N/A</v>
      </c>
      <c r="D28" s="295" t="e">
        <f>VLOOKUP(B28,'пр.взв.'!B2:H155,3,FALSE)</f>
        <v>#N/A</v>
      </c>
      <c r="E28" s="295" t="e">
        <f>VLOOKUP(B28,'пр.взв.'!B23:H155,5,FALSE)</f>
        <v>#N/A</v>
      </c>
      <c r="F28" s="291"/>
      <c r="G28" s="291"/>
      <c r="H28" s="242"/>
      <c r="I28" s="242"/>
      <c r="J28" s="306"/>
      <c r="K28" s="355">
        <v>54</v>
      </c>
      <c r="L28" s="357" t="e">
        <f>VLOOKUP(K28,'пр.взв.'!B2:H155,2,FALSE)</f>
        <v>#N/A</v>
      </c>
      <c r="M28" s="295" t="e">
        <f>VLOOKUP(K28,'пр.взв.'!B2:H155,3,FALSE)</f>
        <v>#N/A</v>
      </c>
      <c r="N28" s="295" t="e">
        <f>VLOOKUP(K28,'пр.взв.'!B28:H155,5,FALSE)</f>
        <v>#N/A</v>
      </c>
      <c r="O28" s="291"/>
      <c r="P28" s="291"/>
      <c r="Q28" s="242"/>
      <c r="R28" s="242"/>
    </row>
    <row r="29" spans="1:18" ht="13.5" customHeight="1" hidden="1" thickBot="1">
      <c r="A29" s="365"/>
      <c r="B29" s="356"/>
      <c r="C29" s="358"/>
      <c r="D29" s="296"/>
      <c r="E29" s="296"/>
      <c r="F29" s="292"/>
      <c r="G29" s="292"/>
      <c r="H29" s="293"/>
      <c r="I29" s="293"/>
      <c r="J29" s="307"/>
      <c r="K29" s="356"/>
      <c r="L29" s="358"/>
      <c r="M29" s="296"/>
      <c r="N29" s="296"/>
      <c r="O29" s="292"/>
      <c r="P29" s="292"/>
      <c r="Q29" s="293"/>
      <c r="R29" s="293"/>
    </row>
    <row r="30" spans="1:18" ht="12.75" customHeight="1" hidden="1">
      <c r="A30" s="349">
        <v>5</v>
      </c>
      <c r="B30" s="359">
        <v>13</v>
      </c>
      <c r="C30" s="361" t="str">
        <f>VLOOKUP(B30,'пр.взв.'!B3:H941,2,FALSE)</f>
        <v>ЭРДЫНЕЕВ Баясхалан Базарович</v>
      </c>
      <c r="D30" s="319" t="str">
        <f>VLOOKUP(B30,'пр.взв.'!B3:H157,3,FALSE)</f>
        <v>28.07.83, МС</v>
      </c>
      <c r="E30" s="319" t="str">
        <f>VLOOKUP(B30,'пр.взв.'!B25:H157,5,FALSE)</f>
        <v>МВД по Р.Бурятия</v>
      </c>
      <c r="F30" s="320"/>
      <c r="G30" s="321"/>
      <c r="H30" s="247"/>
      <c r="I30" s="243"/>
      <c r="J30" s="305">
        <v>13</v>
      </c>
      <c r="K30" s="359">
        <v>14</v>
      </c>
      <c r="L30" s="361" t="str">
        <f>VLOOKUP(K30,'пр.взв.'!B3:H157,2,FALSE)</f>
        <v>БОСАЕВ Басанг Викторович</v>
      </c>
      <c r="M30" s="319" t="str">
        <f>VLOOKUP(K30,'пр.взв.'!B3:H157,3,FALSE)</f>
        <v>18.03.89, КМС</v>
      </c>
      <c r="N30" s="319" t="str">
        <f>VLOOKUP(K30,'пр.взв.'!B30:H157,5,FALSE)</f>
        <v>МВД по Р.Калмыкия</v>
      </c>
      <c r="O30" s="320"/>
      <c r="P30" s="321"/>
      <c r="Q30" s="247"/>
      <c r="R30" s="243"/>
    </row>
    <row r="31" spans="1:18" ht="12.75" customHeight="1" hidden="1">
      <c r="A31" s="350"/>
      <c r="B31" s="360"/>
      <c r="C31" s="362"/>
      <c r="D31" s="298"/>
      <c r="E31" s="298"/>
      <c r="F31" s="298"/>
      <c r="G31" s="298"/>
      <c r="H31" s="257"/>
      <c r="I31" s="269"/>
      <c r="J31" s="306"/>
      <c r="K31" s="360"/>
      <c r="L31" s="362"/>
      <c r="M31" s="298"/>
      <c r="N31" s="298"/>
      <c r="O31" s="298"/>
      <c r="P31" s="298"/>
      <c r="Q31" s="257"/>
      <c r="R31" s="269"/>
    </row>
    <row r="32" spans="1:18" ht="12.75" customHeight="1" hidden="1">
      <c r="A32" s="350"/>
      <c r="B32" s="355">
        <v>45</v>
      </c>
      <c r="C32" s="357" t="str">
        <f>VLOOKUP(B32,'пр.взв.'!B3:H961,2,FALSE)</f>
        <v>ЧУБУР Евгений Вячеславович</v>
      </c>
      <c r="D32" s="295" t="str">
        <f>VLOOKUP(B32,'пр.взв.'!B3:H159,3,FALSE)</f>
        <v>04.10.88, КМС</v>
      </c>
      <c r="E32" s="295" t="str">
        <f>VLOOKUP(B32,'пр.взв.'!B27:H159,5,FALSE)</f>
        <v>ГУ МВД по Алтайскому краю</v>
      </c>
      <c r="F32" s="291"/>
      <c r="G32" s="291"/>
      <c r="H32" s="242"/>
      <c r="I32" s="242"/>
      <c r="J32" s="306"/>
      <c r="K32" s="355">
        <v>46</v>
      </c>
      <c r="L32" s="357" t="str">
        <f>VLOOKUP(K32,'пр.взв.'!B3:H159,2,FALSE)</f>
        <v>ВАЛЕРИАНОВ Александр Николаевич</v>
      </c>
      <c r="M32" s="295" t="str">
        <f>VLOOKUP(K32,'пр.взв.'!B3:H159,3,FALSE)</f>
        <v>28.03.90. КМС</v>
      </c>
      <c r="N32" s="295" t="str">
        <f>VLOOKUP(K32,'пр.взв.'!B32:H159,5,FALSE)</f>
        <v>ГУ МВД по Нижегородской обл.</v>
      </c>
      <c r="O32" s="291"/>
      <c r="P32" s="291"/>
      <c r="Q32" s="242"/>
      <c r="R32" s="242"/>
    </row>
    <row r="33" spans="1:18" ht="13.5" customHeight="1" hidden="1" thickBot="1">
      <c r="A33" s="351"/>
      <c r="B33" s="356"/>
      <c r="C33" s="358"/>
      <c r="D33" s="296"/>
      <c r="E33" s="296"/>
      <c r="F33" s="292"/>
      <c r="G33" s="292"/>
      <c r="H33" s="293"/>
      <c r="I33" s="293"/>
      <c r="J33" s="307"/>
      <c r="K33" s="356"/>
      <c r="L33" s="358"/>
      <c r="M33" s="296"/>
      <c r="N33" s="296"/>
      <c r="O33" s="292"/>
      <c r="P33" s="292"/>
      <c r="Q33" s="293"/>
      <c r="R33" s="293"/>
    </row>
    <row r="34" spans="1:18" ht="12.75" customHeight="1" hidden="1">
      <c r="A34" s="349">
        <v>8</v>
      </c>
      <c r="B34" s="359">
        <v>29</v>
      </c>
      <c r="C34" s="363" t="str">
        <f>VLOOKUP(B34,'пр.взв.'!B3:H981,2,FALSE)</f>
        <v>АФАУНОВ Тимур Русланович</v>
      </c>
      <c r="D34" s="297" t="str">
        <f>VLOOKUP(B34,'пр.взв.'!B3:H161,3,FALSE)</f>
        <v>04.08.91, КМС</v>
      </c>
      <c r="E34" s="297" t="str">
        <f>VLOOKUP(B34,'пр.взв.'!B29:H161,5,FALSE)</f>
        <v>МВД по Карачаево-Черкеской Рес.</v>
      </c>
      <c r="F34" s="299"/>
      <c r="G34" s="300"/>
      <c r="H34" s="301"/>
      <c r="I34" s="297"/>
      <c r="J34" s="366">
        <v>24</v>
      </c>
      <c r="K34" s="359">
        <v>30</v>
      </c>
      <c r="L34" s="363" t="str">
        <f>VLOOKUP(K34,'пр.взв.'!B3:H161,2,FALSE)</f>
        <v>БАДРИЕВ Тимур Сергеевич</v>
      </c>
      <c r="M34" s="319" t="str">
        <f>VLOOKUP(K34,'пр.взв.'!B3:H161,3,FALSE)</f>
        <v>18.02.88, МС</v>
      </c>
      <c r="N34" s="319" t="str">
        <f>VLOOKUP(K34,'пр.взв.'!B34:H161,5,FALSE)</f>
        <v>МВД по Рес. Северная Осетия-Алания</v>
      </c>
      <c r="O34" s="298"/>
      <c r="P34" s="364"/>
      <c r="Q34" s="257"/>
      <c r="R34" s="295"/>
    </row>
    <row r="35" spans="1:18" ht="12.75" customHeight="1" hidden="1">
      <c r="A35" s="350"/>
      <c r="B35" s="360"/>
      <c r="C35" s="362"/>
      <c r="D35" s="298"/>
      <c r="E35" s="298"/>
      <c r="F35" s="298"/>
      <c r="G35" s="298"/>
      <c r="H35" s="257"/>
      <c r="I35" s="269"/>
      <c r="J35" s="367"/>
      <c r="K35" s="360"/>
      <c r="L35" s="362"/>
      <c r="M35" s="298"/>
      <c r="N35" s="298"/>
      <c r="O35" s="298"/>
      <c r="P35" s="298"/>
      <c r="Q35" s="257"/>
      <c r="R35" s="269"/>
    </row>
    <row r="36" spans="1:18" ht="12.75" customHeight="1" hidden="1">
      <c r="A36" s="350"/>
      <c r="B36" s="355">
        <v>61</v>
      </c>
      <c r="C36" s="357" t="e">
        <f>VLOOKUP(B36,'пр.взв.'!B3:H1010,2,FALSE)</f>
        <v>#N/A</v>
      </c>
      <c r="D36" s="295" t="e">
        <f>VLOOKUP(B36,'пр.взв.'!B3:H163,3,FALSE)</f>
        <v>#N/A</v>
      </c>
      <c r="E36" s="295" t="e">
        <f>VLOOKUP(B36,'пр.взв.'!B31:H163,5,FALSE)</f>
        <v>#N/A</v>
      </c>
      <c r="F36" s="291"/>
      <c r="G36" s="291"/>
      <c r="H36" s="242"/>
      <c r="I36" s="242"/>
      <c r="J36" s="367"/>
      <c r="K36" s="355">
        <v>62</v>
      </c>
      <c r="L36" s="357" t="e">
        <f>VLOOKUP(K36,'пр.взв.'!B3:H163,2,FALSE)</f>
        <v>#N/A</v>
      </c>
      <c r="M36" s="295" t="e">
        <f>VLOOKUP(K36,'пр.взв.'!B3:H163,3,FALSE)</f>
        <v>#N/A</v>
      </c>
      <c r="N36" s="295" t="e">
        <f>VLOOKUP(K36,'пр.взв.'!B36:H163,5,FALSE)</f>
        <v>#N/A</v>
      </c>
      <c r="O36" s="291"/>
      <c r="P36" s="291"/>
      <c r="Q36" s="242"/>
      <c r="R36" s="242"/>
    </row>
    <row r="37" spans="1:18" ht="13.5" customHeight="1" hidden="1" thickBot="1">
      <c r="A37" s="365"/>
      <c r="B37" s="356"/>
      <c r="C37" s="358"/>
      <c r="D37" s="296"/>
      <c r="E37" s="296"/>
      <c r="F37" s="292"/>
      <c r="G37" s="292"/>
      <c r="H37" s="293"/>
      <c r="I37" s="293"/>
      <c r="J37" s="368"/>
      <c r="K37" s="356"/>
      <c r="L37" s="358"/>
      <c r="M37" s="296"/>
      <c r="N37" s="296"/>
      <c r="O37" s="292"/>
      <c r="P37" s="292"/>
      <c r="Q37" s="293"/>
      <c r="R37" s="293"/>
    </row>
    <row r="38" spans="1:19" ht="13.5" customHeight="1" hidden="1">
      <c r="A38" s="349">
        <v>6</v>
      </c>
      <c r="B38" s="369">
        <v>3</v>
      </c>
      <c r="C38" s="361" t="str">
        <f>VLOOKUP(B38,'пр.взв.'!B6:H133,2,FALSE)</f>
        <v>СЛАЕВ Ильдар Зякярьевич</v>
      </c>
      <c r="D38" s="319" t="str">
        <f>VLOOKUP(B38,'пр.взв.'!B3:H165,3,FALSE)</f>
        <v>19.05.87, КМС</v>
      </c>
      <c r="E38" s="319" t="str">
        <f>VLOOKUP(B38,'пр.взв.'!B3:H165,5,FALSE)</f>
        <v>МВД по Рес. Мордовия</v>
      </c>
      <c r="F38" s="320"/>
      <c r="G38" s="321"/>
      <c r="H38" s="247"/>
      <c r="I38" s="243"/>
      <c r="J38" s="367">
        <v>14</v>
      </c>
      <c r="K38" s="369">
        <v>4</v>
      </c>
      <c r="L38" s="361" t="str">
        <f>VLOOKUP(K38,'пр.взв.'!B3:H165,2,FALSE)</f>
        <v>БИУШКИН Михаил Михайлович</v>
      </c>
      <c r="M38" s="319" t="str">
        <f>VLOOKUP(K38,'пр.взв.'!B3:H165,3,FALSE)</f>
        <v>26.02.88, КМС</v>
      </c>
      <c r="N38" s="319" t="str">
        <f>VLOOKUP(K38,'пр.взв.'!B3:H165,5,FALSE)</f>
        <v>МВД по Рес. Мордовия</v>
      </c>
      <c r="O38" s="320"/>
      <c r="P38" s="321"/>
      <c r="Q38" s="247"/>
      <c r="R38" s="304"/>
      <c r="S38" s="12"/>
    </row>
    <row r="39" spans="1:19" ht="12.75" customHeight="1" hidden="1">
      <c r="A39" s="350"/>
      <c r="B39" s="360"/>
      <c r="C39" s="362"/>
      <c r="D39" s="298"/>
      <c r="E39" s="298"/>
      <c r="F39" s="298"/>
      <c r="G39" s="298"/>
      <c r="H39" s="257"/>
      <c r="I39" s="269"/>
      <c r="J39" s="367"/>
      <c r="K39" s="360"/>
      <c r="L39" s="362"/>
      <c r="M39" s="298"/>
      <c r="N39" s="298"/>
      <c r="O39" s="298"/>
      <c r="P39" s="298"/>
      <c r="Q39" s="257"/>
      <c r="R39" s="269"/>
      <c r="S39" s="12"/>
    </row>
    <row r="40" spans="1:19" ht="12.75" customHeight="1" hidden="1">
      <c r="A40" s="350"/>
      <c r="B40" s="355">
        <v>35</v>
      </c>
      <c r="C40" s="357" t="str">
        <f>VLOOKUP(B40,'пр.взв.'!B1:H1104,2,FALSE)</f>
        <v>МАНЖУЛА Артём Ильич</v>
      </c>
      <c r="D40" s="295" t="str">
        <f>VLOOKUP(B40,'пр.взв.'!B4:H167,3,FALSE)</f>
        <v>03.02.91, КМС</v>
      </c>
      <c r="E40" s="295" t="str">
        <f>VLOOKUP(B40,'пр.взв.'!B35:H167,5,FALSE)</f>
        <v>МВД по Р.Хакасия</v>
      </c>
      <c r="F40" s="291"/>
      <c r="G40" s="291"/>
      <c r="H40" s="242"/>
      <c r="I40" s="242"/>
      <c r="J40" s="367"/>
      <c r="K40" s="355">
        <v>36</v>
      </c>
      <c r="L40" s="357" t="str">
        <f>VLOOKUP(K40,'пр.взв.'!B4:H167,2,FALSE)</f>
        <v>ЗУЕВ Константин Александрович</v>
      </c>
      <c r="M40" s="295" t="str">
        <f>VLOOKUP(K40,'пр.взв.'!B4:H167,3,FALSE)</f>
        <v>20.11.90, КМС</v>
      </c>
      <c r="N40" s="295" t="str">
        <f>VLOOKUP(K40,'пр.взв.'!B40:H167,5,FALSE)</f>
        <v>УМВД по Калининградской обл.</v>
      </c>
      <c r="O40" s="291"/>
      <c r="P40" s="291"/>
      <c r="Q40" s="242"/>
      <c r="R40" s="242"/>
      <c r="S40" s="12"/>
    </row>
    <row r="41" spans="1:19" ht="13.5" customHeight="1" hidden="1" thickBot="1">
      <c r="A41" s="351"/>
      <c r="B41" s="356"/>
      <c r="C41" s="358"/>
      <c r="D41" s="296"/>
      <c r="E41" s="296"/>
      <c r="F41" s="292"/>
      <c r="G41" s="292"/>
      <c r="H41" s="293"/>
      <c r="I41" s="293"/>
      <c r="J41" s="368"/>
      <c r="K41" s="356"/>
      <c r="L41" s="358"/>
      <c r="M41" s="296"/>
      <c r="N41" s="296"/>
      <c r="O41" s="292"/>
      <c r="P41" s="292"/>
      <c r="Q41" s="293"/>
      <c r="R41" s="293"/>
      <c r="S41" s="12"/>
    </row>
    <row r="42" spans="1:18" ht="12.75" customHeight="1" hidden="1">
      <c r="A42" s="349">
        <v>10</v>
      </c>
      <c r="B42" s="359">
        <v>19</v>
      </c>
      <c r="C42" s="363" t="str">
        <f>VLOOKUP(B42,'пр.взв.'!B3:H1106,2,FALSE)</f>
        <v>ЯЦЕНКО Алексей Олегович</v>
      </c>
      <c r="D42" s="297" t="str">
        <f>VLOOKUP(B42,'пр.взв.'!B4:H169,3,FALSE)</f>
        <v>23.02.90, КМС</v>
      </c>
      <c r="E42" s="319" t="str">
        <f>VLOOKUP(B42,'пр.взв.'!B37:H169,5,FALSE)</f>
        <v>ГУ МВД по Ростовской обл.</v>
      </c>
      <c r="F42" s="299"/>
      <c r="G42" s="300"/>
      <c r="H42" s="301"/>
      <c r="I42" s="297"/>
      <c r="J42" s="305">
        <v>26</v>
      </c>
      <c r="K42" s="359">
        <v>20</v>
      </c>
      <c r="L42" s="363" t="str">
        <f>VLOOKUP(K42,'пр.взв.'!B4:H169,2,FALSE)</f>
        <v>РУДЕНКО Вячеслав Сергеевич</v>
      </c>
      <c r="M42" s="297" t="str">
        <f>VLOOKUP(K42,'пр.взв.'!B4:H169,3,FALSE)</f>
        <v>07.10.84, КМС</v>
      </c>
      <c r="N42" s="319" t="str">
        <f>VLOOKUP(K42,'пр.взв.'!B42:H169,5,FALSE)</f>
        <v>УМВД по Ульяновской обл.</v>
      </c>
      <c r="O42" s="299"/>
      <c r="P42" s="300"/>
      <c r="Q42" s="301"/>
      <c r="R42" s="297"/>
    </row>
    <row r="43" spans="1:18" ht="12.75" customHeight="1" hidden="1">
      <c r="A43" s="350"/>
      <c r="B43" s="360"/>
      <c r="C43" s="362"/>
      <c r="D43" s="298"/>
      <c r="E43" s="298"/>
      <c r="F43" s="298"/>
      <c r="G43" s="298"/>
      <c r="H43" s="257"/>
      <c r="I43" s="269"/>
      <c r="J43" s="306"/>
      <c r="K43" s="360"/>
      <c r="L43" s="362"/>
      <c r="M43" s="298"/>
      <c r="N43" s="298"/>
      <c r="O43" s="298"/>
      <c r="P43" s="298"/>
      <c r="Q43" s="257"/>
      <c r="R43" s="269"/>
    </row>
    <row r="44" spans="1:18" ht="12.75" customHeight="1" hidden="1">
      <c r="A44" s="350"/>
      <c r="B44" s="355">
        <v>51</v>
      </c>
      <c r="C44" s="357" t="e">
        <f>VLOOKUP(B44,'пр.взв.'!B3:H1108,2,FALSE)</f>
        <v>#N/A</v>
      </c>
      <c r="D44" s="295" t="e">
        <f>VLOOKUP(B44,'пр.взв.'!B4:H171,3,FALSE)</f>
        <v>#N/A</v>
      </c>
      <c r="E44" s="295" t="e">
        <f>VLOOKUP(B44,'пр.взв.'!B39:H171,5,FALSE)</f>
        <v>#N/A</v>
      </c>
      <c r="F44" s="291"/>
      <c r="G44" s="291"/>
      <c r="H44" s="242"/>
      <c r="I44" s="242"/>
      <c r="J44" s="306"/>
      <c r="K44" s="355">
        <v>52</v>
      </c>
      <c r="L44" s="357" t="e">
        <f>VLOOKUP(K44,'пр.взв.'!B4:H171,2,FALSE)</f>
        <v>#N/A</v>
      </c>
      <c r="M44" s="295" t="e">
        <f>VLOOKUP(K44,'пр.взв.'!B4:H171,3,FALSE)</f>
        <v>#N/A</v>
      </c>
      <c r="N44" s="295" t="e">
        <f>VLOOKUP(K44,'пр.взв.'!B44:H171,5,FALSE)</f>
        <v>#N/A</v>
      </c>
      <c r="O44" s="291"/>
      <c r="P44" s="291"/>
      <c r="Q44" s="242"/>
      <c r="R44" s="242"/>
    </row>
    <row r="45" spans="1:18" ht="13.5" customHeight="1" hidden="1" thickBot="1">
      <c r="A45" s="365"/>
      <c r="B45" s="356"/>
      <c r="C45" s="358"/>
      <c r="D45" s="296"/>
      <c r="E45" s="296"/>
      <c r="F45" s="292"/>
      <c r="G45" s="292"/>
      <c r="H45" s="293"/>
      <c r="I45" s="293"/>
      <c r="J45" s="307"/>
      <c r="K45" s="356"/>
      <c r="L45" s="358"/>
      <c r="M45" s="296"/>
      <c r="N45" s="296"/>
      <c r="O45" s="292"/>
      <c r="P45" s="292"/>
      <c r="Q45" s="293"/>
      <c r="R45" s="293"/>
    </row>
    <row r="46" spans="1:18" ht="12.75" customHeight="1" hidden="1">
      <c r="A46" s="349">
        <v>7</v>
      </c>
      <c r="B46" s="359">
        <v>11</v>
      </c>
      <c r="C46" s="361" t="str">
        <f>VLOOKUP(B46,'пр.взв.'!B3:H1101,2,FALSE)</f>
        <v>САЛУГИН Артём Вадимович</v>
      </c>
      <c r="D46" s="319" t="str">
        <f>VLOOKUP(B46,'пр.взв.'!B4:H173,3,FALSE)</f>
        <v>01.09.83, КМС</v>
      </c>
      <c r="E46" s="319" t="str">
        <f>VLOOKUP(B46,'пр.взв.'!B4:H173,5,FALSE)</f>
        <v>УМВД по Омской обл.</v>
      </c>
      <c r="F46" s="320"/>
      <c r="G46" s="321"/>
      <c r="H46" s="247"/>
      <c r="I46" s="243"/>
      <c r="J46" s="305">
        <v>15</v>
      </c>
      <c r="K46" s="359">
        <v>12</v>
      </c>
      <c r="L46" s="361" t="str">
        <f>VLOOKUP(K46,'пр.взв.'!B4:H173,2,FALSE)</f>
        <v>БЫКОВ Иван Сергеевич</v>
      </c>
      <c r="M46" s="319" t="str">
        <f>VLOOKUP(K46,'пр.взв.'!B4:H173,3,FALSE)</f>
        <v>23.08.83, МС</v>
      </c>
      <c r="N46" s="319" t="str">
        <f>VLOOKUP(K46,'пр.взв.'!B4:H173,5,FALSE)</f>
        <v>ГУ МВД по С-Пет. и Лен.обл.</v>
      </c>
      <c r="O46" s="320"/>
      <c r="P46" s="321"/>
      <c r="Q46" s="247"/>
      <c r="R46" s="243"/>
    </row>
    <row r="47" spans="1:18" ht="12.75" customHeight="1" hidden="1">
      <c r="A47" s="350"/>
      <c r="B47" s="360"/>
      <c r="C47" s="362"/>
      <c r="D47" s="298"/>
      <c r="E47" s="298"/>
      <c r="F47" s="298"/>
      <c r="G47" s="298"/>
      <c r="H47" s="257"/>
      <c r="I47" s="269"/>
      <c r="J47" s="306"/>
      <c r="K47" s="360"/>
      <c r="L47" s="362"/>
      <c r="M47" s="298"/>
      <c r="N47" s="298"/>
      <c r="O47" s="298"/>
      <c r="P47" s="298"/>
      <c r="Q47" s="257"/>
      <c r="R47" s="269"/>
    </row>
    <row r="48" spans="1:18" ht="12.75" customHeight="1" hidden="1">
      <c r="A48" s="350"/>
      <c r="B48" s="355">
        <v>43</v>
      </c>
      <c r="C48" s="357" t="str">
        <f>VLOOKUP(B48,'пр.взв.'!B3:H112,2,FALSE)</f>
        <v>САЙЯН Дмитрий Юрикович</v>
      </c>
      <c r="D48" s="295" t="str">
        <f>VLOOKUP(B48,'пр.взв.'!B4:H175,3,FALSE)</f>
        <v>15.05.89, МС</v>
      </c>
      <c r="E48" s="295" t="str">
        <f>VLOOKUP(B48,'пр.взв.'!B43:H175,5,FALSE)</f>
        <v>ГУ МВД по Влгоградской обл.</v>
      </c>
      <c r="F48" s="291"/>
      <c r="G48" s="291"/>
      <c r="H48" s="242"/>
      <c r="I48" s="242"/>
      <c r="J48" s="306"/>
      <c r="K48" s="355">
        <v>44</v>
      </c>
      <c r="L48" s="357" t="str">
        <f>VLOOKUP(K48,'пр.взв.'!B4:H175,2,FALSE)</f>
        <v>КОЛЕСНИКОВ Александр Николаевич</v>
      </c>
      <c r="M48" s="295" t="str">
        <f>VLOOKUP(K48,'пр.взв.'!B4:H175,3,FALSE)</f>
        <v>22.02.83, КМС</v>
      </c>
      <c r="N48" s="295" t="str">
        <f>VLOOKUP(K48,'пр.взв.'!B48:H175,5,FALSE)</f>
        <v>УМВД по Белгородской обл.</v>
      </c>
      <c r="O48" s="291"/>
      <c r="P48" s="291"/>
      <c r="Q48" s="242"/>
      <c r="R48" s="242"/>
    </row>
    <row r="49" spans="1:18" ht="13.5" customHeight="1" hidden="1" thickBot="1">
      <c r="A49" s="351"/>
      <c r="B49" s="356"/>
      <c r="C49" s="358"/>
      <c r="D49" s="296"/>
      <c r="E49" s="296"/>
      <c r="F49" s="292"/>
      <c r="G49" s="292"/>
      <c r="H49" s="293"/>
      <c r="I49" s="293"/>
      <c r="J49" s="307"/>
      <c r="K49" s="356"/>
      <c r="L49" s="358"/>
      <c r="M49" s="296"/>
      <c r="N49" s="296"/>
      <c r="O49" s="292"/>
      <c r="P49" s="292"/>
      <c r="Q49" s="293"/>
      <c r="R49" s="293"/>
    </row>
    <row r="50" spans="1:18" ht="12.75" customHeight="1" hidden="1">
      <c r="A50" s="349">
        <v>12</v>
      </c>
      <c r="B50" s="359">
        <v>27</v>
      </c>
      <c r="C50" s="363" t="str">
        <f>VLOOKUP(B50,'пр.взв.'!B3:H114,2,FALSE)</f>
        <v>АНДРОСЕНКОВ Максим Дмитриевич</v>
      </c>
      <c r="D50" s="297" t="str">
        <f>VLOOKUP(B50,'пр.взв.'!B5:H177,3,FALSE)</f>
        <v>15.05.94, КМС</v>
      </c>
      <c r="E50" s="319" t="str">
        <f>VLOOKUP(B50,'пр.взв.'!B45:H177,5,FALSE)</f>
        <v>УМВД по Приморскому кр.</v>
      </c>
      <c r="F50" s="299"/>
      <c r="G50" s="300"/>
      <c r="H50" s="301"/>
      <c r="I50" s="297"/>
      <c r="J50" s="305">
        <v>28</v>
      </c>
      <c r="K50" s="359">
        <v>28</v>
      </c>
      <c r="L50" s="363" t="str">
        <f>VLOOKUP(K50,'пр.взв.'!B5:H177,2,FALSE)</f>
        <v>БЕЗЪЯЗЫЧНЫЙ Роман Олегович</v>
      </c>
      <c r="M50" s="297" t="str">
        <f>VLOOKUP(K50,'пр.взв.'!B5:H177,3,FALSE)</f>
        <v>26.10.90, КМС</v>
      </c>
      <c r="N50" s="319" t="str">
        <f>VLOOKUP(K50,'пр.взв.'!B50:H177,5,FALSE)</f>
        <v>УМВД по Курской обл.</v>
      </c>
      <c r="O50" s="298"/>
      <c r="P50" s="364"/>
      <c r="Q50" s="257"/>
      <c r="R50" s="295"/>
    </row>
    <row r="51" spans="1:18" ht="12.75" customHeight="1" hidden="1">
      <c r="A51" s="350"/>
      <c r="B51" s="360"/>
      <c r="C51" s="362"/>
      <c r="D51" s="298"/>
      <c r="E51" s="298"/>
      <c r="F51" s="298"/>
      <c r="G51" s="298"/>
      <c r="H51" s="257"/>
      <c r="I51" s="269"/>
      <c r="J51" s="306"/>
      <c r="K51" s="360"/>
      <c r="L51" s="362"/>
      <c r="M51" s="298"/>
      <c r="N51" s="298"/>
      <c r="O51" s="298"/>
      <c r="P51" s="298"/>
      <c r="Q51" s="257"/>
      <c r="R51" s="269"/>
    </row>
    <row r="52" spans="1:18" ht="12.75" customHeight="1" hidden="1">
      <c r="A52" s="350"/>
      <c r="B52" s="355">
        <v>59</v>
      </c>
      <c r="C52" s="357" t="e">
        <f>VLOOKUP(B52,'пр.взв.'!B3:H1160,2,FALSE)</f>
        <v>#N/A</v>
      </c>
      <c r="D52" s="295" t="e">
        <f>VLOOKUP(B52,'пр.взв.'!B5:H179,3,FALSE)</f>
        <v>#N/A</v>
      </c>
      <c r="E52" s="295" t="e">
        <f>VLOOKUP(B52,'пр.взв.'!B47:H179,5,FALSE)</f>
        <v>#N/A</v>
      </c>
      <c r="F52" s="291"/>
      <c r="G52" s="291"/>
      <c r="H52" s="242"/>
      <c r="I52" s="242"/>
      <c r="J52" s="306"/>
      <c r="K52" s="355">
        <v>60</v>
      </c>
      <c r="L52" s="357" t="e">
        <f>VLOOKUP(K52,'пр.взв.'!B5:H179,2,FALSE)</f>
        <v>#N/A</v>
      </c>
      <c r="M52" s="295" t="e">
        <f>VLOOKUP(K52,'пр.взв.'!B5:H179,3,FALSE)</f>
        <v>#N/A</v>
      </c>
      <c r="N52" s="295" t="e">
        <f>VLOOKUP(K52,'пр.взв.'!B52:H179,5,FALSE)</f>
        <v>#N/A</v>
      </c>
      <c r="O52" s="291"/>
      <c r="P52" s="291"/>
      <c r="Q52" s="242"/>
      <c r="R52" s="242"/>
    </row>
    <row r="53" spans="1:18" ht="13.5" customHeight="1" hidden="1" thickBot="1">
      <c r="A53" s="365"/>
      <c r="B53" s="356"/>
      <c r="C53" s="358"/>
      <c r="D53" s="296"/>
      <c r="E53" s="296"/>
      <c r="F53" s="292"/>
      <c r="G53" s="292"/>
      <c r="H53" s="293"/>
      <c r="I53" s="293"/>
      <c r="J53" s="307"/>
      <c r="K53" s="356"/>
      <c r="L53" s="358"/>
      <c r="M53" s="296"/>
      <c r="N53" s="296"/>
      <c r="O53" s="292"/>
      <c r="P53" s="292"/>
      <c r="Q53" s="293"/>
      <c r="R53" s="293"/>
    </row>
    <row r="54" spans="1:18" ht="12.75" customHeight="1" hidden="1">
      <c r="A54" s="349">
        <v>8</v>
      </c>
      <c r="B54" s="359">
        <v>7</v>
      </c>
      <c r="C54" s="361" t="str">
        <f>VLOOKUP(B54,'пр.взв.'!B3:H118,2,FALSE)</f>
        <v>БЕЛЯКОВ Роман Валерьевич</v>
      </c>
      <c r="D54" s="319" t="str">
        <f>VLOOKUP(B54,'пр.взв.'!B5:H181,3,FALSE)</f>
        <v>24.10.89, КМС</v>
      </c>
      <c r="E54" s="319" t="str">
        <f>VLOOKUP(B54,'пр.взв.'!B4:H181,5,FALSE)</f>
        <v>УТ МВД по УрФО</v>
      </c>
      <c r="F54" s="320"/>
      <c r="G54" s="321"/>
      <c r="H54" s="247"/>
      <c r="I54" s="243"/>
      <c r="J54" s="305">
        <v>16</v>
      </c>
      <c r="K54" s="359">
        <v>8</v>
      </c>
      <c r="L54" s="361" t="str">
        <f>VLOOKUP(K54,'пр.взв.'!B5:H181,2,FALSE)</f>
        <v>ФИРСОВ Дмитрий Анатольевич</v>
      </c>
      <c r="M54" s="319" t="str">
        <f>VLOOKUP(K54,'пр.взв.'!B5:H181,3,FALSE)</f>
        <v>06.04.87, КМС</v>
      </c>
      <c r="N54" s="319" t="str">
        <f>VLOOKUP(K54,'пр.взв.'!B4:H181,5,FALSE)</f>
        <v>МВД по Р.Хакасия</v>
      </c>
      <c r="O54" s="320"/>
      <c r="P54" s="321"/>
      <c r="Q54" s="247"/>
      <c r="R54" s="243"/>
    </row>
    <row r="55" spans="1:18" ht="12.75" customHeight="1" hidden="1">
      <c r="A55" s="350"/>
      <c r="B55" s="360"/>
      <c r="C55" s="362"/>
      <c r="D55" s="298"/>
      <c r="E55" s="298"/>
      <c r="F55" s="298"/>
      <c r="G55" s="298"/>
      <c r="H55" s="257"/>
      <c r="I55" s="269"/>
      <c r="J55" s="306"/>
      <c r="K55" s="360"/>
      <c r="L55" s="362"/>
      <c r="M55" s="298"/>
      <c r="N55" s="298"/>
      <c r="O55" s="298"/>
      <c r="P55" s="298"/>
      <c r="Q55" s="257"/>
      <c r="R55" s="269"/>
    </row>
    <row r="56" spans="1:18" ht="12.75" customHeight="1" hidden="1">
      <c r="A56" s="350"/>
      <c r="B56" s="355">
        <v>39</v>
      </c>
      <c r="C56" s="357" t="str">
        <f>VLOOKUP(B56,'пр.взв.'!B3:H120,2,FALSE)</f>
        <v>ЖИЛЕНКО Николай Анатольевич</v>
      </c>
      <c r="D56" s="295" t="str">
        <f>VLOOKUP(B56,'пр.взв.'!B5:H183,3,FALSE)</f>
        <v>27.08.90, КМС</v>
      </c>
      <c r="E56" s="295" t="str">
        <f>VLOOKUP(B56,'пр.взв.'!B51:H183,5,FALSE)</f>
        <v>ГУ МВД по Ставропольскому кр.</v>
      </c>
      <c r="F56" s="291"/>
      <c r="G56" s="291"/>
      <c r="H56" s="242"/>
      <c r="I56" s="242"/>
      <c r="J56" s="306"/>
      <c r="K56" s="355">
        <v>40</v>
      </c>
      <c r="L56" s="357" t="str">
        <f>VLOOKUP(K56,'пр.взв.'!B5:H183,2,FALSE)</f>
        <v>ГАДЖИЕВ Тимур Алибекович</v>
      </c>
      <c r="M56" s="295" t="str">
        <f>VLOOKUP(K56,'пр.взв.'!B5:H183,3,FALSE)</f>
        <v>19.06.83, КМС</v>
      </c>
      <c r="N56" s="295" t="str">
        <f>VLOOKUP(K56,'пр.взв.'!B56:H183,5,FALSE)</f>
        <v>УМВД по Ивановской обл.</v>
      </c>
      <c r="O56" s="291"/>
      <c r="P56" s="291"/>
      <c r="Q56" s="242"/>
      <c r="R56" s="242"/>
    </row>
    <row r="57" spans="1:18" ht="12.75" customHeight="1" hidden="1" thickBot="1">
      <c r="A57" s="351"/>
      <c r="B57" s="356"/>
      <c r="C57" s="358"/>
      <c r="D57" s="296"/>
      <c r="E57" s="296"/>
      <c r="F57" s="292"/>
      <c r="G57" s="292"/>
      <c r="H57" s="293"/>
      <c r="I57" s="293"/>
      <c r="J57" s="307"/>
      <c r="K57" s="356"/>
      <c r="L57" s="358"/>
      <c r="M57" s="296"/>
      <c r="N57" s="296"/>
      <c r="O57" s="292"/>
      <c r="P57" s="292"/>
      <c r="Q57" s="293"/>
      <c r="R57" s="293"/>
    </row>
    <row r="58" spans="1:18" ht="12.75" customHeight="1" hidden="1">
      <c r="A58" s="349">
        <v>14</v>
      </c>
      <c r="B58" s="359">
        <v>23</v>
      </c>
      <c r="C58" s="363" t="str">
        <f>VLOOKUP(B58,'пр.взв.'!B3:H122,2,FALSE)</f>
        <v>МИКУЛЕЦ Андрей Васильевич</v>
      </c>
      <c r="D58" s="297" t="str">
        <f>VLOOKUP(B58,'пр.взв.'!B5:H185,3,FALSE)</f>
        <v>04.08.87, КМС</v>
      </c>
      <c r="E58" s="319" t="str">
        <f>VLOOKUP(B58,'пр.взв.'!B5:H185,5,FALSE)</f>
        <v>УМВД по Волгодской обл.</v>
      </c>
      <c r="F58" s="299"/>
      <c r="G58" s="300"/>
      <c r="H58" s="301"/>
      <c r="I58" s="297"/>
      <c r="J58" s="305">
        <v>30</v>
      </c>
      <c r="K58" s="359">
        <v>24</v>
      </c>
      <c r="L58" s="363" t="str">
        <f>VLOOKUP(K58,'пр.взв.'!B5:H185,2,FALSE)</f>
        <v>МИХАЙЛОВ Евгений Александрович</v>
      </c>
      <c r="M58" s="297" t="str">
        <f>VLOOKUP(K58,'пр.взв.'!B5:H185,3,FALSE)</f>
        <v>18.05.86, КМС</v>
      </c>
      <c r="N58" s="319" t="str">
        <f>VLOOKUP(K58,'пр.взв.'!B5:H185,5,FALSE)</f>
        <v>МВД по Чувашской Рес.</v>
      </c>
      <c r="O58" s="299"/>
      <c r="P58" s="300"/>
      <c r="Q58" s="301"/>
      <c r="R58" s="297"/>
    </row>
    <row r="59" spans="1:18" ht="12.75" customHeight="1" hidden="1">
      <c r="A59" s="350"/>
      <c r="B59" s="360"/>
      <c r="C59" s="362"/>
      <c r="D59" s="298"/>
      <c r="E59" s="298"/>
      <c r="F59" s="298"/>
      <c r="G59" s="298"/>
      <c r="H59" s="257"/>
      <c r="I59" s="269"/>
      <c r="J59" s="306"/>
      <c r="K59" s="360"/>
      <c r="L59" s="362"/>
      <c r="M59" s="298"/>
      <c r="N59" s="298"/>
      <c r="O59" s="298"/>
      <c r="P59" s="298"/>
      <c r="Q59" s="257"/>
      <c r="R59" s="269"/>
    </row>
    <row r="60" spans="1:18" ht="12.75" customHeight="1" hidden="1">
      <c r="A60" s="350"/>
      <c r="B60" s="355">
        <v>55</v>
      </c>
      <c r="C60" s="357" t="e">
        <f>VLOOKUP(B60,'пр.взв.'!B3:H124,2,FALSE)</f>
        <v>#N/A</v>
      </c>
      <c r="D60" s="295" t="e">
        <f>VLOOKUP(B60,'пр.взв.'!B6:H187,3,FALSE)</f>
        <v>#N/A</v>
      </c>
      <c r="E60" s="295" t="e">
        <f>VLOOKUP(B60,'пр.взв.'!B55:H187,5,FALSE)</f>
        <v>#N/A</v>
      </c>
      <c r="F60" s="291"/>
      <c r="G60" s="291"/>
      <c r="H60" s="242"/>
      <c r="I60" s="242"/>
      <c r="J60" s="306"/>
      <c r="K60" s="355">
        <v>56</v>
      </c>
      <c r="L60" s="357" t="e">
        <f>VLOOKUP(K60,'пр.взв.'!B1:H187,2,FALSE)</f>
        <v>#N/A</v>
      </c>
      <c r="M60" s="295" t="e">
        <f>VLOOKUP(K60,'пр.взв.'!B6:H187,3,FALSE)</f>
        <v>#N/A</v>
      </c>
      <c r="N60" s="295" t="e">
        <f>VLOOKUP(K60,'пр.взв.'!B60:H187,5,FALSE)</f>
        <v>#N/A</v>
      </c>
      <c r="O60" s="291"/>
      <c r="P60" s="291"/>
      <c r="Q60" s="242"/>
      <c r="R60" s="242"/>
    </row>
    <row r="61" spans="1:18" ht="13.5" customHeight="1" hidden="1" thickBot="1">
      <c r="A61" s="365"/>
      <c r="B61" s="356"/>
      <c r="C61" s="358"/>
      <c r="D61" s="296"/>
      <c r="E61" s="296"/>
      <c r="F61" s="292"/>
      <c r="G61" s="292"/>
      <c r="H61" s="293"/>
      <c r="I61" s="293"/>
      <c r="J61" s="307"/>
      <c r="K61" s="356"/>
      <c r="L61" s="358"/>
      <c r="M61" s="296"/>
      <c r="N61" s="296"/>
      <c r="O61" s="292"/>
      <c r="P61" s="292"/>
      <c r="Q61" s="293"/>
      <c r="R61" s="293"/>
    </row>
    <row r="62" spans="1:18" ht="12.75" customHeight="1" hidden="1">
      <c r="A62" s="349">
        <v>9</v>
      </c>
      <c r="B62" s="359">
        <v>15</v>
      </c>
      <c r="C62" s="361" t="str">
        <f>VLOOKUP(B62,'пр.взв.'!B3:H126,2,FALSE)</f>
        <v>НАЗАРОВ Алексей Вячеславович</v>
      </c>
      <c r="D62" s="319" t="str">
        <f>VLOOKUP(B62,'пр.взв.'!B6:H189,3,FALSE)</f>
        <v>24.10.84, МС</v>
      </c>
      <c r="E62" s="319" t="str">
        <f>VLOOKUP(B62,'пр.взв.'!B5:H189,5,FALSE)</f>
        <v>ГУ МВД по Краснодарскому кр.</v>
      </c>
      <c r="F62" s="320"/>
      <c r="G62" s="321"/>
      <c r="H62" s="247"/>
      <c r="I62" s="243"/>
      <c r="J62" s="305">
        <v>17</v>
      </c>
      <c r="K62" s="359">
        <v>16</v>
      </c>
      <c r="L62" s="361" t="str">
        <f>VLOOKUP(K62,'пр.взв.'!B2:H189,2,FALSE)</f>
        <v>ГЕРАСИМОВ Владимир Васильевич</v>
      </c>
      <c r="M62" s="319" t="str">
        <f>VLOOKUP(K62,'пр.взв.'!B6:H189,3,FALSE)</f>
        <v>14.02.91, КМС</v>
      </c>
      <c r="N62" s="319" t="str">
        <f>VLOOKUP(K62,'пр.взв.'!B2:H189,5,FALSE)</f>
        <v>УТ МВД по УрФО</v>
      </c>
      <c r="O62" s="320"/>
      <c r="P62" s="321"/>
      <c r="Q62" s="247"/>
      <c r="R62" s="243"/>
    </row>
    <row r="63" spans="1:18" ht="12.75" customHeight="1" hidden="1">
      <c r="A63" s="350"/>
      <c r="B63" s="360"/>
      <c r="C63" s="362"/>
      <c r="D63" s="298"/>
      <c r="E63" s="298"/>
      <c r="F63" s="298"/>
      <c r="G63" s="298"/>
      <c r="H63" s="257"/>
      <c r="I63" s="269"/>
      <c r="J63" s="306"/>
      <c r="K63" s="360"/>
      <c r="L63" s="362"/>
      <c r="M63" s="298"/>
      <c r="N63" s="298"/>
      <c r="O63" s="298"/>
      <c r="P63" s="298"/>
      <c r="Q63" s="257"/>
      <c r="R63" s="269"/>
    </row>
    <row r="64" spans="1:18" ht="12.75" customHeight="1" hidden="1">
      <c r="A64" s="350"/>
      <c r="B64" s="355">
        <v>47</v>
      </c>
      <c r="C64" s="357" t="str">
        <f>VLOOKUP(B64,'пр.взв.'!B3:H128,2,FALSE)</f>
        <v>САФРОНОВ Николай Юрьевич</v>
      </c>
      <c r="D64" s="295" t="str">
        <f>VLOOKUP(B64,'пр.взв.'!B6:H191,3,FALSE)</f>
        <v>19.12.88, КМС</v>
      </c>
      <c r="E64" s="295" t="str">
        <f>VLOOKUP(B64,'пр.взв.'!B59:H191,5,FALSE)</f>
        <v>Упр.на транспорте МВД по ЦФО</v>
      </c>
      <c r="F64" s="291"/>
      <c r="G64" s="291"/>
      <c r="H64" s="242"/>
      <c r="I64" s="242"/>
      <c r="J64" s="306"/>
      <c r="K64" s="355">
        <v>48</v>
      </c>
      <c r="L64" s="357" t="str">
        <f>VLOOKUP(K64,'пр.взв.'!B4:H191,2,FALSE)</f>
        <v>ФИЛИППОВ Иван Евгеньевич</v>
      </c>
      <c r="M64" s="295" t="str">
        <f>VLOOKUP(K64,'пр.взв.'!B6:H191,3,FALSE)</f>
        <v>09.08.92, КМС</v>
      </c>
      <c r="N64" s="295" t="str">
        <f>VLOOKUP(K64,'пр.взв.'!B64:H191,5,FALSE)</f>
        <v>Упр.на транспорте МВД по ЦФО</v>
      </c>
      <c r="O64" s="291"/>
      <c r="P64" s="291"/>
      <c r="Q64" s="242"/>
      <c r="R64" s="242"/>
    </row>
    <row r="65" spans="1:18" ht="13.5" customHeight="1" hidden="1" thickBot="1">
      <c r="A65" s="351"/>
      <c r="B65" s="356"/>
      <c r="C65" s="358"/>
      <c r="D65" s="296"/>
      <c r="E65" s="296"/>
      <c r="F65" s="292"/>
      <c r="G65" s="292"/>
      <c r="H65" s="293"/>
      <c r="I65" s="293"/>
      <c r="J65" s="307"/>
      <c r="K65" s="356"/>
      <c r="L65" s="358"/>
      <c r="M65" s="296"/>
      <c r="N65" s="296"/>
      <c r="O65" s="292"/>
      <c r="P65" s="292"/>
      <c r="Q65" s="293"/>
      <c r="R65" s="293"/>
    </row>
    <row r="66" spans="1:18" ht="12.75" customHeight="1" hidden="1">
      <c r="A66" s="366">
        <v>16</v>
      </c>
      <c r="B66" s="359">
        <v>31</v>
      </c>
      <c r="C66" s="361" t="str">
        <f>VLOOKUP(B66,'пр.взв.'!B3:H130,2,FALSE)</f>
        <v>СВИРИДОВ Алексей Сергеевич</v>
      </c>
      <c r="D66" s="319" t="str">
        <f>VLOOKUP(B66,'пр.взв.'!B6:H193,3,FALSE)</f>
        <v>01.11.87, КМС</v>
      </c>
      <c r="E66" s="319" t="str">
        <f>VLOOKUP(B66,'пр.взв.'!B61:H193,5,FALSE)</f>
        <v>УМВД по Пензенской обл.</v>
      </c>
      <c r="F66" s="298"/>
      <c r="G66" s="364"/>
      <c r="H66" s="257"/>
      <c r="I66" s="295"/>
      <c r="J66" s="305">
        <v>32</v>
      </c>
      <c r="K66" s="359">
        <v>32</v>
      </c>
      <c r="L66" s="361" t="str">
        <f>VLOOKUP(K66,'пр.взв.'!B6:H193,2,FALSE)</f>
        <v>ЛУНКИН Борис Игоревич</v>
      </c>
      <c r="M66" s="319" t="str">
        <f>VLOOKUP(K66,'пр.взв.'!B6:H193,3,FALSE)</f>
        <v>25.11.80, КМС</v>
      </c>
      <c r="N66" s="319" t="str">
        <f>VLOOKUP(K66,'пр.взв.'!B66:H193,5,FALSE)</f>
        <v>УМВД по Еврейской А.О.</v>
      </c>
      <c r="O66" s="298"/>
      <c r="P66" s="364"/>
      <c r="Q66" s="257"/>
      <c r="R66" s="295"/>
    </row>
    <row r="67" spans="1:18" ht="12.75" customHeight="1" hidden="1">
      <c r="A67" s="367"/>
      <c r="B67" s="360"/>
      <c r="C67" s="362"/>
      <c r="D67" s="298"/>
      <c r="E67" s="298"/>
      <c r="F67" s="298"/>
      <c r="G67" s="298"/>
      <c r="H67" s="257"/>
      <c r="I67" s="269"/>
      <c r="J67" s="306"/>
      <c r="K67" s="360"/>
      <c r="L67" s="362"/>
      <c r="M67" s="298"/>
      <c r="N67" s="298"/>
      <c r="O67" s="298"/>
      <c r="P67" s="298"/>
      <c r="Q67" s="257"/>
      <c r="R67" s="269"/>
    </row>
    <row r="68" spans="1:18" ht="12.75" customHeight="1" hidden="1">
      <c r="A68" s="367"/>
      <c r="B68" s="355">
        <v>63</v>
      </c>
      <c r="C68" s="357" t="e">
        <f>VLOOKUP(B68,'пр.взв.'!B3:H132,2,FALSE)</f>
        <v>#N/A</v>
      </c>
      <c r="D68" s="295" t="e">
        <f>VLOOKUP(B68,'пр.взв.'!B6:H195,3,FALSE)</f>
        <v>#N/A</v>
      </c>
      <c r="E68" s="319" t="e">
        <f>VLOOKUP(B68,'пр.взв.'!B63:H195,5,FALSE)</f>
        <v>#N/A</v>
      </c>
      <c r="F68" s="291"/>
      <c r="G68" s="291"/>
      <c r="H68" s="242"/>
      <c r="I68" s="242"/>
      <c r="J68" s="306"/>
      <c r="K68" s="355">
        <v>64</v>
      </c>
      <c r="L68" s="357" t="e">
        <f>VLOOKUP(K68,'пр.взв.'!B1:H195,2,FALSE)</f>
        <v>#N/A</v>
      </c>
      <c r="M68" s="295" t="e">
        <f>VLOOKUP(K68,'пр.взв.'!B6:H195,3,FALSE)</f>
        <v>#N/A</v>
      </c>
      <c r="N68" s="319" t="e">
        <f>VLOOKUP(K68,'пр.взв.'!B68:H195,5,FALSE)</f>
        <v>#N/A</v>
      </c>
      <c r="O68" s="291"/>
      <c r="P68" s="291"/>
      <c r="Q68" s="242"/>
      <c r="R68" s="242"/>
    </row>
    <row r="69" spans="1:18" ht="12.75" customHeight="1" hidden="1" thickBot="1">
      <c r="A69" s="368"/>
      <c r="B69" s="356"/>
      <c r="C69" s="358"/>
      <c r="D69" s="296"/>
      <c r="E69" s="296"/>
      <c r="F69" s="292"/>
      <c r="G69" s="292"/>
      <c r="H69" s="293"/>
      <c r="I69" s="293"/>
      <c r="J69" s="307"/>
      <c r="K69" s="356"/>
      <c r="L69" s="358"/>
      <c r="M69" s="296"/>
      <c r="N69" s="296"/>
      <c r="O69" s="292"/>
      <c r="P69" s="292"/>
      <c r="Q69" s="293"/>
      <c r="R69" s="293"/>
    </row>
    <row r="70" spans="1:18" ht="12.75" customHeight="1" hidden="1">
      <c r="A70" s="74"/>
      <c r="B70" s="75"/>
      <c r="C70" s="76"/>
      <c r="D70" s="39"/>
      <c r="E70" s="39"/>
      <c r="F70" s="39"/>
      <c r="G70" s="39"/>
      <c r="H70" s="77"/>
      <c r="I70" s="77"/>
      <c r="J70" s="74"/>
      <c r="K70" s="75"/>
      <c r="L70" s="76"/>
      <c r="M70" s="39"/>
      <c r="N70" s="39"/>
      <c r="O70" s="39"/>
      <c r="P70" s="39"/>
      <c r="Q70" s="77"/>
      <c r="R70" s="77"/>
    </row>
    <row r="71" spans="2:18" ht="25.5" customHeight="1" hidden="1" thickBot="1">
      <c r="B71" s="71" t="s">
        <v>52</v>
      </c>
      <c r="C71" s="72" t="s">
        <v>53</v>
      </c>
      <c r="D71" s="73" t="s">
        <v>54</v>
      </c>
      <c r="E71" s="72"/>
      <c r="F71" s="71" t="str">
        <f>B2</f>
        <v>в.к. 82  кг</v>
      </c>
      <c r="G71" s="72"/>
      <c r="H71" s="72"/>
      <c r="I71" s="72"/>
      <c r="J71" s="72"/>
      <c r="K71" s="71" t="s">
        <v>1</v>
      </c>
      <c r="L71" s="72" t="s">
        <v>53</v>
      </c>
      <c r="M71" s="73" t="s">
        <v>54</v>
      </c>
      <c r="N71" s="72"/>
      <c r="O71" s="71" t="str">
        <f>F71</f>
        <v>в.к. 82  кг</v>
      </c>
      <c r="P71" s="72"/>
      <c r="Q71" s="72"/>
      <c r="R71" s="72"/>
    </row>
    <row r="72" spans="1:18" ht="12.75" customHeight="1" hidden="1">
      <c r="A72" s="334" t="s">
        <v>55</v>
      </c>
      <c r="B72" s="336" t="s">
        <v>3</v>
      </c>
      <c r="C72" s="327" t="s">
        <v>4</v>
      </c>
      <c r="D72" s="304" t="s">
        <v>12</v>
      </c>
      <c r="E72" s="327" t="s">
        <v>79</v>
      </c>
      <c r="F72" s="327" t="s">
        <v>13</v>
      </c>
      <c r="G72" s="329" t="s">
        <v>56</v>
      </c>
      <c r="H72" s="331" t="s">
        <v>57</v>
      </c>
      <c r="I72" s="332" t="s">
        <v>15</v>
      </c>
      <c r="J72" s="334" t="s">
        <v>55</v>
      </c>
      <c r="K72" s="336" t="s">
        <v>3</v>
      </c>
      <c r="L72" s="327" t="s">
        <v>4</v>
      </c>
      <c r="M72" s="304" t="s">
        <v>12</v>
      </c>
      <c r="N72" s="327" t="s">
        <v>79</v>
      </c>
      <c r="O72" s="327" t="s">
        <v>13</v>
      </c>
      <c r="P72" s="329" t="s">
        <v>56</v>
      </c>
      <c r="Q72" s="331" t="s">
        <v>57</v>
      </c>
      <c r="R72" s="332" t="s">
        <v>15</v>
      </c>
    </row>
    <row r="73" spans="1:18" ht="12.75" customHeight="1" hidden="1" thickBot="1">
      <c r="A73" s="335"/>
      <c r="B73" s="352" t="s">
        <v>58</v>
      </c>
      <c r="C73" s="328"/>
      <c r="D73" s="326"/>
      <c r="E73" s="328"/>
      <c r="F73" s="328"/>
      <c r="G73" s="330"/>
      <c r="H73" s="293"/>
      <c r="I73" s="333" t="s">
        <v>59</v>
      </c>
      <c r="J73" s="335"/>
      <c r="K73" s="352" t="s">
        <v>58</v>
      </c>
      <c r="L73" s="328"/>
      <c r="M73" s="326"/>
      <c r="N73" s="328"/>
      <c r="O73" s="328"/>
      <c r="P73" s="330"/>
      <c r="Q73" s="293"/>
      <c r="R73" s="333" t="s">
        <v>59</v>
      </c>
    </row>
    <row r="74" spans="1:18" ht="13.5" customHeight="1" hidden="1">
      <c r="A74" s="349">
        <v>1</v>
      </c>
      <c r="B74" s="359">
        <f>'пр.хода'!E6</f>
        <v>33</v>
      </c>
      <c r="C74" s="310" t="str">
        <f>VLOOKUP(B74,'пр.взв.'!B6:H546,2,FALSE)</f>
        <v>КЕРИМОВ Мурад Курбанович</v>
      </c>
      <c r="D74" s="319" t="str">
        <f>VLOOKUP(B74,'пр.взв.'!B6:H133,3,FALSE)</f>
        <v>02.08.87, МСМК</v>
      </c>
      <c r="E74" s="319" t="str">
        <f>VLOOKUP(B74,'пр.взв.'!B6:H133,5,FALSE)</f>
        <v>МВД по Урдмуртской Рес.</v>
      </c>
      <c r="F74" s="319"/>
      <c r="G74" s="359"/>
      <c r="H74" s="361"/>
      <c r="I74" s="319"/>
      <c r="J74" s="305">
        <v>9</v>
      </c>
      <c r="K74" s="359">
        <f>'пр.хода'!AA6</f>
        <v>34</v>
      </c>
      <c r="L74" s="310" t="str">
        <f>VLOOKUP(K74,'пр.взв.'!B6:H133,2,FALSE)</f>
        <v>КАЗНАЧЕЕВ Алексей Васильевич</v>
      </c>
      <c r="M74" s="319" t="str">
        <f>VLOOKUP(K74,'пр.взв.'!B6:H133,3,FALSE)</f>
        <v>24.05.88, КМС</v>
      </c>
      <c r="N74" s="319" t="str">
        <f>VLOOKUP(K74,'пр.взв.'!B6:H133,5,FALSE)</f>
        <v>УМВД по Тамбовской обл.</v>
      </c>
      <c r="O74" s="320"/>
      <c r="P74" s="321"/>
      <c r="Q74" s="247"/>
      <c r="R74" s="243"/>
    </row>
    <row r="75" spans="1:18" ht="12.75" customHeight="1" hidden="1">
      <c r="A75" s="350"/>
      <c r="B75" s="360"/>
      <c r="C75" s="311"/>
      <c r="D75" s="298"/>
      <c r="E75" s="298"/>
      <c r="F75" s="298"/>
      <c r="G75" s="360"/>
      <c r="H75" s="362"/>
      <c r="I75" s="298"/>
      <c r="J75" s="306"/>
      <c r="K75" s="360"/>
      <c r="L75" s="311"/>
      <c r="M75" s="298"/>
      <c r="N75" s="298"/>
      <c r="O75" s="298"/>
      <c r="P75" s="298"/>
      <c r="Q75" s="257"/>
      <c r="R75" s="269"/>
    </row>
    <row r="76" spans="1:18" ht="12.75" customHeight="1" hidden="1">
      <c r="A76" s="350"/>
      <c r="B76" s="355">
        <f>'пр.хода'!E10</f>
        <v>17</v>
      </c>
      <c r="C76" s="314" t="str">
        <f>VLOOKUP(B76,'пр.взв.'!B8:H548,2,FALSE)</f>
        <v>РУДАКОВ Владимир Викторович</v>
      </c>
      <c r="D76" s="295" t="str">
        <f>VLOOKUP(B76,'пр.взв.'!B5:H135,3,FALSE)</f>
        <v>19.07.85, МС</v>
      </c>
      <c r="E76" s="295" t="str">
        <f>VLOOKUP(B76,'пр.взв.'!B8:H135,5,FALSE)</f>
        <v>МВД по Р.Карелия</v>
      </c>
      <c r="F76" s="295"/>
      <c r="G76" s="355"/>
      <c r="H76" s="357"/>
      <c r="I76" s="295"/>
      <c r="J76" s="306"/>
      <c r="K76" s="355">
        <f>'пр.хода'!AA10</f>
        <v>18</v>
      </c>
      <c r="L76" s="314" t="str">
        <f>VLOOKUP(K76,'пр.взв.'!B2:H135,2,FALSE)</f>
        <v>АБРОСИМОВ Павел Валерьевич</v>
      </c>
      <c r="M76" s="295" t="str">
        <f>VLOOKUP(K76,'пр.взв.'!B2:H135,3,FALSE)</f>
        <v>04.09.81, КМС</v>
      </c>
      <c r="N76" s="295" t="str">
        <f>VLOOKUP(K76,'пр.взв.'!B8:H135,5,FALSE)</f>
        <v>УМВД поТульской обл</v>
      </c>
      <c r="O76" s="291"/>
      <c r="P76" s="291"/>
      <c r="Q76" s="242"/>
      <c r="R76" s="242"/>
    </row>
    <row r="77" spans="1:18" ht="12.75" customHeight="1" hidden="1" thickBot="1">
      <c r="A77" s="351"/>
      <c r="B77" s="356"/>
      <c r="C77" s="315"/>
      <c r="D77" s="296"/>
      <c r="E77" s="296"/>
      <c r="F77" s="296"/>
      <c r="G77" s="356"/>
      <c r="H77" s="358"/>
      <c r="I77" s="296"/>
      <c r="J77" s="307"/>
      <c r="K77" s="356"/>
      <c r="L77" s="315"/>
      <c r="M77" s="296"/>
      <c r="N77" s="296"/>
      <c r="O77" s="292"/>
      <c r="P77" s="292"/>
      <c r="Q77" s="293"/>
      <c r="R77" s="293"/>
    </row>
    <row r="78" spans="1:18" ht="12.75" customHeight="1" hidden="1">
      <c r="A78" s="349">
        <v>2</v>
      </c>
      <c r="B78" s="359">
        <f>'пр.хода'!E14</f>
        <v>9</v>
      </c>
      <c r="C78" s="310" t="str">
        <f>VLOOKUP(B78,'пр.взв.'!B1:H550,2,FALSE)</f>
        <v>НЕБОЛЬСИН Дмитрий Васильевич</v>
      </c>
      <c r="D78" s="297" t="str">
        <f>VLOOKUP(B78,'пр.взв.'!B1:H137,3,FALSE)</f>
        <v>29.03.76, МС</v>
      </c>
      <c r="E78" s="319" t="str">
        <f>VLOOKUP(B78,'пр.взв.'!B10:H137,5,FALSE)</f>
        <v>УМВД по Рязанской обл.</v>
      </c>
      <c r="F78" s="297"/>
      <c r="G78" s="359"/>
      <c r="H78" s="363"/>
      <c r="I78" s="297"/>
      <c r="J78" s="305">
        <v>10</v>
      </c>
      <c r="K78" s="359">
        <f>'пр.хода'!AA14</f>
        <v>10</v>
      </c>
      <c r="L78" s="310" t="str">
        <f>VLOOKUP(K78,'пр.взв.'!B1:H137,2,FALSE)</f>
        <v>МАМЕДОВ Роман Яшарович</v>
      </c>
      <c r="M78" s="297" t="str">
        <f>VLOOKUP(K78,'пр.взв.'!B1:H137,3,FALSE)</f>
        <v>18.12.91, МС</v>
      </c>
      <c r="N78" s="319" t="str">
        <f>VLOOKUP(K78,'пр.взв.'!B10:H137,5,FALSE)</f>
        <v>УМВД по Хабаровскому кр.</v>
      </c>
      <c r="O78" s="299"/>
      <c r="P78" s="300"/>
      <c r="Q78" s="301"/>
      <c r="R78" s="297"/>
    </row>
    <row r="79" spans="1:18" ht="12.75" hidden="1">
      <c r="A79" s="350"/>
      <c r="B79" s="360"/>
      <c r="C79" s="311"/>
      <c r="D79" s="298"/>
      <c r="E79" s="298"/>
      <c r="F79" s="298"/>
      <c r="G79" s="360"/>
      <c r="H79" s="362"/>
      <c r="I79" s="298"/>
      <c r="J79" s="306"/>
      <c r="K79" s="360"/>
      <c r="L79" s="311"/>
      <c r="M79" s="298"/>
      <c r="N79" s="298"/>
      <c r="O79" s="298"/>
      <c r="P79" s="298"/>
      <c r="Q79" s="257"/>
      <c r="R79" s="269"/>
    </row>
    <row r="80" spans="1:18" ht="12.75" hidden="1">
      <c r="A80" s="350"/>
      <c r="B80" s="355">
        <f>'пр.хода'!E18</f>
        <v>25</v>
      </c>
      <c r="C80" s="314" t="str">
        <f>VLOOKUP(B80,'пр.взв.'!B1:H552,2,FALSE)</f>
        <v>МАГОМЕДКЕРИМОВ Магомед Малачевич</v>
      </c>
      <c r="D80" s="295" t="str">
        <f>VLOOKUP(B80,'пр.взв.'!B1:H139,3,FALSE)</f>
        <v>01.10.90, МС</v>
      </c>
      <c r="E80" s="295" t="str">
        <f>VLOOKUP(B80,'пр.взв.'!B12:H139,5,FALSE)</f>
        <v>ГУ МВД по Челябинской обл.</v>
      </c>
      <c r="F80" s="295"/>
      <c r="G80" s="355"/>
      <c r="H80" s="357"/>
      <c r="I80" s="295"/>
      <c r="J80" s="306"/>
      <c r="K80" s="355">
        <f>'пр.хода'!AA18</f>
        <v>26</v>
      </c>
      <c r="L80" s="314" t="str">
        <f>VLOOKUP(K80,'пр.взв.'!B1:H139,2,FALSE)</f>
        <v>СТЕЦУРЕНКО Александр Юрьевич</v>
      </c>
      <c r="M80" s="295" t="str">
        <f>VLOOKUP(K80,'пр.взв.'!B1:H139,3,FALSE)</f>
        <v>20.04.83, КМС</v>
      </c>
      <c r="N80" s="295" t="str">
        <f>VLOOKUP(K80,'пр.взв.'!B12:H139,5,FALSE)</f>
        <v>ГУ МВД по Саратовской обл.</v>
      </c>
      <c r="O80" s="291"/>
      <c r="P80" s="291"/>
      <c r="Q80" s="242"/>
      <c r="R80" s="242"/>
    </row>
    <row r="81" spans="1:18" ht="13.5" hidden="1" thickBot="1">
      <c r="A81" s="351"/>
      <c r="B81" s="356"/>
      <c r="C81" s="315"/>
      <c r="D81" s="296"/>
      <c r="E81" s="296"/>
      <c r="F81" s="296"/>
      <c r="G81" s="356"/>
      <c r="H81" s="358"/>
      <c r="I81" s="296"/>
      <c r="J81" s="307"/>
      <c r="K81" s="356"/>
      <c r="L81" s="315"/>
      <c r="M81" s="296"/>
      <c r="N81" s="296"/>
      <c r="O81" s="292"/>
      <c r="P81" s="292"/>
      <c r="Q81" s="293"/>
      <c r="R81" s="293"/>
    </row>
    <row r="82" spans="1:18" ht="12.75" customHeight="1" hidden="1">
      <c r="A82" s="349">
        <v>3</v>
      </c>
      <c r="B82" s="359">
        <f>'пр.хода'!E22</f>
        <v>5</v>
      </c>
      <c r="C82" s="310" t="str">
        <f>VLOOKUP(B82,'пр.взв.'!B1:H554,2,FALSE)</f>
        <v>ЧИРИКИН Артём Николаевич</v>
      </c>
      <c r="D82" s="319" t="str">
        <f>VLOOKUP(B82,'пр.взв.'!B1:H141,3,FALSE)</f>
        <v>02.10.90, КМС</v>
      </c>
      <c r="E82" s="319" t="str">
        <f>VLOOKUP(B82,'пр.взв.'!B14:H141,5,FALSE)</f>
        <v>УМВД по Брянской обл.</v>
      </c>
      <c r="F82" s="319"/>
      <c r="G82" s="359"/>
      <c r="H82" s="361"/>
      <c r="I82" s="319"/>
      <c r="J82" s="305">
        <v>11</v>
      </c>
      <c r="K82" s="359">
        <f>'пр.хода'!AA22</f>
        <v>6</v>
      </c>
      <c r="L82" s="310" t="str">
        <f>VLOOKUP(K82,'пр.взв.'!B1:H141,2,FALSE)</f>
        <v>ИБРАГИМОВ Замир Федикович</v>
      </c>
      <c r="M82" s="319" t="str">
        <f>VLOOKUP(K82,'пр.взв.'!B1:H141,3,FALSE)</f>
        <v>02.08.90, МС</v>
      </c>
      <c r="N82" s="319" t="str">
        <f>VLOOKUP(K82,'пр.взв.'!B14:H141,5,FALSE)</f>
        <v>УМВД по Владимировской обл.</v>
      </c>
      <c r="O82" s="320"/>
      <c r="P82" s="321"/>
      <c r="Q82" s="247"/>
      <c r="R82" s="243"/>
    </row>
    <row r="83" spans="1:18" ht="13.5" customHeight="1" hidden="1">
      <c r="A83" s="350"/>
      <c r="B83" s="360"/>
      <c r="C83" s="311"/>
      <c r="D83" s="298"/>
      <c r="E83" s="298"/>
      <c r="F83" s="298"/>
      <c r="G83" s="360"/>
      <c r="H83" s="362"/>
      <c r="I83" s="298"/>
      <c r="J83" s="306"/>
      <c r="K83" s="360"/>
      <c r="L83" s="311"/>
      <c r="M83" s="298"/>
      <c r="N83" s="298"/>
      <c r="O83" s="298"/>
      <c r="P83" s="298"/>
      <c r="Q83" s="257"/>
      <c r="R83" s="269"/>
    </row>
    <row r="84" spans="1:18" ht="12.75" customHeight="1" hidden="1">
      <c r="A84" s="350"/>
      <c r="B84" s="355">
        <f>'пр.хода'!E26</f>
        <v>21</v>
      </c>
      <c r="C84" s="314" t="str">
        <f>VLOOKUP(B84,'пр.взв.'!B1:H556,2,FALSE)</f>
        <v>ГОРДЕЕВ Руслан Андреевич</v>
      </c>
      <c r="D84" s="295" t="str">
        <f>VLOOKUP(B84,'пр.взв.'!B1:H143,3,FALSE)</f>
        <v>01.11.91, КМС</v>
      </c>
      <c r="E84" s="295" t="str">
        <f>VLOOKUP(B84,'пр.взв.'!B16:H143,5,FALSE)</f>
        <v>ГУ МВД по Пермскому кр.</v>
      </c>
      <c r="F84" s="295"/>
      <c r="G84" s="355"/>
      <c r="H84" s="357"/>
      <c r="I84" s="295"/>
      <c r="J84" s="306"/>
      <c r="K84" s="355">
        <f>'пр.хода'!AA26</f>
        <v>22</v>
      </c>
      <c r="L84" s="314" t="str">
        <f>VLOOKUP(K84,'пр.взв.'!B1:H143,2,FALSE)</f>
        <v>ЖИГАТОВ Ильяс Рамазанович</v>
      </c>
      <c r="M84" s="295" t="str">
        <f>VLOOKUP(K84,'пр.взв.'!B1:H143,3,FALSE)</f>
        <v>30.07.89, КМС</v>
      </c>
      <c r="N84" s="295" t="str">
        <f>VLOOKUP(K84,'пр.взв.'!B16:H143,5,FALSE)</f>
        <v>МВД по Кабардино-Балкарской Рес.</v>
      </c>
      <c r="O84" s="291"/>
      <c r="P84" s="291"/>
      <c r="Q84" s="242"/>
      <c r="R84" s="242"/>
    </row>
    <row r="85" spans="1:18" ht="12.75" customHeight="1" hidden="1" thickBot="1">
      <c r="A85" s="351"/>
      <c r="B85" s="356"/>
      <c r="C85" s="315"/>
      <c r="D85" s="296"/>
      <c r="E85" s="296"/>
      <c r="F85" s="296"/>
      <c r="G85" s="356"/>
      <c r="H85" s="358"/>
      <c r="I85" s="296"/>
      <c r="J85" s="307"/>
      <c r="K85" s="356"/>
      <c r="L85" s="315"/>
      <c r="M85" s="296"/>
      <c r="N85" s="296"/>
      <c r="O85" s="292"/>
      <c r="P85" s="292"/>
      <c r="Q85" s="293"/>
      <c r="R85" s="293"/>
    </row>
    <row r="86" spans="1:18" ht="12.75" customHeight="1" hidden="1">
      <c r="A86" s="349">
        <v>4</v>
      </c>
      <c r="B86" s="359">
        <f>'пр.хода'!E30</f>
        <v>13</v>
      </c>
      <c r="C86" s="310" t="str">
        <f>VLOOKUP(B86,'пр.взв.'!B1:H558,2,FALSE)</f>
        <v>ЭРДЫНЕЕВ Баясхалан Базарович</v>
      </c>
      <c r="D86" s="297" t="str">
        <f>VLOOKUP(B86,'пр.взв.'!B1:H145,3,FALSE)</f>
        <v>28.07.83, МС</v>
      </c>
      <c r="E86" s="319" t="str">
        <f>VLOOKUP(B86,'пр.взв.'!B18:H145,5,FALSE)</f>
        <v>МВД по Р.Бурятия</v>
      </c>
      <c r="F86" s="297"/>
      <c r="G86" s="359"/>
      <c r="H86" s="363"/>
      <c r="I86" s="297"/>
      <c r="J86" s="305">
        <v>12</v>
      </c>
      <c r="K86" s="359">
        <f>'пр.хода'!AA30</f>
        <v>46</v>
      </c>
      <c r="L86" s="310" t="str">
        <f>VLOOKUP(K86,'пр.взв.'!B1:H145,2,FALSE)</f>
        <v>ВАЛЕРИАНОВ Александр Николаевич</v>
      </c>
      <c r="M86" s="297" t="str">
        <f>VLOOKUP(K86,'пр.взв.'!B1:H145,3,FALSE)</f>
        <v>28.03.90. КМС</v>
      </c>
      <c r="N86" s="319" t="str">
        <f>VLOOKUP(K86,'пр.взв.'!B18:H145,5,FALSE)</f>
        <v>ГУ МВД по Нижегородской обл.</v>
      </c>
      <c r="O86" s="298"/>
      <c r="P86" s="364"/>
      <c r="Q86" s="257"/>
      <c r="R86" s="295"/>
    </row>
    <row r="87" spans="1:18" ht="13.5" customHeight="1" hidden="1">
      <c r="A87" s="350"/>
      <c r="B87" s="360"/>
      <c r="C87" s="311"/>
      <c r="D87" s="298"/>
      <c r="E87" s="298"/>
      <c r="F87" s="298"/>
      <c r="G87" s="360"/>
      <c r="H87" s="362"/>
      <c r="I87" s="298"/>
      <c r="J87" s="306"/>
      <c r="K87" s="360"/>
      <c r="L87" s="311"/>
      <c r="M87" s="298"/>
      <c r="N87" s="298"/>
      <c r="O87" s="298"/>
      <c r="P87" s="298"/>
      <c r="Q87" s="257"/>
      <c r="R87" s="269"/>
    </row>
    <row r="88" spans="1:18" ht="12.75" customHeight="1" hidden="1">
      <c r="A88" s="350"/>
      <c r="B88" s="355">
        <f>'пр.хода'!E34</f>
        <v>29</v>
      </c>
      <c r="C88" s="314" t="str">
        <f>VLOOKUP(B88,'пр.взв.'!B2:H560,2,FALSE)</f>
        <v>АФАУНОВ Тимур Русланович</v>
      </c>
      <c r="D88" s="295" t="str">
        <f>VLOOKUP(B88,'пр.взв.'!B2:H147,3,FALSE)</f>
        <v>04.08.91, КМС</v>
      </c>
      <c r="E88" s="295" t="str">
        <f>VLOOKUP(B88,'пр.взв.'!B20:H147,5,FALSE)</f>
        <v>МВД по Карачаево-Черкеской Рес.</v>
      </c>
      <c r="F88" s="295"/>
      <c r="G88" s="355"/>
      <c r="H88" s="357"/>
      <c r="I88" s="295"/>
      <c r="J88" s="306"/>
      <c r="K88" s="355">
        <f>'пр.хода'!AA34</f>
        <v>30</v>
      </c>
      <c r="L88" s="314" t="str">
        <f>VLOOKUP(K88,'пр.взв.'!B2:H147,2,FALSE)</f>
        <v>БАДРИЕВ Тимур Сергеевич</v>
      </c>
      <c r="M88" s="295" t="str">
        <f>VLOOKUP(K88,'пр.взв.'!B2:H147,3,FALSE)</f>
        <v>18.02.88, МС</v>
      </c>
      <c r="N88" s="295" t="str">
        <f>VLOOKUP(K88,'пр.взв.'!B20:H147,5,FALSE)</f>
        <v>МВД по Рес. Северная Осетия-Алания</v>
      </c>
      <c r="O88" s="291"/>
      <c r="P88" s="291"/>
      <c r="Q88" s="242"/>
      <c r="R88" s="242"/>
    </row>
    <row r="89" spans="1:18" ht="12.75" customHeight="1" hidden="1" thickBot="1">
      <c r="A89" s="351"/>
      <c r="B89" s="356"/>
      <c r="C89" s="315"/>
      <c r="D89" s="296"/>
      <c r="E89" s="296"/>
      <c r="F89" s="296"/>
      <c r="G89" s="356"/>
      <c r="H89" s="358"/>
      <c r="I89" s="296"/>
      <c r="J89" s="307"/>
      <c r="K89" s="356"/>
      <c r="L89" s="315"/>
      <c r="M89" s="296"/>
      <c r="N89" s="296"/>
      <c r="O89" s="292"/>
      <c r="P89" s="292"/>
      <c r="Q89" s="293"/>
      <c r="R89" s="293"/>
    </row>
    <row r="90" spans="1:18" ht="12.75" customHeight="1" hidden="1">
      <c r="A90" s="350">
        <v>5</v>
      </c>
      <c r="B90" s="359">
        <f>'пр.хода'!E39</f>
        <v>3</v>
      </c>
      <c r="C90" s="310" t="str">
        <f>VLOOKUP(B90,'пр.взв.'!B2:H562,2,FALSE)</f>
        <v>СЛАЕВ Ильдар Зякярьевич</v>
      </c>
      <c r="D90" s="319" t="str">
        <f>VLOOKUP(B90,'пр.взв.'!B2:H149,3,FALSE)</f>
        <v>19.05.87, КМС</v>
      </c>
      <c r="E90" s="319" t="str">
        <f>VLOOKUP(B90,'пр.взв.'!B2:H149,5,FALSE)</f>
        <v>МВД по Рес. Мордовия</v>
      </c>
      <c r="F90" s="319"/>
      <c r="G90" s="359"/>
      <c r="H90" s="361"/>
      <c r="I90" s="319"/>
      <c r="J90" s="305">
        <v>13</v>
      </c>
      <c r="K90" s="359">
        <f>'пр.хода'!AA39</f>
        <v>4</v>
      </c>
      <c r="L90" s="310" t="str">
        <f>VLOOKUP(K90,'пр.взв.'!B2:H149,2,FALSE)</f>
        <v>БИУШКИН Михаил Михайлович</v>
      </c>
      <c r="M90" s="319" t="str">
        <f>VLOOKUP(K90,'пр.взв.'!B2:H149,3,FALSE)</f>
        <v>26.02.88, КМС</v>
      </c>
      <c r="N90" s="319" t="str">
        <f>VLOOKUP(K90,'пр.взв.'!B2:H149,5,FALSE)</f>
        <v>МВД по Рес. Мордовия</v>
      </c>
      <c r="O90" s="320"/>
      <c r="P90" s="321"/>
      <c r="Q90" s="247"/>
      <c r="R90" s="243"/>
    </row>
    <row r="91" spans="1:18" ht="12.75" customHeight="1" hidden="1">
      <c r="A91" s="350"/>
      <c r="B91" s="360"/>
      <c r="C91" s="311"/>
      <c r="D91" s="298"/>
      <c r="E91" s="298"/>
      <c r="F91" s="298"/>
      <c r="G91" s="360"/>
      <c r="H91" s="362"/>
      <c r="I91" s="298"/>
      <c r="J91" s="306"/>
      <c r="K91" s="360"/>
      <c r="L91" s="311"/>
      <c r="M91" s="298"/>
      <c r="N91" s="298"/>
      <c r="O91" s="298"/>
      <c r="P91" s="298"/>
      <c r="Q91" s="257"/>
      <c r="R91" s="269"/>
    </row>
    <row r="92" spans="1:18" ht="12.75" hidden="1">
      <c r="A92" s="350"/>
      <c r="B92" s="355">
        <f>'пр.хода'!E43</f>
        <v>19</v>
      </c>
      <c r="C92" s="314" t="str">
        <f>VLOOKUP(B92,'пр.взв.'!B2:H564,2,FALSE)</f>
        <v>ЯЦЕНКО Алексей Олегович</v>
      </c>
      <c r="D92" s="295" t="str">
        <f>VLOOKUP(B92,'пр.взв.'!B2:H151,3,FALSE)</f>
        <v>23.02.90, КМС</v>
      </c>
      <c r="E92" s="295" t="str">
        <f>VLOOKUP(B92,'пр.взв.'!B24:H151,5,FALSE)</f>
        <v>ГУ МВД по Ростовской обл.</v>
      </c>
      <c r="F92" s="295"/>
      <c r="G92" s="355"/>
      <c r="H92" s="357"/>
      <c r="I92" s="295"/>
      <c r="J92" s="306"/>
      <c r="K92" s="355">
        <f>'пр.хода'!AA43</f>
        <v>20</v>
      </c>
      <c r="L92" s="314" t="str">
        <f>VLOOKUP(K92,'пр.взв.'!B2:H151,2,FALSE)</f>
        <v>РУДЕНКО Вячеслав Сергеевич</v>
      </c>
      <c r="M92" s="295" t="str">
        <f>VLOOKUP(K92,'пр.взв.'!B2:H151,3,FALSE)</f>
        <v>07.10.84, КМС</v>
      </c>
      <c r="N92" s="295" t="str">
        <f>VLOOKUP(K92,'пр.взв.'!B24:H151,5,FALSE)</f>
        <v>УМВД по Ульяновской обл.</v>
      </c>
      <c r="O92" s="291"/>
      <c r="P92" s="291"/>
      <c r="Q92" s="242"/>
      <c r="R92" s="242"/>
    </row>
    <row r="93" spans="1:18" ht="12.75" customHeight="1" hidden="1" thickBot="1">
      <c r="A93" s="351"/>
      <c r="B93" s="356"/>
      <c r="C93" s="315"/>
      <c r="D93" s="296"/>
      <c r="E93" s="296"/>
      <c r="F93" s="296"/>
      <c r="G93" s="356"/>
      <c r="H93" s="358"/>
      <c r="I93" s="296"/>
      <c r="J93" s="307"/>
      <c r="K93" s="356"/>
      <c r="L93" s="315"/>
      <c r="M93" s="296"/>
      <c r="N93" s="296"/>
      <c r="O93" s="292"/>
      <c r="P93" s="292"/>
      <c r="Q93" s="293"/>
      <c r="R93" s="293"/>
    </row>
    <row r="94" spans="1:18" ht="12.75" customHeight="1" hidden="1">
      <c r="A94" s="349">
        <v>6</v>
      </c>
      <c r="B94" s="359">
        <f>'пр.хода'!E47</f>
        <v>43</v>
      </c>
      <c r="C94" s="310" t="str">
        <f>VLOOKUP(B94,'пр.взв.'!B2:H566,2,FALSE)</f>
        <v>САЙЯН Дмитрий Юрикович</v>
      </c>
      <c r="D94" s="297" t="str">
        <f>VLOOKUP(B94,'пр.взв.'!B2:H153,3,FALSE)</f>
        <v>15.05.89, МС</v>
      </c>
      <c r="E94" s="319" t="str">
        <f>VLOOKUP(B94,'пр.взв.'!B26:H153,5,FALSE)</f>
        <v>ГУ МВД по Влгоградской обл.</v>
      </c>
      <c r="F94" s="297"/>
      <c r="G94" s="359"/>
      <c r="H94" s="363"/>
      <c r="I94" s="297"/>
      <c r="J94" s="305">
        <v>14</v>
      </c>
      <c r="K94" s="359">
        <f>'пр.хода'!AA47</f>
        <v>12</v>
      </c>
      <c r="L94" s="310" t="str">
        <f>VLOOKUP(K94,'пр.взв.'!B2:H153,2,FALSE)</f>
        <v>БЫКОВ Иван Сергеевич</v>
      </c>
      <c r="M94" s="297" t="str">
        <f>VLOOKUP(K94,'пр.взв.'!B2:H153,3,FALSE)</f>
        <v>23.08.83, МС</v>
      </c>
      <c r="N94" s="319" t="str">
        <f>VLOOKUP(K94,'пр.взв.'!B26:H153,5,FALSE)</f>
        <v>ГУ МВД по С-Пет. и Лен.обл.</v>
      </c>
      <c r="O94" s="299"/>
      <c r="P94" s="300"/>
      <c r="Q94" s="301"/>
      <c r="R94" s="297"/>
    </row>
    <row r="95" spans="1:18" ht="12.75" customHeight="1" hidden="1">
      <c r="A95" s="350"/>
      <c r="B95" s="360"/>
      <c r="C95" s="311"/>
      <c r="D95" s="298"/>
      <c r="E95" s="298"/>
      <c r="F95" s="298"/>
      <c r="G95" s="360"/>
      <c r="H95" s="362"/>
      <c r="I95" s="298"/>
      <c r="J95" s="306"/>
      <c r="K95" s="360"/>
      <c r="L95" s="311"/>
      <c r="M95" s="298"/>
      <c r="N95" s="298"/>
      <c r="O95" s="298"/>
      <c r="P95" s="298"/>
      <c r="Q95" s="257"/>
      <c r="R95" s="269"/>
    </row>
    <row r="96" spans="1:18" ht="13.5" customHeight="1" hidden="1">
      <c r="A96" s="350"/>
      <c r="B96" s="355">
        <f>'пр.хода'!E51</f>
        <v>27</v>
      </c>
      <c r="C96" s="314" t="str">
        <f>VLOOKUP(B96,'пр.взв.'!B2:H568,2,FALSE)</f>
        <v>АНДРОСЕНКОВ Максим Дмитриевич</v>
      </c>
      <c r="D96" s="295" t="str">
        <f>VLOOKUP(B96,'пр.взв.'!B2:H155,3,FALSE)</f>
        <v>15.05.94, КМС</v>
      </c>
      <c r="E96" s="295" t="str">
        <f>VLOOKUP(B96,'пр.взв.'!B28:H155,5,FALSE)</f>
        <v>УМВД по Приморскому кр.</v>
      </c>
      <c r="F96" s="295"/>
      <c r="G96" s="355"/>
      <c r="H96" s="357"/>
      <c r="I96" s="295"/>
      <c r="J96" s="306"/>
      <c r="K96" s="355">
        <f>'пр.хода'!AA51</f>
        <v>28</v>
      </c>
      <c r="L96" s="314" t="str">
        <f>VLOOKUP(K96,'пр.взв.'!B2:H155,2,FALSE)</f>
        <v>БЕЗЪЯЗЫЧНЫЙ Роман Олегович</v>
      </c>
      <c r="M96" s="295" t="str">
        <f>VLOOKUP(K96,'пр.взв.'!B2:H155,3,FALSE)</f>
        <v>26.10.90, КМС</v>
      </c>
      <c r="N96" s="295" t="str">
        <f>VLOOKUP(K96,'пр.взв.'!B28:H155,5,FALSE)</f>
        <v>УМВД по Курской обл.</v>
      </c>
      <c r="O96" s="291"/>
      <c r="P96" s="291"/>
      <c r="Q96" s="242"/>
      <c r="R96" s="242"/>
    </row>
    <row r="97" spans="1:18" ht="12.75" customHeight="1" hidden="1" thickBot="1">
      <c r="A97" s="365"/>
      <c r="B97" s="356"/>
      <c r="C97" s="315"/>
      <c r="D97" s="296"/>
      <c r="E97" s="296"/>
      <c r="F97" s="296"/>
      <c r="G97" s="356"/>
      <c r="H97" s="358"/>
      <c r="I97" s="296"/>
      <c r="J97" s="307"/>
      <c r="K97" s="356"/>
      <c r="L97" s="315"/>
      <c r="M97" s="296"/>
      <c r="N97" s="296"/>
      <c r="O97" s="292"/>
      <c r="P97" s="292"/>
      <c r="Q97" s="293"/>
      <c r="R97" s="293"/>
    </row>
    <row r="98" spans="1:18" ht="12.75" customHeight="1" hidden="1">
      <c r="A98" s="349">
        <v>7</v>
      </c>
      <c r="B98" s="359">
        <f>'пр.хода'!E55</f>
        <v>7</v>
      </c>
      <c r="C98" s="310" t="str">
        <f>VLOOKUP(B98,'пр.взв.'!B3:H570,2,FALSE)</f>
        <v>БЕЛЯКОВ Роман Валерьевич</v>
      </c>
      <c r="D98" s="319" t="str">
        <f>VLOOKUP(B98,'пр.взв.'!B3:H157,3,FALSE)</f>
        <v>24.10.89, КМС</v>
      </c>
      <c r="E98" s="319" t="e">
        <f>VLOOKUP(B98,'пр.взв.'!B30:H157,5,FALSE)</f>
        <v>#N/A</v>
      </c>
      <c r="F98" s="319"/>
      <c r="G98" s="359"/>
      <c r="H98" s="361"/>
      <c r="I98" s="319"/>
      <c r="J98" s="305">
        <v>15</v>
      </c>
      <c r="K98" s="359">
        <f>'пр.хода'!AA55</f>
        <v>40</v>
      </c>
      <c r="L98" s="310" t="str">
        <f>VLOOKUP(K98,'пр.взв.'!B3:H157,2,FALSE)</f>
        <v>ГАДЖИЕВ Тимур Алибекович</v>
      </c>
      <c r="M98" s="319" t="str">
        <f>VLOOKUP(K98,'пр.взв.'!B3:H157,3,FALSE)</f>
        <v>19.06.83, КМС</v>
      </c>
      <c r="N98" s="319" t="str">
        <f>VLOOKUP(K98,'пр.взв.'!B30:H157,5,FALSE)</f>
        <v>УМВД по Ивановской обл.</v>
      </c>
      <c r="O98" s="320"/>
      <c r="P98" s="321"/>
      <c r="Q98" s="247"/>
      <c r="R98" s="243"/>
    </row>
    <row r="99" spans="1:18" ht="12.75" customHeight="1" hidden="1">
      <c r="A99" s="350"/>
      <c r="B99" s="360"/>
      <c r="C99" s="311"/>
      <c r="D99" s="298"/>
      <c r="E99" s="298"/>
      <c r="F99" s="298"/>
      <c r="G99" s="360"/>
      <c r="H99" s="362"/>
      <c r="I99" s="298"/>
      <c r="J99" s="306"/>
      <c r="K99" s="360"/>
      <c r="L99" s="311"/>
      <c r="M99" s="298"/>
      <c r="N99" s="298"/>
      <c r="O99" s="298"/>
      <c r="P99" s="298"/>
      <c r="Q99" s="257"/>
      <c r="R99" s="269"/>
    </row>
    <row r="100" spans="1:18" ht="12.75" customHeight="1" hidden="1">
      <c r="A100" s="350"/>
      <c r="B100" s="355">
        <f>'пр.хода'!E59</f>
        <v>23</v>
      </c>
      <c r="C100" s="314" t="str">
        <f>VLOOKUP(B100,'пр.взв.'!B3:H572,2,FALSE)</f>
        <v>МИКУЛЕЦ Андрей Васильевич</v>
      </c>
      <c r="D100" s="295" t="str">
        <f>VLOOKUP(B100,'пр.взв.'!B3:H159,3,FALSE)</f>
        <v>04.08.87, КМС</v>
      </c>
      <c r="E100" s="295" t="str">
        <f>VLOOKUP(B100,'пр.взв.'!B32:H159,5,FALSE)</f>
        <v>УМВД по Волгодской обл.</v>
      </c>
      <c r="F100" s="295"/>
      <c r="G100" s="355"/>
      <c r="H100" s="357"/>
      <c r="I100" s="295"/>
      <c r="J100" s="306"/>
      <c r="K100" s="355">
        <f>'пр.хода'!AA59</f>
        <v>24</v>
      </c>
      <c r="L100" s="314" t="str">
        <f>VLOOKUP(K100,'пр.взв.'!B3:H159,2,FALSE)</f>
        <v>МИХАЙЛОВ Евгений Александрович</v>
      </c>
      <c r="M100" s="295" t="str">
        <f>VLOOKUP(K100,'пр.взв.'!B3:H159,3,FALSE)</f>
        <v>18.05.86, КМС</v>
      </c>
      <c r="N100" s="295" t="str">
        <f>VLOOKUP(K100,'пр.взв.'!B32:H159,5,FALSE)</f>
        <v>МВД по Чувашской Рес.</v>
      </c>
      <c r="O100" s="291"/>
      <c r="P100" s="291"/>
      <c r="Q100" s="242"/>
      <c r="R100" s="242"/>
    </row>
    <row r="101" spans="1:18" ht="13.5" hidden="1" thickBot="1">
      <c r="A101" s="351"/>
      <c r="B101" s="356"/>
      <c r="C101" s="315"/>
      <c r="D101" s="296"/>
      <c r="E101" s="296"/>
      <c r="F101" s="296"/>
      <c r="G101" s="356"/>
      <c r="H101" s="358"/>
      <c r="I101" s="296"/>
      <c r="J101" s="307"/>
      <c r="K101" s="356"/>
      <c r="L101" s="315"/>
      <c r="M101" s="296"/>
      <c r="N101" s="296"/>
      <c r="O101" s="292"/>
      <c r="P101" s="292"/>
      <c r="Q101" s="293"/>
      <c r="R101" s="293"/>
    </row>
    <row r="102" spans="1:18" ht="12.75" customHeight="1" hidden="1">
      <c r="A102" s="349">
        <v>8</v>
      </c>
      <c r="B102" s="359">
        <f>'пр.хода'!E63</f>
        <v>15</v>
      </c>
      <c r="C102" s="310" t="str">
        <f>VLOOKUP(B102,'пр.взв.'!B3:H574,2,FALSE)</f>
        <v>НАЗАРОВ Алексей Вячеславович</v>
      </c>
      <c r="D102" s="319" t="str">
        <f>VLOOKUP(B102,'пр.взв.'!B3:H161,3,FALSE)</f>
        <v>24.10.84, МС</v>
      </c>
      <c r="E102" s="319" t="str">
        <f>VLOOKUP(B102,'пр.взв.'!B34:H161,5,FALSE)</f>
        <v>ГУ МВД по Краснодарскому кр.</v>
      </c>
      <c r="F102" s="319"/>
      <c r="G102" s="359"/>
      <c r="H102" s="361"/>
      <c r="I102" s="319"/>
      <c r="J102" s="305">
        <v>16</v>
      </c>
      <c r="K102" s="359">
        <f>'пр.хода'!AA63</f>
        <v>48</v>
      </c>
      <c r="L102" s="310" t="str">
        <f>VLOOKUP(K102,'пр.взв.'!B3:H161,2,FALSE)</f>
        <v>ФИЛИППОВ Иван Евгеньевич</v>
      </c>
      <c r="M102" s="319" t="str">
        <f>VLOOKUP(K102,'пр.взв.'!B3:H161,3,FALSE)</f>
        <v>09.08.92, КМС</v>
      </c>
      <c r="N102" s="319" t="str">
        <f>VLOOKUP(K102,'пр.взв.'!B34:H161,5,FALSE)</f>
        <v>Упр.на транспорте МВД по ЦФО</v>
      </c>
      <c r="O102" s="298"/>
      <c r="P102" s="364"/>
      <c r="Q102" s="257"/>
      <c r="R102" s="295"/>
    </row>
    <row r="103" spans="1:18" ht="12.75" customHeight="1" hidden="1">
      <c r="A103" s="350"/>
      <c r="B103" s="360"/>
      <c r="C103" s="311"/>
      <c r="D103" s="298"/>
      <c r="E103" s="298"/>
      <c r="F103" s="298"/>
      <c r="G103" s="360"/>
      <c r="H103" s="362"/>
      <c r="I103" s="298"/>
      <c r="J103" s="306"/>
      <c r="K103" s="360"/>
      <c r="L103" s="311"/>
      <c r="M103" s="298"/>
      <c r="N103" s="298"/>
      <c r="O103" s="298"/>
      <c r="P103" s="298"/>
      <c r="Q103" s="257"/>
      <c r="R103" s="269"/>
    </row>
    <row r="104" spans="1:18" ht="12.75" customHeight="1" hidden="1">
      <c r="A104" s="350"/>
      <c r="B104" s="355">
        <f>'пр.хода'!E67</f>
        <v>31</v>
      </c>
      <c r="C104" s="314" t="str">
        <f>VLOOKUP(B104,'пр.взв.'!B3:H576,2,FALSE)</f>
        <v>СВИРИДОВ Алексей Сергеевич</v>
      </c>
      <c r="D104" s="295" t="str">
        <f>VLOOKUP(B104,'пр.взв.'!B3:H163,3,FALSE)</f>
        <v>01.11.87, КМС</v>
      </c>
      <c r="E104" s="319" t="str">
        <f>VLOOKUP(B104,'пр.взв.'!B36:H163,5,FALSE)</f>
        <v>УМВД по Пензенской обл.</v>
      </c>
      <c r="F104" s="295"/>
      <c r="G104" s="355"/>
      <c r="H104" s="357"/>
      <c r="I104" s="295"/>
      <c r="J104" s="306"/>
      <c r="K104" s="355">
        <f>'пр.хода'!AA67</f>
        <v>32</v>
      </c>
      <c r="L104" s="314" t="str">
        <f>VLOOKUP(K104,'пр.взв.'!B3:H163,2,FALSE)</f>
        <v>ЛУНКИН Борис Игоревич</v>
      </c>
      <c r="M104" s="295" t="str">
        <f>VLOOKUP(K104,'пр.взв.'!B3:H163,3,FALSE)</f>
        <v>25.11.80, КМС</v>
      </c>
      <c r="N104" s="319" t="str">
        <f>VLOOKUP(K104,'пр.взв.'!B36:H163,5,FALSE)</f>
        <v>УМВД по Еврейской А.О.</v>
      </c>
      <c r="O104" s="291"/>
      <c r="P104" s="291"/>
      <c r="Q104" s="242"/>
      <c r="R104" s="242"/>
    </row>
    <row r="105" spans="1:18" ht="12.75" customHeight="1" hidden="1" thickBot="1">
      <c r="A105" s="351"/>
      <c r="B105" s="356"/>
      <c r="C105" s="315"/>
      <c r="D105" s="296"/>
      <c r="E105" s="296"/>
      <c r="F105" s="296"/>
      <c r="G105" s="356"/>
      <c r="H105" s="358"/>
      <c r="I105" s="296"/>
      <c r="J105" s="307"/>
      <c r="K105" s="356"/>
      <c r="L105" s="315"/>
      <c r="M105" s="296"/>
      <c r="N105" s="296"/>
      <c r="O105" s="292"/>
      <c r="P105" s="292"/>
      <c r="Q105" s="293"/>
      <c r="R105" s="293"/>
    </row>
    <row r="107" spans="2:18" ht="16.5" hidden="1" thickBot="1">
      <c r="B107" s="71" t="s">
        <v>52</v>
      </c>
      <c r="C107" s="72" t="s">
        <v>53</v>
      </c>
      <c r="D107" s="73" t="s">
        <v>61</v>
      </c>
      <c r="E107" s="72"/>
      <c r="F107" s="71" t="str">
        <f>B2</f>
        <v>в.к. 82  кг</v>
      </c>
      <c r="G107" s="72"/>
      <c r="H107" s="72"/>
      <c r="I107" s="72"/>
      <c r="J107" s="72"/>
      <c r="K107" s="71" t="s">
        <v>1</v>
      </c>
      <c r="L107" s="72" t="s">
        <v>53</v>
      </c>
      <c r="M107" s="73" t="s">
        <v>61</v>
      </c>
      <c r="N107" s="72"/>
      <c r="O107" s="71" t="str">
        <f>F107</f>
        <v>в.к. 82  кг</v>
      </c>
      <c r="P107" s="72"/>
      <c r="Q107" s="72"/>
      <c r="R107" s="72"/>
    </row>
    <row r="108" spans="1:18" ht="12.75" customHeight="1" hidden="1">
      <c r="A108" s="334" t="s">
        <v>55</v>
      </c>
      <c r="B108" s="336" t="s">
        <v>3</v>
      </c>
      <c r="C108" s="327" t="s">
        <v>4</v>
      </c>
      <c r="D108" s="304" t="s">
        <v>12</v>
      </c>
      <c r="E108" s="327" t="s">
        <v>79</v>
      </c>
      <c r="F108" s="327" t="s">
        <v>13</v>
      </c>
      <c r="G108" s="329" t="s">
        <v>56</v>
      </c>
      <c r="H108" s="331" t="s">
        <v>57</v>
      </c>
      <c r="I108" s="332" t="s">
        <v>15</v>
      </c>
      <c r="J108" s="334" t="s">
        <v>55</v>
      </c>
      <c r="K108" s="336" t="s">
        <v>3</v>
      </c>
      <c r="L108" s="327" t="s">
        <v>4</v>
      </c>
      <c r="M108" s="304" t="s">
        <v>12</v>
      </c>
      <c r="N108" s="327" t="s">
        <v>79</v>
      </c>
      <c r="O108" s="327" t="s">
        <v>13</v>
      </c>
      <c r="P108" s="329" t="s">
        <v>56</v>
      </c>
      <c r="Q108" s="331" t="s">
        <v>57</v>
      </c>
      <c r="R108" s="332" t="s">
        <v>15</v>
      </c>
    </row>
    <row r="109" spans="1:18" ht="13.5" customHeight="1" hidden="1" thickBot="1">
      <c r="A109" s="335"/>
      <c r="B109" s="352" t="s">
        <v>58</v>
      </c>
      <c r="C109" s="328"/>
      <c r="D109" s="326"/>
      <c r="E109" s="328"/>
      <c r="F109" s="328"/>
      <c r="G109" s="330"/>
      <c r="H109" s="293"/>
      <c r="I109" s="333" t="s">
        <v>59</v>
      </c>
      <c r="J109" s="335"/>
      <c r="K109" s="352" t="s">
        <v>58</v>
      </c>
      <c r="L109" s="328"/>
      <c r="M109" s="326"/>
      <c r="N109" s="328"/>
      <c r="O109" s="328"/>
      <c r="P109" s="330"/>
      <c r="Q109" s="293"/>
      <c r="R109" s="333" t="s">
        <v>59</v>
      </c>
    </row>
    <row r="110" spans="1:18" ht="12.75" hidden="1">
      <c r="A110" s="349">
        <v>1</v>
      </c>
      <c r="B110" s="348">
        <f>'пр.хода'!G8</f>
        <v>33</v>
      </c>
      <c r="C110" s="310" t="str">
        <f>VLOOKUP(B110,'пр.взв.'!B2:H582,2,FALSE)</f>
        <v>КЕРИМОВ Мурад Курбанович</v>
      </c>
      <c r="D110" s="319" t="str">
        <f>VLOOKUP(B110,'пр.взв.'!B2:H169,3,FALSE)</f>
        <v>02.08.87, МСМК</v>
      </c>
      <c r="E110" s="319" t="str">
        <f>VLOOKUP(B110,'пр.взв.'!B2:H169,5,FALSE)</f>
        <v>МВД по Урдмуртской Рес.</v>
      </c>
      <c r="F110" s="320"/>
      <c r="G110" s="321"/>
      <c r="H110" s="247"/>
      <c r="I110" s="243"/>
      <c r="J110" s="305">
        <v>5</v>
      </c>
      <c r="K110" s="348">
        <f>'пр.хода'!Y8</f>
        <v>18</v>
      </c>
      <c r="L110" s="310" t="str">
        <f>VLOOKUP(K110,'пр.взв.'!B2:H169,2,FALSE)</f>
        <v>АБРОСИМОВ Павел Валерьевич</v>
      </c>
      <c r="M110" s="319" t="str">
        <f>VLOOKUP(K110,'пр.взв.'!B2:H169,3,FALSE)</f>
        <v>04.09.81, КМС</v>
      </c>
      <c r="N110" s="319" t="str">
        <f>VLOOKUP(K110,'пр.взв.'!B2:H169,5,FALSE)</f>
        <v>УМВД поТульской обл</v>
      </c>
      <c r="O110" s="320"/>
      <c r="P110" s="321"/>
      <c r="Q110" s="247"/>
      <c r="R110" s="243"/>
    </row>
    <row r="111" spans="1:18" ht="12.75" hidden="1">
      <c r="A111" s="350"/>
      <c r="B111" s="346"/>
      <c r="C111" s="311"/>
      <c r="D111" s="298"/>
      <c r="E111" s="298"/>
      <c r="F111" s="298"/>
      <c r="G111" s="298"/>
      <c r="H111" s="257"/>
      <c r="I111" s="269"/>
      <c r="J111" s="306"/>
      <c r="K111" s="346"/>
      <c r="L111" s="311"/>
      <c r="M111" s="298"/>
      <c r="N111" s="298"/>
      <c r="O111" s="298"/>
      <c r="P111" s="298"/>
      <c r="Q111" s="257"/>
      <c r="R111" s="269"/>
    </row>
    <row r="112" spans="1:18" ht="12.75" hidden="1">
      <c r="A112" s="350"/>
      <c r="B112" s="346">
        <f>'пр.хода'!G16</f>
        <v>9</v>
      </c>
      <c r="C112" s="314" t="str">
        <f>VLOOKUP(B112,'пр.взв.'!B1:H584,2,FALSE)</f>
        <v>НЕБОЛЬСИН Дмитрий Васильевич</v>
      </c>
      <c r="D112" s="295" t="str">
        <f>VLOOKUP(B112,'пр.взв.'!B1:H171,3,FALSE)</f>
        <v>29.03.76, МС</v>
      </c>
      <c r="E112" s="295" t="str">
        <f>VLOOKUP(B112,'пр.взв.'!B4:H171,5,FALSE)</f>
        <v>УМВД по Рязанской обл.</v>
      </c>
      <c r="F112" s="291"/>
      <c r="G112" s="291"/>
      <c r="H112" s="242"/>
      <c r="I112" s="242"/>
      <c r="J112" s="306"/>
      <c r="K112" s="346">
        <f>'пр.хода'!Y16</f>
        <v>10</v>
      </c>
      <c r="L112" s="314" t="str">
        <f>VLOOKUP(K112,'пр.взв.'!B3:H171,2,FALSE)</f>
        <v>МАМЕДОВ Роман Яшарович</v>
      </c>
      <c r="M112" s="295" t="str">
        <f>VLOOKUP(K112,'пр.взв.'!B3:H171,3,FALSE)</f>
        <v>18.12.91, МС</v>
      </c>
      <c r="N112" s="295" t="str">
        <f>VLOOKUP(K112,'пр.взв.'!B4:H171,5,FALSE)</f>
        <v>УМВД по Хабаровскому кр.</v>
      </c>
      <c r="O112" s="291"/>
      <c r="P112" s="291"/>
      <c r="Q112" s="242"/>
      <c r="R112" s="242"/>
    </row>
    <row r="113" spans="1:18" ht="13.5" hidden="1" thickBot="1">
      <c r="A113" s="351"/>
      <c r="B113" s="347"/>
      <c r="C113" s="315"/>
      <c r="D113" s="296"/>
      <c r="E113" s="296"/>
      <c r="F113" s="292"/>
      <c r="G113" s="292"/>
      <c r="H113" s="293"/>
      <c r="I113" s="293"/>
      <c r="J113" s="307"/>
      <c r="K113" s="347"/>
      <c r="L113" s="315"/>
      <c r="M113" s="296"/>
      <c r="N113" s="296"/>
      <c r="O113" s="292"/>
      <c r="P113" s="292"/>
      <c r="Q113" s="293"/>
      <c r="R113" s="293"/>
    </row>
    <row r="114" spans="1:18" ht="12.75" hidden="1">
      <c r="A114" s="349">
        <v>2</v>
      </c>
      <c r="B114" s="348">
        <f>'пр.хода'!G24</f>
        <v>5</v>
      </c>
      <c r="C114" s="310" t="str">
        <f>VLOOKUP(B114,'пр.взв.'!B6:H586,2,FALSE)</f>
        <v>ЧИРИКИН Артём Николаевич</v>
      </c>
      <c r="D114" s="319" t="str">
        <f>VLOOKUP(B114,'пр.взв.'!B6:H173,3,FALSE)</f>
        <v>02.10.90, КМС</v>
      </c>
      <c r="E114" s="319" t="str">
        <f>VLOOKUP(B114,'пр.взв.'!B6:H173,5,FALSE)</f>
        <v>УМВД по Брянской обл.</v>
      </c>
      <c r="F114" s="299"/>
      <c r="G114" s="300"/>
      <c r="H114" s="301"/>
      <c r="I114" s="297"/>
      <c r="J114" s="305">
        <v>6</v>
      </c>
      <c r="K114" s="348">
        <f>'пр.хода'!Y24</f>
        <v>6</v>
      </c>
      <c r="L114" s="310" t="str">
        <f>VLOOKUP(K114,'пр.взв.'!B6:H173,2,FALSE)</f>
        <v>ИБРАГИМОВ Замир Федикович</v>
      </c>
      <c r="M114" s="319" t="str">
        <f>VLOOKUP(K114,'пр.взв.'!B6:H173,3,FALSE)</f>
        <v>02.08.90, МС</v>
      </c>
      <c r="N114" s="319" t="str">
        <f>VLOOKUP(K114,'пр.взв.'!B6:H173,5,FALSE)</f>
        <v>УМВД по Владимировской обл.</v>
      </c>
      <c r="O114" s="299"/>
      <c r="P114" s="300"/>
      <c r="Q114" s="301"/>
      <c r="R114" s="297"/>
    </row>
    <row r="115" spans="1:18" ht="12.75" hidden="1">
      <c r="A115" s="350"/>
      <c r="B115" s="346"/>
      <c r="C115" s="311"/>
      <c r="D115" s="298"/>
      <c r="E115" s="298"/>
      <c r="F115" s="298"/>
      <c r="G115" s="298"/>
      <c r="H115" s="257"/>
      <c r="I115" s="269"/>
      <c r="J115" s="306"/>
      <c r="K115" s="346"/>
      <c r="L115" s="311"/>
      <c r="M115" s="298"/>
      <c r="N115" s="298"/>
      <c r="O115" s="298"/>
      <c r="P115" s="298"/>
      <c r="Q115" s="257"/>
      <c r="R115" s="269"/>
    </row>
    <row r="116" spans="1:18" ht="12.75" hidden="1">
      <c r="A116" s="350"/>
      <c r="B116" s="346">
        <f>'пр.хода'!G32</f>
        <v>13</v>
      </c>
      <c r="C116" s="314" t="str">
        <f>VLOOKUP(B116,'пр.взв.'!B5:H588,2,FALSE)</f>
        <v>ЭРДЫНЕЕВ Баясхалан Базарович</v>
      </c>
      <c r="D116" s="295" t="str">
        <f>VLOOKUP(B116,'пр.взв.'!B5:H175,3,FALSE)</f>
        <v>28.07.83, МС</v>
      </c>
      <c r="E116" s="295" t="str">
        <f>VLOOKUP(B116,'пр.взв.'!B8:H175,5,FALSE)</f>
        <v>МВД по Р.Бурятия</v>
      </c>
      <c r="F116" s="291"/>
      <c r="G116" s="291"/>
      <c r="H116" s="242"/>
      <c r="I116" s="242"/>
      <c r="J116" s="306"/>
      <c r="K116" s="346">
        <f>'пр.хода'!Y32</f>
        <v>30</v>
      </c>
      <c r="L116" s="314" t="str">
        <f>VLOOKUP(K116,'пр.взв.'!B1:H175,2,FALSE)</f>
        <v>БАДРИЕВ Тимур Сергеевич</v>
      </c>
      <c r="M116" s="295" t="str">
        <f>VLOOKUP(K116,'пр.взв.'!B1:H175,3,FALSE)</f>
        <v>18.02.88, МС</v>
      </c>
      <c r="N116" s="295" t="str">
        <f>VLOOKUP(K116,'пр.взв.'!B8:H175,5,FALSE)</f>
        <v>МВД по Рес. Северная Осетия-Алания</v>
      </c>
      <c r="O116" s="291"/>
      <c r="P116" s="291"/>
      <c r="Q116" s="242"/>
      <c r="R116" s="242"/>
    </row>
    <row r="117" spans="1:18" ht="13.5" hidden="1" thickBot="1">
      <c r="A117" s="351"/>
      <c r="B117" s="347"/>
      <c r="C117" s="315"/>
      <c r="D117" s="296"/>
      <c r="E117" s="296"/>
      <c r="F117" s="292"/>
      <c r="G117" s="292"/>
      <c r="H117" s="293"/>
      <c r="I117" s="293"/>
      <c r="J117" s="307"/>
      <c r="K117" s="347"/>
      <c r="L117" s="315"/>
      <c r="M117" s="296"/>
      <c r="N117" s="296"/>
      <c r="O117" s="292"/>
      <c r="P117" s="292"/>
      <c r="Q117" s="293"/>
      <c r="R117" s="293"/>
    </row>
    <row r="118" spans="1:18" ht="12.75" hidden="1">
      <c r="A118" s="349">
        <v>3</v>
      </c>
      <c r="B118" s="348">
        <f>'пр.хода'!G41</f>
        <v>3</v>
      </c>
      <c r="C118" s="310" t="str">
        <f>VLOOKUP(B118,'пр.взв.'!B1:H590,2,FALSE)</f>
        <v>СЛАЕВ Ильдар Зякярьевич</v>
      </c>
      <c r="D118" s="319" t="str">
        <f>VLOOKUP(B118,'пр.взв.'!B1:H177,3,FALSE)</f>
        <v>19.05.87, КМС</v>
      </c>
      <c r="E118" s="319" t="str">
        <f>VLOOKUP(B118,'пр.взв.'!B10:H177,5,FALSE)</f>
        <v>МВД по Рес. Мордовия</v>
      </c>
      <c r="F118" s="320"/>
      <c r="G118" s="321"/>
      <c r="H118" s="247"/>
      <c r="I118" s="243"/>
      <c r="J118" s="305">
        <v>7</v>
      </c>
      <c r="K118" s="348">
        <f>'пр.хода'!Y41</f>
        <v>4</v>
      </c>
      <c r="L118" s="310" t="str">
        <f>VLOOKUP(K118,'пр.взв.'!B1:H177,2,FALSE)</f>
        <v>БИУШКИН Михаил Михайлович</v>
      </c>
      <c r="M118" s="319" t="str">
        <f>VLOOKUP(K118,'пр.взв.'!B1:H177,3,FALSE)</f>
        <v>26.02.88, КМС</v>
      </c>
      <c r="N118" s="319" t="str">
        <f>VLOOKUP(K118,'пр.взв.'!B10:H177,5,FALSE)</f>
        <v>МВД по Рес. Мордовия</v>
      </c>
      <c r="O118" s="320"/>
      <c r="P118" s="321"/>
      <c r="Q118" s="247"/>
      <c r="R118" s="243"/>
    </row>
    <row r="119" spans="1:18" ht="12.75" hidden="1">
      <c r="A119" s="350"/>
      <c r="B119" s="346"/>
      <c r="C119" s="311"/>
      <c r="D119" s="298"/>
      <c r="E119" s="298"/>
      <c r="F119" s="298"/>
      <c r="G119" s="298"/>
      <c r="H119" s="257"/>
      <c r="I119" s="269"/>
      <c r="J119" s="306"/>
      <c r="K119" s="346"/>
      <c r="L119" s="311"/>
      <c r="M119" s="298"/>
      <c r="N119" s="298"/>
      <c r="O119" s="298"/>
      <c r="P119" s="298"/>
      <c r="Q119" s="257"/>
      <c r="R119" s="269"/>
    </row>
    <row r="120" spans="1:18" ht="12.75" hidden="1">
      <c r="A120" s="350"/>
      <c r="B120" s="346">
        <f>'пр.хода'!G49</f>
        <v>43</v>
      </c>
      <c r="C120" s="314" t="str">
        <f>VLOOKUP(B120,'пр.взв.'!B1:H592,2,FALSE)</f>
        <v>САЙЯН Дмитрий Юрикович</v>
      </c>
      <c r="D120" s="295" t="str">
        <f>VLOOKUP(B120,'пр.взв.'!B1:H179,3,FALSE)</f>
        <v>15.05.89, МС</v>
      </c>
      <c r="E120" s="295" t="str">
        <f>VLOOKUP(B120,'пр.взв.'!B12:H179,5,FALSE)</f>
        <v>ГУ МВД по Влгоградской обл.</v>
      </c>
      <c r="F120" s="291"/>
      <c r="G120" s="291"/>
      <c r="H120" s="242"/>
      <c r="I120" s="242"/>
      <c r="J120" s="306"/>
      <c r="K120" s="346">
        <f>'пр.хода'!Y49</f>
        <v>12</v>
      </c>
      <c r="L120" s="314" t="str">
        <f>VLOOKUP(K120,'пр.взв.'!B1:H179,2,FALSE)</f>
        <v>БЫКОВ Иван Сергеевич</v>
      </c>
      <c r="M120" s="295" t="str">
        <f>VLOOKUP(K120,'пр.взв.'!B1:H179,3,FALSE)</f>
        <v>23.08.83, МС</v>
      </c>
      <c r="N120" s="295" t="str">
        <f>VLOOKUP(K120,'пр.взв.'!B12:H179,5,FALSE)</f>
        <v>ГУ МВД по С-Пет. и Лен.обл.</v>
      </c>
      <c r="O120" s="291"/>
      <c r="P120" s="291"/>
      <c r="Q120" s="242"/>
      <c r="R120" s="242"/>
    </row>
    <row r="121" spans="1:18" ht="13.5" hidden="1" thickBot="1">
      <c r="A121" s="351"/>
      <c r="B121" s="347"/>
      <c r="C121" s="315"/>
      <c r="D121" s="296"/>
      <c r="E121" s="296"/>
      <c r="F121" s="292"/>
      <c r="G121" s="292"/>
      <c r="H121" s="293"/>
      <c r="I121" s="293"/>
      <c r="J121" s="307"/>
      <c r="K121" s="347"/>
      <c r="L121" s="315"/>
      <c r="M121" s="296"/>
      <c r="N121" s="296"/>
      <c r="O121" s="292"/>
      <c r="P121" s="292"/>
      <c r="Q121" s="293"/>
      <c r="R121" s="293"/>
    </row>
    <row r="122" spans="1:18" ht="12.75" hidden="1">
      <c r="A122" s="349">
        <v>4</v>
      </c>
      <c r="B122" s="348">
        <f>'пр.хода'!G57</f>
        <v>7</v>
      </c>
      <c r="C122" s="310" t="str">
        <f>VLOOKUP(B122,'пр.взв.'!B1:H594,2,FALSE)</f>
        <v>БЕЛЯКОВ Роман Валерьевич</v>
      </c>
      <c r="D122" s="297" t="str">
        <f>VLOOKUP(B122,'пр.взв.'!B14:H181,3,FALSE)</f>
        <v>24.10.89, КМС</v>
      </c>
      <c r="E122" s="297" t="str">
        <f>VLOOKUP(B122,'пр.взв.'!B14:H181,5,FALSE)</f>
        <v>УТ МВД по УрФО</v>
      </c>
      <c r="F122" s="299"/>
      <c r="G122" s="300"/>
      <c r="H122" s="301"/>
      <c r="I122" s="297"/>
      <c r="J122" s="305">
        <v>8</v>
      </c>
      <c r="K122" s="348">
        <f>'пр.хода'!Y57</f>
        <v>40</v>
      </c>
      <c r="L122" s="310" t="str">
        <f>VLOOKUP(K122,'пр.взв.'!B1:H181,2,FALSE)</f>
        <v>ГАДЖИЕВ Тимур Алибекович</v>
      </c>
      <c r="M122" s="297" t="str">
        <f>VLOOKUP(K122,'пр.взв.'!B1:H181,3,FALSE)</f>
        <v>19.06.83, КМС</v>
      </c>
      <c r="N122" s="297" t="str">
        <f>VLOOKUP(K122,'пр.взв.'!B14:H181,5,FALSE)</f>
        <v>УМВД по Ивановской обл.</v>
      </c>
      <c r="O122" s="299"/>
      <c r="P122" s="300"/>
      <c r="Q122" s="301"/>
      <c r="R122" s="297"/>
    </row>
    <row r="123" spans="1:18" ht="12.75" hidden="1">
      <c r="A123" s="350"/>
      <c r="B123" s="346"/>
      <c r="C123" s="311"/>
      <c r="D123" s="298"/>
      <c r="E123" s="298"/>
      <c r="F123" s="298"/>
      <c r="G123" s="298"/>
      <c r="H123" s="257"/>
      <c r="I123" s="269"/>
      <c r="J123" s="306"/>
      <c r="K123" s="346"/>
      <c r="L123" s="311"/>
      <c r="M123" s="298"/>
      <c r="N123" s="298"/>
      <c r="O123" s="298"/>
      <c r="P123" s="298"/>
      <c r="Q123" s="257"/>
      <c r="R123" s="269"/>
    </row>
    <row r="124" spans="1:18" ht="12.75" hidden="1">
      <c r="A124" s="350"/>
      <c r="B124" s="346">
        <f>'пр.хода'!G65</f>
        <v>15</v>
      </c>
      <c r="C124" s="314" t="str">
        <f>VLOOKUP(B124,'пр.взв.'!B1:H596,2,FALSE)</f>
        <v>НАЗАРОВ Алексей Вячеславович</v>
      </c>
      <c r="D124" s="295" t="str">
        <f>VLOOKUP(B124,'пр.взв.'!B1:H183,3,FALSE)</f>
        <v>24.10.84, МС</v>
      </c>
      <c r="E124" s="319" t="str">
        <f>VLOOKUP(B124,'пр.взв.'!B16:H183,5,FALSE)</f>
        <v>ГУ МВД по Краснодарскому кр.</v>
      </c>
      <c r="F124" s="291"/>
      <c r="G124" s="291"/>
      <c r="H124" s="242"/>
      <c r="I124" s="242"/>
      <c r="J124" s="306"/>
      <c r="K124" s="346">
        <f>'пр.хода'!Y65</f>
        <v>32</v>
      </c>
      <c r="L124" s="314" t="str">
        <f>VLOOKUP(K124,'пр.взв.'!B1:H183,2,FALSE)</f>
        <v>ЛУНКИН Борис Игоревич</v>
      </c>
      <c r="M124" s="295" t="str">
        <f>VLOOKUP(K124,'пр.взв.'!B1:H183,3,FALSE)</f>
        <v>25.11.80, КМС</v>
      </c>
      <c r="N124" s="319" t="str">
        <f>VLOOKUP(K124,'пр.взв.'!B16:H183,5,FALSE)</f>
        <v>УМВД по Еврейской А.О.</v>
      </c>
      <c r="O124" s="291"/>
      <c r="P124" s="291"/>
      <c r="Q124" s="242"/>
      <c r="R124" s="242"/>
    </row>
    <row r="125" spans="1:18" ht="13.5" hidden="1" thickBot="1">
      <c r="A125" s="351"/>
      <c r="B125" s="347"/>
      <c r="C125" s="315"/>
      <c r="D125" s="296"/>
      <c r="E125" s="296"/>
      <c r="F125" s="292"/>
      <c r="G125" s="292"/>
      <c r="H125" s="293"/>
      <c r="I125" s="293"/>
      <c r="J125" s="307"/>
      <c r="K125" s="347"/>
      <c r="L125" s="315"/>
      <c r="M125" s="296"/>
      <c r="N125" s="296"/>
      <c r="O125" s="292"/>
      <c r="P125" s="292"/>
      <c r="Q125" s="293"/>
      <c r="R125" s="293"/>
    </row>
    <row r="127" spans="2:18" ht="16.5" hidden="1" thickBot="1">
      <c r="B127" s="71" t="s">
        <v>52</v>
      </c>
      <c r="C127" s="72" t="s">
        <v>53</v>
      </c>
      <c r="D127" s="73" t="s">
        <v>62</v>
      </c>
      <c r="E127" s="72"/>
      <c r="F127" s="71" t="str">
        <f>F107</f>
        <v>в.к. 82  кг</v>
      </c>
      <c r="G127" s="72"/>
      <c r="H127" s="72"/>
      <c r="I127" s="72"/>
      <c r="J127" s="72"/>
      <c r="K127" s="71" t="s">
        <v>63</v>
      </c>
      <c r="L127" s="72" t="s">
        <v>53</v>
      </c>
      <c r="M127" s="73" t="s">
        <v>62</v>
      </c>
      <c r="N127" s="72"/>
      <c r="O127" s="71" t="str">
        <f>F127</f>
        <v>в.к. 82  кг</v>
      </c>
      <c r="P127" s="72"/>
      <c r="Q127" s="72"/>
      <c r="R127" s="72"/>
    </row>
    <row r="128" spans="1:18" ht="12.75" customHeight="1" hidden="1">
      <c r="A128" s="334" t="s">
        <v>55</v>
      </c>
      <c r="B128" s="336" t="s">
        <v>3</v>
      </c>
      <c r="C128" s="327" t="s">
        <v>4</v>
      </c>
      <c r="D128" s="304" t="s">
        <v>12</v>
      </c>
      <c r="E128" s="327" t="s">
        <v>79</v>
      </c>
      <c r="F128" s="327" t="s">
        <v>13</v>
      </c>
      <c r="G128" s="329" t="s">
        <v>56</v>
      </c>
      <c r="H128" s="331" t="s">
        <v>57</v>
      </c>
      <c r="I128" s="332" t="s">
        <v>15</v>
      </c>
      <c r="J128" s="334" t="s">
        <v>55</v>
      </c>
      <c r="K128" s="336" t="s">
        <v>3</v>
      </c>
      <c r="L128" s="327" t="s">
        <v>4</v>
      </c>
      <c r="M128" s="304" t="s">
        <v>12</v>
      </c>
      <c r="N128" s="327" t="s">
        <v>79</v>
      </c>
      <c r="O128" s="327" t="s">
        <v>13</v>
      </c>
      <c r="P128" s="329" t="s">
        <v>56</v>
      </c>
      <c r="Q128" s="331" t="s">
        <v>57</v>
      </c>
      <c r="R128" s="332" t="s">
        <v>15</v>
      </c>
    </row>
    <row r="129" spans="1:18" ht="13.5" customHeight="1" hidden="1" thickBot="1">
      <c r="A129" s="335"/>
      <c r="B129" s="337" t="s">
        <v>58</v>
      </c>
      <c r="C129" s="328"/>
      <c r="D129" s="326"/>
      <c r="E129" s="328"/>
      <c r="F129" s="328"/>
      <c r="G129" s="330"/>
      <c r="H129" s="293"/>
      <c r="I129" s="333" t="s">
        <v>59</v>
      </c>
      <c r="J129" s="335"/>
      <c r="K129" s="337" t="s">
        <v>58</v>
      </c>
      <c r="L129" s="328"/>
      <c r="M129" s="326"/>
      <c r="N129" s="328"/>
      <c r="O129" s="328"/>
      <c r="P129" s="330"/>
      <c r="Q129" s="293"/>
      <c r="R129" s="333" t="s">
        <v>59</v>
      </c>
    </row>
    <row r="130" spans="1:18" ht="12.75" hidden="1">
      <c r="A130" s="349">
        <v>1</v>
      </c>
      <c r="B130" s="348">
        <f>'пр.хода'!I12</f>
        <v>33</v>
      </c>
      <c r="C130" s="310" t="str">
        <f>VLOOKUP(B130,'пр.взв.'!B2:H602,2,FALSE)</f>
        <v>КЕРИМОВ Мурад Курбанович</v>
      </c>
      <c r="D130" s="319" t="str">
        <f>VLOOKUP(B130,'пр.взв.'!B2:H189,3,FALSE)</f>
        <v>02.08.87, МСМК</v>
      </c>
      <c r="E130" s="319" t="str">
        <f>VLOOKUP(B130,'пр.взв.'!B2:H189,5,FALSE)</f>
        <v>МВД по Урдмуртской Рес.</v>
      </c>
      <c r="F130" s="299"/>
      <c r="G130" s="300"/>
      <c r="H130" s="301"/>
      <c r="I130" s="304"/>
      <c r="J130" s="305">
        <v>3</v>
      </c>
      <c r="K130" s="348">
        <f>'пр.хода'!W12</f>
        <v>10</v>
      </c>
      <c r="L130" s="310" t="str">
        <f>VLOOKUP(K130,'пр.взв.'!B2:H189,2,FALSE)</f>
        <v>МАМЕДОВ Роман Яшарович</v>
      </c>
      <c r="M130" s="319" t="str">
        <f>VLOOKUP(K130,'пр.взв.'!B2:H189,3,FALSE)</f>
        <v>18.12.91, МС</v>
      </c>
      <c r="N130" s="319" t="str">
        <f>VLOOKUP(K130,'пр.взв.'!B2:H189,5,FALSE)</f>
        <v>УМВД по Хабаровскому кр.</v>
      </c>
      <c r="O130" s="299"/>
      <c r="P130" s="300"/>
      <c r="Q130" s="301"/>
      <c r="R130" s="304"/>
    </row>
    <row r="131" spans="1:18" ht="12.75" hidden="1">
      <c r="A131" s="350"/>
      <c r="B131" s="346"/>
      <c r="C131" s="311"/>
      <c r="D131" s="298"/>
      <c r="E131" s="298"/>
      <c r="F131" s="298"/>
      <c r="G131" s="298"/>
      <c r="H131" s="257"/>
      <c r="I131" s="269"/>
      <c r="J131" s="306"/>
      <c r="K131" s="346"/>
      <c r="L131" s="311"/>
      <c r="M131" s="298"/>
      <c r="N131" s="298"/>
      <c r="O131" s="298"/>
      <c r="P131" s="298"/>
      <c r="Q131" s="257"/>
      <c r="R131" s="269"/>
    </row>
    <row r="132" spans="1:18" ht="12.75" hidden="1">
      <c r="A132" s="350"/>
      <c r="B132" s="346">
        <f>'пр.хода'!I28</f>
        <v>13</v>
      </c>
      <c r="C132" s="314" t="str">
        <f>VLOOKUP(B132,'пр.взв.'!B2:H604,2,FALSE)</f>
        <v>ЭРДЫНЕЕВ Баясхалан Базарович</v>
      </c>
      <c r="D132" s="295" t="str">
        <f>VLOOKUP(B132,'пр.взв.'!B2:H191,3,FALSE)</f>
        <v>28.07.83, МС</v>
      </c>
      <c r="E132" s="295" t="str">
        <f>VLOOKUP(B132,'пр.взв.'!B4:H191,5,FALSE)</f>
        <v>МВД по Р.Бурятия</v>
      </c>
      <c r="F132" s="291"/>
      <c r="G132" s="291"/>
      <c r="H132" s="242"/>
      <c r="I132" s="242"/>
      <c r="J132" s="306"/>
      <c r="K132" s="346">
        <f>'пр.хода'!W28</f>
        <v>30</v>
      </c>
      <c r="L132" s="314" t="str">
        <f>VLOOKUP(K132,'пр.взв.'!B2:H191,2,FALSE)</f>
        <v>БАДРИЕВ Тимур Сергеевич</v>
      </c>
      <c r="M132" s="295" t="str">
        <f>VLOOKUP(K132,'пр.взв.'!B2:H191,3,FALSE)</f>
        <v>18.02.88, МС</v>
      </c>
      <c r="N132" s="295" t="str">
        <f>VLOOKUP(K132,'пр.взв.'!B4:H191,5,FALSE)</f>
        <v>МВД по Рес. Северная Осетия-Алания</v>
      </c>
      <c r="O132" s="291"/>
      <c r="P132" s="291"/>
      <c r="Q132" s="242"/>
      <c r="R132" s="242"/>
    </row>
    <row r="133" spans="1:18" ht="13.5" hidden="1" thickBot="1">
      <c r="A133" s="351"/>
      <c r="B133" s="347"/>
      <c r="C133" s="315"/>
      <c r="D133" s="296"/>
      <c r="E133" s="296"/>
      <c r="F133" s="292"/>
      <c r="G133" s="292"/>
      <c r="H133" s="293"/>
      <c r="I133" s="293"/>
      <c r="J133" s="307"/>
      <c r="K133" s="347"/>
      <c r="L133" s="315"/>
      <c r="M133" s="296"/>
      <c r="N133" s="296"/>
      <c r="O133" s="292"/>
      <c r="P133" s="292"/>
      <c r="Q133" s="293"/>
      <c r="R133" s="293"/>
    </row>
    <row r="134" spans="1:18" ht="12.75" hidden="1">
      <c r="A134" s="349">
        <v>2</v>
      </c>
      <c r="B134" s="348">
        <f>'пр.хода'!I46</f>
        <v>3</v>
      </c>
      <c r="C134" s="310" t="str">
        <f>VLOOKUP(B134,'пр.взв.'!B2:H606,2,FALSE)</f>
        <v>СЛАЕВ Ильдар Зякярьевич</v>
      </c>
      <c r="D134" s="297" t="str">
        <f>VLOOKUP(B134,'пр.взв.'!B2:H193,3,FALSE)</f>
        <v>19.05.87, КМС</v>
      </c>
      <c r="E134" s="319" t="str">
        <f>VLOOKUP(B134,'пр.взв.'!B6:H193,5,FALSE)</f>
        <v>МВД по Рес. Мордовия</v>
      </c>
      <c r="F134" s="299"/>
      <c r="G134" s="300"/>
      <c r="H134" s="301"/>
      <c r="I134" s="297"/>
      <c r="J134" s="305">
        <v>4</v>
      </c>
      <c r="K134" s="348">
        <f>'пр.хода'!W45</f>
        <v>12</v>
      </c>
      <c r="L134" s="310" t="str">
        <f>VLOOKUP(K134,'пр.взв.'!B2:H193,2,FALSE)</f>
        <v>БЫКОВ Иван Сергеевич</v>
      </c>
      <c r="M134" s="297" t="str">
        <f>VLOOKUP(K134,'пр.взв.'!B2:H193,3,FALSE)</f>
        <v>23.08.83, МС</v>
      </c>
      <c r="N134" s="319" t="str">
        <f>VLOOKUP(K134,'пр.взв.'!B6:H193,5,FALSE)</f>
        <v>ГУ МВД по С-Пет. и Лен.обл.</v>
      </c>
      <c r="O134" s="299"/>
      <c r="P134" s="300"/>
      <c r="Q134" s="301"/>
      <c r="R134" s="297"/>
    </row>
    <row r="135" spans="1:18" ht="12.75" hidden="1">
      <c r="A135" s="350"/>
      <c r="B135" s="346"/>
      <c r="C135" s="311"/>
      <c r="D135" s="298"/>
      <c r="E135" s="298"/>
      <c r="F135" s="298"/>
      <c r="G135" s="298"/>
      <c r="H135" s="257"/>
      <c r="I135" s="269"/>
      <c r="J135" s="306"/>
      <c r="K135" s="346"/>
      <c r="L135" s="311"/>
      <c r="M135" s="298"/>
      <c r="N135" s="298"/>
      <c r="O135" s="298"/>
      <c r="P135" s="298"/>
      <c r="Q135" s="257"/>
      <c r="R135" s="269"/>
    </row>
    <row r="136" spans="1:18" ht="12.75" hidden="1">
      <c r="A136" s="350"/>
      <c r="B136" s="346">
        <f>'пр.хода'!I61</f>
        <v>15</v>
      </c>
      <c r="C136" s="314" t="str">
        <f>VLOOKUP(B136,'пр.взв.'!B2:H608,2,FALSE)</f>
        <v>НАЗАРОВ Алексей Вячеславович</v>
      </c>
      <c r="D136" s="295" t="str">
        <f>VLOOKUP(B136,'пр.взв.'!B2:H195,3,FALSE)</f>
        <v>24.10.84, МС</v>
      </c>
      <c r="E136" s="319" t="str">
        <f>VLOOKUP(B136,'пр.взв.'!B8:H195,5,FALSE)</f>
        <v>ГУ МВД по Краснодарскому кр.</v>
      </c>
      <c r="F136" s="291"/>
      <c r="G136" s="291"/>
      <c r="H136" s="242"/>
      <c r="I136" s="242"/>
      <c r="J136" s="306"/>
      <c r="K136" s="346">
        <f>'пр.хода'!W61</f>
        <v>32</v>
      </c>
      <c r="L136" s="314" t="str">
        <f>VLOOKUP(K136,'пр.взв.'!B2:H195,2,FALSE)</f>
        <v>ЛУНКИН Борис Игоревич</v>
      </c>
      <c r="M136" s="295" t="str">
        <f>VLOOKUP(K136,'пр.взв.'!B2:H195,3,FALSE)</f>
        <v>25.11.80, КМС</v>
      </c>
      <c r="N136" s="319" t="str">
        <f>VLOOKUP(K136,'пр.взв.'!B8:H195,5,FALSE)</f>
        <v>УМВД по Еврейской А.О.</v>
      </c>
      <c r="O136" s="291"/>
      <c r="P136" s="291"/>
      <c r="Q136" s="242"/>
      <c r="R136" s="242"/>
    </row>
    <row r="137" spans="1:18" ht="13.5" hidden="1" thickBot="1">
      <c r="A137" s="351"/>
      <c r="B137" s="347"/>
      <c r="C137" s="315"/>
      <c r="D137" s="296"/>
      <c r="E137" s="296"/>
      <c r="F137" s="292"/>
      <c r="G137" s="292"/>
      <c r="H137" s="293"/>
      <c r="I137" s="293"/>
      <c r="J137" s="307"/>
      <c r="K137" s="347"/>
      <c r="L137" s="315"/>
      <c r="M137" s="296"/>
      <c r="N137" s="296"/>
      <c r="O137" s="292"/>
      <c r="P137" s="292"/>
      <c r="Q137" s="293"/>
      <c r="R137" s="293"/>
    </row>
    <row r="139" spans="2:18" ht="16.5" hidden="1" thickBot="1">
      <c r="B139" s="71" t="s">
        <v>52</v>
      </c>
      <c r="C139" s="93" t="s">
        <v>64</v>
      </c>
      <c r="D139" s="93"/>
      <c r="E139" s="93"/>
      <c r="F139" s="98" t="str">
        <f>F127</f>
        <v>в.к. 82  кг</v>
      </c>
      <c r="G139" s="93"/>
      <c r="H139" s="93"/>
      <c r="I139" s="93"/>
      <c r="J139" s="94"/>
      <c r="K139" s="71" t="s">
        <v>1</v>
      </c>
      <c r="L139" s="93" t="s">
        <v>64</v>
      </c>
      <c r="M139" s="93"/>
      <c r="N139" s="93"/>
      <c r="O139" s="71" t="str">
        <f>F139</f>
        <v>в.к. 82  кг</v>
      </c>
      <c r="P139" s="93"/>
      <c r="Q139" s="93"/>
      <c r="R139" s="93"/>
    </row>
    <row r="140" spans="1:18" ht="12.75" customHeight="1" hidden="1">
      <c r="A140" s="334" t="s">
        <v>55</v>
      </c>
      <c r="B140" s="336" t="s">
        <v>3</v>
      </c>
      <c r="C140" s="327" t="s">
        <v>4</v>
      </c>
      <c r="D140" s="304" t="s">
        <v>12</v>
      </c>
      <c r="E140" s="327" t="s">
        <v>79</v>
      </c>
      <c r="F140" s="327" t="s">
        <v>13</v>
      </c>
      <c r="G140" s="329" t="s">
        <v>56</v>
      </c>
      <c r="H140" s="331" t="s">
        <v>57</v>
      </c>
      <c r="I140" s="332" t="s">
        <v>15</v>
      </c>
      <c r="J140" s="334" t="s">
        <v>55</v>
      </c>
      <c r="K140" s="336" t="s">
        <v>3</v>
      </c>
      <c r="L140" s="327" t="s">
        <v>4</v>
      </c>
      <c r="M140" s="304" t="s">
        <v>12</v>
      </c>
      <c r="N140" s="327" t="s">
        <v>79</v>
      </c>
      <c r="O140" s="327" t="s">
        <v>13</v>
      </c>
      <c r="P140" s="329" t="s">
        <v>56</v>
      </c>
      <c r="Q140" s="331" t="s">
        <v>57</v>
      </c>
      <c r="R140" s="332" t="s">
        <v>15</v>
      </c>
    </row>
    <row r="141" spans="1:18" ht="13.5" customHeight="1" hidden="1" thickBot="1">
      <c r="A141" s="335"/>
      <c r="B141" s="337" t="s">
        <v>58</v>
      </c>
      <c r="C141" s="328"/>
      <c r="D141" s="326"/>
      <c r="E141" s="328"/>
      <c r="F141" s="328"/>
      <c r="G141" s="330"/>
      <c r="H141" s="293"/>
      <c r="I141" s="333" t="s">
        <v>59</v>
      </c>
      <c r="J141" s="335"/>
      <c r="K141" s="337" t="s">
        <v>58</v>
      </c>
      <c r="L141" s="328"/>
      <c r="M141" s="326"/>
      <c r="N141" s="328"/>
      <c r="O141" s="328"/>
      <c r="P141" s="330"/>
      <c r="Q141" s="293"/>
      <c r="R141" s="333" t="s">
        <v>59</v>
      </c>
    </row>
    <row r="142" spans="1:18" ht="12.75" hidden="1">
      <c r="A142" s="339">
        <v>1</v>
      </c>
      <c r="B142" s="342">
        <f>'пр.хода'!K20</f>
        <v>33</v>
      </c>
      <c r="C142" s="310" t="str">
        <f>VLOOKUP(B142,'пр.взв.'!B1:H614,2,FALSE)</f>
        <v>КЕРИМОВ Мурад Курбанович</v>
      </c>
      <c r="D142" s="297" t="str">
        <f>VLOOKUP(B142,'пр.взв.'!B1:H201,3,FALSE)</f>
        <v>02.08.87, МСМК</v>
      </c>
      <c r="E142" s="297" t="str">
        <f>VLOOKUP(B142,'пр.взв.'!B1:H201,5,FALSE)</f>
        <v>МВД по Урдмуртской Рес.</v>
      </c>
      <c r="F142" s="299"/>
      <c r="G142" s="300"/>
      <c r="H142" s="301"/>
      <c r="I142" s="304"/>
      <c r="J142" s="339">
        <v>2</v>
      </c>
      <c r="K142" s="342">
        <f>'пр.хода'!U20</f>
        <v>30</v>
      </c>
      <c r="L142" s="310" t="str">
        <f>VLOOKUP(K142,'пр.взв.'!B1:H201,2,FALSE)</f>
        <v>БАДРИЕВ Тимур Сергеевич</v>
      </c>
      <c r="M142" s="297" t="str">
        <f>VLOOKUP(K142,'пр.взв.'!B1:H201,3,FALSE)</f>
        <v>18.02.88, МС</v>
      </c>
      <c r="N142" s="297" t="str">
        <f>VLOOKUP(K142,'пр.взв.'!B1:H201,5,FALSE)</f>
        <v>МВД по Рес. Северная Осетия-Алания</v>
      </c>
      <c r="O142" s="299"/>
      <c r="P142" s="300"/>
      <c r="Q142" s="301"/>
      <c r="R142" s="304"/>
    </row>
    <row r="143" spans="1:18" ht="12.75" hidden="1">
      <c r="A143" s="340"/>
      <c r="B143" s="343"/>
      <c r="C143" s="311"/>
      <c r="D143" s="298"/>
      <c r="E143" s="298"/>
      <c r="F143" s="298"/>
      <c r="G143" s="298"/>
      <c r="H143" s="257"/>
      <c r="I143" s="269"/>
      <c r="J143" s="340"/>
      <c r="K143" s="343"/>
      <c r="L143" s="311"/>
      <c r="M143" s="298"/>
      <c r="N143" s="298"/>
      <c r="O143" s="298"/>
      <c r="P143" s="298"/>
      <c r="Q143" s="257"/>
      <c r="R143" s="269"/>
    </row>
    <row r="144" spans="1:18" ht="12.75" hidden="1">
      <c r="A144" s="340"/>
      <c r="B144" s="344">
        <f>'пр.хода'!K53</f>
        <v>15</v>
      </c>
      <c r="C144" s="314" t="str">
        <f>VLOOKUP(B144,'пр.взв.'!B1:H616,2,FALSE)</f>
        <v>НАЗАРОВ Алексей Вячеславович</v>
      </c>
      <c r="D144" s="295" t="str">
        <f>VLOOKUP(B144,'пр.взв.'!B1:H203,3,FALSE)</f>
        <v>24.10.84, МС</v>
      </c>
      <c r="E144" s="295" t="str">
        <f>VLOOKUP(B144,'пр.взв.'!B1:H203,5,FALSE)</f>
        <v>ГУ МВД по Краснодарскому кр.</v>
      </c>
      <c r="F144" s="291"/>
      <c r="G144" s="291"/>
      <c r="H144" s="242"/>
      <c r="I144" s="242"/>
      <c r="J144" s="340"/>
      <c r="K144" s="344">
        <f>'пр.хода'!U53</f>
        <v>12</v>
      </c>
      <c r="L144" s="314" t="str">
        <f>VLOOKUP(K144,'пр.взв.'!B1:H203,2,FALSE)</f>
        <v>БЫКОВ Иван Сергеевич</v>
      </c>
      <c r="M144" s="295" t="str">
        <f>VLOOKUP(K144,'пр.взв.'!B1:H203,3,FALSE)</f>
        <v>23.08.83, МС</v>
      </c>
      <c r="N144" s="295" t="str">
        <f>VLOOKUP(K144,'пр.взв.'!B1:H203,5,FALSE)</f>
        <v>ГУ МВД по С-Пет. и Лен.обл.</v>
      </c>
      <c r="O144" s="291"/>
      <c r="P144" s="291"/>
      <c r="Q144" s="242"/>
      <c r="R144" s="242"/>
    </row>
    <row r="145" spans="1:18" ht="13.5" hidden="1" thickBot="1">
      <c r="A145" s="341"/>
      <c r="B145" s="345"/>
      <c r="C145" s="315"/>
      <c r="D145" s="296"/>
      <c r="E145" s="296"/>
      <c r="F145" s="292"/>
      <c r="G145" s="292"/>
      <c r="H145" s="293"/>
      <c r="I145" s="293"/>
      <c r="J145" s="341"/>
      <c r="K145" s="345"/>
      <c r="L145" s="315"/>
      <c r="M145" s="296"/>
      <c r="N145" s="296"/>
      <c r="O145" s="292"/>
      <c r="P145" s="292"/>
      <c r="Q145" s="293"/>
      <c r="R145" s="293"/>
    </row>
    <row r="147" spans="1:18" ht="15">
      <c r="A147" s="338" t="s">
        <v>65</v>
      </c>
      <c r="B147" s="338"/>
      <c r="C147" s="338"/>
      <c r="D147" s="338"/>
      <c r="E147" s="338"/>
      <c r="F147" s="338"/>
      <c r="G147" s="338"/>
      <c r="H147" s="338"/>
      <c r="I147" s="338"/>
      <c r="J147" s="338" t="s">
        <v>66</v>
      </c>
      <c r="K147" s="338"/>
      <c r="L147" s="338"/>
      <c r="M147" s="338"/>
      <c r="N147" s="338"/>
      <c r="O147" s="338"/>
      <c r="P147" s="338"/>
      <c r="Q147" s="338"/>
      <c r="R147" s="338"/>
    </row>
    <row r="148" spans="2:18" ht="16.5" thickBot="1">
      <c r="B148" s="71" t="s">
        <v>52</v>
      </c>
      <c r="C148" s="95"/>
      <c r="D148" s="95"/>
      <c r="E148" s="95"/>
      <c r="F148" s="96" t="str">
        <f>F139</f>
        <v>в.к. 82  кг</v>
      </c>
      <c r="G148" s="95"/>
      <c r="H148" s="95"/>
      <c r="I148" s="95"/>
      <c r="J148" s="78"/>
      <c r="K148" s="97" t="s">
        <v>1</v>
      </c>
      <c r="L148" s="95"/>
      <c r="M148" s="95"/>
      <c r="N148" s="95"/>
      <c r="O148" s="96" t="str">
        <f>F148</f>
        <v>в.к. 82  кг</v>
      </c>
      <c r="P148" s="94"/>
      <c r="Q148" s="94"/>
      <c r="R148" s="94"/>
    </row>
    <row r="149" spans="1:18" ht="12.75" customHeight="1">
      <c r="A149" s="334" t="s">
        <v>55</v>
      </c>
      <c r="B149" s="336" t="s">
        <v>3</v>
      </c>
      <c r="C149" s="327" t="s">
        <v>4</v>
      </c>
      <c r="D149" s="304" t="s">
        <v>12</v>
      </c>
      <c r="E149" s="327" t="s">
        <v>79</v>
      </c>
      <c r="F149" s="327" t="s">
        <v>13</v>
      </c>
      <c r="G149" s="329" t="s">
        <v>56</v>
      </c>
      <c r="H149" s="331" t="s">
        <v>57</v>
      </c>
      <c r="I149" s="332" t="s">
        <v>15</v>
      </c>
      <c r="J149" s="334" t="s">
        <v>55</v>
      </c>
      <c r="K149" s="336" t="s">
        <v>3</v>
      </c>
      <c r="L149" s="327" t="s">
        <v>4</v>
      </c>
      <c r="M149" s="304" t="s">
        <v>12</v>
      </c>
      <c r="N149" s="327" t="s">
        <v>79</v>
      </c>
      <c r="O149" s="327" t="s">
        <v>13</v>
      </c>
      <c r="P149" s="329" t="s">
        <v>56</v>
      </c>
      <c r="Q149" s="331" t="s">
        <v>57</v>
      </c>
      <c r="R149" s="332" t="s">
        <v>15</v>
      </c>
    </row>
    <row r="150" spans="1:18" ht="13.5" customHeight="1" thickBot="1">
      <c r="A150" s="335"/>
      <c r="B150" s="337" t="s">
        <v>58</v>
      </c>
      <c r="C150" s="328"/>
      <c r="D150" s="326"/>
      <c r="E150" s="328"/>
      <c r="F150" s="328"/>
      <c r="G150" s="330"/>
      <c r="H150" s="293"/>
      <c r="I150" s="333" t="s">
        <v>59</v>
      </c>
      <c r="J150" s="335"/>
      <c r="K150" s="337" t="s">
        <v>58</v>
      </c>
      <c r="L150" s="328"/>
      <c r="M150" s="326"/>
      <c r="N150" s="328"/>
      <c r="O150" s="328"/>
      <c r="P150" s="330"/>
      <c r="Q150" s="293"/>
      <c r="R150" s="333" t="s">
        <v>59</v>
      </c>
    </row>
    <row r="151" spans="1:18" ht="12.75" hidden="1">
      <c r="A151" s="305">
        <v>1</v>
      </c>
      <c r="B151" s="308">
        <f>'пр.хода'!L7</f>
        <v>1</v>
      </c>
      <c r="C151" s="310" t="str">
        <f>VLOOKUP(B151,'пр.взв.'!B2:H623,2,FALSE)</f>
        <v>СУХИХ Юрий Сергеевич</v>
      </c>
      <c r="D151" s="297" t="str">
        <f>VLOOKUP(B151,'пр.взв.'!B2:H210,3,FALSE)</f>
        <v>14.12.89, КМС</v>
      </c>
      <c r="E151" s="297" t="str">
        <f>VLOOKUP(B151,'пр.взв.'!B2:H210,5,FALSE)</f>
        <v>УМВД по Кировской обл.</v>
      </c>
      <c r="F151" s="299"/>
      <c r="G151" s="300"/>
      <c r="H151" s="301"/>
      <c r="I151" s="304"/>
      <c r="J151" s="305">
        <v>3</v>
      </c>
      <c r="K151" s="308">
        <f>'пр.хода'!L56</f>
        <v>0</v>
      </c>
      <c r="L151" s="310" t="e">
        <f>VLOOKUP(K151,'пр.взв.'!B2:H210,2,FALSE)</f>
        <v>#N/A</v>
      </c>
      <c r="M151" s="297" t="e">
        <f>VLOOKUP(K151,'пр.взв.'!B2:H210,3,FALSE)</f>
        <v>#N/A</v>
      </c>
      <c r="N151" s="297" t="e">
        <f>VLOOKUP(K151,'пр.взв.'!B2:H210,5,FALSE)</f>
        <v>#N/A</v>
      </c>
      <c r="O151" s="299"/>
      <c r="P151" s="300"/>
      <c r="Q151" s="301"/>
      <c r="R151" s="304"/>
    </row>
    <row r="152" spans="1:18" ht="12.75" hidden="1">
      <c r="A152" s="306"/>
      <c r="B152" s="309"/>
      <c r="C152" s="311"/>
      <c r="D152" s="298"/>
      <c r="E152" s="298"/>
      <c r="F152" s="298"/>
      <c r="G152" s="298"/>
      <c r="H152" s="257"/>
      <c r="I152" s="269"/>
      <c r="J152" s="306"/>
      <c r="K152" s="309"/>
      <c r="L152" s="311"/>
      <c r="M152" s="298"/>
      <c r="N152" s="298"/>
      <c r="O152" s="298"/>
      <c r="P152" s="298"/>
      <c r="Q152" s="257"/>
      <c r="R152" s="269"/>
    </row>
    <row r="153" spans="1:18" ht="12.75" hidden="1">
      <c r="A153" s="306"/>
      <c r="B153" s="312">
        <f>'пр.хода'!L10</f>
        <v>17</v>
      </c>
      <c r="C153" s="314" t="str">
        <f>VLOOKUP(B153,'пр.взв.'!B2:H625,2,FALSE)</f>
        <v>РУДАКОВ Владимир Викторович</v>
      </c>
      <c r="D153" s="295" t="str">
        <f>VLOOKUP(B153,'пр.взв.'!B2:H212,3,FALSE)</f>
        <v>19.07.85, МС</v>
      </c>
      <c r="E153" s="319" t="str">
        <f>VLOOKUP(B153,'пр.взв.'!B4:H212,5,FALSE)</f>
        <v>МВД по Р.Карелия</v>
      </c>
      <c r="F153" s="291"/>
      <c r="G153" s="291"/>
      <c r="H153" s="242"/>
      <c r="I153" s="242"/>
      <c r="J153" s="306"/>
      <c r="K153" s="312">
        <f>'пр.хода'!L59</f>
        <v>0</v>
      </c>
      <c r="L153" s="314" t="e">
        <f>VLOOKUP(K153,'пр.взв.'!B2:H212,2,FALSE)</f>
        <v>#N/A</v>
      </c>
      <c r="M153" s="295" t="e">
        <f>VLOOKUP(K153,'пр.взв.'!B2:H212,3,FALSE)</f>
        <v>#N/A</v>
      </c>
      <c r="N153" s="319" t="e">
        <f>VLOOKUP(K153,'пр.взв.'!B4:H212,5,FALSE)</f>
        <v>#N/A</v>
      </c>
      <c r="O153" s="291"/>
      <c r="P153" s="291"/>
      <c r="Q153" s="242"/>
      <c r="R153" s="242"/>
    </row>
    <row r="154" spans="1:18" ht="13.5" hidden="1" thickBot="1">
      <c r="A154" s="325"/>
      <c r="B154" s="313"/>
      <c r="C154" s="315"/>
      <c r="D154" s="296"/>
      <c r="E154" s="298"/>
      <c r="F154" s="292"/>
      <c r="G154" s="292"/>
      <c r="H154" s="293"/>
      <c r="I154" s="293"/>
      <c r="J154" s="325"/>
      <c r="K154" s="313"/>
      <c r="L154" s="315"/>
      <c r="M154" s="296"/>
      <c r="N154" s="298"/>
      <c r="O154" s="292"/>
      <c r="P154" s="292"/>
      <c r="Q154" s="293"/>
      <c r="R154" s="293"/>
    </row>
    <row r="155" spans="1:18" ht="12.75" hidden="1">
      <c r="A155" s="305">
        <v>2</v>
      </c>
      <c r="B155" s="322">
        <f>'пр.хода'!L14</f>
        <v>0</v>
      </c>
      <c r="C155" s="310" t="e">
        <f>VLOOKUP(B155,'пр.взв.'!B2:H627,2,FALSE)</f>
        <v>#N/A</v>
      </c>
      <c r="D155" s="297" t="e">
        <f>VLOOKUP(B155,'пр.взв.'!B2:H214,3,FALSE)</f>
        <v>#N/A</v>
      </c>
      <c r="E155" s="297" t="e">
        <f>VLOOKUP(B155,'пр.взв.'!B6:H214,5,FALSE)</f>
        <v>#N/A</v>
      </c>
      <c r="F155" s="299"/>
      <c r="G155" s="321"/>
      <c r="H155" s="247"/>
      <c r="I155" s="243"/>
      <c r="J155" s="305">
        <v>4</v>
      </c>
      <c r="K155" s="322">
        <f>'пр.хода'!L63</f>
        <v>44</v>
      </c>
      <c r="L155" s="310" t="str">
        <f>VLOOKUP(K155,'пр.взв.'!B2:H214,2,FALSE)</f>
        <v>КОЛЕСНИКОВ Александр Николаевич</v>
      </c>
      <c r="M155" s="297" t="str">
        <f>VLOOKUP(K155,'пр.взв.'!B2:H214,3,FALSE)</f>
        <v>22.02.83, КМС</v>
      </c>
      <c r="N155" s="297" t="str">
        <f>VLOOKUP(K155,'пр.взв.'!B6:H214,5,FALSE)</f>
        <v>УМВД по Белгородской обл.</v>
      </c>
      <c r="O155" s="320"/>
      <c r="P155" s="321"/>
      <c r="Q155" s="247"/>
      <c r="R155" s="243"/>
    </row>
    <row r="156" spans="1:18" ht="12.75" hidden="1">
      <c r="A156" s="306"/>
      <c r="B156" s="309"/>
      <c r="C156" s="311"/>
      <c r="D156" s="298"/>
      <c r="E156" s="298"/>
      <c r="F156" s="298"/>
      <c r="G156" s="298"/>
      <c r="H156" s="257"/>
      <c r="I156" s="269"/>
      <c r="J156" s="306"/>
      <c r="K156" s="309"/>
      <c r="L156" s="311"/>
      <c r="M156" s="298"/>
      <c r="N156" s="298"/>
      <c r="O156" s="298"/>
      <c r="P156" s="298"/>
      <c r="Q156" s="257"/>
      <c r="R156" s="269"/>
    </row>
    <row r="157" spans="1:18" ht="12.75" hidden="1">
      <c r="A157" s="306"/>
      <c r="B157" s="312">
        <f>'пр.хода'!L17</f>
        <v>0</v>
      </c>
      <c r="C157" s="314" t="e">
        <f>VLOOKUP(B157,'пр.взв.'!B2:H629,2,FALSE)</f>
        <v>#N/A</v>
      </c>
      <c r="D157" s="295" t="e">
        <f>VLOOKUP(B157,'пр.взв.'!B2:H216,3,FALSE)</f>
        <v>#N/A</v>
      </c>
      <c r="E157" s="295" t="e">
        <f>VLOOKUP(B157,'пр.взв.'!B8:H216,5,FALSE)</f>
        <v>#N/A</v>
      </c>
      <c r="F157" s="291"/>
      <c r="G157" s="291"/>
      <c r="H157" s="242"/>
      <c r="I157" s="242"/>
      <c r="J157" s="306"/>
      <c r="K157" s="312">
        <f>'пр.хода'!L66</f>
        <v>28</v>
      </c>
      <c r="L157" s="314" t="str">
        <f>VLOOKUP(K157,'пр.взв.'!B2:H216,2,FALSE)</f>
        <v>БЕЗЪЯЗЫЧНЫЙ Роман Олегович</v>
      </c>
      <c r="M157" s="295" t="str">
        <f>VLOOKUP(K157,'пр.взв.'!B2:H216,3,FALSE)</f>
        <v>26.10.90, КМС</v>
      </c>
      <c r="N157" s="295" t="str">
        <f>VLOOKUP(K157,'пр.взв.'!B8:H216,5,FALSE)</f>
        <v>УМВД по Курской обл.</v>
      </c>
      <c r="O157" s="291"/>
      <c r="P157" s="291"/>
      <c r="Q157" s="242"/>
      <c r="R157" s="242"/>
    </row>
    <row r="158" spans="1:18" ht="13.5" hidden="1" thickBot="1">
      <c r="A158" s="307"/>
      <c r="B158" s="313"/>
      <c r="C158" s="315"/>
      <c r="D158" s="296"/>
      <c r="E158" s="296"/>
      <c r="F158" s="292"/>
      <c r="G158" s="292"/>
      <c r="H158" s="293"/>
      <c r="I158" s="293"/>
      <c r="J158" s="307"/>
      <c r="K158" s="313"/>
      <c r="L158" s="315"/>
      <c r="M158" s="296"/>
      <c r="N158" s="296"/>
      <c r="O158" s="292"/>
      <c r="P158" s="292"/>
      <c r="Q158" s="293"/>
      <c r="R158" s="293"/>
    </row>
    <row r="159" spans="3:12" ht="13.5" thickBot="1">
      <c r="C159" s="50"/>
      <c r="L159" s="50"/>
    </row>
    <row r="160" spans="1:18" ht="12.75" hidden="1">
      <c r="A160" s="316">
        <v>5</v>
      </c>
      <c r="B160" s="308">
        <f>'пр.хода'!N8</f>
        <v>17</v>
      </c>
      <c r="C160" s="310" t="str">
        <f>VLOOKUP(B160,'пр.взв.'!B3:H632,2,FALSE)</f>
        <v>РУДАКОВ Владимир Викторович</v>
      </c>
      <c r="D160" s="297" t="str">
        <f>VLOOKUP(B160,'пр.взв.'!B3:H219,3,FALSE)</f>
        <v>19.07.85, МС</v>
      </c>
      <c r="E160" s="297" t="str">
        <f>VLOOKUP(B160,'пр.взв.'!B3:H219,5,FALSE)</f>
        <v>МВД по Р.Карелия</v>
      </c>
      <c r="F160" s="299"/>
      <c r="G160" s="300"/>
      <c r="H160" s="301"/>
      <c r="I160" s="304"/>
      <c r="J160" s="305">
        <v>7</v>
      </c>
      <c r="K160" s="308">
        <f>'пр.хода'!N57</f>
        <v>46</v>
      </c>
      <c r="L160" s="310" t="str">
        <f>VLOOKUP(K160,'пр.взв.'!B3:H219,2,FALSE)</f>
        <v>ВАЛЕРИАНОВ Александр Николаевич</v>
      </c>
      <c r="M160" s="297" t="str">
        <f>VLOOKUP(K160,'пр.взв.'!B3:H219,3,FALSE)</f>
        <v>28.03.90. КМС</v>
      </c>
      <c r="N160" s="297" t="str">
        <f>VLOOKUP(K160,'пр.взв.'!B3:H219,5,FALSE)</f>
        <v>ГУ МВД по Нижегородской обл.</v>
      </c>
      <c r="O160" s="299"/>
      <c r="P160" s="300"/>
      <c r="Q160" s="301"/>
      <c r="R160" s="302"/>
    </row>
    <row r="161" spans="1:18" ht="12.75" hidden="1">
      <c r="A161" s="317"/>
      <c r="B161" s="309"/>
      <c r="C161" s="311"/>
      <c r="D161" s="298"/>
      <c r="E161" s="298"/>
      <c r="F161" s="298"/>
      <c r="G161" s="298"/>
      <c r="H161" s="257"/>
      <c r="I161" s="269"/>
      <c r="J161" s="306"/>
      <c r="K161" s="309"/>
      <c r="L161" s="311"/>
      <c r="M161" s="298"/>
      <c r="N161" s="298"/>
      <c r="O161" s="298"/>
      <c r="P161" s="298"/>
      <c r="Q161" s="257"/>
      <c r="R161" s="303"/>
    </row>
    <row r="162" spans="1:18" ht="12.75" hidden="1">
      <c r="A162" s="317"/>
      <c r="B162" s="312">
        <f>'пр.хода'!N11</f>
        <v>9</v>
      </c>
      <c r="C162" s="314" t="str">
        <f>VLOOKUP(B162,'пр.взв.'!B3:H634,2,FALSE)</f>
        <v>НЕБОЛЬСИН Дмитрий Васильевич</v>
      </c>
      <c r="D162" s="295" t="str">
        <f>VLOOKUP(B162,'пр.взв.'!B3:H221,3,FALSE)</f>
        <v>29.03.76, МС</v>
      </c>
      <c r="E162" s="319" t="str">
        <f>VLOOKUP(B162,'пр.взв.'!B5:H221,5,FALSE)</f>
        <v>УМВД по Рязанской обл.</v>
      </c>
      <c r="F162" s="291"/>
      <c r="G162" s="291"/>
      <c r="H162" s="242"/>
      <c r="I162" s="242"/>
      <c r="J162" s="306"/>
      <c r="K162" s="312">
        <f>'пр.хода'!N60</f>
        <v>6</v>
      </c>
      <c r="L162" s="314" t="str">
        <f>VLOOKUP(K162,'пр.взв.'!B3:H221,2,FALSE)</f>
        <v>ИБРАГИМОВ Замир Федикович</v>
      </c>
      <c r="M162" s="295" t="str">
        <f>VLOOKUP(K162,'пр.взв.'!B3:H221,3,FALSE)</f>
        <v>02.08.90, МС</v>
      </c>
      <c r="N162" s="319" t="str">
        <f>VLOOKUP(K162,'пр.взв.'!B5:H221,5,FALSE)</f>
        <v>УМВД по Владимировской обл.</v>
      </c>
      <c r="O162" s="291"/>
      <c r="P162" s="291"/>
      <c r="Q162" s="242"/>
      <c r="R162" s="294"/>
    </row>
    <row r="163" spans="1:18" ht="13.5" hidden="1" thickBot="1">
      <c r="A163" s="318"/>
      <c r="B163" s="313"/>
      <c r="C163" s="315"/>
      <c r="D163" s="296"/>
      <c r="E163" s="298"/>
      <c r="F163" s="292"/>
      <c r="G163" s="292"/>
      <c r="H163" s="293"/>
      <c r="I163" s="293"/>
      <c r="J163" s="307"/>
      <c r="K163" s="313"/>
      <c r="L163" s="315"/>
      <c r="M163" s="296"/>
      <c r="N163" s="298"/>
      <c r="O163" s="292"/>
      <c r="P163" s="292"/>
      <c r="Q163" s="293"/>
      <c r="R163" s="172"/>
    </row>
    <row r="164" spans="1:18" ht="12.75" hidden="1">
      <c r="A164" s="317">
        <v>6</v>
      </c>
      <c r="B164" s="322" t="str">
        <f>'пр.хода'!N15</f>
        <v>31н</v>
      </c>
      <c r="C164" s="310" t="e">
        <f>VLOOKUP(B164,'пр.взв.'!B3:H636,2,FALSE)</f>
        <v>#N/A</v>
      </c>
      <c r="D164" s="297" t="e">
        <f>VLOOKUP(B164,'пр.взв.'!B3:H223,3,FALSE)</f>
        <v>#N/A</v>
      </c>
      <c r="E164" s="297" t="e">
        <f>VLOOKUP(B164,'пр.взв.'!B7:H223,5,FALSE)</f>
        <v>#N/A</v>
      </c>
      <c r="F164" s="299"/>
      <c r="G164" s="321"/>
      <c r="H164" s="247"/>
      <c r="I164" s="243"/>
      <c r="J164" s="306">
        <v>8</v>
      </c>
      <c r="K164" s="322">
        <f>'пр.хода'!N64</f>
        <v>44</v>
      </c>
      <c r="L164" s="310" t="str">
        <f>VLOOKUP(K164,'пр.взв.'!B3:H223,2,FALSE)</f>
        <v>КОЛЕСНИКОВ Александр Николаевич</v>
      </c>
      <c r="M164" s="297" t="str">
        <f>VLOOKUP(K164,'пр.взв.'!B3:H223,3,FALSE)</f>
        <v>22.02.83, КМС</v>
      </c>
      <c r="N164" s="297" t="str">
        <f>VLOOKUP(K164,'пр.взв.'!B7:H223,5,FALSE)</f>
        <v>УМВД по Белгородской обл.</v>
      </c>
      <c r="O164" s="320"/>
      <c r="P164" s="321"/>
      <c r="Q164" s="247"/>
      <c r="R164" s="324"/>
    </row>
    <row r="165" spans="1:18" ht="13.5" hidden="1" thickBot="1">
      <c r="A165" s="317"/>
      <c r="B165" s="309"/>
      <c r="C165" s="311"/>
      <c r="D165" s="298"/>
      <c r="E165" s="298"/>
      <c r="F165" s="298"/>
      <c r="G165" s="298"/>
      <c r="H165" s="257"/>
      <c r="I165" s="269"/>
      <c r="J165" s="306"/>
      <c r="K165" s="309"/>
      <c r="L165" s="311"/>
      <c r="M165" s="298"/>
      <c r="N165" s="298"/>
      <c r="O165" s="298"/>
      <c r="P165" s="298"/>
      <c r="Q165" s="257"/>
      <c r="R165" s="303"/>
    </row>
    <row r="166" spans="1:18" ht="12.75" hidden="1">
      <c r="A166" s="317"/>
      <c r="B166" s="312">
        <f>'пр.хода'!N18</f>
        <v>7</v>
      </c>
      <c r="C166" s="314" t="str">
        <f>VLOOKUP(B166,'пр.взв.'!B3:H638,2,FALSE)</f>
        <v>БЕЛЯКОВ Роман Валерьевич</v>
      </c>
      <c r="D166" s="295" t="str">
        <f>VLOOKUP(B166,'пр.взв.'!B3:H225,3,FALSE)</f>
        <v>24.10.89, КМС</v>
      </c>
      <c r="E166" s="295" t="str">
        <f>VLOOKUP(B166,'пр.взв.'!B9:H225,5,FALSE)</f>
        <v>УТ МВД по УрФО</v>
      </c>
      <c r="F166" s="291"/>
      <c r="G166" s="291"/>
      <c r="H166" s="242"/>
      <c r="I166" s="242"/>
      <c r="J166" s="306"/>
      <c r="K166" s="312">
        <f>'пр.хода'!N67</f>
        <v>4</v>
      </c>
      <c r="L166" s="314" t="str">
        <f>VLOOKUP(K166,'пр.взв.'!B3:H225,2,FALSE)</f>
        <v>БИУШКИН Михаил Михайлович</v>
      </c>
      <c r="M166" s="295" t="str">
        <f>VLOOKUP(K166,'пр.взв.'!B3:H225,3,FALSE)</f>
        <v>26.02.88, КМС</v>
      </c>
      <c r="N166" s="297" t="str">
        <f>VLOOKUP(K166,'пр.взв.'!B9:H225,5,FALSE)</f>
        <v>МВД по Рес. Мордовия</v>
      </c>
      <c r="O166" s="291"/>
      <c r="P166" s="291"/>
      <c r="Q166" s="242"/>
      <c r="R166" s="294"/>
    </row>
    <row r="167" spans="1:18" ht="13.5" hidden="1" thickBot="1">
      <c r="A167" s="318"/>
      <c r="B167" s="313"/>
      <c r="C167" s="315"/>
      <c r="D167" s="296"/>
      <c r="E167" s="296"/>
      <c r="F167" s="292"/>
      <c r="G167" s="292"/>
      <c r="H167" s="293"/>
      <c r="I167" s="293"/>
      <c r="J167" s="307"/>
      <c r="K167" s="313"/>
      <c r="L167" s="315"/>
      <c r="M167" s="296"/>
      <c r="N167" s="296"/>
      <c r="O167" s="292"/>
      <c r="P167" s="292"/>
      <c r="Q167" s="293"/>
      <c r="R167" s="172"/>
    </row>
    <row r="168" spans="1:18" ht="13.5" thickBot="1">
      <c r="A168" s="108"/>
      <c r="B168" s="108"/>
      <c r="C168" s="109"/>
      <c r="D168" s="108"/>
      <c r="E168" s="108"/>
      <c r="F168" s="108"/>
      <c r="G168" s="108"/>
      <c r="H168" s="108"/>
      <c r="I168" s="108"/>
      <c r="J168" s="108"/>
      <c r="K168" s="108"/>
      <c r="L168" s="109"/>
      <c r="M168" s="108"/>
      <c r="N168" s="108"/>
      <c r="O168" s="108"/>
      <c r="P168" s="108"/>
      <c r="Q168" s="108"/>
      <c r="R168" s="108"/>
    </row>
    <row r="169" spans="1:18" ht="12.75" hidden="1">
      <c r="A169" s="306">
        <v>9</v>
      </c>
      <c r="B169" s="322">
        <f>'пр.хода'!O10</f>
        <v>9</v>
      </c>
      <c r="C169" s="323" t="str">
        <f>VLOOKUP(B169,'пр.взв.'!B4:H641,2,FALSE)</f>
        <v>НЕБОЛЬСИН Дмитрий Васильевич</v>
      </c>
      <c r="D169" s="319" t="str">
        <f>VLOOKUP(B169,'пр.взв.'!B4:H228,3,FALSE)</f>
        <v>29.03.76, МС</v>
      </c>
      <c r="E169" s="319" t="str">
        <f>VLOOKUP(B169,'пр.взв.'!B4:H228,5,FALSE)</f>
        <v>УМВД по Рязанской обл.</v>
      </c>
      <c r="F169" s="320"/>
      <c r="G169" s="321"/>
      <c r="H169" s="247"/>
      <c r="I169" s="243"/>
      <c r="J169" s="306">
        <v>11</v>
      </c>
      <c r="K169" s="322">
        <f>'пр.хода'!O59</f>
        <v>46</v>
      </c>
      <c r="L169" s="323" t="str">
        <f>VLOOKUP(K169,'пр.взв.'!B4:H228,2,FALSE)</f>
        <v>ВАЛЕРИАНОВ Александр Николаевич</v>
      </c>
      <c r="M169" s="319" t="str">
        <f>VLOOKUP(K169,'пр.взв.'!B4:H228,3,FALSE)</f>
        <v>28.03.90. КМС</v>
      </c>
      <c r="N169" s="319" t="str">
        <f>VLOOKUP(K169,'пр.взв.'!B4:H228,5,FALSE)</f>
        <v>ГУ МВД по Нижегородской обл.</v>
      </c>
      <c r="O169" s="320"/>
      <c r="P169" s="321"/>
      <c r="Q169" s="247"/>
      <c r="R169" s="243"/>
    </row>
    <row r="170" spans="1:18" ht="12.75" hidden="1">
      <c r="A170" s="306"/>
      <c r="B170" s="309"/>
      <c r="C170" s="311"/>
      <c r="D170" s="298"/>
      <c r="E170" s="298"/>
      <c r="F170" s="298"/>
      <c r="G170" s="298"/>
      <c r="H170" s="257"/>
      <c r="I170" s="269"/>
      <c r="J170" s="306"/>
      <c r="K170" s="309"/>
      <c r="L170" s="311"/>
      <c r="M170" s="298"/>
      <c r="N170" s="298"/>
      <c r="O170" s="298"/>
      <c r="P170" s="298"/>
      <c r="Q170" s="257"/>
      <c r="R170" s="269"/>
    </row>
    <row r="171" spans="1:18" ht="12.75" hidden="1">
      <c r="A171" s="306"/>
      <c r="B171" s="312">
        <f>'пр.хода'!O13</f>
        <v>13</v>
      </c>
      <c r="C171" s="314" t="str">
        <f>VLOOKUP(B171,'пр.взв.'!B4:H643,2,FALSE)</f>
        <v>ЭРДЫНЕЕВ Баясхалан Базарович</v>
      </c>
      <c r="D171" s="295" t="str">
        <f>VLOOKUP(B171,'пр.взв.'!B4:H230,3,FALSE)</f>
        <v>28.07.83, МС</v>
      </c>
      <c r="E171" s="295" t="str">
        <f>VLOOKUP(B171,'пр.взв.'!B6:H230,5,FALSE)</f>
        <v>МВД по Р.Бурятия</v>
      </c>
      <c r="F171" s="291"/>
      <c r="G171" s="291"/>
      <c r="H171" s="242"/>
      <c r="I171" s="242"/>
      <c r="J171" s="306"/>
      <c r="K171" s="312">
        <f>'пр.хода'!O62</f>
        <v>10</v>
      </c>
      <c r="L171" s="314" t="str">
        <f>VLOOKUP(K171,'пр.взв.'!B4:H230,2,FALSE)</f>
        <v>МАМЕДОВ Роман Яшарович</v>
      </c>
      <c r="M171" s="295" t="str">
        <f>VLOOKUP(K171,'пр.взв.'!B4:H230,3,FALSE)</f>
        <v>18.12.91, МС</v>
      </c>
      <c r="N171" s="295" t="str">
        <f>VLOOKUP(K171,'пр.взв.'!B6:H230,5,FALSE)</f>
        <v>УМВД по Хабаровскому кр.</v>
      </c>
      <c r="O171" s="291"/>
      <c r="P171" s="291"/>
      <c r="Q171" s="242"/>
      <c r="R171" s="242"/>
    </row>
    <row r="172" spans="1:18" ht="13.5" hidden="1" thickBot="1">
      <c r="A172" s="307"/>
      <c r="B172" s="313"/>
      <c r="C172" s="315"/>
      <c r="D172" s="296"/>
      <c r="E172" s="296"/>
      <c r="F172" s="292"/>
      <c r="G172" s="292"/>
      <c r="H172" s="293"/>
      <c r="I172" s="293"/>
      <c r="J172" s="307"/>
      <c r="K172" s="313"/>
      <c r="L172" s="315"/>
      <c r="M172" s="296"/>
      <c r="N172" s="296"/>
      <c r="O172" s="292"/>
      <c r="P172" s="292"/>
      <c r="Q172" s="293"/>
      <c r="R172" s="293"/>
    </row>
    <row r="173" spans="1:18" ht="12.75" hidden="1">
      <c r="A173" s="305">
        <v>10</v>
      </c>
      <c r="B173" s="308">
        <f>'пр.хода'!O17</f>
        <v>7</v>
      </c>
      <c r="C173" s="310" t="str">
        <f>VLOOKUP(B173,'пр.взв.'!B4:H645,2,FALSE)</f>
        <v>БЕЛЯКОВ Роман Валерьевич</v>
      </c>
      <c r="D173" s="297" t="str">
        <f>VLOOKUP(B173,'пр.взв.'!B4:H232,3,FALSE)</f>
        <v>24.10.89, КМС</v>
      </c>
      <c r="E173" s="297" t="str">
        <f>VLOOKUP(B173,'пр.взв.'!B8:H232,5,FALSE)</f>
        <v>УТ МВД по УрФО</v>
      </c>
      <c r="F173" s="299"/>
      <c r="G173" s="300"/>
      <c r="H173" s="301"/>
      <c r="I173" s="304"/>
      <c r="J173" s="305">
        <v>12</v>
      </c>
      <c r="K173" s="308">
        <f>'пр.хода'!O66</f>
        <v>4</v>
      </c>
      <c r="L173" s="310" t="str">
        <f>VLOOKUP(K173,'пр.взв.'!B4:H232,2,FALSE)</f>
        <v>БИУШКИН Михаил Михайлович</v>
      </c>
      <c r="M173" s="297" t="str">
        <f>VLOOKUP(K173,'пр.взв.'!B4:H232,3,FALSE)</f>
        <v>26.02.88, КМС</v>
      </c>
      <c r="N173" s="319" t="str">
        <f>VLOOKUP(K173,'пр.взв.'!B8:H232,5,FALSE)</f>
        <v>МВД по Рес. Мордовия</v>
      </c>
      <c r="O173" s="299"/>
      <c r="P173" s="300"/>
      <c r="Q173" s="301"/>
      <c r="R173" s="304"/>
    </row>
    <row r="174" spans="1:18" ht="12.75" hidden="1">
      <c r="A174" s="306"/>
      <c r="B174" s="309"/>
      <c r="C174" s="311"/>
      <c r="D174" s="298"/>
      <c r="E174" s="298"/>
      <c r="F174" s="298"/>
      <c r="G174" s="298"/>
      <c r="H174" s="257"/>
      <c r="I174" s="269"/>
      <c r="J174" s="306"/>
      <c r="K174" s="309"/>
      <c r="L174" s="311"/>
      <c r="M174" s="298"/>
      <c r="N174" s="298"/>
      <c r="O174" s="298"/>
      <c r="P174" s="298"/>
      <c r="Q174" s="257"/>
      <c r="R174" s="269"/>
    </row>
    <row r="175" spans="1:18" ht="12.75" hidden="1">
      <c r="A175" s="306"/>
      <c r="B175" s="312">
        <f>'пр.хода'!O20</f>
        <v>3</v>
      </c>
      <c r="C175" s="314" t="str">
        <f>VLOOKUP(B175,'пр.взв.'!B4:H647,2,FALSE)</f>
        <v>СЛАЕВ Ильдар Зякярьевич</v>
      </c>
      <c r="D175" s="295" t="str">
        <f>VLOOKUP(B175,'пр.взв.'!B4:H234,3,FALSE)</f>
        <v>19.05.87, КМС</v>
      </c>
      <c r="E175" s="319" t="str">
        <f>VLOOKUP(B175,'пр.взв.'!B10:H234,5,FALSE)</f>
        <v>МВД по Рес. Мордовия</v>
      </c>
      <c r="F175" s="291"/>
      <c r="G175" s="291"/>
      <c r="H175" s="242"/>
      <c r="I175" s="242"/>
      <c r="J175" s="306"/>
      <c r="K175" s="312">
        <f>'пр.хода'!O69</f>
        <v>32</v>
      </c>
      <c r="L175" s="314" t="str">
        <f>VLOOKUP(K175,'пр.взв.'!B4:H234,2,FALSE)</f>
        <v>ЛУНКИН Борис Игоревич</v>
      </c>
      <c r="M175" s="295" t="str">
        <f>VLOOKUP(K175,'пр.взв.'!B4:H234,3,FALSE)</f>
        <v>25.11.80, КМС</v>
      </c>
      <c r="N175" s="295" t="str">
        <f>VLOOKUP(K175,'пр.взв.'!B10:H234,5,FALSE)</f>
        <v>УМВД по Еврейской А.О.</v>
      </c>
      <c r="O175" s="291"/>
      <c r="P175" s="291"/>
      <c r="Q175" s="242"/>
      <c r="R175" s="242"/>
    </row>
    <row r="176" spans="1:18" ht="13.5" hidden="1" thickBot="1">
      <c r="A176" s="307"/>
      <c r="B176" s="313"/>
      <c r="C176" s="315"/>
      <c r="D176" s="296"/>
      <c r="E176" s="296"/>
      <c r="F176" s="292"/>
      <c r="G176" s="292"/>
      <c r="H176" s="293"/>
      <c r="I176" s="293"/>
      <c r="J176" s="307"/>
      <c r="K176" s="313"/>
      <c r="L176" s="315"/>
      <c r="M176" s="296"/>
      <c r="N176" s="296"/>
      <c r="O176" s="292"/>
      <c r="P176" s="292"/>
      <c r="Q176" s="293"/>
      <c r="R176" s="293"/>
    </row>
    <row r="177" spans="3:12" ht="13.5" thickBot="1">
      <c r="C177" s="50"/>
      <c r="L177" s="50"/>
    </row>
    <row r="178" spans="1:18" ht="12.75">
      <c r="A178" s="316">
        <v>13</v>
      </c>
      <c r="B178" s="308">
        <f>'пр.хода'!P12</f>
        <v>13</v>
      </c>
      <c r="C178" s="310" t="str">
        <f>VLOOKUP(B178,'пр.взв.'!B5:H650,2,FALSE)</f>
        <v>ЭРДЫНЕЕВ Баясхалан Базарович</v>
      </c>
      <c r="D178" s="297" t="str">
        <f>VLOOKUP(B178,'пр.взв.'!B5:H237,3,FALSE)</f>
        <v>28.07.83, МС</v>
      </c>
      <c r="E178" s="297" t="str">
        <f>VLOOKUP(B178,'пр.взв.'!B5:H237,5,FALSE)</f>
        <v>МВД по Р.Бурятия</v>
      </c>
      <c r="F178" s="299"/>
      <c r="G178" s="300"/>
      <c r="H178" s="301"/>
      <c r="I178" s="304"/>
      <c r="J178" s="305">
        <v>14</v>
      </c>
      <c r="K178" s="308">
        <f>'пр.хода'!P61</f>
        <v>46</v>
      </c>
      <c r="L178" s="310" t="str">
        <f>VLOOKUP(K178,'пр.взв.'!B5:H237,2,FALSE)</f>
        <v>ВАЛЕРИАНОВ Александр Николаевич</v>
      </c>
      <c r="M178" s="297" t="str">
        <f>VLOOKUP(K178,'пр.взв.'!B5:H237,3,FALSE)</f>
        <v>28.03.90. КМС</v>
      </c>
      <c r="N178" s="297" t="str">
        <f>VLOOKUP(K178,'пр.взв.'!B5:H237,5,FALSE)</f>
        <v>ГУ МВД по Нижегородской обл.</v>
      </c>
      <c r="O178" s="299"/>
      <c r="P178" s="300"/>
      <c r="Q178" s="301"/>
      <c r="R178" s="302"/>
    </row>
    <row r="179" spans="1:18" ht="12.75">
      <c r="A179" s="317"/>
      <c r="B179" s="309"/>
      <c r="C179" s="311"/>
      <c r="D179" s="298"/>
      <c r="E179" s="298"/>
      <c r="F179" s="298"/>
      <c r="G179" s="298"/>
      <c r="H179" s="257"/>
      <c r="I179" s="269"/>
      <c r="J179" s="306"/>
      <c r="K179" s="309"/>
      <c r="L179" s="311"/>
      <c r="M179" s="298"/>
      <c r="N179" s="298"/>
      <c r="O179" s="298"/>
      <c r="P179" s="298"/>
      <c r="Q179" s="257"/>
      <c r="R179" s="303"/>
    </row>
    <row r="180" spans="1:18" ht="12.75">
      <c r="A180" s="317"/>
      <c r="B180" s="312">
        <f>'пр.хода'!P19</f>
        <v>7</v>
      </c>
      <c r="C180" s="314" t="str">
        <f>VLOOKUP(B180,'пр.взв.'!B5:H652,2,FALSE)</f>
        <v>БЕЛЯКОВ Роман Валерьевич</v>
      </c>
      <c r="D180" s="295" t="str">
        <f>VLOOKUP(B180,'пр.взв.'!B5:H239,3,FALSE)</f>
        <v>24.10.89, КМС</v>
      </c>
      <c r="E180" s="295" t="str">
        <f>VLOOKUP(B180,'пр.взв.'!B5:H239,5,FALSE)</f>
        <v>УТ МВД по УрФО</v>
      </c>
      <c r="F180" s="291"/>
      <c r="G180" s="291"/>
      <c r="H180" s="242"/>
      <c r="I180" s="242"/>
      <c r="J180" s="306"/>
      <c r="K180" s="312">
        <f>'пр.хода'!P68</f>
        <v>32</v>
      </c>
      <c r="L180" s="314" t="str">
        <f>VLOOKUP(K180,'пр.взв.'!B5:H239,2,FALSE)</f>
        <v>ЛУНКИН Борис Игоревич</v>
      </c>
      <c r="M180" s="295" t="str">
        <f>VLOOKUP(K180,'пр.взв.'!B5:H239,3,FALSE)</f>
        <v>25.11.80, КМС</v>
      </c>
      <c r="N180" s="295" t="str">
        <f>VLOOKUP(K180,'пр.взв.'!B5:H239,5,FALSE)</f>
        <v>УМВД по Еврейской А.О.</v>
      </c>
      <c r="O180" s="291"/>
      <c r="P180" s="291"/>
      <c r="Q180" s="242"/>
      <c r="R180" s="294"/>
    </row>
    <row r="181" spans="1:18" ht="13.5" thickBot="1">
      <c r="A181" s="318"/>
      <c r="B181" s="313"/>
      <c r="C181" s="315"/>
      <c r="D181" s="296"/>
      <c r="E181" s="296"/>
      <c r="F181" s="292"/>
      <c r="G181" s="292"/>
      <c r="H181" s="293"/>
      <c r="I181" s="293"/>
      <c r="J181" s="307"/>
      <c r="K181" s="313"/>
      <c r="L181" s="315"/>
      <c r="M181" s="296"/>
      <c r="N181" s="296"/>
      <c r="O181" s="292"/>
      <c r="P181" s="292"/>
      <c r="Q181" s="293"/>
      <c r="R181" s="172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4">
      <selection activeCell="M12" sqref="M12"/>
    </sheetView>
  </sheetViews>
  <sheetFormatPr defaultColWidth="9.140625" defaultRowHeight="12.75"/>
  <sheetData>
    <row r="1" spans="1:8" ht="30.75" customHeight="1" thickBot="1">
      <c r="A1" s="167" t="str">
        <f>HYPERLINK('[1]реквизиты'!$A$2)</f>
        <v>Чемпионат МВД России по БОЕВОМУ САМБО </v>
      </c>
      <c r="B1" s="168"/>
      <c r="C1" s="168"/>
      <c r="D1" s="168"/>
      <c r="E1" s="168"/>
      <c r="F1" s="168"/>
      <c r="G1" s="168"/>
      <c r="H1" s="169"/>
    </row>
    <row r="2" spans="1:8" ht="12.75">
      <c r="A2" s="388" t="str">
        <f>HYPERLINK('[1]реквизиты'!$A$3)</f>
        <v>20-25 октября 2014г.                                           г.Санкт-Петербург</v>
      </c>
      <c r="B2" s="388"/>
      <c r="C2" s="388"/>
      <c r="D2" s="388"/>
      <c r="E2" s="388"/>
      <c r="F2" s="388"/>
      <c r="G2" s="388"/>
      <c r="H2" s="388"/>
    </row>
    <row r="3" spans="1:8" ht="18.75" thickBot="1">
      <c r="A3" s="389" t="s">
        <v>46</v>
      </c>
      <c r="B3" s="389"/>
      <c r="C3" s="389"/>
      <c r="D3" s="389"/>
      <c r="E3" s="389"/>
      <c r="F3" s="389"/>
      <c r="G3" s="389"/>
      <c r="H3" s="389"/>
    </row>
    <row r="4" spans="2:8" ht="18.75" thickBot="1">
      <c r="B4" s="65"/>
      <c r="C4" s="66"/>
      <c r="D4" s="390" t="str">
        <f>HYPERLINK('пр.взв.'!G3)</f>
        <v>в.к. 82  кг</v>
      </c>
      <c r="E4" s="391"/>
      <c r="F4" s="392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85" t="s">
        <v>47</v>
      </c>
      <c r="B6" s="372" t="str">
        <f>VLOOKUP(J6,'пр.взв.'!B6:H133,2,FALSE)</f>
        <v>КЕРИМОВ Мурад Курбанович</v>
      </c>
      <c r="C6" s="372"/>
      <c r="D6" s="372"/>
      <c r="E6" s="372"/>
      <c r="F6" s="372"/>
      <c r="G6" s="372"/>
      <c r="H6" s="370" t="str">
        <f>VLOOKUP(J6,'пр.взв.'!B6:H133,3,FALSE)</f>
        <v>02.08.87, МСМК</v>
      </c>
      <c r="I6" s="66"/>
      <c r="J6" s="67">
        <f>'пр.хода'!M32</f>
        <v>33</v>
      </c>
    </row>
    <row r="7" spans="1:10" ht="18">
      <c r="A7" s="386"/>
      <c r="B7" s="373"/>
      <c r="C7" s="373"/>
      <c r="D7" s="373"/>
      <c r="E7" s="373"/>
      <c r="F7" s="373"/>
      <c r="G7" s="373"/>
      <c r="H7" s="371"/>
      <c r="I7" s="66"/>
      <c r="J7" s="67"/>
    </row>
    <row r="8" spans="1:10" ht="18">
      <c r="A8" s="386"/>
      <c r="B8" s="374" t="str">
        <f>VLOOKUP(J6,'пр.взв.'!B6:H133,5,FALSE)</f>
        <v>МВД по Урдмуртской Рес.</v>
      </c>
      <c r="C8" s="374"/>
      <c r="D8" s="374"/>
      <c r="E8" s="374"/>
      <c r="F8" s="374"/>
      <c r="G8" s="374"/>
      <c r="H8" s="375"/>
      <c r="I8" s="66"/>
      <c r="J8" s="67"/>
    </row>
    <row r="9" spans="1:10" ht="18.75" thickBot="1">
      <c r="A9" s="387"/>
      <c r="B9" s="376"/>
      <c r="C9" s="376"/>
      <c r="D9" s="376"/>
      <c r="E9" s="376"/>
      <c r="F9" s="376"/>
      <c r="G9" s="376"/>
      <c r="H9" s="377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393" t="s">
        <v>48</v>
      </c>
      <c r="B11" s="372" t="str">
        <f>VLOOKUP(J11,'пр.взв.'!B6:H133,2,FALSE)</f>
        <v>БЫКОВ Иван Сергеевич</v>
      </c>
      <c r="C11" s="372"/>
      <c r="D11" s="372"/>
      <c r="E11" s="372"/>
      <c r="F11" s="372"/>
      <c r="G11" s="372"/>
      <c r="H11" s="370" t="str">
        <f>VLOOKUP(J11,'пр.взв.'!B6:H133,3,FALSE)</f>
        <v>23.08.83, МС</v>
      </c>
      <c r="I11" s="66"/>
      <c r="J11" s="67">
        <f>'пр.хода'!M40</f>
        <v>12</v>
      </c>
    </row>
    <row r="12" spans="1:10" ht="18">
      <c r="A12" s="394"/>
      <c r="B12" s="373"/>
      <c r="C12" s="373"/>
      <c r="D12" s="373"/>
      <c r="E12" s="373"/>
      <c r="F12" s="373"/>
      <c r="G12" s="373"/>
      <c r="H12" s="371"/>
      <c r="I12" s="66"/>
      <c r="J12" s="67"/>
    </row>
    <row r="13" spans="1:10" ht="18">
      <c r="A13" s="394"/>
      <c r="B13" s="374" t="str">
        <f>VLOOKUP(J11,'пр.взв.'!B6:H133,5,FALSE)</f>
        <v>ГУ МВД по С-Пет. и Лен.обл.</v>
      </c>
      <c r="C13" s="374"/>
      <c r="D13" s="374"/>
      <c r="E13" s="374"/>
      <c r="F13" s="374"/>
      <c r="G13" s="374"/>
      <c r="H13" s="375"/>
      <c r="I13" s="66"/>
      <c r="J13" s="67"/>
    </row>
    <row r="14" spans="1:10" ht="18.75" thickBot="1">
      <c r="A14" s="395"/>
      <c r="B14" s="376"/>
      <c r="C14" s="376"/>
      <c r="D14" s="376"/>
      <c r="E14" s="376"/>
      <c r="F14" s="376"/>
      <c r="G14" s="376"/>
      <c r="H14" s="377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378" t="s">
        <v>49</v>
      </c>
      <c r="B16" s="372" t="str">
        <f>VLOOKUP(J16,'пр.взв.'!B6:H133,2,FALSE)</f>
        <v>БАДРИЕВ Тимур Сергеевич</v>
      </c>
      <c r="C16" s="372"/>
      <c r="D16" s="372"/>
      <c r="E16" s="372"/>
      <c r="F16" s="372"/>
      <c r="G16" s="372"/>
      <c r="H16" s="370" t="str">
        <f>VLOOKUP(J16,'пр.взв.'!B6:H133,3,FALSE)</f>
        <v>18.02.88, МС</v>
      </c>
      <c r="I16" s="66"/>
      <c r="J16" s="107">
        <f>'пр.хода'!R18</f>
        <v>30</v>
      </c>
    </row>
    <row r="17" spans="1:10" ht="18">
      <c r="A17" s="379"/>
      <c r="B17" s="373"/>
      <c r="C17" s="373"/>
      <c r="D17" s="373"/>
      <c r="E17" s="373"/>
      <c r="F17" s="373"/>
      <c r="G17" s="373"/>
      <c r="H17" s="371"/>
      <c r="I17" s="66"/>
      <c r="J17" s="67"/>
    </row>
    <row r="18" spans="1:10" ht="18">
      <c r="A18" s="379"/>
      <c r="B18" s="374" t="str">
        <f>VLOOKUP(J16,'пр.взв.'!B6:H133,5,FALSE)</f>
        <v>МВД по Рес. Северная Осетия-Алания</v>
      </c>
      <c r="C18" s="374"/>
      <c r="D18" s="374"/>
      <c r="E18" s="374"/>
      <c r="F18" s="374"/>
      <c r="G18" s="374"/>
      <c r="H18" s="375"/>
      <c r="I18" s="66"/>
      <c r="J18" s="67"/>
    </row>
    <row r="19" spans="1:10" ht="18.75" thickBot="1">
      <c r="A19" s="380"/>
      <c r="B19" s="376"/>
      <c r="C19" s="376"/>
      <c r="D19" s="376"/>
      <c r="E19" s="376"/>
      <c r="F19" s="376"/>
      <c r="G19" s="376"/>
      <c r="H19" s="377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378" t="s">
        <v>49</v>
      </c>
      <c r="B21" s="372" t="str">
        <f>VLOOKUP(J21,'пр.взв.'!B6:H133,2,FALSE)</f>
        <v>НАЗАРОВ Алексей Вячеславович</v>
      </c>
      <c r="C21" s="372"/>
      <c r="D21" s="372"/>
      <c r="E21" s="372"/>
      <c r="F21" s="372"/>
      <c r="G21" s="372"/>
      <c r="H21" s="370" t="str">
        <f>VLOOKUP(J21,'пр.взв.'!B6:H133,3,FALSE)</f>
        <v>24.10.84, МС</v>
      </c>
      <c r="I21" s="66"/>
      <c r="J21" s="67">
        <f>'пр.хода'!R67</f>
        <v>15</v>
      </c>
    </row>
    <row r="22" spans="1:10" ht="18">
      <c r="A22" s="379"/>
      <c r="B22" s="373"/>
      <c r="C22" s="373"/>
      <c r="D22" s="373"/>
      <c r="E22" s="373"/>
      <c r="F22" s="373"/>
      <c r="G22" s="373"/>
      <c r="H22" s="371"/>
      <c r="I22" s="66"/>
      <c r="J22" s="67"/>
    </row>
    <row r="23" spans="1:9" ht="18">
      <c r="A23" s="379"/>
      <c r="B23" s="374" t="str">
        <f>VLOOKUP(J21,'пр.взв.'!B6:H133,5,FALSE)</f>
        <v>ГУ МВД по Краснодарскому кр.</v>
      </c>
      <c r="C23" s="374"/>
      <c r="D23" s="374"/>
      <c r="E23" s="374"/>
      <c r="F23" s="374"/>
      <c r="G23" s="374"/>
      <c r="H23" s="375"/>
      <c r="I23" s="66"/>
    </row>
    <row r="24" spans="1:9" ht="18.75" thickBot="1">
      <c r="A24" s="380"/>
      <c r="B24" s="376"/>
      <c r="C24" s="376"/>
      <c r="D24" s="376"/>
      <c r="E24" s="376"/>
      <c r="F24" s="376"/>
      <c r="G24" s="376"/>
      <c r="H24" s="377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70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381" t="str">
        <f>VLOOKUP(J28,'пр.взв.'!B6:H133,7,FALSE)</f>
        <v>Пестряков Р.А.</v>
      </c>
      <c r="B28" s="382"/>
      <c r="C28" s="382"/>
      <c r="D28" s="382"/>
      <c r="E28" s="382"/>
      <c r="F28" s="382"/>
      <c r="G28" s="382"/>
      <c r="H28" s="383"/>
      <c r="J28">
        <f>'пр.хода'!M32</f>
        <v>33</v>
      </c>
    </row>
    <row r="29" spans="1:8" ht="13.5" thickBot="1">
      <c r="A29" s="384"/>
      <c r="B29" s="376"/>
      <c r="C29" s="376"/>
      <c r="D29" s="376"/>
      <c r="E29" s="376"/>
      <c r="F29" s="376"/>
      <c r="G29" s="376"/>
      <c r="H29" s="377"/>
    </row>
    <row r="32" spans="1:8" ht="18">
      <c r="A32" s="66" t="s">
        <v>50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B6:G7"/>
    <mergeCell ref="B13:H14"/>
    <mergeCell ref="H6:H7"/>
    <mergeCell ref="B18:H19"/>
    <mergeCell ref="A6:A9"/>
    <mergeCell ref="B16:G17"/>
    <mergeCell ref="H11:H12"/>
    <mergeCell ref="A1:H1"/>
    <mergeCell ref="A2:H2"/>
    <mergeCell ref="A3:H3"/>
    <mergeCell ref="D4:F4"/>
    <mergeCell ref="A11:A14"/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4">
      <selection activeCell="I41" sqref="A25:I41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4.0039062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07" t="str">
        <f>HYPERLINK('[1]реквизиты'!$A$2)</f>
        <v>Чемпионат МВД России по БОЕВОМУ САМБО </v>
      </c>
      <c r="B1" s="407"/>
      <c r="C1" s="407"/>
      <c r="D1" s="407"/>
      <c r="E1" s="407"/>
      <c r="F1" s="407"/>
      <c r="G1" s="407"/>
      <c r="H1" s="407"/>
      <c r="I1" s="407"/>
    </row>
    <row r="2" spans="4:5" ht="12.75" customHeight="1">
      <c r="D2" s="100"/>
      <c r="E2" s="101" t="str">
        <f>'пр.взв.'!G3</f>
        <v>в.к. 82  кг</v>
      </c>
    </row>
    <row r="3" ht="19.5" customHeight="1">
      <c r="C3" s="39" t="s">
        <v>26</v>
      </c>
    </row>
    <row r="4" ht="21" customHeight="1">
      <c r="C4" s="40" t="s">
        <v>10</v>
      </c>
    </row>
    <row r="5" spans="1:9" ht="12.75">
      <c r="A5" s="269" t="s">
        <v>11</v>
      </c>
      <c r="B5" s="269" t="s">
        <v>3</v>
      </c>
      <c r="C5" s="243" t="s">
        <v>4</v>
      </c>
      <c r="D5" s="269" t="s">
        <v>12</v>
      </c>
      <c r="E5" s="396" t="s">
        <v>79</v>
      </c>
      <c r="F5" s="397"/>
      <c r="G5" s="269" t="s">
        <v>13</v>
      </c>
      <c r="H5" s="269" t="s">
        <v>14</v>
      </c>
      <c r="I5" s="269" t="s">
        <v>15</v>
      </c>
    </row>
    <row r="6" spans="1:9" ht="12.75">
      <c r="A6" s="242"/>
      <c r="B6" s="242"/>
      <c r="C6" s="242"/>
      <c r="D6" s="242"/>
      <c r="E6" s="398"/>
      <c r="F6" s="399"/>
      <c r="G6" s="242"/>
      <c r="H6" s="242"/>
      <c r="I6" s="242"/>
    </row>
    <row r="7" spans="1:9" ht="12.75">
      <c r="A7" s="408"/>
      <c r="B7" s="295">
        <f>'пр.хода'!Q15</f>
        <v>13</v>
      </c>
      <c r="C7" s="409" t="str">
        <f>VLOOKUP(B7,'пр.взв.'!B6:H133,2,FALSE)</f>
        <v>ЭРДЫНЕЕВ Баясхалан Базарович</v>
      </c>
      <c r="D7" s="409" t="str">
        <f>VLOOKUP(B7,'пр.взв.'!B6:H133,3,FALSE)</f>
        <v>28.07.83, МС</v>
      </c>
      <c r="E7" s="400" t="str">
        <f>VLOOKUP(B7,'пр.взв.'!B6:H133,4,FALSE)</f>
        <v>СФО</v>
      </c>
      <c r="F7" s="402" t="str">
        <f>VLOOKUP(B7,'пр.взв.'!B6:H133,5,FALSE)</f>
        <v>МВД по Р.Бурятия</v>
      </c>
      <c r="G7" s="404"/>
      <c r="H7" s="257"/>
      <c r="I7" s="269"/>
    </row>
    <row r="8" spans="1:9" ht="12.75">
      <c r="A8" s="408"/>
      <c r="B8" s="269"/>
      <c r="C8" s="409"/>
      <c r="D8" s="409"/>
      <c r="E8" s="405"/>
      <c r="F8" s="406"/>
      <c r="G8" s="404"/>
      <c r="H8" s="257"/>
      <c r="I8" s="269"/>
    </row>
    <row r="9" spans="1:9" ht="12.75">
      <c r="A9" s="410"/>
      <c r="B9" s="295">
        <f>'пр.хода'!Q21</f>
        <v>30</v>
      </c>
      <c r="C9" s="409" t="str">
        <f>VLOOKUP(B9,'пр.взв.'!B1:H135,2,FALSE)</f>
        <v>БАДРИЕВ Тимур Сергеевич</v>
      </c>
      <c r="D9" s="409" t="str">
        <f>VLOOKUP(B9,'пр.взв.'!B1:H135,3,FALSE)</f>
        <v>18.02.88, МС</v>
      </c>
      <c r="E9" s="400" t="str">
        <f>VLOOKUP(B9,'пр.взв.'!B1:H135,4,FALSE)</f>
        <v>СКФО</v>
      </c>
      <c r="F9" s="402" t="str">
        <f>VLOOKUP(B9,'пр.взв.'!B1:H135,5,FALSE)</f>
        <v>МВД по Рес. Северная Осетия-Алания</v>
      </c>
      <c r="G9" s="404"/>
      <c r="H9" s="269"/>
      <c r="I9" s="269"/>
    </row>
    <row r="10" spans="1:9" ht="12.75">
      <c r="A10" s="410"/>
      <c r="B10" s="269"/>
      <c r="C10" s="409"/>
      <c r="D10" s="409"/>
      <c r="E10" s="401"/>
      <c r="F10" s="403"/>
      <c r="G10" s="404"/>
      <c r="H10" s="269"/>
      <c r="I10" s="269"/>
    </row>
    <row r="11" spans="1:2" ht="34.5" customHeight="1">
      <c r="A11" s="30" t="s">
        <v>16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67</v>
      </c>
    </row>
    <row r="16" spans="3:5" ht="12.75" customHeight="1">
      <c r="C16" s="40" t="s">
        <v>17</v>
      </c>
      <c r="E16" s="101" t="str">
        <f>E2</f>
        <v>в.к. 82  кг</v>
      </c>
    </row>
    <row r="17" spans="1:9" ht="12.75" customHeight="1">
      <c r="A17" s="269" t="s">
        <v>11</v>
      </c>
      <c r="B17" s="269" t="s">
        <v>3</v>
      </c>
      <c r="C17" s="243" t="s">
        <v>4</v>
      </c>
      <c r="D17" s="269" t="s">
        <v>12</v>
      </c>
      <c r="E17" s="396" t="s">
        <v>79</v>
      </c>
      <c r="F17" s="397"/>
      <c r="G17" s="269" t="s">
        <v>13</v>
      </c>
      <c r="H17" s="269" t="s">
        <v>14</v>
      </c>
      <c r="I17" s="269" t="s">
        <v>15</v>
      </c>
    </row>
    <row r="18" spans="1:9" ht="12.75">
      <c r="A18" s="242"/>
      <c r="B18" s="242"/>
      <c r="C18" s="242"/>
      <c r="D18" s="242"/>
      <c r="E18" s="398"/>
      <c r="F18" s="399"/>
      <c r="G18" s="242"/>
      <c r="H18" s="242"/>
      <c r="I18" s="242"/>
    </row>
    <row r="19" spans="1:9" ht="12.75">
      <c r="A19" s="408"/>
      <c r="B19" s="295">
        <f>'пр.хода'!Q64</f>
        <v>32</v>
      </c>
      <c r="C19" s="409" t="str">
        <f>VLOOKUP(B19,'пр.взв.'!B18:H145,2,FALSE)</f>
        <v>ЛУНКИН Борис Игоревич</v>
      </c>
      <c r="D19" s="409" t="str">
        <f>VLOOKUP(B19,'пр.взв.'!B18:H145,3,FALSE)</f>
        <v>25.11.80, КМС</v>
      </c>
      <c r="E19" s="400" t="str">
        <f>VLOOKUP(B19,'пр.взв.'!B18:H145,4,FALSE)</f>
        <v>ДВФО</v>
      </c>
      <c r="F19" s="402" t="str">
        <f>VLOOKUP(B19,'пр.взв.'!B18:H145,5,FALSE)</f>
        <v>УМВД по Еврейской А.О.</v>
      </c>
      <c r="G19" s="404"/>
      <c r="H19" s="257"/>
      <c r="I19" s="269"/>
    </row>
    <row r="20" spans="1:9" ht="12.75">
      <c r="A20" s="408"/>
      <c r="B20" s="269"/>
      <c r="C20" s="409"/>
      <c r="D20" s="409"/>
      <c r="E20" s="405"/>
      <c r="F20" s="406"/>
      <c r="G20" s="404"/>
      <c r="H20" s="257"/>
      <c r="I20" s="269"/>
    </row>
    <row r="21" spans="1:9" ht="12.75">
      <c r="A21" s="410"/>
      <c r="B21" s="295">
        <f>'пр.хода'!Q69</f>
        <v>15</v>
      </c>
      <c r="C21" s="409" t="str">
        <f>VLOOKUP(B21,'пр.взв.'!B13:H147,2,FALSE)</f>
        <v>НАЗАРОВ Алексей Вячеславович</v>
      </c>
      <c r="D21" s="409" t="str">
        <f>VLOOKUP(B21,'пр.взв.'!B13:H147,3,FALSE)</f>
        <v>24.10.84, МС</v>
      </c>
      <c r="E21" s="400" t="str">
        <f>VLOOKUP(B21,'пр.взв.'!B13:H147,4,FALSE)</f>
        <v>ЮФО</v>
      </c>
      <c r="F21" s="402" t="str">
        <f>VLOOKUP(B21,'пр.взв.'!B13:H147,5,FALSE)</f>
        <v>ГУ МВД по Краснодарскому кр.</v>
      </c>
      <c r="G21" s="404"/>
      <c r="H21" s="269"/>
      <c r="I21" s="269"/>
    </row>
    <row r="22" spans="1:9" ht="12.75">
      <c r="A22" s="410"/>
      <c r="B22" s="269"/>
      <c r="C22" s="409"/>
      <c r="D22" s="409"/>
      <c r="E22" s="401"/>
      <c r="F22" s="403"/>
      <c r="G22" s="404"/>
      <c r="H22" s="269"/>
      <c r="I22" s="269"/>
    </row>
    <row r="23" spans="1:2" ht="32.25" customHeight="1">
      <c r="A23" s="30" t="s">
        <v>16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01" t="str">
        <f>E16</f>
        <v>в.к. 82  кг</v>
      </c>
    </row>
    <row r="30" spans="1:9" ht="12.75" customHeight="1">
      <c r="A30" s="269" t="s">
        <v>11</v>
      </c>
      <c r="B30" s="269" t="s">
        <v>3</v>
      </c>
      <c r="C30" s="243" t="s">
        <v>4</v>
      </c>
      <c r="D30" s="269" t="s">
        <v>12</v>
      </c>
      <c r="E30" s="396" t="s">
        <v>79</v>
      </c>
      <c r="F30" s="397"/>
      <c r="G30" s="269" t="s">
        <v>13</v>
      </c>
      <c r="H30" s="269" t="s">
        <v>14</v>
      </c>
      <c r="I30" s="269" t="s">
        <v>15</v>
      </c>
    </row>
    <row r="31" spans="1:9" ht="12.75">
      <c r="A31" s="242"/>
      <c r="B31" s="242"/>
      <c r="C31" s="242"/>
      <c r="D31" s="242"/>
      <c r="E31" s="398"/>
      <c r="F31" s="399"/>
      <c r="G31" s="242"/>
      <c r="H31" s="242"/>
      <c r="I31" s="242"/>
    </row>
    <row r="32" spans="1:9" ht="12.75">
      <c r="A32" s="408"/>
      <c r="B32" s="295">
        <f>'пр.хода'!M36</f>
        <v>33</v>
      </c>
      <c r="C32" s="409" t="str">
        <f>VLOOKUP(B32,'пр.взв.'!B1:H158,2,FALSE)</f>
        <v>КЕРИМОВ Мурад Курбанович</v>
      </c>
      <c r="D32" s="409" t="str">
        <f>VLOOKUP(B32,'пр.взв.'!B3:H158,3,FALSE)</f>
        <v>02.08.87, МСМК</v>
      </c>
      <c r="E32" s="400" t="str">
        <f>VLOOKUP(B32,'пр.взв.'!B1:H158,4,FALSE)</f>
        <v>ПФО</v>
      </c>
      <c r="F32" s="402" t="str">
        <f>VLOOKUP(B32,'пр.взв.'!B1:H158,5,FALSE)</f>
        <v>МВД по Урдмуртской Рес.</v>
      </c>
      <c r="G32" s="404"/>
      <c r="H32" s="257"/>
      <c r="I32" s="269"/>
    </row>
    <row r="33" spans="1:9" ht="12.75">
      <c r="A33" s="408"/>
      <c r="B33" s="269"/>
      <c r="C33" s="409"/>
      <c r="D33" s="409"/>
      <c r="E33" s="405"/>
      <c r="F33" s="406"/>
      <c r="G33" s="404"/>
      <c r="H33" s="257"/>
      <c r="I33" s="269"/>
    </row>
    <row r="34" spans="1:9" ht="12.75">
      <c r="A34" s="410"/>
      <c r="B34" s="295">
        <f>'пр.хода'!S36</f>
        <v>12</v>
      </c>
      <c r="C34" s="409" t="str">
        <f>VLOOKUP(B34,'пр.взв.'!B2:H160,2,FALSE)</f>
        <v>БЫКОВ Иван Сергеевич</v>
      </c>
      <c r="D34" s="409" t="str">
        <f>VLOOKUP(B34,'пр.взв.'!B2:H160,3,FALSE)</f>
        <v>23.08.83, МС</v>
      </c>
      <c r="E34" s="400" t="str">
        <f>VLOOKUP(B34,'пр.взв.'!B2:H160,4,FALSE)</f>
        <v>С-П</v>
      </c>
      <c r="F34" s="402" t="str">
        <f>VLOOKUP(B34,'пр.взв.'!B2:H160,5,FALSE)</f>
        <v>ГУ МВД по С-Пет. и Лен.обл.</v>
      </c>
      <c r="G34" s="404"/>
      <c r="H34" s="269"/>
      <c r="I34" s="269"/>
    </row>
    <row r="35" spans="1:9" ht="12.75">
      <c r="A35" s="410"/>
      <c r="B35" s="269"/>
      <c r="C35" s="409"/>
      <c r="D35" s="409"/>
      <c r="E35" s="401"/>
      <c r="F35" s="403"/>
      <c r="G35" s="404"/>
      <c r="H35" s="269"/>
      <c r="I35" s="269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17" t="str">
        <f>HYPERLINK('[1]реквизиты'!$A$2)</f>
        <v>Чемпионат МВД России по БОЕВОМУ САМБО </v>
      </c>
      <c r="B1" s="417"/>
      <c r="C1" s="417"/>
      <c r="D1" s="417"/>
      <c r="E1" s="417"/>
      <c r="F1" s="417"/>
      <c r="G1" s="417"/>
      <c r="H1" s="417"/>
    </row>
    <row r="2" spans="1:8" ht="13.5" customHeight="1" thickBot="1">
      <c r="A2" s="283"/>
      <c r="B2" s="418"/>
      <c r="C2" s="418"/>
      <c r="D2" s="418"/>
      <c r="E2" s="418"/>
      <c r="F2" s="418"/>
      <c r="G2" s="418"/>
      <c r="H2" s="419" t="str">
        <f>HYPERLINK('пр.взв.'!G3)</f>
        <v>в.к. 82  кг</v>
      </c>
    </row>
    <row r="3" spans="1:8" ht="12" customHeight="1">
      <c r="A3" s="420">
        <v>2</v>
      </c>
      <c r="B3" s="413" t="str">
        <f>VLOOKUP(A3,'пр.взв.'!B5:C132,2,FALSE)</f>
        <v>ЛУЧИНКИН Фёдор Михайлович</v>
      </c>
      <c r="C3" s="413" t="str">
        <f>VLOOKUP(A3,'пр.взв.'!B5:H132,3,FALSE)</f>
        <v>14.03.85, КМС</v>
      </c>
      <c r="D3" s="413" t="str">
        <f>VLOOKUP(A3,'пр.взв.'!B5:F132,4,FALSE)</f>
        <v>ПФО</v>
      </c>
      <c r="H3" s="419"/>
    </row>
    <row r="4" spans="1:8" ht="12" customHeight="1">
      <c r="A4" s="411"/>
      <c r="B4" s="414"/>
      <c r="C4" s="414"/>
      <c r="D4" s="414"/>
      <c r="E4" s="1"/>
      <c r="F4" s="1"/>
      <c r="H4" s="419" t="s">
        <v>9</v>
      </c>
    </row>
    <row r="5" spans="1:8" ht="12" customHeight="1">
      <c r="A5" s="411">
        <v>34</v>
      </c>
      <c r="B5" s="421" t="str">
        <f>VLOOKUP(A5,'пр.взв.'!B7:C134,2,FALSE)</f>
        <v>КАЗНАЧЕЕВ Алексей Васильевич</v>
      </c>
      <c r="C5" s="421" t="str">
        <f>VLOOKUP(A5,'пр.взв.'!B7:H134,3,FALSE)</f>
        <v>24.05.88, КМС</v>
      </c>
      <c r="D5" s="421" t="str">
        <f>VLOOKUP(A5,'пр.взв.'!B7:F134,4,FALSE)</f>
        <v>ЦФО</v>
      </c>
      <c r="E5" s="3"/>
      <c r="F5" s="1"/>
      <c r="G5" s="1"/>
      <c r="H5" s="419"/>
    </row>
    <row r="6" spans="1:7" ht="12" customHeight="1" thickBot="1">
      <c r="A6" s="412"/>
      <c r="B6" s="422"/>
      <c r="C6" s="422"/>
      <c r="D6" s="422"/>
      <c r="E6" s="4"/>
      <c r="F6" s="8"/>
      <c r="G6" s="1"/>
    </row>
    <row r="7" spans="1:7" ht="12" customHeight="1">
      <c r="A7" s="420">
        <v>18</v>
      </c>
      <c r="B7" s="413" t="str">
        <f>VLOOKUP(A7,'пр.взв.'!B9:C136,2,FALSE)</f>
        <v>АБРОСИМОВ Павел Валерьевич</v>
      </c>
      <c r="C7" s="413" t="str">
        <f>VLOOKUP(A7,'пр.взв.'!B9:H136,3,FALSE)</f>
        <v>04.09.81, КМС</v>
      </c>
      <c r="D7" s="413" t="str">
        <f>VLOOKUP(A7,'пр.взв.'!B9:F136,4,FALSE)</f>
        <v>ЦФО</v>
      </c>
      <c r="E7" s="4"/>
      <c r="F7" s="5"/>
      <c r="G7" s="1"/>
    </row>
    <row r="8" spans="1:7" ht="12" customHeight="1">
      <c r="A8" s="411"/>
      <c r="B8" s="414"/>
      <c r="C8" s="414"/>
      <c r="D8" s="414"/>
      <c r="E8" s="9"/>
      <c r="F8" s="6"/>
      <c r="G8" s="1"/>
    </row>
    <row r="9" spans="1:7" ht="12" customHeight="1">
      <c r="A9" s="411">
        <v>50</v>
      </c>
      <c r="B9" s="421" t="e">
        <f>VLOOKUP(A9,'пр.взв.'!B11:C138,2,FALSE)</f>
        <v>#N/A</v>
      </c>
      <c r="C9" s="421" t="e">
        <f>VLOOKUP(A9,'пр.взв.'!B11:H138,3,FALSE)</f>
        <v>#N/A</v>
      </c>
      <c r="D9" s="421" t="e">
        <f>VLOOKUP(A9,'пр.взв.'!B11:F138,4,FALSE)</f>
        <v>#N/A</v>
      </c>
      <c r="E9" s="2"/>
      <c r="F9" s="6"/>
      <c r="G9" s="1"/>
    </row>
    <row r="10" spans="1:7" ht="12" customHeight="1" thickBot="1">
      <c r="A10" s="412"/>
      <c r="B10" s="422"/>
      <c r="C10" s="422"/>
      <c r="D10" s="422"/>
      <c r="E10" s="1"/>
      <c r="F10" s="6"/>
      <c r="G10" s="8"/>
    </row>
    <row r="11" spans="1:7" ht="12" customHeight="1">
      <c r="A11" s="420">
        <v>10</v>
      </c>
      <c r="B11" s="413" t="str">
        <f>VLOOKUP(A11,'пр.взв.'!B13:C140,2,FALSE)</f>
        <v>МАМЕДОВ Роман Яшарович</v>
      </c>
      <c r="C11" s="413" t="str">
        <f>VLOOKUP(A11,'пр.взв.'!B13:H140,3,FALSE)</f>
        <v>18.12.91, МС</v>
      </c>
      <c r="D11" s="413" t="str">
        <f>VLOOKUP(A11,'пр.взв.'!B13:F140,4,FALSE)</f>
        <v>ДВФО</v>
      </c>
      <c r="E11" s="1"/>
      <c r="F11" s="6"/>
      <c r="G11" s="5"/>
    </row>
    <row r="12" spans="1:7" ht="12" customHeight="1">
      <c r="A12" s="411"/>
      <c r="B12" s="414"/>
      <c r="C12" s="414"/>
      <c r="D12" s="414"/>
      <c r="E12" s="7"/>
      <c r="F12" s="6"/>
      <c r="G12" s="6"/>
    </row>
    <row r="13" spans="1:7" ht="12" customHeight="1">
      <c r="A13" s="411">
        <v>42</v>
      </c>
      <c r="B13" s="421" t="str">
        <f>VLOOKUP(A13,'пр.взв.'!B15:C142,2,FALSE)</f>
        <v>ОГАНИСЯН Артур Арменович</v>
      </c>
      <c r="C13" s="421" t="str">
        <f>VLOOKUP(A13,'пр.взв.'!B15:H142,3,FALSE)</f>
        <v>10.07.86, МСМК</v>
      </c>
      <c r="D13" s="421" t="str">
        <f>VLOOKUP(A13,'пр.взв.'!B15:F142,4,FALSE)</f>
        <v>ЦФО</v>
      </c>
      <c r="E13" s="3"/>
      <c r="F13" s="6"/>
      <c r="G13" s="6"/>
    </row>
    <row r="14" spans="1:7" ht="12" customHeight="1" thickBot="1">
      <c r="A14" s="412"/>
      <c r="B14" s="422"/>
      <c r="C14" s="422"/>
      <c r="D14" s="422"/>
      <c r="E14" s="4"/>
      <c r="F14" s="10"/>
      <c r="G14" s="6"/>
    </row>
    <row r="15" spans="1:7" ht="12" customHeight="1">
      <c r="A15" s="420">
        <v>26</v>
      </c>
      <c r="B15" s="413" t="str">
        <f>VLOOKUP(A15,'пр.взв.'!B17:C144,2,FALSE)</f>
        <v>СТЕЦУРЕНКО Александр Юрьевич</v>
      </c>
      <c r="C15" s="413" t="str">
        <f>VLOOKUP(A15,'пр.взв.'!B17:H144,3,FALSE)</f>
        <v>20.04.83, КМС</v>
      </c>
      <c r="D15" s="413" t="str">
        <f>VLOOKUP(A15,'пр.взв.'!B17:F144,4,FALSE)</f>
        <v>ПФО</v>
      </c>
      <c r="E15" s="4"/>
      <c r="F15" s="1"/>
      <c r="G15" s="6"/>
    </row>
    <row r="16" spans="1:7" ht="12" customHeight="1">
      <c r="A16" s="411"/>
      <c r="B16" s="414"/>
      <c r="C16" s="414"/>
      <c r="D16" s="414"/>
      <c r="E16" s="9"/>
      <c r="F16" s="1"/>
      <c r="G16" s="6"/>
    </row>
    <row r="17" spans="1:7" ht="12" customHeight="1">
      <c r="A17" s="411">
        <v>58</v>
      </c>
      <c r="B17" s="421" t="e">
        <f>VLOOKUP(A17,'пр.взв.'!B19:C146,2,FALSE)</f>
        <v>#N/A</v>
      </c>
      <c r="C17" s="421" t="e">
        <f>VLOOKUP(A17,'пр.взв.'!B19:H146,3,FALSE)</f>
        <v>#N/A</v>
      </c>
      <c r="D17" s="421" t="e">
        <f>VLOOKUP(A17,'пр.взв.'!B19:F146,4,FALSE)</f>
        <v>#N/A</v>
      </c>
      <c r="E17" s="2"/>
      <c r="F17" s="1"/>
      <c r="G17" s="6"/>
    </row>
    <row r="18" spans="1:7" ht="12" customHeight="1" thickBot="1">
      <c r="A18" s="412"/>
      <c r="B18" s="422"/>
      <c r="C18" s="422"/>
      <c r="D18" s="422"/>
      <c r="E18" s="1"/>
      <c r="F18" s="1"/>
      <c r="G18" s="6"/>
    </row>
    <row r="19" spans="1:8" ht="12" customHeight="1">
      <c r="A19" s="420">
        <v>6</v>
      </c>
      <c r="B19" s="413" t="str">
        <f>VLOOKUP(A19,'пр.взв.'!B5:C132,2,FALSE)</f>
        <v>ИБРАГИМОВ Замир Федикович</v>
      </c>
      <c r="C19" s="413" t="str">
        <f>VLOOKUP(A19,'пр.взв.'!B5:H132,3,FALSE)</f>
        <v>02.08.90, МС</v>
      </c>
      <c r="D19" s="413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411"/>
      <c r="B20" s="414"/>
      <c r="C20" s="414"/>
      <c r="D20" s="414"/>
      <c r="E20" s="7"/>
      <c r="F20" s="1"/>
      <c r="G20" s="6"/>
      <c r="H20" s="35"/>
    </row>
    <row r="21" spans="1:8" ht="12" customHeight="1">
      <c r="A21" s="411">
        <v>38</v>
      </c>
      <c r="B21" s="421" t="str">
        <f>VLOOKUP(A21,'пр.взв.'!B23:C150,2,FALSE)</f>
        <v>ПОШЕВ Тимур Мустапаевич</v>
      </c>
      <c r="C21" s="421" t="str">
        <f>VLOOKUP(A21,'пр.взв.'!B23:H150,3,FALSE)</f>
        <v>20.10.90, КМС</v>
      </c>
      <c r="D21" s="421" t="str">
        <f>VLOOKUP(A21,'пр.взв.'!B23:F150,4,FALSE)</f>
        <v>УФО</v>
      </c>
      <c r="E21" s="3"/>
      <c r="F21" s="1"/>
      <c r="G21" s="6"/>
      <c r="H21" s="35"/>
    </row>
    <row r="22" spans="1:8" ht="12" customHeight="1" thickBot="1">
      <c r="A22" s="412"/>
      <c r="B22" s="422"/>
      <c r="C22" s="422"/>
      <c r="D22" s="422"/>
      <c r="E22" s="4"/>
      <c r="F22" s="8"/>
      <c r="G22" s="6"/>
      <c r="H22" s="35"/>
    </row>
    <row r="23" spans="1:8" ht="12" customHeight="1">
      <c r="A23" s="420">
        <v>22</v>
      </c>
      <c r="B23" s="413" t="str">
        <f>VLOOKUP(A23,'пр.взв.'!B25:C152,2,FALSE)</f>
        <v>ЖИГАТОВ Ильяс Рамазанович</v>
      </c>
      <c r="C23" s="413" t="str">
        <f>VLOOKUP(A23,'пр.взв.'!B25:H152,3,FALSE)</f>
        <v>30.07.89, КМС</v>
      </c>
      <c r="D23" s="413" t="str">
        <f>VLOOKUP(A23,'пр.взв.'!B25:F152,4,FALSE)</f>
        <v>ЮФО</v>
      </c>
      <c r="E23" s="4"/>
      <c r="F23" s="5"/>
      <c r="G23" s="6"/>
      <c r="H23" s="35"/>
    </row>
    <row r="24" spans="1:8" ht="12" customHeight="1">
      <c r="A24" s="411"/>
      <c r="B24" s="414"/>
      <c r="C24" s="414"/>
      <c r="D24" s="414"/>
      <c r="E24" s="9"/>
      <c r="F24" s="6"/>
      <c r="G24" s="6"/>
      <c r="H24" s="35"/>
    </row>
    <row r="25" spans="1:8" ht="12" customHeight="1">
      <c r="A25" s="411">
        <v>54</v>
      </c>
      <c r="B25" s="421" t="e">
        <f>VLOOKUP(A25,'пр.взв.'!B27:C154,2,FALSE)</f>
        <v>#N/A</v>
      </c>
      <c r="C25" s="421" t="e">
        <f>VLOOKUP(A25,'пр.взв.'!B27:H154,3,FALSE)</f>
        <v>#N/A</v>
      </c>
      <c r="D25" s="421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12"/>
      <c r="B26" s="422"/>
      <c r="C26" s="422"/>
      <c r="D26" s="422"/>
      <c r="E26" s="1"/>
      <c r="F26" s="6"/>
      <c r="G26" s="6"/>
      <c r="H26" s="35"/>
    </row>
    <row r="27" spans="1:8" ht="12" customHeight="1">
      <c r="A27" s="420">
        <v>14</v>
      </c>
      <c r="B27" s="413" t="str">
        <f>VLOOKUP(A27,'пр.взв.'!B29:C156,2,FALSE)</f>
        <v>БОСАЕВ Басанг Викторович</v>
      </c>
      <c r="C27" s="413" t="str">
        <f>VLOOKUP(A27,'пр.взв.'!B29:H156,3,FALSE)</f>
        <v>18.03.89, КМС</v>
      </c>
      <c r="D27" s="413" t="str">
        <f>VLOOKUP(A27,'пр.взв.'!B29:F156,4,FALSE)</f>
        <v>ЮФО</v>
      </c>
      <c r="E27" s="1"/>
      <c r="F27" s="6"/>
      <c r="G27" s="10"/>
      <c r="H27" s="35"/>
    </row>
    <row r="28" spans="1:8" ht="12" customHeight="1">
      <c r="A28" s="411"/>
      <c r="B28" s="414"/>
      <c r="C28" s="414"/>
      <c r="D28" s="414"/>
      <c r="E28" s="7"/>
      <c r="F28" s="6"/>
      <c r="G28" s="1"/>
      <c r="H28" s="35"/>
    </row>
    <row r="29" spans="1:8" ht="12" customHeight="1">
      <c r="A29" s="411">
        <v>46</v>
      </c>
      <c r="B29" s="421" t="str">
        <f>VLOOKUP(A29,'пр.взв.'!B31:C158,2,FALSE)</f>
        <v>ВАЛЕРИАНОВ Александр Николаевич</v>
      </c>
      <c r="C29" s="421" t="str">
        <f>VLOOKUP(A29,'пр.взв.'!B31:H158,3,FALSE)</f>
        <v>28.03.90. КМС</v>
      </c>
      <c r="D29" s="421" t="str">
        <f>VLOOKUP(A29,'пр.взв.'!B31:F158,4,FALSE)</f>
        <v>ПФО</v>
      </c>
      <c r="E29" s="3"/>
      <c r="F29" s="6"/>
      <c r="G29" s="1"/>
      <c r="H29" s="35"/>
    </row>
    <row r="30" spans="1:8" ht="12" customHeight="1" thickBot="1">
      <c r="A30" s="412"/>
      <c r="B30" s="422"/>
      <c r="C30" s="422"/>
      <c r="D30" s="422"/>
      <c r="E30" s="4"/>
      <c r="F30" s="10"/>
      <c r="G30" s="1"/>
      <c r="H30" s="35"/>
    </row>
    <row r="31" spans="1:8" ht="12" customHeight="1">
      <c r="A31" s="420">
        <v>30</v>
      </c>
      <c r="B31" s="413" t="str">
        <f>VLOOKUP(A31,'пр.взв.'!B33:C160,2,FALSE)</f>
        <v>БАДРИЕВ Тимур Сергеевич</v>
      </c>
      <c r="C31" s="413" t="str">
        <f>VLOOKUP(A31,'пр.взв.'!B33:H160,3,FALSE)</f>
        <v>18.02.88, МС</v>
      </c>
      <c r="D31" s="413" t="str">
        <f>VLOOKUP(A31,'пр.взв.'!B33:F160,4,FALSE)</f>
        <v>СКФО</v>
      </c>
      <c r="E31" s="4"/>
      <c r="F31" s="1"/>
      <c r="G31" s="1"/>
      <c r="H31" s="35"/>
    </row>
    <row r="32" spans="1:8" ht="12" customHeight="1">
      <c r="A32" s="411"/>
      <c r="B32" s="414"/>
      <c r="C32" s="414"/>
      <c r="D32" s="414"/>
      <c r="E32" s="9"/>
      <c r="F32" s="1"/>
      <c r="G32" s="1"/>
      <c r="H32" s="35"/>
    </row>
    <row r="33" spans="1:8" ht="12" customHeight="1">
      <c r="A33" s="411">
        <v>62</v>
      </c>
      <c r="B33" s="421" t="e">
        <f>VLOOKUP(A33,'пр.взв.'!B35:C162,2,FALSE)</f>
        <v>#N/A</v>
      </c>
      <c r="C33" s="421" t="e">
        <f>VLOOKUP(A33,'пр.взв.'!B35:H162,3,FALSE)</f>
        <v>#N/A</v>
      </c>
      <c r="D33" s="421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12"/>
      <c r="B34" s="422"/>
      <c r="C34" s="422"/>
      <c r="D34" s="422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20">
        <v>4</v>
      </c>
      <c r="B36" s="413" t="str">
        <f>VLOOKUP(A36,'пр.взв.'!B5:H132,2,FALSE)</f>
        <v>БИУШКИН Михаил Михайлович</v>
      </c>
      <c r="C36" s="413" t="str">
        <f>VLOOKUP(A36,'пр.взв.'!B5:H132,3,FALSE)</f>
        <v>26.02.88, КМС</v>
      </c>
      <c r="D36" s="413" t="str">
        <f>VLOOKUP(A36,'пр.взв.'!B5:H132,4,FALSE)</f>
        <v>ПФО</v>
      </c>
      <c r="H36" s="35"/>
    </row>
    <row r="37" spans="1:8" ht="12" customHeight="1">
      <c r="A37" s="411"/>
      <c r="B37" s="414"/>
      <c r="C37" s="414"/>
      <c r="D37" s="414"/>
      <c r="E37" s="1"/>
      <c r="F37" s="1"/>
      <c r="H37" s="35"/>
    </row>
    <row r="38" spans="1:8" ht="12" customHeight="1">
      <c r="A38" s="411">
        <v>36</v>
      </c>
      <c r="B38" s="421" t="str">
        <f>VLOOKUP(A38,'пр.взв.'!B7:H134,2,FALSE)</f>
        <v>ЗУЕВ Константин Александрович</v>
      </c>
      <c r="C38" s="421" t="str">
        <f>VLOOKUP(A38,'пр.взв.'!B7:H134,3,FALSE)</f>
        <v>20.11.90, КМС</v>
      </c>
      <c r="D38" s="421" t="str">
        <f>VLOOKUP(A38,'пр.взв.'!B7:H134,4,FALSE)</f>
        <v>СЗФО</v>
      </c>
      <c r="E38" s="3"/>
      <c r="F38" s="1"/>
      <c r="G38" s="1"/>
      <c r="H38" s="35"/>
    </row>
    <row r="39" spans="1:8" ht="12" customHeight="1" thickBot="1">
      <c r="A39" s="412"/>
      <c r="B39" s="422"/>
      <c r="C39" s="422"/>
      <c r="D39" s="422"/>
      <c r="E39" s="4"/>
      <c r="F39" s="8"/>
      <c r="G39" s="1"/>
      <c r="H39" s="35"/>
    </row>
    <row r="40" spans="1:8" ht="12" customHeight="1">
      <c r="A40" s="423">
        <v>20</v>
      </c>
      <c r="B40" s="413" t="str">
        <f>VLOOKUP(A40,'пр.взв.'!B9:H136,2,FALSE)</f>
        <v>РУДЕНКО Вячеслав Сергеевич</v>
      </c>
      <c r="C40" s="413" t="str">
        <f>VLOOKUP(A40,'пр.взв.'!B9:H136,3,FALSE)</f>
        <v>07.10.84, КМС</v>
      </c>
      <c r="D40" s="413" t="str">
        <f>VLOOKUP(A40,'пр.взв.'!B9:H136,4,FALSE)</f>
        <v>ПФО</v>
      </c>
      <c r="E40" s="4"/>
      <c r="F40" s="5"/>
      <c r="G40" s="1"/>
      <c r="H40" s="35"/>
    </row>
    <row r="41" spans="1:8" ht="12" customHeight="1">
      <c r="A41" s="411"/>
      <c r="B41" s="414"/>
      <c r="C41" s="414"/>
      <c r="D41" s="414"/>
      <c r="E41" s="9"/>
      <c r="F41" s="6"/>
      <c r="G41" s="1"/>
      <c r="H41" s="35"/>
    </row>
    <row r="42" spans="1:8" ht="12" customHeight="1">
      <c r="A42" s="411">
        <v>52</v>
      </c>
      <c r="B42" s="421" t="e">
        <f>VLOOKUP(A42,'пр.взв.'!B11:H138,2,FALSE)</f>
        <v>#N/A</v>
      </c>
      <c r="C42" s="421" t="e">
        <f>VLOOKUP(A42,'пр.взв.'!B11:H138,3,FALSE)</f>
        <v>#N/A</v>
      </c>
      <c r="D42" s="421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12"/>
      <c r="B43" s="422"/>
      <c r="C43" s="422"/>
      <c r="D43" s="422"/>
      <c r="E43" s="1"/>
      <c r="F43" s="6"/>
      <c r="G43" s="8"/>
      <c r="H43" s="35"/>
    </row>
    <row r="44" spans="1:8" ht="12" customHeight="1">
      <c r="A44" s="420">
        <v>12</v>
      </c>
      <c r="B44" s="413" t="str">
        <f>VLOOKUP(A44,'пр.взв.'!B13:H140,2,FALSE)</f>
        <v>БЫКОВ Иван Сергеевич</v>
      </c>
      <c r="C44" s="413" t="str">
        <f>VLOOKUP(A44,'пр.взв.'!B13:H140,3,FALSE)</f>
        <v>23.08.83, МС</v>
      </c>
      <c r="D44" s="413" t="str">
        <f>VLOOKUP(A44,'пр.взв.'!B13:H140,4,FALSE)</f>
        <v>С-П</v>
      </c>
      <c r="E44" s="1"/>
      <c r="F44" s="6"/>
      <c r="G44" s="5"/>
      <c r="H44" s="35"/>
    </row>
    <row r="45" spans="1:8" ht="12" customHeight="1">
      <c r="A45" s="411"/>
      <c r="B45" s="414"/>
      <c r="C45" s="414"/>
      <c r="D45" s="414"/>
      <c r="E45" s="7"/>
      <c r="F45" s="6"/>
      <c r="G45" s="6"/>
      <c r="H45" s="35"/>
    </row>
    <row r="46" spans="1:8" ht="12" customHeight="1">
      <c r="A46" s="411">
        <v>44</v>
      </c>
      <c r="B46" s="421" t="str">
        <f>VLOOKUP(A46,'пр.взв.'!B15:H142,2,FALSE)</f>
        <v>КОЛЕСНИКОВ Александр Николаевич</v>
      </c>
      <c r="C46" s="421" t="str">
        <f>VLOOKUP(A46,'пр.взв.'!B15:H142,3,FALSE)</f>
        <v>22.02.83, КМС</v>
      </c>
      <c r="D46" s="421" t="str">
        <f>VLOOKUP(A46,'пр.взв.'!B15:H142,4,FALSE)</f>
        <v>ЦФО</v>
      </c>
      <c r="E46" s="3"/>
      <c r="F46" s="6"/>
      <c r="G46" s="6"/>
      <c r="H46" s="35"/>
    </row>
    <row r="47" spans="1:8" ht="12" customHeight="1" thickBot="1">
      <c r="A47" s="412"/>
      <c r="B47" s="422"/>
      <c r="C47" s="422"/>
      <c r="D47" s="422"/>
      <c r="E47" s="4"/>
      <c r="F47" s="10"/>
      <c r="G47" s="6"/>
      <c r="H47" s="35"/>
    </row>
    <row r="48" spans="1:8" ht="12" customHeight="1">
      <c r="A48" s="420">
        <v>28</v>
      </c>
      <c r="B48" s="413" t="str">
        <f>VLOOKUP(A48,'пр.взв.'!B17:H144,2,FALSE)</f>
        <v>БЕЗЪЯЗЫЧНЫЙ Роман Олегович</v>
      </c>
      <c r="C48" s="413" t="str">
        <f>VLOOKUP(A48,'пр.взв.'!B17:H144,3,FALSE)</f>
        <v>26.10.90, КМС</v>
      </c>
      <c r="D48" s="413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411"/>
      <c r="B49" s="414"/>
      <c r="C49" s="414"/>
      <c r="D49" s="414"/>
      <c r="E49" s="9"/>
      <c r="F49" s="1"/>
      <c r="G49" s="6"/>
      <c r="H49" s="35"/>
    </row>
    <row r="50" spans="1:8" ht="12" customHeight="1">
      <c r="A50" s="411">
        <v>60</v>
      </c>
      <c r="B50" s="421" t="e">
        <f>VLOOKUP(A50,'пр.взв.'!B19:H146,2,FALSE)</f>
        <v>#N/A</v>
      </c>
      <c r="C50" s="421" t="e">
        <f>VLOOKUP(A50,'пр.взв.'!B19:H146,3,FALSE)</f>
        <v>#N/A</v>
      </c>
      <c r="D50" s="421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12"/>
      <c r="B51" s="422"/>
      <c r="C51" s="422"/>
      <c r="D51" s="422"/>
      <c r="E51" s="1"/>
      <c r="F51" s="1"/>
      <c r="G51" s="6"/>
      <c r="H51" s="35"/>
    </row>
    <row r="52" spans="1:8" ht="12" customHeight="1">
      <c r="A52" s="420">
        <v>8</v>
      </c>
      <c r="B52" s="413" t="str">
        <f>VLOOKUP(A52,'пр.взв.'!B5:H132,2,FALSE)</f>
        <v>ФИРСОВ Дмитрий Анатольевич</v>
      </c>
      <c r="C52" s="413" t="str">
        <f>VLOOKUP(A52,'пр.взв.'!B5:H132,3,FALSE)</f>
        <v>06.04.87, КМС</v>
      </c>
      <c r="D52" s="413" t="str">
        <f>VLOOKUP(A52,'пр.взв.'!B5:H132,4,FALSE)</f>
        <v>СФО</v>
      </c>
      <c r="E52" s="1"/>
      <c r="F52" s="1"/>
      <c r="G52" s="6"/>
      <c r="H52" s="35"/>
    </row>
    <row r="53" spans="1:8" ht="12" customHeight="1">
      <c r="A53" s="411"/>
      <c r="B53" s="414"/>
      <c r="C53" s="414"/>
      <c r="D53" s="414"/>
      <c r="E53" s="7"/>
      <c r="F53" s="1"/>
      <c r="G53" s="6"/>
      <c r="H53" s="37"/>
    </row>
    <row r="54" spans="1:7" ht="12" customHeight="1">
      <c r="A54" s="411">
        <v>40</v>
      </c>
      <c r="B54" s="421" t="str">
        <f>VLOOKUP(A54,'пр.взв.'!B23:H150,2,FALSE)</f>
        <v>ГАДЖИЕВ Тимур Алибекович</v>
      </c>
      <c r="C54" s="421" t="str">
        <f>VLOOKUP(A54,'пр.взв.'!B23:H150,3,FALSE)</f>
        <v>19.06.83, КМС</v>
      </c>
      <c r="D54" s="421" t="str">
        <f>VLOOKUP(A54,'пр.взв.'!B23:H150,4,FALSE)</f>
        <v>ЦФО </v>
      </c>
      <c r="E54" s="3"/>
      <c r="F54" s="1"/>
      <c r="G54" s="6"/>
    </row>
    <row r="55" spans="1:7" ht="12" customHeight="1" thickBot="1">
      <c r="A55" s="412"/>
      <c r="B55" s="422"/>
      <c r="C55" s="422"/>
      <c r="D55" s="422"/>
      <c r="E55" s="4"/>
      <c r="F55" s="8"/>
      <c r="G55" s="6"/>
    </row>
    <row r="56" spans="1:7" ht="12" customHeight="1">
      <c r="A56" s="420">
        <v>24</v>
      </c>
      <c r="B56" s="413" t="str">
        <f>VLOOKUP(A56,'пр.взв.'!B25:H152,2,FALSE)</f>
        <v>МИХАЙЛОВ Евгений Александрович</v>
      </c>
      <c r="C56" s="413" t="str">
        <f>VLOOKUP(A56,'пр.взв.'!B25:H152,3,FALSE)</f>
        <v>18.05.86, КМС</v>
      </c>
      <c r="D56" s="413" t="str">
        <f>VLOOKUP(A56,'пр.взв.'!B25:H152,4,FALSE)</f>
        <v>ПФО</v>
      </c>
      <c r="E56" s="4"/>
      <c r="F56" s="5"/>
      <c r="G56" s="6"/>
    </row>
    <row r="57" spans="1:7" ht="12" customHeight="1">
      <c r="A57" s="411"/>
      <c r="B57" s="414"/>
      <c r="C57" s="414"/>
      <c r="D57" s="414"/>
      <c r="E57" s="9"/>
      <c r="F57" s="6"/>
      <c r="G57" s="6"/>
    </row>
    <row r="58" spans="1:7" ht="12" customHeight="1">
      <c r="A58" s="411">
        <v>56</v>
      </c>
      <c r="B58" s="421" t="e">
        <f>VLOOKUP(A58,'пр.взв.'!B27:H154,2,FALSE)</f>
        <v>#N/A</v>
      </c>
      <c r="C58" s="421" t="e">
        <f>VLOOKUP(A58,'пр.взв.'!B27:H154,3,FALSE)</f>
        <v>#N/A</v>
      </c>
      <c r="D58" s="421" t="e">
        <f>VLOOKUP(A58,'пр.взв.'!B27:H154,4,FALSE)</f>
        <v>#N/A</v>
      </c>
      <c r="E58" s="2"/>
      <c r="F58" s="6"/>
      <c r="G58" s="6"/>
    </row>
    <row r="59" spans="1:7" ht="12" customHeight="1" thickBot="1">
      <c r="A59" s="412"/>
      <c r="B59" s="422"/>
      <c r="C59" s="422"/>
      <c r="D59" s="422"/>
      <c r="E59" s="1"/>
      <c r="F59" s="6"/>
      <c r="G59" s="6"/>
    </row>
    <row r="60" spans="1:7" ht="12" customHeight="1">
      <c r="A60" s="420">
        <v>16</v>
      </c>
      <c r="B60" s="413" t="str">
        <f>VLOOKUP(A60,'пр.взв.'!B29:H156,2,FALSE)</f>
        <v>ГЕРАСИМОВ Владимир Васильевич</v>
      </c>
      <c r="C60" s="413" t="str">
        <f>VLOOKUP(A60,'пр.взв.'!B29:H156,3,FALSE)</f>
        <v>14.02.91, КМС</v>
      </c>
      <c r="D60" s="413" t="str">
        <f>VLOOKUP(A60,'пр.взв.'!B29:H156,4,FALSE)</f>
        <v>УФО</v>
      </c>
      <c r="E60" s="1"/>
      <c r="F60" s="6"/>
      <c r="G60" s="10"/>
    </row>
    <row r="61" spans="1:7" ht="12" customHeight="1">
      <c r="A61" s="411"/>
      <c r="B61" s="414"/>
      <c r="C61" s="414"/>
      <c r="D61" s="414"/>
      <c r="E61" s="7"/>
      <c r="F61" s="6"/>
      <c r="G61" s="1"/>
    </row>
    <row r="62" spans="1:7" ht="12" customHeight="1">
      <c r="A62" s="411">
        <v>48</v>
      </c>
      <c r="B62" s="421" t="str">
        <f>VLOOKUP(A62,'пр.взв.'!B31:H158,2,FALSE)</f>
        <v>ФИЛИППОВ Иван Евгеньевич</v>
      </c>
      <c r="C62" s="421" t="str">
        <f>VLOOKUP(A62,'пр.взв.'!B31:H158,3,FALSE)</f>
        <v>09.08.92, КМС</v>
      </c>
      <c r="D62" s="421" t="str">
        <f>VLOOKUP(A62,'пр.взв.'!B31:H158,4,FALSE)</f>
        <v>ЦФО</v>
      </c>
      <c r="E62" s="3"/>
      <c r="F62" s="6"/>
      <c r="G62" s="1"/>
    </row>
    <row r="63" spans="1:7" ht="12" customHeight="1" thickBot="1">
      <c r="A63" s="412"/>
      <c r="B63" s="422"/>
      <c r="C63" s="422"/>
      <c r="D63" s="422"/>
      <c r="E63" s="4"/>
      <c r="F63" s="10"/>
      <c r="G63" s="1"/>
    </row>
    <row r="64" spans="1:7" ht="12" customHeight="1">
      <c r="A64" s="420">
        <v>32</v>
      </c>
      <c r="B64" s="413" t="str">
        <f>VLOOKUP(A64,'пр.взв.'!B33:H160,2,FALSE)</f>
        <v>ЛУНКИН Борис Игоревич</v>
      </c>
      <c r="C64" s="413" t="str">
        <f>VLOOKUP(A64,'пр.взв.'!B33:H160,3,FALSE)</f>
        <v>25.11.80, КМС</v>
      </c>
      <c r="D64" s="413" t="str">
        <f>VLOOKUP(A64,'пр.взв.'!B33:H160,4,FALSE)</f>
        <v>ДВФО</v>
      </c>
      <c r="E64" s="4"/>
      <c r="F64" s="1"/>
      <c r="G64" s="1"/>
    </row>
    <row r="65" spans="1:7" ht="12" customHeight="1">
      <c r="A65" s="411"/>
      <c r="B65" s="414"/>
      <c r="C65" s="414"/>
      <c r="D65" s="414"/>
      <c r="E65" s="9"/>
      <c r="F65" s="1"/>
      <c r="G65" s="1"/>
    </row>
    <row r="66" spans="1:7" ht="12" customHeight="1">
      <c r="A66" s="411">
        <v>64</v>
      </c>
      <c r="B66" s="421" t="e">
        <f>VLOOKUP(A66,'пр.взв.'!B35:H162,2,FALSE)</f>
        <v>#N/A</v>
      </c>
      <c r="C66" s="421" t="e">
        <f>VLOOKUP(A66,'пр.взв.'!B35:H162,3,FALSE)</f>
        <v>#N/A</v>
      </c>
      <c r="D66" s="421" t="e">
        <f>VLOOKUP(A66,'пр.взв.'!B35:H162,4,FALSE)</f>
        <v>#N/A</v>
      </c>
      <c r="E66" s="2"/>
      <c r="F66" s="1"/>
      <c r="G66" s="1"/>
    </row>
    <row r="67" spans="1:4" ht="12" customHeight="1" thickBot="1">
      <c r="A67" s="412"/>
      <c r="B67" s="422"/>
      <c r="C67" s="422"/>
      <c r="D67" s="422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15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16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17" t="str">
        <f>HYPERLINK('[1]реквизиты'!$A$2)</f>
        <v>Чемпионат МВД России по БОЕВОМУ САМБО </v>
      </c>
      <c r="B1" s="417"/>
      <c r="C1" s="417"/>
      <c r="D1" s="417"/>
      <c r="E1" s="417"/>
      <c r="F1" s="417"/>
      <c r="G1" s="417"/>
      <c r="H1" s="417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27"/>
      <c r="B2" s="428"/>
      <c r="C2" s="428"/>
      <c r="D2" s="428"/>
      <c r="E2" s="428"/>
      <c r="F2" s="428"/>
      <c r="G2" s="428"/>
      <c r="H2" s="419" t="str">
        <f>HYPERLINK('пр.взв.'!G3)</f>
        <v>в.к. 82  кг</v>
      </c>
      <c r="O2" s="33"/>
      <c r="P2" s="33"/>
      <c r="Q2" s="33"/>
      <c r="R2" s="23"/>
      <c r="S2" s="23"/>
    </row>
    <row r="3" spans="1:8" ht="12" customHeight="1">
      <c r="A3" s="420">
        <v>1</v>
      </c>
      <c r="B3" s="424" t="str">
        <f>VLOOKUP(A3,'пр.взв.'!B5:C132,2,FALSE)</f>
        <v>СУХИХ Юрий Сергеевич</v>
      </c>
      <c r="C3" s="424" t="str">
        <f>VLOOKUP(A3,'пр.взв.'!B5:H132,3,FALSE)</f>
        <v>14.12.89, КМС</v>
      </c>
      <c r="D3" s="424" t="str">
        <f>VLOOKUP(A3,'пр.взв.'!B5:F132,4,FALSE)</f>
        <v>ПФО</v>
      </c>
      <c r="E3" s="49"/>
      <c r="F3" s="49"/>
      <c r="G3" s="49"/>
      <c r="H3" s="419"/>
    </row>
    <row r="4" spans="1:8" ht="12" customHeight="1">
      <c r="A4" s="411"/>
      <c r="B4" s="425"/>
      <c r="C4" s="425"/>
      <c r="D4" s="425"/>
      <c r="E4" s="1"/>
      <c r="F4" s="1"/>
      <c r="G4" s="50"/>
      <c r="H4" s="50"/>
    </row>
    <row r="5" spans="1:8" ht="12" customHeight="1">
      <c r="A5" s="411">
        <v>33</v>
      </c>
      <c r="B5" s="414" t="str">
        <f>VLOOKUP(A5,'пр.взв.'!B7:C134,2,FALSE)</f>
        <v>КЕРИМОВ Мурад Курбанович</v>
      </c>
      <c r="C5" s="414" t="str">
        <f>VLOOKUP(A5,'пр.взв.'!B7:H134,3,FALSE)</f>
        <v>02.08.87, МСМК</v>
      </c>
      <c r="D5" s="414" t="str">
        <f>VLOOKUP(A5,'пр.взв.'!B7:F134,4,FALSE)</f>
        <v>ПФО</v>
      </c>
      <c r="E5" s="3"/>
      <c r="F5" s="1"/>
      <c r="G5" s="1"/>
      <c r="H5" s="419" t="s">
        <v>8</v>
      </c>
    </row>
    <row r="6" spans="1:8" ht="12" customHeight="1" thickBot="1">
      <c r="A6" s="412"/>
      <c r="B6" s="425"/>
      <c r="C6" s="425"/>
      <c r="D6" s="425"/>
      <c r="E6" s="4"/>
      <c r="F6" s="8"/>
      <c r="G6" s="1"/>
      <c r="H6" s="419"/>
    </row>
    <row r="7" spans="1:8" ht="12" customHeight="1">
      <c r="A7" s="420">
        <v>17</v>
      </c>
      <c r="B7" s="424" t="str">
        <f>VLOOKUP(A7,'пр.взв.'!B9:C136,2,FALSE)</f>
        <v>РУДАКОВ Владимир Викторович</v>
      </c>
      <c r="C7" s="424" t="str">
        <f>VLOOKUP(A7,'пр.взв.'!B9:H136,3,FALSE)</f>
        <v>19.07.85, МС</v>
      </c>
      <c r="D7" s="424" t="str">
        <f>VLOOKUP(A7,'пр.взв.'!B9:F136,4,FALSE)</f>
        <v>СЗФО</v>
      </c>
      <c r="E7" s="4"/>
      <c r="F7" s="5"/>
      <c r="G7" s="1"/>
      <c r="H7" s="50"/>
    </row>
    <row r="8" spans="1:8" ht="12" customHeight="1">
      <c r="A8" s="411"/>
      <c r="B8" s="425"/>
      <c r="C8" s="425"/>
      <c r="D8" s="425"/>
      <c r="E8" s="9"/>
      <c r="F8" s="6"/>
      <c r="G8" s="1"/>
      <c r="H8" s="50"/>
    </row>
    <row r="9" spans="1:8" ht="12" customHeight="1">
      <c r="A9" s="411">
        <v>49</v>
      </c>
      <c r="B9" s="414" t="str">
        <f>VLOOKUP(A9,'пр.взв.'!B11:C138,2,FALSE)</f>
        <v>ТЕБЕРЕКОВ Константин Германович</v>
      </c>
      <c r="C9" s="414" t="str">
        <f>VLOOKUP(A9,'пр.взв.'!B11:H138,3,FALSE)</f>
        <v>17.07.88, КМС</v>
      </c>
      <c r="D9" s="414" t="str">
        <f>VLOOKUP(A9,'пр.взв.'!B11:F138,4,FALSE)</f>
        <v>СФО</v>
      </c>
      <c r="E9" s="2"/>
      <c r="F9" s="6"/>
      <c r="G9" s="1"/>
      <c r="H9" s="50"/>
    </row>
    <row r="10" spans="1:8" ht="12" customHeight="1" thickBot="1">
      <c r="A10" s="412"/>
      <c r="B10" s="425"/>
      <c r="C10" s="425"/>
      <c r="D10" s="425"/>
      <c r="E10" s="1"/>
      <c r="F10" s="6"/>
      <c r="G10" s="8"/>
      <c r="H10" s="50"/>
    </row>
    <row r="11" spans="1:8" ht="12" customHeight="1">
      <c r="A11" s="420">
        <v>9</v>
      </c>
      <c r="B11" s="424" t="str">
        <f>VLOOKUP(A11,'пр.взв.'!B13:C140,2,FALSE)</f>
        <v>НЕБОЛЬСИН Дмитрий Васильевич</v>
      </c>
      <c r="C11" s="424" t="str">
        <f>VLOOKUP(A11,'пр.взв.'!B13:H140,3,FALSE)</f>
        <v>29.03.76, МС</v>
      </c>
      <c r="D11" s="424" t="str">
        <f>VLOOKUP(A11,'пр.взв.'!B13:F140,4,FALSE)</f>
        <v>ЦФО</v>
      </c>
      <c r="E11" s="1"/>
      <c r="F11" s="6"/>
      <c r="G11" s="5"/>
      <c r="H11" s="50"/>
    </row>
    <row r="12" spans="1:8" ht="12" customHeight="1">
      <c r="A12" s="411"/>
      <c r="B12" s="425"/>
      <c r="C12" s="425"/>
      <c r="D12" s="425"/>
      <c r="E12" s="7"/>
      <c r="F12" s="6"/>
      <c r="G12" s="6"/>
      <c r="H12" s="50"/>
    </row>
    <row r="13" spans="1:8" ht="12" customHeight="1">
      <c r="A13" s="411">
        <v>41</v>
      </c>
      <c r="B13" s="414" t="str">
        <f>VLOOKUP(A13,'пр.взв.'!B15:C142,2,FALSE)</f>
        <v>АЛИСТРАТОВ Алексей Игоревич</v>
      </c>
      <c r="C13" s="414" t="str">
        <f>VLOOKUP(A13,'пр.взв.'!B15:H142,3,FALSE)</f>
        <v>05.12.89, КМС</v>
      </c>
      <c r="D13" s="414" t="str">
        <f>VLOOKUP(A13,'пр.взв.'!B15:F142,4,FALSE)</f>
        <v>ЦФО</v>
      </c>
      <c r="E13" s="3"/>
      <c r="F13" s="6"/>
      <c r="G13" s="6"/>
      <c r="H13" s="50"/>
    </row>
    <row r="14" spans="1:8" ht="12" customHeight="1" thickBot="1">
      <c r="A14" s="412"/>
      <c r="B14" s="425"/>
      <c r="C14" s="425"/>
      <c r="D14" s="425"/>
      <c r="E14" s="4"/>
      <c r="F14" s="10"/>
      <c r="G14" s="6"/>
      <c r="H14" s="50"/>
    </row>
    <row r="15" spans="1:8" ht="12" customHeight="1">
      <c r="A15" s="420">
        <v>25</v>
      </c>
      <c r="B15" s="424" t="str">
        <f>VLOOKUP(A15,'пр.взв.'!B17:C144,2,FALSE)</f>
        <v>МАГОМЕДКЕРИМОВ Магомед Малачевич</v>
      </c>
      <c r="C15" s="424" t="str">
        <f>VLOOKUP(A15,'пр.взв.'!B17:H144,3,FALSE)</f>
        <v>01.10.90, МС</v>
      </c>
      <c r="D15" s="424" t="str">
        <f>VLOOKUP(A15,'пр.взв.'!B17:F144,4,FALSE)</f>
        <v>УФО</v>
      </c>
      <c r="E15" s="4"/>
      <c r="F15" s="1"/>
      <c r="G15" s="6"/>
      <c r="H15" s="50"/>
    </row>
    <row r="16" spans="1:8" ht="12" customHeight="1">
      <c r="A16" s="411"/>
      <c r="B16" s="425"/>
      <c r="C16" s="425"/>
      <c r="D16" s="425"/>
      <c r="E16" s="9"/>
      <c r="F16" s="1"/>
      <c r="G16" s="6"/>
      <c r="H16" s="50"/>
    </row>
    <row r="17" spans="1:8" ht="12" customHeight="1">
      <c r="A17" s="411">
        <v>57</v>
      </c>
      <c r="B17" s="414" t="e">
        <f>VLOOKUP(A17,'пр.взв.'!B19:C146,2,FALSE)</f>
        <v>#N/A</v>
      </c>
      <c r="C17" s="414" t="e">
        <f>VLOOKUP(A17,'пр.взв.'!B19:H146,3,FALSE)</f>
        <v>#N/A</v>
      </c>
      <c r="D17" s="414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12"/>
      <c r="B18" s="425"/>
      <c r="C18" s="425"/>
      <c r="D18" s="425"/>
      <c r="E18" s="1"/>
      <c r="F18" s="1"/>
      <c r="G18" s="6"/>
      <c r="H18" s="50"/>
    </row>
    <row r="19" spans="1:8" ht="12" customHeight="1">
      <c r="A19" s="420">
        <v>5</v>
      </c>
      <c r="B19" s="424" t="str">
        <f>VLOOKUP(A19,'пр.взв.'!B5:C132,2,FALSE)</f>
        <v>ЧИРИКИН Артём Николаевич</v>
      </c>
      <c r="C19" s="424" t="str">
        <f>VLOOKUP(A19,'пр.взв.'!B5:H132,3,FALSE)</f>
        <v>02.10.90, КМС</v>
      </c>
      <c r="D19" s="424" t="str">
        <f>VLOOKUP(A19,'пр.взв.'!B5:H132,4,FALSE)</f>
        <v>ЦФО</v>
      </c>
      <c r="E19" s="1"/>
      <c r="F19" s="1"/>
      <c r="G19" s="6"/>
      <c r="H19" s="52"/>
    </row>
    <row r="20" spans="1:8" ht="12" customHeight="1">
      <c r="A20" s="411"/>
      <c r="B20" s="425"/>
      <c r="C20" s="425"/>
      <c r="D20" s="425"/>
      <c r="E20" s="7"/>
      <c r="F20" s="1"/>
      <c r="G20" s="6"/>
      <c r="H20" s="51"/>
    </row>
    <row r="21" spans="1:8" ht="12" customHeight="1">
      <c r="A21" s="411">
        <v>37</v>
      </c>
      <c r="B21" s="414" t="str">
        <f>VLOOKUP(A21,'пр.взв.'!B23:C150,2,FALSE)</f>
        <v>ЩЕРБИНИН Сергей Сергеевич</v>
      </c>
      <c r="C21" s="414" t="str">
        <f>VLOOKUP(A21,'пр.взв.'!B23:H150,3,FALSE)</f>
        <v>22.08.86, МС</v>
      </c>
      <c r="D21" s="414" t="str">
        <f>VLOOKUP(A21,'пр.взв.'!B23:F150,4,FALSE)</f>
        <v>ПФО</v>
      </c>
      <c r="E21" s="3"/>
      <c r="F21" s="1"/>
      <c r="G21" s="6"/>
      <c r="H21" s="51"/>
    </row>
    <row r="22" spans="1:8" ht="12" customHeight="1" thickBot="1">
      <c r="A22" s="412"/>
      <c r="B22" s="425"/>
      <c r="C22" s="425"/>
      <c r="D22" s="425"/>
      <c r="E22" s="4"/>
      <c r="F22" s="8"/>
      <c r="G22" s="6"/>
      <c r="H22" s="51"/>
    </row>
    <row r="23" spans="1:8" ht="12" customHeight="1">
      <c r="A23" s="420">
        <v>21</v>
      </c>
      <c r="B23" s="424" t="str">
        <f>VLOOKUP(A23,'пр.взв.'!B25:C152,2,FALSE)</f>
        <v>ГОРДЕЕВ Руслан Андреевич</v>
      </c>
      <c r="C23" s="424" t="str">
        <f>VLOOKUP(A23,'пр.взв.'!B25:H152,3,FALSE)</f>
        <v>01.11.91, КМС</v>
      </c>
      <c r="D23" s="424" t="str">
        <f>VLOOKUP(A23,'пр.взв.'!B25:F152,4,FALSE)</f>
        <v>ПФО</v>
      </c>
      <c r="E23" s="4"/>
      <c r="F23" s="5"/>
      <c r="G23" s="6"/>
      <c r="H23" s="51"/>
    </row>
    <row r="24" spans="1:8" ht="12" customHeight="1">
      <c r="A24" s="411"/>
      <c r="B24" s="425"/>
      <c r="C24" s="425"/>
      <c r="D24" s="425"/>
      <c r="E24" s="9"/>
      <c r="F24" s="6"/>
      <c r="G24" s="6"/>
      <c r="H24" s="51"/>
    </row>
    <row r="25" spans="1:8" ht="12" customHeight="1">
      <c r="A25" s="411">
        <v>53</v>
      </c>
      <c r="B25" s="414" t="e">
        <f>VLOOKUP(A25,'пр.взв.'!B27:C154,2,FALSE)</f>
        <v>#N/A</v>
      </c>
      <c r="C25" s="414" t="e">
        <f>VLOOKUP(A25,'пр.взв.'!B27:H154,3,FALSE)</f>
        <v>#N/A</v>
      </c>
      <c r="D25" s="414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12"/>
      <c r="B26" s="425"/>
      <c r="C26" s="425"/>
      <c r="D26" s="425"/>
      <c r="E26" s="1"/>
      <c r="F26" s="6"/>
      <c r="G26" s="6"/>
      <c r="H26" s="51"/>
    </row>
    <row r="27" spans="1:8" ht="12" customHeight="1">
      <c r="A27" s="420">
        <v>13</v>
      </c>
      <c r="B27" s="424" t="str">
        <f>VLOOKUP(A27,'пр.взв.'!B29:C156,2,FALSE)</f>
        <v>ЭРДЫНЕЕВ Баясхалан Базарович</v>
      </c>
      <c r="C27" s="424" t="str">
        <f>VLOOKUP(A27,'пр.взв.'!B29:H156,3,FALSE)</f>
        <v>28.07.83, МС</v>
      </c>
      <c r="D27" s="424" t="str">
        <f>VLOOKUP(A27,'пр.взв.'!B29:F156,4,FALSE)</f>
        <v>СФО</v>
      </c>
      <c r="E27" s="1"/>
      <c r="F27" s="6"/>
      <c r="G27" s="10"/>
      <c r="H27" s="51"/>
    </row>
    <row r="28" spans="1:8" ht="12" customHeight="1">
      <c r="A28" s="411"/>
      <c r="B28" s="425"/>
      <c r="C28" s="425"/>
      <c r="D28" s="425"/>
      <c r="E28" s="7"/>
      <c r="F28" s="6"/>
      <c r="G28" s="1"/>
      <c r="H28" s="51"/>
    </row>
    <row r="29" spans="1:8" ht="12" customHeight="1">
      <c r="A29" s="411">
        <v>45</v>
      </c>
      <c r="B29" s="414" t="str">
        <f>VLOOKUP(A29,'пр.взв.'!B31:C158,2,FALSE)</f>
        <v>ЧУБУР Евгений Вячеславович</v>
      </c>
      <c r="C29" s="414" t="str">
        <f>VLOOKUP(A29,'пр.взв.'!B31:H158,3,FALSE)</f>
        <v>04.10.88, КМС</v>
      </c>
      <c r="D29" s="414" t="str">
        <f>VLOOKUP(A29,'пр.взв.'!B31:F158,4,FALSE)</f>
        <v>СФО</v>
      </c>
      <c r="E29" s="3"/>
      <c r="F29" s="6"/>
      <c r="G29" s="1"/>
      <c r="H29" s="51"/>
    </row>
    <row r="30" spans="1:8" ht="12" customHeight="1" thickBot="1">
      <c r="A30" s="412"/>
      <c r="B30" s="425"/>
      <c r="C30" s="425"/>
      <c r="D30" s="425"/>
      <c r="E30" s="4"/>
      <c r="F30" s="10"/>
      <c r="G30" s="1"/>
      <c r="H30" s="51"/>
    </row>
    <row r="31" spans="1:8" ht="12" customHeight="1">
      <c r="A31" s="420">
        <v>29</v>
      </c>
      <c r="B31" s="424" t="str">
        <f>VLOOKUP(A31,'пр.взв.'!B33:C160,2,FALSE)</f>
        <v>АФАУНОВ Тимур Русланович</v>
      </c>
      <c r="C31" s="424" t="str">
        <f>VLOOKUP(A31,'пр.взв.'!B33:H160,3,FALSE)</f>
        <v>04.08.91, КМС</v>
      </c>
      <c r="D31" s="424" t="str">
        <f>VLOOKUP(A31,'пр.взв.'!B33:F160,4,FALSE)</f>
        <v>СКФО</v>
      </c>
      <c r="E31" s="4"/>
      <c r="F31" s="1"/>
      <c r="G31" s="1"/>
      <c r="H31" s="51"/>
    </row>
    <row r="32" spans="1:8" ht="12" customHeight="1">
      <c r="A32" s="411"/>
      <c r="B32" s="425"/>
      <c r="C32" s="425"/>
      <c r="D32" s="425"/>
      <c r="E32" s="9"/>
      <c r="F32" s="1"/>
      <c r="G32" s="1"/>
      <c r="H32" s="51"/>
    </row>
    <row r="33" spans="1:8" ht="12" customHeight="1">
      <c r="A33" s="411">
        <v>61</v>
      </c>
      <c r="B33" s="429" t="e">
        <f>VLOOKUP(A33,'пр.взв.'!B35:C162,2,FALSE)</f>
        <v>#N/A</v>
      </c>
      <c r="C33" s="429" t="e">
        <f>VLOOKUP(A33,'пр.взв.'!B35:H162,3,FALSE)</f>
        <v>#N/A</v>
      </c>
      <c r="D33" s="429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12"/>
      <c r="B34" s="430"/>
      <c r="C34" s="430"/>
      <c r="D34" s="430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20">
        <v>3</v>
      </c>
      <c r="B36" s="424" t="str">
        <f>VLOOKUP(A36,'пр.взв.'!B5:H132,2,FALSE)</f>
        <v>СЛАЕВ Ильдар Зякярьевич</v>
      </c>
      <c r="C36" s="424" t="str">
        <f>VLOOKUP(A36,'пр.взв.'!B5:H132,3,FALSE)</f>
        <v>19.05.87, КМС</v>
      </c>
      <c r="D36" s="424" t="str">
        <f>VLOOKUP(A36,'пр.взв.'!B5:H132,4,FALSE)</f>
        <v>ПФО</v>
      </c>
      <c r="E36" s="49"/>
      <c r="F36" s="49"/>
      <c r="G36" s="49"/>
      <c r="H36" s="53"/>
    </row>
    <row r="37" spans="1:16" ht="12" customHeight="1">
      <c r="A37" s="411"/>
      <c r="B37" s="425"/>
      <c r="C37" s="425"/>
      <c r="D37" s="425"/>
      <c r="E37" s="1"/>
      <c r="F37" s="1"/>
      <c r="G37" s="50"/>
      <c r="H37" s="51"/>
      <c r="P37" s="12"/>
    </row>
    <row r="38" spans="1:8" ht="12" customHeight="1">
      <c r="A38" s="411">
        <v>35</v>
      </c>
      <c r="B38" s="414" t="str">
        <f>VLOOKUP(A38,'пр.взв.'!B7:H134,2,FALSE)</f>
        <v>МАНЖУЛА Артём Ильич</v>
      </c>
      <c r="C38" s="414" t="str">
        <f>VLOOKUP(A38,'пр.взв.'!B7:H134,3,FALSE)</f>
        <v>03.02.91, КМС</v>
      </c>
      <c r="D38" s="414" t="str">
        <f>VLOOKUP(A38,'пр.взв.'!B7:H134,4,FALSE)</f>
        <v>СФО</v>
      </c>
      <c r="E38" s="3"/>
      <c r="F38" s="1"/>
      <c r="G38" s="1"/>
      <c r="H38" s="51"/>
    </row>
    <row r="39" spans="1:8" ht="12" customHeight="1" thickBot="1">
      <c r="A39" s="412"/>
      <c r="B39" s="425"/>
      <c r="C39" s="425"/>
      <c r="D39" s="425"/>
      <c r="E39" s="4"/>
      <c r="F39" s="8"/>
      <c r="G39" s="1"/>
      <c r="H39" s="51"/>
    </row>
    <row r="40" spans="1:8" ht="12" customHeight="1">
      <c r="A40" s="420">
        <v>19</v>
      </c>
      <c r="B40" s="424" t="str">
        <f>VLOOKUP(A40,'пр.взв.'!B9:H136,2,FALSE)</f>
        <v>ЯЦЕНКО Алексей Олегович</v>
      </c>
      <c r="C40" s="424" t="str">
        <f>VLOOKUP(A40,'пр.взв.'!B9:H136,3,FALSE)</f>
        <v>23.02.90, КМС</v>
      </c>
      <c r="D40" s="424" t="str">
        <f>VLOOKUP(A40,'пр.взв.'!B9:H136,4,FALSE)</f>
        <v>ЮФО</v>
      </c>
      <c r="E40" s="4"/>
      <c r="F40" s="5"/>
      <c r="G40" s="1"/>
      <c r="H40" s="51"/>
    </row>
    <row r="41" spans="1:8" ht="12" customHeight="1">
      <c r="A41" s="411"/>
      <c r="B41" s="425"/>
      <c r="C41" s="425"/>
      <c r="D41" s="425"/>
      <c r="E41" s="9"/>
      <c r="F41" s="6"/>
      <c r="G41" s="1"/>
      <c r="H41" s="51"/>
    </row>
    <row r="42" spans="1:8" ht="12" customHeight="1">
      <c r="A42" s="411">
        <v>51</v>
      </c>
      <c r="B42" s="414" t="e">
        <f>VLOOKUP(A42,'пр.взв.'!B11:H138,2,FALSE)</f>
        <v>#N/A</v>
      </c>
      <c r="C42" s="414" t="e">
        <f>VLOOKUP(A42,'пр.взв.'!B11:H138,3,FALSE)</f>
        <v>#N/A</v>
      </c>
      <c r="D42" s="414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31"/>
      <c r="B43" s="425"/>
      <c r="C43" s="425"/>
      <c r="D43" s="425"/>
      <c r="E43" s="1"/>
      <c r="F43" s="6"/>
      <c r="G43" s="8"/>
      <c r="H43" s="51"/>
    </row>
    <row r="44" spans="1:8" ht="12" customHeight="1">
      <c r="A44" s="420">
        <v>11</v>
      </c>
      <c r="B44" s="424" t="str">
        <f>VLOOKUP(A44,'пр.взв.'!B13:H140,2,FALSE)</f>
        <v>САЛУГИН Артём Вадимович</v>
      </c>
      <c r="C44" s="424" t="str">
        <f>VLOOKUP(A44,'пр.взв.'!B13:H140,3,FALSE)</f>
        <v>01.09.83, КМС</v>
      </c>
      <c r="D44" s="424" t="str">
        <f>VLOOKUP(A44,'пр.взв.'!B13:H140,4,FALSE)</f>
        <v>СФО</v>
      </c>
      <c r="E44" s="1"/>
      <c r="F44" s="6"/>
      <c r="G44" s="5"/>
      <c r="H44" s="51"/>
    </row>
    <row r="45" spans="1:8" ht="12" customHeight="1">
      <c r="A45" s="411"/>
      <c r="B45" s="425"/>
      <c r="C45" s="425"/>
      <c r="D45" s="425"/>
      <c r="E45" s="7"/>
      <c r="F45" s="6"/>
      <c r="G45" s="6"/>
      <c r="H45" s="51"/>
    </row>
    <row r="46" spans="1:8" ht="12" customHeight="1">
      <c r="A46" s="411">
        <v>43</v>
      </c>
      <c r="B46" s="414" t="str">
        <f>VLOOKUP(A46,'пр.взв.'!B15:H142,2,FALSE)</f>
        <v>САЙЯН Дмитрий Юрикович</v>
      </c>
      <c r="C46" s="414" t="str">
        <f>VLOOKUP(A46,'пр.взв.'!B15:H142,3,FALSE)</f>
        <v>15.05.89, МС</v>
      </c>
      <c r="D46" s="414" t="str">
        <f>VLOOKUP(A46,'пр.взв.'!B15:H142,4,FALSE)</f>
        <v>ЮФО</v>
      </c>
      <c r="E46" s="3"/>
      <c r="F46" s="6"/>
      <c r="G46" s="6"/>
      <c r="H46" s="51"/>
    </row>
    <row r="47" spans="1:8" ht="12" customHeight="1" thickBot="1">
      <c r="A47" s="412"/>
      <c r="B47" s="425"/>
      <c r="C47" s="425"/>
      <c r="D47" s="425"/>
      <c r="E47" s="4"/>
      <c r="F47" s="10"/>
      <c r="G47" s="6"/>
      <c r="H47" s="51"/>
    </row>
    <row r="48" spans="1:8" ht="12" customHeight="1">
      <c r="A48" s="420">
        <v>27</v>
      </c>
      <c r="B48" s="424" t="str">
        <f>VLOOKUP(A48,'пр.взв.'!B17:H144,2,FALSE)</f>
        <v>АНДРОСЕНКОВ Максим Дмитриевич</v>
      </c>
      <c r="C48" s="424" t="str">
        <f>VLOOKUP(A48,'пр.взв.'!B17:H144,3,FALSE)</f>
        <v>15.05.94, КМС</v>
      </c>
      <c r="D48" s="424" t="str">
        <f>VLOOKUP(A48,'пр.взв.'!B17:H144,4,FALSE)</f>
        <v>ДВФО</v>
      </c>
      <c r="E48" s="4"/>
      <c r="F48" s="1"/>
      <c r="G48" s="6"/>
      <c r="H48" s="51"/>
    </row>
    <row r="49" spans="1:8" ht="12" customHeight="1">
      <c r="A49" s="411"/>
      <c r="B49" s="425"/>
      <c r="C49" s="425"/>
      <c r="D49" s="425"/>
      <c r="E49" s="9"/>
      <c r="F49" s="1"/>
      <c r="G49" s="6"/>
      <c r="H49" s="51"/>
    </row>
    <row r="50" spans="1:8" ht="12" customHeight="1">
      <c r="A50" s="411">
        <v>59</v>
      </c>
      <c r="B50" s="414" t="e">
        <f>VLOOKUP(A50,'пр.взв.'!B19:H146,2,FALSE)</f>
        <v>#N/A</v>
      </c>
      <c r="C50" s="414" t="e">
        <f>VLOOKUP(A50,'пр.взв.'!B19:H146,3,FALSE)</f>
        <v>#N/A</v>
      </c>
      <c r="D50" s="414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12"/>
      <c r="B51" s="425"/>
      <c r="C51" s="425"/>
      <c r="D51" s="425"/>
      <c r="E51" s="1"/>
      <c r="F51" s="1"/>
      <c r="G51" s="6"/>
      <c r="H51" s="51"/>
    </row>
    <row r="52" spans="1:8" ht="12" customHeight="1">
      <c r="A52" s="420">
        <v>7</v>
      </c>
      <c r="B52" s="424" t="str">
        <f>VLOOKUP(A52,'пр.взв.'!B5:H132,2,FALSE)</f>
        <v>БЕЛЯКОВ Роман Валерьевич</v>
      </c>
      <c r="C52" s="424" t="str">
        <f>VLOOKUP(A52,'пр.взв.'!B5:H132,3,FALSE)</f>
        <v>24.10.89, КМС</v>
      </c>
      <c r="D52" s="424" t="str">
        <f>VLOOKUP(A52,'пр.взв.'!B5:H132,4,FALSE)</f>
        <v>УФО</v>
      </c>
      <c r="E52" s="1"/>
      <c r="F52" s="1"/>
      <c r="G52" s="6"/>
      <c r="H52" s="51"/>
    </row>
    <row r="53" spans="1:8" ht="12" customHeight="1">
      <c r="A53" s="411"/>
      <c r="B53" s="425"/>
      <c r="C53" s="425"/>
      <c r="D53" s="425"/>
      <c r="E53" s="7"/>
      <c r="F53" s="1"/>
      <c r="G53" s="6"/>
      <c r="H53" s="54"/>
    </row>
    <row r="54" spans="1:8" ht="12" customHeight="1">
      <c r="A54" s="411">
        <v>39</v>
      </c>
      <c r="B54" s="414" t="str">
        <f>VLOOKUP(A54,'пр.взв.'!B23:H150,2,FALSE)</f>
        <v>ЖИЛЕНКО Николай Анатольевич</v>
      </c>
      <c r="C54" s="414" t="str">
        <f>VLOOKUP(A54,'пр.взв.'!B23:H150,3,FALSE)</f>
        <v>27.08.90, КМС</v>
      </c>
      <c r="D54" s="414" t="str">
        <f>VLOOKUP(A54,'пр.взв.'!B23:H150,4,FALSE)</f>
        <v>ЮФО</v>
      </c>
      <c r="E54" s="3"/>
      <c r="F54" s="1"/>
      <c r="G54" s="6"/>
      <c r="H54" s="50"/>
    </row>
    <row r="55" spans="1:8" ht="12" customHeight="1" thickBot="1">
      <c r="A55" s="412"/>
      <c r="B55" s="425"/>
      <c r="C55" s="425"/>
      <c r="D55" s="425"/>
      <c r="E55" s="4"/>
      <c r="F55" s="8"/>
      <c r="G55" s="6"/>
      <c r="H55" s="50"/>
    </row>
    <row r="56" spans="1:8" ht="12" customHeight="1">
      <c r="A56" s="420">
        <v>23</v>
      </c>
      <c r="B56" s="424" t="str">
        <f>VLOOKUP(A56,'пр.взв.'!B25:H152,2,FALSE)</f>
        <v>МИКУЛЕЦ Андрей Васильевич</v>
      </c>
      <c r="C56" s="424" t="str">
        <f>VLOOKUP(A56,'пр.взв.'!B25:H152,3,FALSE)</f>
        <v>04.08.87, КМС</v>
      </c>
      <c r="D56" s="424" t="str">
        <f>VLOOKUP(A56,'пр.взв.'!B25:H152,4,FALSE)</f>
        <v>СЗФО</v>
      </c>
      <c r="E56" s="4"/>
      <c r="F56" s="5"/>
      <c r="G56" s="6"/>
      <c r="H56" s="50"/>
    </row>
    <row r="57" spans="1:8" ht="12" customHeight="1">
      <c r="A57" s="411"/>
      <c r="B57" s="425"/>
      <c r="C57" s="425"/>
      <c r="D57" s="425"/>
      <c r="E57" s="9"/>
      <c r="F57" s="6"/>
      <c r="G57" s="6"/>
      <c r="H57" s="50"/>
    </row>
    <row r="58" spans="1:8" ht="12" customHeight="1">
      <c r="A58" s="411">
        <v>55</v>
      </c>
      <c r="B58" s="414" t="e">
        <f>VLOOKUP(A58,'пр.взв.'!B27:H154,2,FALSE)</f>
        <v>#N/A</v>
      </c>
      <c r="C58" s="414" t="e">
        <f>VLOOKUP(A58,'пр.взв.'!B27:H154,3,FALSE)</f>
        <v>#N/A</v>
      </c>
      <c r="D58" s="414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12"/>
      <c r="B59" s="425"/>
      <c r="C59" s="425"/>
      <c r="D59" s="425"/>
      <c r="E59" s="1"/>
      <c r="F59" s="6"/>
      <c r="G59" s="6"/>
      <c r="H59" s="50"/>
    </row>
    <row r="60" spans="1:8" ht="12" customHeight="1">
      <c r="A60" s="420">
        <v>15</v>
      </c>
      <c r="B60" s="424" t="str">
        <f>VLOOKUP(A60,'пр.взв.'!B29:H156,2,FALSE)</f>
        <v>НАЗАРОВ Алексей Вячеславович</v>
      </c>
      <c r="C60" s="424" t="str">
        <f>VLOOKUP(A60,'пр.взв.'!B29:H156,3,FALSE)</f>
        <v>24.10.84, МС</v>
      </c>
      <c r="D60" s="424" t="str">
        <f>VLOOKUP(A60,'пр.взв.'!B29:H156,4,FALSE)</f>
        <v>ЮФО</v>
      </c>
      <c r="E60" s="1"/>
      <c r="F60" s="6"/>
      <c r="G60" s="10"/>
      <c r="H60" s="50"/>
    </row>
    <row r="61" spans="1:8" ht="12" customHeight="1">
      <c r="A61" s="411"/>
      <c r="B61" s="425"/>
      <c r="C61" s="425"/>
      <c r="D61" s="425"/>
      <c r="E61" s="7"/>
      <c r="F61" s="6"/>
      <c r="G61" s="1"/>
      <c r="H61" s="50"/>
    </row>
    <row r="62" spans="1:8" ht="12" customHeight="1">
      <c r="A62" s="411">
        <v>47</v>
      </c>
      <c r="B62" s="414" t="str">
        <f>VLOOKUP(A62,'пр.взв.'!B31:H158,2,FALSE)</f>
        <v>САФРОНОВ Николай Юрьевич</v>
      </c>
      <c r="C62" s="414" t="str">
        <f>VLOOKUP(A62,'пр.взв.'!B31:H158,3,FALSE)</f>
        <v>19.12.88, КМС</v>
      </c>
      <c r="D62" s="414" t="str">
        <f>VLOOKUP(A62,'пр.взв.'!B31:H158,4,FALSE)</f>
        <v>ЦФО</v>
      </c>
      <c r="E62" s="3"/>
      <c r="F62" s="6"/>
      <c r="G62" s="1"/>
      <c r="H62" s="50"/>
    </row>
    <row r="63" spans="1:8" ht="12" customHeight="1" thickBot="1">
      <c r="A63" s="412"/>
      <c r="B63" s="425"/>
      <c r="C63" s="425"/>
      <c r="D63" s="425"/>
      <c r="E63" s="4"/>
      <c r="F63" s="10"/>
      <c r="G63" s="1"/>
      <c r="H63" s="50"/>
    </row>
    <row r="64" spans="1:8" ht="12" customHeight="1">
      <c r="A64" s="420">
        <v>31</v>
      </c>
      <c r="B64" s="424" t="str">
        <f>VLOOKUP(A64,'пр.взв.'!B33:H160,2,FALSE)</f>
        <v>СВИРИДОВ Алексей Сергеевич</v>
      </c>
      <c r="C64" s="424" t="str">
        <f>VLOOKUP(A64,'пр.взв.'!B33:H160,3,FALSE)</f>
        <v>01.11.87, КМС</v>
      </c>
      <c r="D64" s="424" t="str">
        <f>VLOOKUP(A64,'пр.взв.'!B33:H160,4,FALSE)</f>
        <v>ПФО</v>
      </c>
      <c r="E64" s="4"/>
      <c r="F64" s="1"/>
      <c r="G64" s="1"/>
      <c r="H64" s="50"/>
    </row>
    <row r="65" spans="1:8" ht="12" customHeight="1">
      <c r="A65" s="411"/>
      <c r="B65" s="425"/>
      <c r="C65" s="425"/>
      <c r="D65" s="425"/>
      <c r="E65" s="9"/>
      <c r="F65" s="1"/>
      <c r="G65" s="1"/>
      <c r="H65" s="50"/>
    </row>
    <row r="66" spans="1:8" ht="12" customHeight="1">
      <c r="A66" s="411">
        <v>63</v>
      </c>
      <c r="B66" s="429" t="e">
        <f>VLOOKUP(A66,'пр.взв.'!B35:H162,2,FALSE)</f>
        <v>#N/A</v>
      </c>
      <c r="C66" s="429" t="e">
        <f>VLOOKUP(A66,'пр.взв.'!B35:H162,3,FALSE)</f>
        <v>#N/A</v>
      </c>
      <c r="D66" s="429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12"/>
      <c r="B67" s="430"/>
      <c r="C67" s="430"/>
      <c r="D67" s="430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26" t="str">
        <f>HYPERLINK('пр.взв.'!G3)</f>
        <v>в.к. 82 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16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34">
      <selection activeCell="AF75" sqref="AF75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10.2812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10.421875" style="0" customWidth="1"/>
    <col min="31" max="31" width="6.421875" style="0" customWidth="1"/>
  </cols>
  <sheetData>
    <row r="1" spans="2:31" ht="27.75" customHeight="1">
      <c r="B1" s="104"/>
      <c r="C1" s="104"/>
      <c r="D1" s="104"/>
      <c r="E1" s="104"/>
      <c r="F1" s="436" t="s">
        <v>27</v>
      </c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104"/>
      <c r="AC1" s="437" t="str">
        <f>HYPERLINK('пр.взв.'!G3)</f>
        <v>в.к. 82  кг</v>
      </c>
      <c r="AD1" s="438"/>
      <c r="AE1" s="439"/>
    </row>
    <row r="2" spans="2:31" ht="14.25" customHeight="1" thickBot="1">
      <c r="B2" s="79"/>
      <c r="C2" s="79"/>
      <c r="D2" s="79"/>
      <c r="E2" s="79"/>
      <c r="F2" s="435" t="s">
        <v>28</v>
      </c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79"/>
      <c r="AB2" s="105"/>
      <c r="AC2" s="440"/>
      <c r="AD2" s="441"/>
      <c r="AE2" s="442"/>
    </row>
    <row r="3" spans="1:31" ht="24.75" customHeight="1" thickBot="1">
      <c r="A3" s="83"/>
      <c r="B3" s="79"/>
      <c r="C3" s="50"/>
      <c r="D3" s="50"/>
      <c r="E3" s="50"/>
      <c r="F3" s="448" t="str">
        <f>HYPERLINK('[1]реквизиты'!$A$2)</f>
        <v>Чемпионат МВД России по БОЕВОМУ САМБО </v>
      </c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50"/>
      <c r="AA3" s="50"/>
      <c r="AB3" s="106"/>
      <c r="AC3" s="443" t="s">
        <v>275</v>
      </c>
      <c r="AD3" s="444"/>
      <c r="AE3" s="445"/>
    </row>
    <row r="4" spans="1:31" ht="18" customHeight="1" thickBot="1">
      <c r="A4" s="82" t="s">
        <v>8</v>
      </c>
      <c r="B4" s="23"/>
      <c r="C4" s="83"/>
      <c r="D4" s="80"/>
      <c r="E4" s="50"/>
      <c r="F4" s="50"/>
      <c r="G4" s="50"/>
      <c r="H4" s="50"/>
      <c r="I4" s="50"/>
      <c r="J4" s="50"/>
      <c r="K4" s="457" t="str">
        <f>HYPERLINK('[1]реквизиты'!$A$3)</f>
        <v>20-25 октября 2014г.                                           г.Санкт-Петербург</v>
      </c>
      <c r="L4" s="210"/>
      <c r="M4" s="210"/>
      <c r="N4" s="210"/>
      <c r="O4" s="210"/>
      <c r="P4" s="210"/>
      <c r="Q4" s="210"/>
      <c r="R4" s="210"/>
      <c r="S4" s="210"/>
      <c r="T4" s="210"/>
      <c r="U4" s="83"/>
      <c r="V4" s="50"/>
      <c r="W4" s="50"/>
      <c r="X4" s="50"/>
      <c r="Y4" s="50"/>
      <c r="Z4" s="50"/>
      <c r="AA4" s="50"/>
      <c r="AB4" s="446" t="s">
        <v>9</v>
      </c>
      <c r="AC4" s="446"/>
      <c r="AD4" s="446"/>
      <c r="AE4" s="446"/>
    </row>
    <row r="5" spans="1:31" ht="12" customHeight="1" thickBot="1">
      <c r="A5" s="461">
        <v>1</v>
      </c>
      <c r="B5" s="460" t="str">
        <f>VLOOKUP(A5,'пр.взв.'!B6:C133,2,FALSE)</f>
        <v>СУХИХ Юрий Сергеевич</v>
      </c>
      <c r="C5" s="460" t="str">
        <f>VLOOKUP(A5,'пр.взв.'!B6:H133,3,FALSE)</f>
        <v>14.12.89, КМС</v>
      </c>
      <c r="D5" s="460" t="str">
        <f>VLOOKUP(A5,'пр.взв.'!B6:F133,5,FALSE)</f>
        <v>УМВД по Кировской обл.</v>
      </c>
      <c r="E5" s="83"/>
      <c r="F5" s="83"/>
      <c r="G5" s="82"/>
      <c r="H5" s="50"/>
      <c r="I5" s="50"/>
      <c r="J5" s="50"/>
      <c r="K5" s="83"/>
      <c r="L5" s="83"/>
      <c r="M5" s="83"/>
      <c r="N5" s="83"/>
      <c r="O5" s="110"/>
      <c r="P5" s="50"/>
      <c r="Q5" s="50"/>
      <c r="R5" s="50"/>
      <c r="S5" s="83"/>
      <c r="T5" s="83"/>
      <c r="U5" s="83"/>
      <c r="V5" s="50"/>
      <c r="W5" s="50"/>
      <c r="X5" s="50"/>
      <c r="Y5" s="50"/>
      <c r="Z5" s="50"/>
      <c r="AA5" s="50"/>
      <c r="AB5" s="453" t="str">
        <f>VLOOKUP(AE5,'пр.взв.'!B1:H211,2,FALSE)</f>
        <v>ЛУЧИНКИН Фёдор Михайлович</v>
      </c>
      <c r="AC5" s="453" t="str">
        <f>VLOOKUP(AE5,'пр.взв.'!B1:AH133,3,FALSE)</f>
        <v>14.03.85, КМС</v>
      </c>
      <c r="AD5" s="453" t="str">
        <f>VLOOKUP(AE5,'пр.взв.'!B1:H133,5,FALSE)</f>
        <v>МВД по Урдмуртской Рес.</v>
      </c>
      <c r="AE5" s="434">
        <v>2</v>
      </c>
    </row>
    <row r="6" spans="1:31" ht="12" customHeight="1">
      <c r="A6" s="458"/>
      <c r="B6" s="162"/>
      <c r="C6" s="162"/>
      <c r="D6" s="162"/>
      <c r="E6" s="111">
        <v>33</v>
      </c>
      <c r="F6" s="112"/>
      <c r="G6" s="113"/>
      <c r="H6" s="114"/>
      <c r="I6" s="115"/>
      <c r="J6" s="50"/>
      <c r="K6" s="116"/>
      <c r="L6" s="117"/>
      <c r="M6" s="117"/>
      <c r="N6" s="447" t="s">
        <v>23</v>
      </c>
      <c r="O6" s="447"/>
      <c r="P6" s="83"/>
      <c r="Q6" s="83"/>
      <c r="R6" s="118"/>
      <c r="S6" s="50"/>
      <c r="T6" s="50"/>
      <c r="U6" s="50"/>
      <c r="V6" s="50"/>
      <c r="W6" s="50"/>
      <c r="X6" s="50"/>
      <c r="Y6" s="50"/>
      <c r="Z6" s="50"/>
      <c r="AA6" s="111">
        <v>34</v>
      </c>
      <c r="AB6" s="454"/>
      <c r="AC6" s="454"/>
      <c r="AD6" s="454"/>
      <c r="AE6" s="432"/>
    </row>
    <row r="7" spans="1:31" ht="12" customHeight="1" thickBot="1">
      <c r="A7" s="458">
        <v>33</v>
      </c>
      <c r="B7" s="454" t="str">
        <f>VLOOKUP(A7,'пр.взв.'!B8:C135,2,FALSE)</f>
        <v>КЕРИМОВ Мурад Курбанович</v>
      </c>
      <c r="C7" s="454" t="str">
        <f>VLOOKUP(A7,'пр.взв.'!B8:H135,3,FALSE)</f>
        <v>02.08.87, МСМК</v>
      </c>
      <c r="D7" s="454" t="str">
        <f>VLOOKUP(A7,'пр.взв.'!B8:F135,5,FALSE)</f>
        <v>МВД по Урдмуртской Рес.</v>
      </c>
      <c r="E7" s="119" t="s">
        <v>276</v>
      </c>
      <c r="F7" s="120"/>
      <c r="G7" s="112"/>
      <c r="H7" s="85"/>
      <c r="I7" s="121"/>
      <c r="J7" s="116"/>
      <c r="K7" s="116"/>
      <c r="L7" s="484">
        <v>1</v>
      </c>
      <c r="M7" s="484"/>
      <c r="N7" s="83"/>
      <c r="O7" s="83"/>
      <c r="P7" s="83"/>
      <c r="Q7" s="83"/>
      <c r="R7" s="118"/>
      <c r="S7" s="50"/>
      <c r="T7" s="50"/>
      <c r="U7" s="50"/>
      <c r="V7" s="50"/>
      <c r="W7" s="50"/>
      <c r="X7" s="50"/>
      <c r="Y7" s="50"/>
      <c r="Z7" s="122"/>
      <c r="AA7" s="119" t="s">
        <v>277</v>
      </c>
      <c r="AB7" s="455" t="str">
        <f>VLOOKUP(AE7,'пр.взв.'!B1:H213,2,FALSE)</f>
        <v>КАЗНАЧЕЕВ Алексей Васильевич</v>
      </c>
      <c r="AC7" s="455" t="str">
        <f>VLOOKUP(AE7,'пр.взв.'!B1:AH135,3,FALSE)</f>
        <v>24.05.88, КМС</v>
      </c>
      <c r="AD7" s="455" t="str">
        <f>VLOOKUP(AE7,'пр.взв.'!B1:H135,5,FALSE)</f>
        <v>УМВД по Тамбовской обл.</v>
      </c>
      <c r="AE7" s="432">
        <v>34</v>
      </c>
    </row>
    <row r="8" spans="1:31" ht="12" customHeight="1" thickBot="1">
      <c r="A8" s="459"/>
      <c r="B8" s="162"/>
      <c r="C8" s="162"/>
      <c r="D8" s="162"/>
      <c r="E8" s="112"/>
      <c r="F8" s="123"/>
      <c r="G8" s="111">
        <v>33</v>
      </c>
      <c r="H8" s="121"/>
      <c r="I8" s="115"/>
      <c r="J8" s="117"/>
      <c r="K8" s="83"/>
      <c r="L8" s="485"/>
      <c r="M8" s="486"/>
      <c r="N8" s="118">
        <v>17</v>
      </c>
      <c r="O8" s="124"/>
      <c r="P8" s="118"/>
      <c r="Q8" s="50"/>
      <c r="R8" s="50"/>
      <c r="S8" s="50"/>
      <c r="T8" s="50"/>
      <c r="U8" s="50"/>
      <c r="V8" s="50"/>
      <c r="W8" s="50"/>
      <c r="X8" s="125"/>
      <c r="Y8" s="111">
        <v>18</v>
      </c>
      <c r="Z8" s="126"/>
      <c r="AA8" s="50"/>
      <c r="AB8" s="456"/>
      <c r="AC8" s="456"/>
      <c r="AD8" s="456"/>
      <c r="AE8" s="433"/>
    </row>
    <row r="9" spans="1:31" ht="12" customHeight="1" thickBot="1">
      <c r="A9" s="461">
        <v>17</v>
      </c>
      <c r="B9" s="460" t="str">
        <f>VLOOKUP(A9,'пр.взв.'!B10:C137,2,FALSE)</f>
        <v>РУДАКОВ Владимир Викторович</v>
      </c>
      <c r="C9" s="460" t="str">
        <f>VLOOKUP(A9,'пр.взв.'!B10:H137,3,FALSE)</f>
        <v>19.07.85, МС</v>
      </c>
      <c r="D9" s="460" t="str">
        <f>VLOOKUP(A9,'пр.взв.'!B10:F137,5,FALSE)</f>
        <v>МВД по Р.Карелия</v>
      </c>
      <c r="E9" s="83"/>
      <c r="F9" s="112"/>
      <c r="G9" s="119" t="s">
        <v>276</v>
      </c>
      <c r="H9" s="127"/>
      <c r="I9" s="128"/>
      <c r="J9" s="50"/>
      <c r="K9" s="116"/>
      <c r="L9" s="117"/>
      <c r="M9" s="129"/>
      <c r="N9" s="130" t="s">
        <v>276</v>
      </c>
      <c r="O9" s="118"/>
      <c r="P9" s="124"/>
      <c r="Q9" s="50"/>
      <c r="R9" s="50"/>
      <c r="S9" s="50"/>
      <c r="T9" s="50"/>
      <c r="U9" s="50"/>
      <c r="V9" s="50"/>
      <c r="W9" s="50"/>
      <c r="X9" s="126"/>
      <c r="Y9" s="119" t="s">
        <v>276</v>
      </c>
      <c r="Z9" s="126"/>
      <c r="AA9" s="50"/>
      <c r="AB9" s="453" t="str">
        <f>VLOOKUP(AE9,'пр.взв.'!B5:H215,2,FALSE)</f>
        <v>АБРОСИМОВ Павел Валерьевич</v>
      </c>
      <c r="AC9" s="453" t="str">
        <f>VLOOKUP(AE9,'пр.взв.'!B5:AH137,3,FALSE)</f>
        <v>04.09.81, КМС</v>
      </c>
      <c r="AD9" s="453" t="str">
        <f>VLOOKUP(AE9,'пр.взв.'!B5:H137,5,FALSE)</f>
        <v>УМВД поТульской обл</v>
      </c>
      <c r="AE9" s="434">
        <v>18</v>
      </c>
    </row>
    <row r="10" spans="1:31" ht="12" customHeight="1">
      <c r="A10" s="458"/>
      <c r="B10" s="162"/>
      <c r="C10" s="162"/>
      <c r="D10" s="162"/>
      <c r="E10" s="111">
        <v>17</v>
      </c>
      <c r="F10" s="131"/>
      <c r="G10" s="112"/>
      <c r="H10" s="114"/>
      <c r="I10" s="128"/>
      <c r="J10" s="121"/>
      <c r="K10" s="83"/>
      <c r="L10" s="484">
        <v>17</v>
      </c>
      <c r="M10" s="487"/>
      <c r="N10" s="51"/>
      <c r="O10" s="118">
        <v>9</v>
      </c>
      <c r="P10" s="124"/>
      <c r="Q10" s="124"/>
      <c r="R10" s="50"/>
      <c r="S10" s="133"/>
      <c r="T10" s="50"/>
      <c r="U10" s="50"/>
      <c r="V10" s="50"/>
      <c r="W10" s="50"/>
      <c r="X10" s="126"/>
      <c r="Y10" s="50"/>
      <c r="Z10" s="134"/>
      <c r="AA10" s="111">
        <v>18</v>
      </c>
      <c r="AB10" s="454"/>
      <c r="AC10" s="454"/>
      <c r="AD10" s="454"/>
      <c r="AE10" s="432"/>
    </row>
    <row r="11" spans="1:31" ht="12" customHeight="1" thickBot="1">
      <c r="A11" s="458">
        <v>49</v>
      </c>
      <c r="B11" s="454" t="str">
        <f>VLOOKUP(A11,'пр.взв.'!B12:C139,2,FALSE)</f>
        <v>ТЕБЕРЕКОВ Константин Германович</v>
      </c>
      <c r="C11" s="454" t="str">
        <f>VLOOKUP(A11,'пр.взв.'!B12:H139,3,FALSE)</f>
        <v>17.07.88, КМС</v>
      </c>
      <c r="D11" s="454" t="str">
        <f>VLOOKUP(A11,'пр.взв.'!B12:F139,5,FALSE)</f>
        <v>МВД по Р.Алтай</v>
      </c>
      <c r="E11" s="119" t="s">
        <v>277</v>
      </c>
      <c r="F11" s="112"/>
      <c r="G11" s="112"/>
      <c r="H11" s="85"/>
      <c r="I11" s="128"/>
      <c r="J11" s="121"/>
      <c r="K11" s="50"/>
      <c r="L11" s="485"/>
      <c r="M11" s="485"/>
      <c r="N11" s="15">
        <v>9</v>
      </c>
      <c r="O11" s="130" t="s">
        <v>276</v>
      </c>
      <c r="P11" s="124"/>
      <c r="Q11" s="50"/>
      <c r="R11" s="50"/>
      <c r="S11" s="124"/>
      <c r="T11" s="83"/>
      <c r="U11" s="50"/>
      <c r="V11" s="50"/>
      <c r="W11" s="50"/>
      <c r="X11" s="126"/>
      <c r="Y11" s="50"/>
      <c r="Z11" s="50"/>
      <c r="AA11" s="119"/>
      <c r="AB11" s="451" t="e">
        <f>VLOOKUP(AE11,'пр.взв.'!B5:H217,2,FALSE)</f>
        <v>#N/A</v>
      </c>
      <c r="AC11" s="451" t="e">
        <f>VLOOKUP(AE11,'пр.взв.'!B5:AH139,3,FALSE)</f>
        <v>#N/A</v>
      </c>
      <c r="AD11" s="451" t="e">
        <f>VLOOKUP(AE11,'пр.взв.'!B5:H139,5,FALSE)</f>
        <v>#N/A</v>
      </c>
      <c r="AE11" s="432">
        <v>50</v>
      </c>
    </row>
    <row r="12" spans="1:31" ht="12" customHeight="1" thickBot="1">
      <c r="A12" s="459"/>
      <c r="B12" s="162"/>
      <c r="C12" s="162"/>
      <c r="D12" s="162"/>
      <c r="E12" s="112"/>
      <c r="F12" s="112"/>
      <c r="G12" s="123"/>
      <c r="H12" s="121"/>
      <c r="I12" s="111">
        <v>33</v>
      </c>
      <c r="J12" s="135"/>
      <c r="K12" s="50"/>
      <c r="L12" s="83"/>
      <c r="M12" s="124"/>
      <c r="N12" s="50"/>
      <c r="O12" s="51"/>
      <c r="P12" s="118">
        <v>13</v>
      </c>
      <c r="Q12" s="50"/>
      <c r="R12" s="50"/>
      <c r="S12" s="124"/>
      <c r="T12" s="117"/>
      <c r="U12" s="50"/>
      <c r="V12" s="50"/>
      <c r="W12" s="111">
        <v>10</v>
      </c>
      <c r="X12" s="126"/>
      <c r="Y12" s="50"/>
      <c r="Z12" s="50"/>
      <c r="AA12" s="50"/>
      <c r="AB12" s="452"/>
      <c r="AC12" s="452"/>
      <c r="AD12" s="452"/>
      <c r="AE12" s="433"/>
    </row>
    <row r="13" spans="1:31" ht="12" customHeight="1" thickBot="1">
      <c r="A13" s="461">
        <v>9</v>
      </c>
      <c r="B13" s="460" t="str">
        <f>VLOOKUP(A13,'пр.взв.'!B14:C141,2,FALSE)</f>
        <v>НЕБОЛЬСИН Дмитрий Васильевич</v>
      </c>
      <c r="C13" s="460" t="str">
        <f>VLOOKUP(A13,'пр.взв.'!B14:H141,3,FALSE)</f>
        <v>29.03.76, МС</v>
      </c>
      <c r="D13" s="460" t="str">
        <f>VLOOKUP(A13,'пр.взв.'!B14:F141,5,FALSE)</f>
        <v>УМВД по Рязанской обл.</v>
      </c>
      <c r="E13" s="83"/>
      <c r="F13" s="83"/>
      <c r="G13" s="112"/>
      <c r="H13" s="115"/>
      <c r="I13" s="119" t="s">
        <v>276</v>
      </c>
      <c r="J13" s="117"/>
      <c r="K13" s="136"/>
      <c r="L13" s="83"/>
      <c r="M13" s="124"/>
      <c r="N13" s="50"/>
      <c r="O13" s="15">
        <v>13</v>
      </c>
      <c r="P13" s="130" t="s">
        <v>283</v>
      </c>
      <c r="Q13" s="50"/>
      <c r="R13" s="50"/>
      <c r="S13" s="114"/>
      <c r="T13" s="133"/>
      <c r="U13" s="50"/>
      <c r="V13" s="122"/>
      <c r="W13" s="119" t="s">
        <v>276</v>
      </c>
      <c r="X13" s="126"/>
      <c r="Y13" s="50"/>
      <c r="Z13" s="50"/>
      <c r="AA13" s="50"/>
      <c r="AB13" s="453" t="str">
        <f>VLOOKUP(AE13,'пр.взв.'!B9:H219,2,FALSE)</f>
        <v>МАМЕДОВ Роман Яшарович</v>
      </c>
      <c r="AC13" s="453" t="str">
        <f>VLOOKUP(AE13,'пр.взв.'!B9:AH141,3,FALSE)</f>
        <v>18.12.91, МС</v>
      </c>
      <c r="AD13" s="453" t="str">
        <f>VLOOKUP(AE13,'пр.взв.'!B9:H141,5,FALSE)</f>
        <v>УМВД по Хабаровскому кр.</v>
      </c>
      <c r="AE13" s="434">
        <v>10</v>
      </c>
    </row>
    <row r="14" spans="1:31" ht="12" customHeight="1">
      <c r="A14" s="458"/>
      <c r="B14" s="162"/>
      <c r="C14" s="162"/>
      <c r="D14" s="162"/>
      <c r="E14" s="111">
        <v>9</v>
      </c>
      <c r="F14" s="112"/>
      <c r="G14" s="112"/>
      <c r="H14" s="129"/>
      <c r="I14" s="50"/>
      <c r="J14" s="117"/>
      <c r="K14" s="136"/>
      <c r="L14" s="484"/>
      <c r="M14" s="484"/>
      <c r="N14" s="50"/>
      <c r="O14" s="50"/>
      <c r="P14" s="137"/>
      <c r="Q14" s="50"/>
      <c r="R14" s="50"/>
      <c r="S14" s="114"/>
      <c r="T14" s="133"/>
      <c r="U14" s="50"/>
      <c r="V14" s="126"/>
      <c r="W14" s="50"/>
      <c r="X14" s="126"/>
      <c r="Y14" s="50"/>
      <c r="Z14" s="50"/>
      <c r="AA14" s="111">
        <v>10</v>
      </c>
      <c r="AB14" s="454"/>
      <c r="AC14" s="454"/>
      <c r="AD14" s="454"/>
      <c r="AE14" s="432"/>
    </row>
    <row r="15" spans="1:31" ht="12" customHeight="1" thickBot="1">
      <c r="A15" s="458">
        <v>41</v>
      </c>
      <c r="B15" s="454" t="str">
        <f>VLOOKUP(A15,'пр.взв.'!B16:C143,2,FALSE)</f>
        <v>АЛИСТРАТОВ Алексей Игоревич</v>
      </c>
      <c r="C15" s="454" t="str">
        <f>VLOOKUP(A15,'пр.взв.'!B16:H143,3,FALSE)</f>
        <v>05.12.89, КМС</v>
      </c>
      <c r="D15" s="454" t="str">
        <f>VLOOKUP(A15,'пр.взв.'!B16:F143,5,FALSE)</f>
        <v>УМВД по Курской обл.</v>
      </c>
      <c r="E15" s="119" t="s">
        <v>278</v>
      </c>
      <c r="F15" s="120"/>
      <c r="G15" s="112"/>
      <c r="H15" s="138"/>
      <c r="I15" s="117"/>
      <c r="J15" s="117"/>
      <c r="K15" s="136"/>
      <c r="L15" s="139"/>
      <c r="M15" s="140"/>
      <c r="N15" s="13" t="s">
        <v>284</v>
      </c>
      <c r="O15" s="50"/>
      <c r="P15" s="141"/>
      <c r="Q15" s="13">
        <v>13</v>
      </c>
      <c r="R15" s="50"/>
      <c r="S15" s="121"/>
      <c r="T15" s="133"/>
      <c r="U15" s="50"/>
      <c r="V15" s="126"/>
      <c r="W15" s="50"/>
      <c r="X15" s="126"/>
      <c r="Y15" s="50"/>
      <c r="Z15" s="122"/>
      <c r="AA15" s="119" t="s">
        <v>277</v>
      </c>
      <c r="AB15" s="455" t="str">
        <f>VLOOKUP(AE15,'пр.взв.'!B9:H221,2,FALSE)</f>
        <v>ОГАНИСЯН Артур Арменович</v>
      </c>
      <c r="AC15" s="455" t="str">
        <f>VLOOKUP(AE15,'пр.взв.'!B9:AH143,3,FALSE)</f>
        <v>10.07.86, МСМК</v>
      </c>
      <c r="AD15" s="455" t="str">
        <f>VLOOKUP(AE15,'пр.взв.'!B9:H143,5,FALSE)</f>
        <v>УМВД по Костромской обл.</v>
      </c>
      <c r="AE15" s="432">
        <v>42</v>
      </c>
    </row>
    <row r="16" spans="1:31" ht="12" customHeight="1" thickBot="1">
      <c r="A16" s="459"/>
      <c r="B16" s="162"/>
      <c r="C16" s="162"/>
      <c r="D16" s="162"/>
      <c r="E16" s="112"/>
      <c r="F16" s="123"/>
      <c r="G16" s="111">
        <v>9</v>
      </c>
      <c r="H16" s="132"/>
      <c r="I16" s="117"/>
      <c r="J16" s="117"/>
      <c r="K16" s="136"/>
      <c r="L16" s="117"/>
      <c r="M16" s="129"/>
      <c r="N16" s="130"/>
      <c r="O16" s="50"/>
      <c r="P16" s="137"/>
      <c r="Q16" s="130" t="s">
        <v>276</v>
      </c>
      <c r="R16" s="50"/>
      <c r="S16" s="114"/>
      <c r="T16" s="83"/>
      <c r="U16" s="50"/>
      <c r="V16" s="126"/>
      <c r="W16" s="50"/>
      <c r="X16" s="134"/>
      <c r="Y16" s="111">
        <v>10</v>
      </c>
      <c r="Z16" s="126"/>
      <c r="AA16" s="50"/>
      <c r="AB16" s="456"/>
      <c r="AC16" s="456"/>
      <c r="AD16" s="456"/>
      <c r="AE16" s="433"/>
    </row>
    <row r="17" spans="1:31" ht="12" customHeight="1" thickBot="1">
      <c r="A17" s="461">
        <v>25</v>
      </c>
      <c r="B17" s="460" t="str">
        <f>VLOOKUP(A17,'пр.взв.'!B18:C145,2,FALSE)</f>
        <v>МАГОМЕДКЕРИМОВ Магомед Малачевич</v>
      </c>
      <c r="C17" s="460" t="str">
        <f>VLOOKUP(A17,'пр.взв.'!B18:H145,3,FALSE)</f>
        <v>01.10.90, МС</v>
      </c>
      <c r="D17" s="460" t="str">
        <f>VLOOKUP(A17,'пр.взв.'!B18:F145,5,FALSE)</f>
        <v>ГУ МВД по Челябинской обл.</v>
      </c>
      <c r="E17" s="83"/>
      <c r="F17" s="112"/>
      <c r="G17" s="119" t="s">
        <v>276</v>
      </c>
      <c r="H17" s="85"/>
      <c r="I17" s="117"/>
      <c r="J17" s="117"/>
      <c r="K17" s="136"/>
      <c r="L17" s="484"/>
      <c r="M17" s="487"/>
      <c r="N17" s="51"/>
      <c r="O17" s="13">
        <v>7</v>
      </c>
      <c r="P17" s="137"/>
      <c r="Q17" s="51"/>
      <c r="R17" s="50"/>
      <c r="S17" s="114"/>
      <c r="T17" s="83"/>
      <c r="U17" s="50"/>
      <c r="V17" s="126"/>
      <c r="W17" s="50"/>
      <c r="X17" s="50"/>
      <c r="Y17" s="119" t="s">
        <v>283</v>
      </c>
      <c r="Z17" s="126"/>
      <c r="AA17" s="50"/>
      <c r="AB17" s="453" t="str">
        <f>VLOOKUP(AE17,'пр.взв.'!B13:H223,2,FALSE)</f>
        <v>СТЕЦУРЕНКО Александр Юрьевич</v>
      </c>
      <c r="AC17" s="453" t="str">
        <f>VLOOKUP(AE17,'пр.взв.'!B13:AH145,3,FALSE)</f>
        <v>20.04.83, КМС</v>
      </c>
      <c r="AD17" s="453" t="str">
        <f>VLOOKUP(AE17,'пр.взв.'!B13:H145,5,FALSE)</f>
        <v>ГУ МВД по Саратовской обл.</v>
      </c>
      <c r="AE17" s="434">
        <v>26</v>
      </c>
    </row>
    <row r="18" spans="1:31" ht="12" customHeight="1">
      <c r="A18" s="458"/>
      <c r="B18" s="162"/>
      <c r="C18" s="162"/>
      <c r="D18" s="162"/>
      <c r="E18" s="111">
        <v>25</v>
      </c>
      <c r="F18" s="131"/>
      <c r="G18" s="112"/>
      <c r="H18" s="114"/>
      <c r="I18" s="117"/>
      <c r="J18" s="117"/>
      <c r="K18" s="136"/>
      <c r="L18" s="83"/>
      <c r="M18" s="124"/>
      <c r="N18" s="15">
        <v>7</v>
      </c>
      <c r="O18" s="130"/>
      <c r="P18" s="137"/>
      <c r="Q18" s="51"/>
      <c r="R18" s="111">
        <v>30</v>
      </c>
      <c r="S18" s="114"/>
      <c r="T18" s="83"/>
      <c r="U18" s="50"/>
      <c r="V18" s="126"/>
      <c r="W18" s="50"/>
      <c r="X18" s="50"/>
      <c r="Y18" s="50"/>
      <c r="Z18" s="134"/>
      <c r="AA18" s="111">
        <v>26</v>
      </c>
      <c r="AB18" s="454"/>
      <c r="AC18" s="454"/>
      <c r="AD18" s="454"/>
      <c r="AE18" s="432"/>
    </row>
    <row r="19" spans="1:31" ht="12" customHeight="1" thickBot="1">
      <c r="A19" s="458">
        <v>57</v>
      </c>
      <c r="B19" s="474" t="e">
        <f>VLOOKUP(A19,'пр.взв.'!B20:C147,2,FALSE)</f>
        <v>#N/A</v>
      </c>
      <c r="C19" s="474" t="e">
        <f>VLOOKUP(A19,'пр.взв.'!B20:H147,3,FALSE)</f>
        <v>#N/A</v>
      </c>
      <c r="D19" s="474" t="e">
        <f>VLOOKUP(A19,'пр.взв.'!B20:F147,5,FALSE)</f>
        <v>#N/A</v>
      </c>
      <c r="E19" s="119"/>
      <c r="F19" s="112"/>
      <c r="G19" s="112"/>
      <c r="H19" s="85"/>
      <c r="I19" s="117"/>
      <c r="J19" s="117"/>
      <c r="K19" s="136"/>
      <c r="L19" s="83"/>
      <c r="M19" s="124"/>
      <c r="N19" s="50"/>
      <c r="O19" s="51"/>
      <c r="P19" s="132">
        <v>7</v>
      </c>
      <c r="Q19" s="51"/>
      <c r="R19" s="119" t="s">
        <v>277</v>
      </c>
      <c r="S19" s="114"/>
      <c r="T19" s="50"/>
      <c r="U19" s="50"/>
      <c r="V19" s="126"/>
      <c r="W19" s="50"/>
      <c r="X19" s="50"/>
      <c r="Y19" s="50"/>
      <c r="Z19" s="50"/>
      <c r="AA19" s="119"/>
      <c r="AB19" s="451" t="e">
        <f>VLOOKUP(AE19,'пр.взв.'!B13:H225,2,FALSE)</f>
        <v>#N/A</v>
      </c>
      <c r="AC19" s="451" t="e">
        <f>VLOOKUP(AE19,'пр.взв.'!B13:AH147,3,FALSE)</f>
        <v>#N/A</v>
      </c>
      <c r="AD19" s="451" t="e">
        <f>VLOOKUP(AE19,'пр.взв.'!B13:H147,5,FALSE)</f>
        <v>#N/A</v>
      </c>
      <c r="AE19" s="432">
        <v>58</v>
      </c>
    </row>
    <row r="20" spans="1:31" ht="12" customHeight="1" thickBot="1">
      <c r="A20" s="459"/>
      <c r="B20" s="475"/>
      <c r="C20" s="475"/>
      <c r="D20" s="475"/>
      <c r="E20" s="112"/>
      <c r="F20" s="112"/>
      <c r="G20" s="112"/>
      <c r="H20" s="114"/>
      <c r="I20" s="117"/>
      <c r="J20" s="117"/>
      <c r="K20" s="111">
        <v>33</v>
      </c>
      <c r="L20" s="135"/>
      <c r="M20" s="121"/>
      <c r="N20" s="50"/>
      <c r="O20" s="15">
        <v>3</v>
      </c>
      <c r="P20" s="142" t="s">
        <v>283</v>
      </c>
      <c r="Q20" s="51"/>
      <c r="R20" s="50"/>
      <c r="S20" s="114"/>
      <c r="T20" s="125"/>
      <c r="U20" s="111">
        <v>30</v>
      </c>
      <c r="V20" s="126"/>
      <c r="W20" s="50"/>
      <c r="X20" s="50"/>
      <c r="Y20" s="50"/>
      <c r="Z20" s="50"/>
      <c r="AA20" s="50"/>
      <c r="AB20" s="452"/>
      <c r="AC20" s="452"/>
      <c r="AD20" s="452"/>
      <c r="AE20" s="433"/>
    </row>
    <row r="21" spans="1:31" ht="12" customHeight="1" thickBot="1">
      <c r="A21" s="461">
        <v>5</v>
      </c>
      <c r="B21" s="460" t="str">
        <f>VLOOKUP(A21,'пр.взв.'!B6:C133,2,FALSE)</f>
        <v>ЧИРИКИН Артём Николаевич</v>
      </c>
      <c r="C21" s="460" t="str">
        <f>VLOOKUP(A21,'пр.взв.'!B6:H133,3,FALSE)</f>
        <v>02.10.90, КМС</v>
      </c>
      <c r="D21" s="460" t="str">
        <f>VLOOKUP(A21,'пр.взв.'!B6:H133,5,FALSE)</f>
        <v>УМВД по Брянской обл.</v>
      </c>
      <c r="E21" s="83"/>
      <c r="F21" s="83"/>
      <c r="G21" s="82"/>
      <c r="H21" s="82"/>
      <c r="I21" s="118"/>
      <c r="J21" s="118"/>
      <c r="K21" s="119" t="s">
        <v>276</v>
      </c>
      <c r="L21" s="143"/>
      <c r="M21" s="83"/>
      <c r="N21" s="83"/>
      <c r="O21" s="50"/>
      <c r="P21" s="83"/>
      <c r="Q21" s="15">
        <v>30</v>
      </c>
      <c r="R21" s="115"/>
      <c r="S21" s="117"/>
      <c r="T21" s="136"/>
      <c r="U21" s="119" t="s">
        <v>276</v>
      </c>
      <c r="V21" s="126"/>
      <c r="W21" s="50"/>
      <c r="X21" s="50"/>
      <c r="Y21" s="50"/>
      <c r="Z21" s="50"/>
      <c r="AA21" s="50"/>
      <c r="AB21" s="453" t="str">
        <f>VLOOKUP(AE21,'пр.взв.'!B1:H227,2,FALSE)</f>
        <v>ИБРАГИМОВ Замир Федикович</v>
      </c>
      <c r="AC21" s="453" t="str">
        <f>VLOOKUP(AE21,'пр.взв.'!B1:AH149,3,FALSE)</f>
        <v>02.08.90, МС</v>
      </c>
      <c r="AD21" s="453" t="str">
        <f>VLOOKUP(AE21,'пр.взв.'!B1:H149,5,FALSE)</f>
        <v>УМВД по Владимировской обл.</v>
      </c>
      <c r="AE21" s="434">
        <v>6</v>
      </c>
    </row>
    <row r="22" spans="1:31" ht="12" customHeight="1">
      <c r="A22" s="458"/>
      <c r="B22" s="162"/>
      <c r="C22" s="162"/>
      <c r="D22" s="162"/>
      <c r="E22" s="111">
        <v>5</v>
      </c>
      <c r="F22" s="112"/>
      <c r="G22" s="113"/>
      <c r="H22" s="114"/>
      <c r="I22" s="115"/>
      <c r="J22" s="121"/>
      <c r="K22" s="144"/>
      <c r="L22" s="143"/>
      <c r="M22" s="83"/>
      <c r="N22" s="83"/>
      <c r="O22" s="50"/>
      <c r="P22" s="83"/>
      <c r="Q22" s="50"/>
      <c r="R22" s="133"/>
      <c r="S22" s="117"/>
      <c r="T22" s="136"/>
      <c r="U22" s="51"/>
      <c r="V22" s="126"/>
      <c r="W22" s="50"/>
      <c r="X22" s="50"/>
      <c r="Y22" s="50"/>
      <c r="Z22" s="50"/>
      <c r="AA22" s="111">
        <v>6</v>
      </c>
      <c r="AB22" s="454"/>
      <c r="AC22" s="454"/>
      <c r="AD22" s="454"/>
      <c r="AE22" s="432"/>
    </row>
    <row r="23" spans="1:31" ht="12" customHeight="1" thickBot="1">
      <c r="A23" s="458">
        <v>37</v>
      </c>
      <c r="B23" s="454" t="str">
        <f>VLOOKUP(A23,'пр.взв.'!B24:C151,2,FALSE)</f>
        <v>ЩЕРБИНИН Сергей Сергеевич</v>
      </c>
      <c r="C23" s="454" t="str">
        <f>VLOOKUP(A23,'пр.взв.'!B24:H151,3,FALSE)</f>
        <v>22.08.86, МС</v>
      </c>
      <c r="D23" s="454" t="str">
        <f>VLOOKUP(A23,'пр.взв.'!B24:F151,5,FALSE)</f>
        <v>ГУ МВД по Саратовской обл.</v>
      </c>
      <c r="E23" s="119" t="s">
        <v>279</v>
      </c>
      <c r="F23" s="120"/>
      <c r="G23" s="112"/>
      <c r="H23" s="85"/>
      <c r="I23" s="121"/>
      <c r="J23" s="115"/>
      <c r="K23" s="136"/>
      <c r="L23" s="143"/>
      <c r="M23" s="117"/>
      <c r="N23" s="83"/>
      <c r="O23" s="50"/>
      <c r="P23" s="83"/>
      <c r="Q23" s="50"/>
      <c r="R23" s="83"/>
      <c r="S23" s="117"/>
      <c r="T23" s="136"/>
      <c r="U23" s="51"/>
      <c r="V23" s="126"/>
      <c r="W23" s="50"/>
      <c r="X23" s="50"/>
      <c r="Y23" s="50"/>
      <c r="Z23" s="122"/>
      <c r="AA23" s="119" t="s">
        <v>276</v>
      </c>
      <c r="AB23" s="455" t="str">
        <f>VLOOKUP(AE23,'пр.взв.'!B17:H229,2,FALSE)</f>
        <v>ПОШЕВ Тимур Мустапаевич</v>
      </c>
      <c r="AC23" s="455" t="str">
        <f>VLOOKUP(AE23,'пр.взв.'!B17:AH151,3,FALSE)</f>
        <v>20.10.90, КМС</v>
      </c>
      <c r="AD23" s="455" t="str">
        <f>VLOOKUP(AE23,'пр.взв.'!B17:H151,5,FALSE)</f>
        <v>УМВД по Тюменской обл.</v>
      </c>
      <c r="AE23" s="432">
        <v>38</v>
      </c>
    </row>
    <row r="24" spans="1:31" ht="12" customHeight="1" thickBot="1">
      <c r="A24" s="459"/>
      <c r="B24" s="162"/>
      <c r="C24" s="162"/>
      <c r="D24" s="162"/>
      <c r="E24" s="112"/>
      <c r="F24" s="123"/>
      <c r="G24" s="111">
        <v>5</v>
      </c>
      <c r="H24" s="121"/>
      <c r="I24" s="115"/>
      <c r="J24" s="121"/>
      <c r="K24" s="136"/>
      <c r="L24" s="117"/>
      <c r="M24" s="136"/>
      <c r="N24" s="83"/>
      <c r="O24" s="117"/>
      <c r="P24" s="117"/>
      <c r="Q24" s="117"/>
      <c r="R24" s="117"/>
      <c r="S24" s="112"/>
      <c r="T24" s="136"/>
      <c r="U24" s="117"/>
      <c r="V24" s="126"/>
      <c r="W24" s="50"/>
      <c r="X24" s="50"/>
      <c r="Y24" s="111">
        <v>6</v>
      </c>
      <c r="Z24" s="126"/>
      <c r="AA24" s="50"/>
      <c r="AB24" s="456"/>
      <c r="AC24" s="456"/>
      <c r="AD24" s="456"/>
      <c r="AE24" s="433"/>
    </row>
    <row r="25" spans="1:31" ht="12" customHeight="1" thickBot="1">
      <c r="A25" s="461">
        <v>21</v>
      </c>
      <c r="B25" s="460" t="str">
        <f>VLOOKUP(A25,'пр.взв.'!B26:C153,2,FALSE)</f>
        <v>ГОРДЕЕВ Руслан Андреевич</v>
      </c>
      <c r="C25" s="460" t="str">
        <f>VLOOKUP(A25,'пр.взв.'!B26:H153,3,FALSE)</f>
        <v>01.11.91, КМС</v>
      </c>
      <c r="D25" s="460" t="str">
        <f>VLOOKUP(A25,'пр.взв.'!B26:F153,5,FALSE)</f>
        <v>ГУ МВД по Пермскому кр.</v>
      </c>
      <c r="E25" s="83"/>
      <c r="F25" s="112"/>
      <c r="G25" s="119" t="s">
        <v>276</v>
      </c>
      <c r="H25" s="145"/>
      <c r="I25" s="121"/>
      <c r="J25" s="121"/>
      <c r="K25" s="144"/>
      <c r="L25" s="117"/>
      <c r="M25" s="136"/>
      <c r="N25" s="117"/>
      <c r="O25" s="115"/>
      <c r="P25" s="121"/>
      <c r="Q25" s="121"/>
      <c r="R25" s="133"/>
      <c r="S25" s="117"/>
      <c r="T25" s="136"/>
      <c r="U25" s="117"/>
      <c r="V25" s="126"/>
      <c r="W25" s="50"/>
      <c r="X25" s="122"/>
      <c r="Y25" s="119" t="s">
        <v>276</v>
      </c>
      <c r="Z25" s="126"/>
      <c r="AA25" s="50"/>
      <c r="AB25" s="453" t="str">
        <f>VLOOKUP(AE25,'пр.взв.'!B21:H231,2,FALSE)</f>
        <v>ЖИГАТОВ Ильяс Рамазанович</v>
      </c>
      <c r="AC25" s="453" t="str">
        <f>VLOOKUP(AE25,'пр.взв.'!B21:AH153,3,FALSE)</f>
        <v>30.07.89, КМС</v>
      </c>
      <c r="AD25" s="453" t="str">
        <f>VLOOKUP(AE25,'пр.взв.'!B21:H153,5,FALSE)</f>
        <v>МВД по Кабардино-Балкарской Рес.</v>
      </c>
      <c r="AE25" s="434">
        <v>22</v>
      </c>
    </row>
    <row r="26" spans="1:31" ht="12" customHeight="1" thickBot="1">
      <c r="A26" s="458"/>
      <c r="B26" s="162"/>
      <c r="C26" s="162"/>
      <c r="D26" s="162"/>
      <c r="E26" s="111">
        <v>21</v>
      </c>
      <c r="F26" s="131"/>
      <c r="G26" s="112"/>
      <c r="H26" s="137"/>
      <c r="I26" s="121"/>
      <c r="J26" s="121"/>
      <c r="K26" s="136"/>
      <c r="L26" s="117"/>
      <c r="M26" s="136"/>
      <c r="N26" s="117"/>
      <c r="O26" s="117"/>
      <c r="P26" s="84" t="s">
        <v>22</v>
      </c>
      <c r="Q26" s="117"/>
      <c r="R26" s="117"/>
      <c r="S26" s="117"/>
      <c r="T26" s="136"/>
      <c r="U26" s="117"/>
      <c r="V26" s="126"/>
      <c r="W26" s="50"/>
      <c r="X26" s="126"/>
      <c r="Y26" s="50"/>
      <c r="Z26" s="134"/>
      <c r="AA26" s="111">
        <v>22</v>
      </c>
      <c r="AB26" s="454"/>
      <c r="AC26" s="454"/>
      <c r="AD26" s="454"/>
      <c r="AE26" s="432"/>
    </row>
    <row r="27" spans="1:31" ht="12" customHeight="1" thickBot="1">
      <c r="A27" s="458">
        <v>53</v>
      </c>
      <c r="B27" s="474" t="e">
        <f>VLOOKUP(A27,'пр.взв.'!B28:C155,2,FALSE)</f>
        <v>#N/A</v>
      </c>
      <c r="C27" s="474" t="e">
        <f>VLOOKUP(A27,'пр.взв.'!B28:H155,3,FALSE)</f>
        <v>#N/A</v>
      </c>
      <c r="D27" s="474" t="e">
        <f>VLOOKUP(A27,'пр.взв.'!B28:F155,5,FALSE)</f>
        <v>#N/A</v>
      </c>
      <c r="E27" s="119"/>
      <c r="F27" s="112"/>
      <c r="G27" s="112"/>
      <c r="H27" s="138"/>
      <c r="I27" s="121"/>
      <c r="J27" s="115"/>
      <c r="K27" s="136"/>
      <c r="L27" s="117"/>
      <c r="M27" s="136"/>
      <c r="N27" s="468" t="str">
        <f>VLOOKUP(R18,'пр.взв.'!B6:D133,2,FALSE)</f>
        <v>БАДРИЕВ Тимур Сергеевич</v>
      </c>
      <c r="O27" s="469"/>
      <c r="P27" s="469"/>
      <c r="Q27" s="469"/>
      <c r="R27" s="470"/>
      <c r="S27" s="117"/>
      <c r="T27" s="136"/>
      <c r="U27" s="117"/>
      <c r="V27" s="126"/>
      <c r="W27" s="50"/>
      <c r="X27" s="126"/>
      <c r="Y27" s="50"/>
      <c r="Z27" s="50"/>
      <c r="AA27" s="119"/>
      <c r="AB27" s="451" t="e">
        <f>VLOOKUP(AE27,'пр.взв.'!B21:H233,2,FALSE)</f>
        <v>#N/A</v>
      </c>
      <c r="AC27" s="451" t="e">
        <f>VLOOKUP(AE27,'пр.взв.'!B21:AH155,3,FALSE)</f>
        <v>#N/A</v>
      </c>
      <c r="AD27" s="451" t="e">
        <f>VLOOKUP(AE27,'пр.взв.'!B21:H155,5,FALSE)</f>
        <v>#N/A</v>
      </c>
      <c r="AE27" s="432">
        <v>53</v>
      </c>
    </row>
    <row r="28" spans="1:31" ht="12" customHeight="1" thickBot="1">
      <c r="A28" s="459"/>
      <c r="B28" s="475"/>
      <c r="C28" s="475"/>
      <c r="D28" s="475"/>
      <c r="E28" s="112"/>
      <c r="F28" s="112"/>
      <c r="G28" s="123"/>
      <c r="H28" s="121"/>
      <c r="I28" s="111">
        <v>13</v>
      </c>
      <c r="J28" s="146"/>
      <c r="K28" s="136"/>
      <c r="L28" s="117"/>
      <c r="M28" s="136"/>
      <c r="N28" s="471"/>
      <c r="O28" s="472"/>
      <c r="P28" s="472"/>
      <c r="Q28" s="472"/>
      <c r="R28" s="473"/>
      <c r="S28" s="117"/>
      <c r="T28" s="136"/>
      <c r="U28" s="117"/>
      <c r="V28" s="134"/>
      <c r="W28" s="147">
        <v>30</v>
      </c>
      <c r="X28" s="126"/>
      <c r="Y28" s="50"/>
      <c r="Z28" s="50"/>
      <c r="AA28" s="50"/>
      <c r="AB28" s="452"/>
      <c r="AC28" s="452"/>
      <c r="AD28" s="452"/>
      <c r="AE28" s="433"/>
    </row>
    <row r="29" spans="1:31" ht="12" customHeight="1" thickBot="1">
      <c r="A29" s="461">
        <v>13</v>
      </c>
      <c r="B29" s="460" t="str">
        <f>VLOOKUP(A29,'пр.взв.'!B30:C157,2,FALSE)</f>
        <v>ЭРДЫНЕЕВ Баясхалан Базарович</v>
      </c>
      <c r="C29" s="460" t="str">
        <f>VLOOKUP(A29,'пр.взв.'!B30:H157,3,FALSE)</f>
        <v>28.07.83, МС</v>
      </c>
      <c r="D29" s="460" t="str">
        <f>VLOOKUP(A29,'пр.взв.'!B30:F157,5,FALSE)</f>
        <v>МВД по Р.Бурятия</v>
      </c>
      <c r="E29" s="83"/>
      <c r="F29" s="83"/>
      <c r="G29" s="112"/>
      <c r="H29" s="115"/>
      <c r="I29" s="119" t="s">
        <v>276</v>
      </c>
      <c r="J29" s="121"/>
      <c r="K29" s="117"/>
      <c r="L29" s="117"/>
      <c r="M29" s="136"/>
      <c r="N29" s="121"/>
      <c r="O29" s="117"/>
      <c r="P29" s="121"/>
      <c r="Q29" s="121"/>
      <c r="R29" s="133"/>
      <c r="S29" s="117"/>
      <c r="T29" s="136"/>
      <c r="U29" s="117"/>
      <c r="V29" s="50"/>
      <c r="W29" s="148" t="s">
        <v>276</v>
      </c>
      <c r="X29" s="126"/>
      <c r="Y29" s="50"/>
      <c r="Z29" s="50"/>
      <c r="AA29" s="50"/>
      <c r="AB29" s="453" t="str">
        <f>VLOOKUP(AE29,'пр.взв.'!B25:H235,2,FALSE)</f>
        <v>БОСАЕВ Басанг Викторович</v>
      </c>
      <c r="AC29" s="453" t="str">
        <f>VLOOKUP(AE29,'пр.взв.'!B25:AH157,3,FALSE)</f>
        <v>18.03.89, КМС</v>
      </c>
      <c r="AD29" s="453" t="str">
        <f>VLOOKUP(AE29,'пр.взв.'!B25:H157,5,FALSE)</f>
        <v>МВД по Р.Калмыкия</v>
      </c>
      <c r="AE29" s="434">
        <v>14</v>
      </c>
    </row>
    <row r="30" spans="1:31" ht="12" customHeight="1">
      <c r="A30" s="458"/>
      <c r="B30" s="162"/>
      <c r="C30" s="162"/>
      <c r="D30" s="162"/>
      <c r="E30" s="111">
        <v>13</v>
      </c>
      <c r="F30" s="112"/>
      <c r="G30" s="112"/>
      <c r="H30" s="129"/>
      <c r="I30" s="117"/>
      <c r="J30" s="83"/>
      <c r="K30" s="83"/>
      <c r="L30" s="117"/>
      <c r="M30" s="136"/>
      <c r="N30" s="117"/>
      <c r="O30" s="83"/>
      <c r="P30" s="115"/>
      <c r="Q30" s="121"/>
      <c r="R30" s="133"/>
      <c r="S30" s="117"/>
      <c r="T30" s="136"/>
      <c r="U30" s="117"/>
      <c r="V30" s="50"/>
      <c r="W30" s="50"/>
      <c r="X30" s="126"/>
      <c r="Y30" s="50"/>
      <c r="Z30" s="50"/>
      <c r="AA30" s="111">
        <v>46</v>
      </c>
      <c r="AB30" s="454"/>
      <c r="AC30" s="454"/>
      <c r="AD30" s="454"/>
      <c r="AE30" s="432"/>
    </row>
    <row r="31" spans="1:31" ht="12" customHeight="1" thickBot="1">
      <c r="A31" s="458">
        <v>45</v>
      </c>
      <c r="B31" s="454" t="str">
        <f>VLOOKUP(A31,'пр.взв.'!B32:C159,2,FALSE)</f>
        <v>ЧУБУР Евгений Вячеславович</v>
      </c>
      <c r="C31" s="454" t="str">
        <f>VLOOKUP(A31,'пр.взв.'!B32:H159,3,FALSE)</f>
        <v>04.10.88, КМС</v>
      </c>
      <c r="D31" s="454" t="str">
        <f>VLOOKUP(A31,'пр.взв.'!B32:F159,5,FALSE)</f>
        <v>ГУ МВД по Алтайскому краю</v>
      </c>
      <c r="E31" s="119" t="s">
        <v>276</v>
      </c>
      <c r="F31" s="120"/>
      <c r="G31" s="112"/>
      <c r="H31" s="138"/>
      <c r="I31" s="117"/>
      <c r="J31" s="83"/>
      <c r="K31" s="83"/>
      <c r="L31" s="117"/>
      <c r="M31" s="136"/>
      <c r="N31" s="117"/>
      <c r="O31" s="117"/>
      <c r="P31" s="84" t="s">
        <v>25</v>
      </c>
      <c r="Q31" s="83"/>
      <c r="R31" s="83"/>
      <c r="S31" s="117"/>
      <c r="T31" s="136"/>
      <c r="U31" s="117"/>
      <c r="V31" s="50"/>
      <c r="W31" s="50"/>
      <c r="X31" s="126"/>
      <c r="Y31" s="50"/>
      <c r="Z31" s="122"/>
      <c r="AA31" s="119" t="s">
        <v>276</v>
      </c>
      <c r="AB31" s="455" t="str">
        <f>VLOOKUP(AE31,'пр.взв.'!B25:H237,2,FALSE)</f>
        <v>ВАЛЕРИАНОВ Александр Николаевич</v>
      </c>
      <c r="AC31" s="455" t="str">
        <f>VLOOKUP(AE31,'пр.взв.'!B25:AH159,3,FALSE)</f>
        <v>28.03.90. КМС</v>
      </c>
      <c r="AD31" s="455" t="str">
        <f>VLOOKUP(AE31,'пр.взв.'!B25:H159,5,FALSE)</f>
        <v>ГУ МВД по Нижегородской обл.</v>
      </c>
      <c r="AE31" s="432">
        <v>46</v>
      </c>
    </row>
    <row r="32" spans="1:31" ht="12" customHeight="1" thickBot="1">
      <c r="A32" s="459"/>
      <c r="B32" s="162"/>
      <c r="C32" s="162"/>
      <c r="D32" s="162"/>
      <c r="E32" s="112"/>
      <c r="F32" s="123"/>
      <c r="G32" s="111">
        <v>13</v>
      </c>
      <c r="H32" s="132"/>
      <c r="I32" s="117"/>
      <c r="J32" s="83"/>
      <c r="K32" s="83"/>
      <c r="L32" s="117"/>
      <c r="M32" s="149">
        <v>33</v>
      </c>
      <c r="N32" s="117"/>
      <c r="O32" s="117"/>
      <c r="P32" s="83"/>
      <c r="Q32" s="83"/>
      <c r="R32" s="83"/>
      <c r="S32" s="117"/>
      <c r="T32" s="136"/>
      <c r="U32" s="117"/>
      <c r="V32" s="50"/>
      <c r="W32" s="50"/>
      <c r="X32" s="134"/>
      <c r="Y32" s="111">
        <v>30</v>
      </c>
      <c r="Z32" s="126"/>
      <c r="AA32" s="50"/>
      <c r="AB32" s="456"/>
      <c r="AC32" s="456"/>
      <c r="AD32" s="456"/>
      <c r="AE32" s="433"/>
    </row>
    <row r="33" spans="1:31" ht="12" customHeight="1" thickBot="1">
      <c r="A33" s="461">
        <v>29</v>
      </c>
      <c r="B33" s="460" t="str">
        <f>VLOOKUP(A33,'пр.взв.'!B34:C161,2,FALSE)</f>
        <v>АФАУНОВ Тимур Русланович</v>
      </c>
      <c r="C33" s="460" t="str">
        <f>VLOOKUP(A33,'пр.взв.'!B34:H161,3,FALSE)</f>
        <v>04.08.91, КМС</v>
      </c>
      <c r="D33" s="460" t="str">
        <f>VLOOKUP(A33,'пр.взв.'!B34:F161,5,FALSE)</f>
        <v>МВД по Карачаево-Черкеской Рес.</v>
      </c>
      <c r="E33" s="83"/>
      <c r="F33" s="112"/>
      <c r="G33" s="119" t="s">
        <v>276</v>
      </c>
      <c r="H33" s="85"/>
      <c r="I33" s="117"/>
      <c r="J33" s="83"/>
      <c r="K33" s="83"/>
      <c r="L33" s="117"/>
      <c r="M33" s="136"/>
      <c r="N33" s="462" t="str">
        <f>VLOOKUP(M32,'пр.взв.'!B6:H133,2,FALSE)</f>
        <v>КЕРИМОВ Мурад Курбанович</v>
      </c>
      <c r="O33" s="463"/>
      <c r="P33" s="463"/>
      <c r="Q33" s="463"/>
      <c r="R33" s="464"/>
      <c r="S33" s="117"/>
      <c r="T33" s="136"/>
      <c r="U33" s="117"/>
      <c r="V33" s="50"/>
      <c r="W33" s="50"/>
      <c r="X33" s="50"/>
      <c r="Y33" s="119" t="s">
        <v>276</v>
      </c>
      <c r="Z33" s="126"/>
      <c r="AA33" s="50"/>
      <c r="AB33" s="453" t="str">
        <f>VLOOKUP(AE33,'пр.взв.'!B1:H239,2,FALSE)</f>
        <v>БАДРИЕВ Тимур Сергеевич</v>
      </c>
      <c r="AC33" s="453" t="str">
        <f>VLOOKUP(AE33,'пр.взв.'!B1:AH161,3,FALSE)</f>
        <v>18.02.88, МС</v>
      </c>
      <c r="AD33" s="453" t="str">
        <f>VLOOKUP(AE33,'пр.взв.'!B1:H161,5,FALSE)</f>
        <v>МВД по Рес. Северная Осетия-Алания</v>
      </c>
      <c r="AE33" s="434">
        <v>30</v>
      </c>
    </row>
    <row r="34" spans="1:31" ht="12" customHeight="1" thickBot="1">
      <c r="A34" s="458"/>
      <c r="B34" s="162"/>
      <c r="C34" s="162"/>
      <c r="D34" s="162"/>
      <c r="E34" s="111">
        <v>29</v>
      </c>
      <c r="F34" s="131"/>
      <c r="G34" s="112"/>
      <c r="H34" s="114"/>
      <c r="I34" s="117"/>
      <c r="J34" s="83"/>
      <c r="K34" s="83"/>
      <c r="L34" s="117"/>
      <c r="M34" s="136"/>
      <c r="N34" s="465"/>
      <c r="O34" s="466"/>
      <c r="P34" s="466"/>
      <c r="Q34" s="466"/>
      <c r="R34" s="467"/>
      <c r="S34" s="117"/>
      <c r="T34" s="136"/>
      <c r="U34" s="83"/>
      <c r="V34" s="50"/>
      <c r="W34" s="50"/>
      <c r="X34" s="50"/>
      <c r="Y34" s="50"/>
      <c r="Z34" s="134"/>
      <c r="AA34" s="111">
        <v>30</v>
      </c>
      <c r="AB34" s="454"/>
      <c r="AC34" s="454"/>
      <c r="AD34" s="454"/>
      <c r="AE34" s="432"/>
    </row>
    <row r="35" spans="1:31" ht="12" customHeight="1" thickBot="1">
      <c r="A35" s="458">
        <v>61</v>
      </c>
      <c r="B35" s="476" t="e">
        <f>VLOOKUP(A35,'пр.взв.'!B36:C163,2,FALSE)</f>
        <v>#N/A</v>
      </c>
      <c r="C35" s="476" t="e">
        <f>VLOOKUP(A35,'пр.взв.'!B36:H163,3,FALSE)</f>
        <v>#N/A</v>
      </c>
      <c r="D35" s="476" t="e">
        <f>VLOOKUP(A35,'пр.взв.'!B36:F163,5,FALSE)</f>
        <v>#N/A</v>
      </c>
      <c r="E35" s="119"/>
      <c r="F35" s="112"/>
      <c r="G35" s="112"/>
      <c r="H35" s="85"/>
      <c r="I35" s="117"/>
      <c r="J35" s="83"/>
      <c r="K35" s="83"/>
      <c r="L35" s="117"/>
      <c r="M35" s="136"/>
      <c r="N35" s="117"/>
      <c r="O35" s="117"/>
      <c r="P35" s="150" t="s">
        <v>276</v>
      </c>
      <c r="Q35" s="83"/>
      <c r="R35" s="83"/>
      <c r="S35" s="83"/>
      <c r="T35" s="136"/>
      <c r="U35" s="83"/>
      <c r="V35" s="50"/>
      <c r="W35" s="50"/>
      <c r="X35" s="50"/>
      <c r="Y35" s="50"/>
      <c r="Z35" s="50"/>
      <c r="AA35" s="119"/>
      <c r="AB35" s="451" t="e">
        <f>VLOOKUP(AE35,'пр.взв.'!B1:H241,2,FALSE)</f>
        <v>#N/A</v>
      </c>
      <c r="AC35" s="451" t="e">
        <f>VLOOKUP(AE35,'пр.взв.'!B1:AH163,3,FALSE)</f>
        <v>#N/A</v>
      </c>
      <c r="AD35" s="451" t="e">
        <f>VLOOKUP(AE35,'пр.взв.'!B1:H163,5,FALSE)</f>
        <v>#N/A</v>
      </c>
      <c r="AE35" s="432">
        <v>62</v>
      </c>
    </row>
    <row r="36" spans="1:31" ht="12" customHeight="1" thickBot="1">
      <c r="A36" s="459"/>
      <c r="B36" s="477"/>
      <c r="C36" s="477"/>
      <c r="D36" s="477"/>
      <c r="E36" s="112"/>
      <c r="F36" s="112"/>
      <c r="G36" s="112"/>
      <c r="H36" s="114"/>
      <c r="I36" s="117"/>
      <c r="J36" s="83"/>
      <c r="K36" s="83"/>
      <c r="L36" s="117"/>
      <c r="M36" s="151">
        <v>33</v>
      </c>
      <c r="N36" s="117"/>
      <c r="O36" s="117"/>
      <c r="P36" s="83"/>
      <c r="Q36" s="83"/>
      <c r="R36" s="83"/>
      <c r="S36" s="151">
        <v>12</v>
      </c>
      <c r="T36" s="136"/>
      <c r="U36" s="83"/>
      <c r="V36" s="50"/>
      <c r="W36" s="50"/>
      <c r="X36" s="50"/>
      <c r="Y36" s="50"/>
      <c r="Z36" s="50"/>
      <c r="AA36" s="50"/>
      <c r="AB36" s="452"/>
      <c r="AC36" s="452"/>
      <c r="AD36" s="452"/>
      <c r="AE36" s="433"/>
    </row>
    <row r="37" spans="1:31" ht="3" customHeight="1" thickBot="1">
      <c r="A37" s="86"/>
      <c r="B37" s="152"/>
      <c r="C37" s="152"/>
      <c r="D37" s="83"/>
      <c r="E37" s="112"/>
      <c r="F37" s="112"/>
      <c r="G37" s="112"/>
      <c r="H37" s="117"/>
      <c r="I37" s="121"/>
      <c r="J37" s="83"/>
      <c r="K37" s="83"/>
      <c r="L37" s="117"/>
      <c r="M37" s="153"/>
      <c r="N37" s="117"/>
      <c r="O37" s="117"/>
      <c r="P37" s="83"/>
      <c r="Q37" s="83"/>
      <c r="R37" s="83"/>
      <c r="S37" s="153"/>
      <c r="T37" s="136"/>
      <c r="U37" s="83"/>
      <c r="V37" s="50"/>
      <c r="W37" s="50"/>
      <c r="X37" s="50"/>
      <c r="Y37" s="50"/>
      <c r="Z37" s="50"/>
      <c r="AA37" s="50"/>
      <c r="AB37" s="152"/>
      <c r="AC37" s="152"/>
      <c r="AD37" s="83"/>
      <c r="AE37" s="86"/>
    </row>
    <row r="38" spans="1:31" ht="12" customHeight="1" thickBot="1">
      <c r="A38" s="461">
        <v>3</v>
      </c>
      <c r="B38" s="460" t="str">
        <f>VLOOKUP(A38,'пр.взв.'!B6:H133,2,FALSE)</f>
        <v>СЛАЕВ Ильдар Зякярьевич</v>
      </c>
      <c r="C38" s="460" t="str">
        <f>VLOOKUP(A38,'пр.взв.'!B6:H133,3,FALSE)</f>
        <v>19.05.87, КМС</v>
      </c>
      <c r="D38" s="460" t="str">
        <f>VLOOKUP(A38,'пр.взв.'!B6:H133,5,FALSE)</f>
        <v>МВД по Рес. Мордовия</v>
      </c>
      <c r="E38" s="83"/>
      <c r="F38" s="83"/>
      <c r="G38" s="82"/>
      <c r="H38" s="83"/>
      <c r="I38" s="116"/>
      <c r="J38" s="117"/>
      <c r="K38" s="83"/>
      <c r="L38" s="117"/>
      <c r="M38" s="154" t="s">
        <v>276</v>
      </c>
      <c r="N38" s="117"/>
      <c r="O38" s="117"/>
      <c r="P38" s="83"/>
      <c r="Q38" s="83"/>
      <c r="R38" s="83"/>
      <c r="S38" s="154" t="s">
        <v>277</v>
      </c>
      <c r="T38" s="136"/>
      <c r="U38" s="83"/>
      <c r="V38" s="50"/>
      <c r="W38" s="50"/>
      <c r="X38" s="50"/>
      <c r="Y38" s="50"/>
      <c r="Z38" s="50"/>
      <c r="AA38" s="50"/>
      <c r="AB38" s="453" t="str">
        <f>VLOOKUP(AE38,'пр.взв.'!B6:H244,2,FALSE)</f>
        <v>БИУШКИН Михаил Михайлович</v>
      </c>
      <c r="AC38" s="453" t="str">
        <f>VLOOKUP(AE38,'пр.взв.'!B6:AH166,3,FALSE)</f>
        <v>26.02.88, КМС</v>
      </c>
      <c r="AD38" s="453" t="str">
        <f>VLOOKUP(AE38,'пр.взв.'!B6:H166,5,FALSE)</f>
        <v>МВД по Рес. Мордовия</v>
      </c>
      <c r="AE38" s="434">
        <v>4</v>
      </c>
    </row>
    <row r="39" spans="1:31" ht="12" customHeight="1">
      <c r="A39" s="458"/>
      <c r="B39" s="162"/>
      <c r="C39" s="162"/>
      <c r="D39" s="162"/>
      <c r="E39" s="111">
        <v>3</v>
      </c>
      <c r="F39" s="112"/>
      <c r="G39" s="113"/>
      <c r="H39" s="114"/>
      <c r="I39" s="115"/>
      <c r="J39" s="84"/>
      <c r="K39" s="83"/>
      <c r="L39" s="117"/>
      <c r="M39" s="136"/>
      <c r="N39" s="83"/>
      <c r="O39" s="83"/>
      <c r="P39" s="84" t="s">
        <v>274</v>
      </c>
      <c r="Q39" s="83"/>
      <c r="R39" s="83"/>
      <c r="S39" s="83"/>
      <c r="T39" s="136"/>
      <c r="U39" s="83"/>
      <c r="V39" s="50"/>
      <c r="W39" s="50"/>
      <c r="X39" s="50"/>
      <c r="Y39" s="50"/>
      <c r="Z39" s="50"/>
      <c r="AA39" s="111">
        <v>4</v>
      </c>
      <c r="AB39" s="454"/>
      <c r="AC39" s="454"/>
      <c r="AD39" s="454"/>
      <c r="AE39" s="432"/>
    </row>
    <row r="40" spans="1:43" ht="12" customHeight="1" thickBot="1">
      <c r="A40" s="458">
        <v>35</v>
      </c>
      <c r="B40" s="454" t="str">
        <f>VLOOKUP(A40,'пр.взв.'!B8:H135,2,FALSE)</f>
        <v>МАНЖУЛА Артём Ильич</v>
      </c>
      <c r="C40" s="454" t="str">
        <f>VLOOKUP(A40,'пр.взв.'!B8:H135,3,FALSE)</f>
        <v>03.02.91, КМС</v>
      </c>
      <c r="D40" s="454" t="str">
        <f>VLOOKUP(A40,'пр.взв.'!B8:H135,5,FALSE)</f>
        <v>МВД по Р.Хакасия</v>
      </c>
      <c r="E40" s="119" t="s">
        <v>276</v>
      </c>
      <c r="F40" s="120"/>
      <c r="G40" s="112"/>
      <c r="H40" s="85"/>
      <c r="I40" s="121"/>
      <c r="J40" s="117"/>
      <c r="K40" s="83"/>
      <c r="L40" s="117"/>
      <c r="M40" s="149">
        <v>12</v>
      </c>
      <c r="N40" s="117"/>
      <c r="O40" s="117"/>
      <c r="P40" s="83"/>
      <c r="Q40" s="83"/>
      <c r="R40" s="83"/>
      <c r="S40" s="83"/>
      <c r="T40" s="136"/>
      <c r="U40" s="83"/>
      <c r="V40" s="50"/>
      <c r="W40" s="50"/>
      <c r="X40" s="50"/>
      <c r="Y40" s="50"/>
      <c r="Z40" s="122"/>
      <c r="AA40" s="119" t="s">
        <v>276</v>
      </c>
      <c r="AB40" s="455" t="str">
        <f>VLOOKUP(AE40,'пр.взв.'!B6:H246,2,FALSE)</f>
        <v>ЗУЕВ Константин Александрович</v>
      </c>
      <c r="AC40" s="455" t="str">
        <f>VLOOKUP(AE40,'пр.взв.'!B6:AH168,3,FALSE)</f>
        <v>20.11.90, КМС</v>
      </c>
      <c r="AD40" s="455" t="str">
        <f>VLOOKUP(AE40,'пр.взв.'!B6:H168,5,FALSE)</f>
        <v>УМВД по Калининградской обл.</v>
      </c>
      <c r="AE40" s="432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59"/>
      <c r="B41" s="162"/>
      <c r="C41" s="162"/>
      <c r="D41" s="162"/>
      <c r="E41" s="112"/>
      <c r="F41" s="123"/>
      <c r="G41" s="111">
        <v>3</v>
      </c>
      <c r="H41" s="121"/>
      <c r="I41" s="115"/>
      <c r="J41" s="117"/>
      <c r="K41" s="83"/>
      <c r="L41" s="117"/>
      <c r="M41" s="136"/>
      <c r="N41" s="478" t="str">
        <f>VLOOKUP(M40,'пр.взв.'!B6:H147,2,FALSE)</f>
        <v>БЫКОВ Иван Сергеевич</v>
      </c>
      <c r="O41" s="479"/>
      <c r="P41" s="479"/>
      <c r="Q41" s="479"/>
      <c r="R41" s="480"/>
      <c r="S41" s="83"/>
      <c r="T41" s="136"/>
      <c r="U41" s="83"/>
      <c r="V41" s="50"/>
      <c r="W41" s="50"/>
      <c r="X41" s="125"/>
      <c r="Y41" s="111">
        <v>4</v>
      </c>
      <c r="Z41" s="126"/>
      <c r="AA41" s="50"/>
      <c r="AB41" s="456"/>
      <c r="AC41" s="456"/>
      <c r="AD41" s="456"/>
      <c r="AE41" s="43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61">
        <v>19</v>
      </c>
      <c r="B42" s="460" t="str">
        <f>VLOOKUP(A42,'пр.взв.'!B10:H137,2,FALSE)</f>
        <v>ЯЦЕНКО Алексей Олегович</v>
      </c>
      <c r="C42" s="460" t="str">
        <f>VLOOKUP(A42,'пр.взв.'!B10:H137,3,FALSE)</f>
        <v>23.02.90, КМС</v>
      </c>
      <c r="D42" s="460" t="str">
        <f>VLOOKUP(A42,'пр.взв.'!B10:H137,5,FALSE)</f>
        <v>ГУ МВД по Ростовской обл.</v>
      </c>
      <c r="E42" s="83"/>
      <c r="F42" s="112"/>
      <c r="G42" s="119" t="s">
        <v>277</v>
      </c>
      <c r="H42" s="127"/>
      <c r="I42" s="128"/>
      <c r="J42" s="117"/>
      <c r="K42" s="83"/>
      <c r="L42" s="117"/>
      <c r="M42" s="136"/>
      <c r="N42" s="481"/>
      <c r="O42" s="482"/>
      <c r="P42" s="482"/>
      <c r="Q42" s="482"/>
      <c r="R42" s="483"/>
      <c r="S42" s="83"/>
      <c r="T42" s="136"/>
      <c r="U42" s="83"/>
      <c r="V42" s="50"/>
      <c r="W42" s="50"/>
      <c r="X42" s="126"/>
      <c r="Y42" s="119" t="s">
        <v>276</v>
      </c>
      <c r="Z42" s="126"/>
      <c r="AA42" s="50"/>
      <c r="AB42" s="453" t="str">
        <f>VLOOKUP(AE42,'пр.взв.'!B10:H248,2,FALSE)</f>
        <v>РУДЕНКО Вячеслав Сергеевич</v>
      </c>
      <c r="AC42" s="453" t="str">
        <f>VLOOKUP(AE42,'пр.взв.'!B10:AH170,3,FALSE)</f>
        <v>07.10.84, КМС</v>
      </c>
      <c r="AD42" s="453" t="str">
        <f>VLOOKUP(AE42,'пр.взв.'!B10:H170,5,FALSE)</f>
        <v>УМВД по Ульяновской обл.</v>
      </c>
      <c r="AE42" s="434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58"/>
      <c r="B43" s="162"/>
      <c r="C43" s="162"/>
      <c r="D43" s="162"/>
      <c r="E43" s="111">
        <v>19</v>
      </c>
      <c r="F43" s="131"/>
      <c r="G43" s="112"/>
      <c r="H43" s="114"/>
      <c r="I43" s="128"/>
      <c r="J43" s="121"/>
      <c r="K43" s="83"/>
      <c r="L43" s="117"/>
      <c r="M43" s="136"/>
      <c r="N43" s="121"/>
      <c r="O43" s="117"/>
      <c r="P43" s="121"/>
      <c r="Q43" s="121"/>
      <c r="R43" s="133"/>
      <c r="S43" s="83"/>
      <c r="T43" s="136"/>
      <c r="U43" s="83"/>
      <c r="V43" s="50"/>
      <c r="W43" s="50"/>
      <c r="X43" s="126"/>
      <c r="Y43" s="50"/>
      <c r="Z43" s="134"/>
      <c r="AA43" s="111">
        <v>20</v>
      </c>
      <c r="AB43" s="454"/>
      <c r="AC43" s="454"/>
      <c r="AD43" s="454"/>
      <c r="AE43" s="43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58">
        <v>51</v>
      </c>
      <c r="B44" s="474" t="e">
        <f>VLOOKUP(A44,'пр.взв.'!B12:H139,2,FALSE)</f>
        <v>#N/A</v>
      </c>
      <c r="C44" s="474" t="e">
        <f>VLOOKUP(A44,'пр.взв.'!B12:H139,3,FALSE)</f>
        <v>#N/A</v>
      </c>
      <c r="D44" s="474" t="e">
        <f>VLOOKUP(A44,'пр.взв.'!B12:H139,5,FALSE)</f>
        <v>#N/A</v>
      </c>
      <c r="E44" s="119"/>
      <c r="F44" s="112"/>
      <c r="G44" s="112"/>
      <c r="H44" s="85"/>
      <c r="I44" s="128"/>
      <c r="J44" s="121"/>
      <c r="K44" s="83"/>
      <c r="L44" s="117"/>
      <c r="M44" s="136"/>
      <c r="N44" s="117"/>
      <c r="O44" s="84"/>
      <c r="P44" s="115"/>
      <c r="Q44" s="121"/>
      <c r="R44" s="133"/>
      <c r="S44" s="83"/>
      <c r="T44" s="136"/>
      <c r="U44" s="83"/>
      <c r="V44" s="50"/>
      <c r="W44" s="50"/>
      <c r="X44" s="126"/>
      <c r="Y44" s="50"/>
      <c r="Z44" s="50"/>
      <c r="AA44" s="119"/>
      <c r="AB44" s="451" t="e">
        <f>VLOOKUP(AE44,'пр.взв.'!B10:H250,2,FALSE)</f>
        <v>#N/A</v>
      </c>
      <c r="AC44" s="451" t="e">
        <f>VLOOKUP(AE44,'пр.взв.'!B10:AH172,3,FALSE)</f>
        <v>#N/A</v>
      </c>
      <c r="AD44" s="451" t="e">
        <f>VLOOKUP(AE44,'пр.взв.'!B10:H172,5,FALSE)</f>
        <v>#N/A</v>
      </c>
      <c r="AE44" s="432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59"/>
      <c r="B45" s="475"/>
      <c r="C45" s="475"/>
      <c r="D45" s="475"/>
      <c r="E45" s="112"/>
      <c r="F45" s="112"/>
      <c r="G45" s="123"/>
      <c r="H45" s="121"/>
      <c r="I45" s="155"/>
      <c r="J45" s="117"/>
      <c r="K45" s="83"/>
      <c r="L45" s="117"/>
      <c r="M45" s="136"/>
      <c r="N45" s="117"/>
      <c r="O45" s="117"/>
      <c r="P45" s="83"/>
      <c r="Q45" s="83"/>
      <c r="R45" s="83"/>
      <c r="S45" s="83"/>
      <c r="T45" s="136"/>
      <c r="U45" s="83"/>
      <c r="V45" s="50"/>
      <c r="W45" s="111">
        <v>12</v>
      </c>
      <c r="X45" s="126"/>
      <c r="Y45" s="50"/>
      <c r="Z45" s="50"/>
      <c r="AA45" s="50"/>
      <c r="AB45" s="452"/>
      <c r="AC45" s="452"/>
      <c r="AD45" s="452"/>
      <c r="AE45" s="433"/>
    </row>
    <row r="46" spans="1:31" ht="12" customHeight="1" thickBot="1">
      <c r="A46" s="461">
        <v>11</v>
      </c>
      <c r="B46" s="460" t="str">
        <f>VLOOKUP(A46,'пр.взв.'!B14:H141,2,FALSE)</f>
        <v>САЛУГИН Артём Вадимович</v>
      </c>
      <c r="C46" s="460" t="str">
        <f>VLOOKUP(A46,'пр.взв.'!B14:H141,3,FALSE)</f>
        <v>01.09.83, КМС</v>
      </c>
      <c r="D46" s="460" t="str">
        <f>VLOOKUP(A46,'пр.взв.'!B14:H141,5,FALSE)</f>
        <v>УМВД по Омской обл.</v>
      </c>
      <c r="E46" s="83"/>
      <c r="F46" s="83"/>
      <c r="G46" s="112"/>
      <c r="H46" s="115"/>
      <c r="I46" s="111">
        <v>3</v>
      </c>
      <c r="J46" s="135"/>
      <c r="K46" s="117"/>
      <c r="L46" s="117"/>
      <c r="M46" s="136"/>
      <c r="N46" s="117"/>
      <c r="O46" s="117"/>
      <c r="P46" s="83"/>
      <c r="Q46" s="83"/>
      <c r="R46" s="83"/>
      <c r="S46" s="83"/>
      <c r="T46" s="136"/>
      <c r="U46" s="83"/>
      <c r="V46" s="122"/>
      <c r="W46" s="119" t="s">
        <v>276</v>
      </c>
      <c r="X46" s="126"/>
      <c r="Y46" s="50"/>
      <c r="Z46" s="50"/>
      <c r="AA46" s="50"/>
      <c r="AB46" s="453" t="str">
        <f>VLOOKUP(AE46,'пр.взв.'!B14:H252,2,FALSE)</f>
        <v>БЫКОВ Иван Сергеевич</v>
      </c>
      <c r="AC46" s="453" t="str">
        <f>VLOOKUP(AE46,'пр.взв.'!B14:AH174,3,FALSE)</f>
        <v>23.08.83, МС</v>
      </c>
      <c r="AD46" s="453" t="str">
        <f>VLOOKUP(AE46,'пр.взв.'!B14:H174,5,FALSE)</f>
        <v>ГУ МВД по С-Пет. и Лен.обл.</v>
      </c>
      <c r="AE46" s="434">
        <v>12</v>
      </c>
    </row>
    <row r="47" spans="1:31" ht="12" customHeight="1" thickBot="1">
      <c r="A47" s="458"/>
      <c r="B47" s="162"/>
      <c r="C47" s="162"/>
      <c r="D47" s="162"/>
      <c r="E47" s="111">
        <v>43</v>
      </c>
      <c r="F47" s="112"/>
      <c r="G47" s="112"/>
      <c r="H47" s="129"/>
      <c r="I47" s="119" t="s">
        <v>276</v>
      </c>
      <c r="J47" s="117"/>
      <c r="K47" s="136"/>
      <c r="L47" s="117"/>
      <c r="M47" s="136"/>
      <c r="N47" s="117"/>
      <c r="O47" s="117"/>
      <c r="P47" s="84" t="s">
        <v>22</v>
      </c>
      <c r="Q47" s="117"/>
      <c r="R47" s="117"/>
      <c r="S47" s="83"/>
      <c r="T47" s="136"/>
      <c r="U47" s="83"/>
      <c r="V47" s="126"/>
      <c r="W47" s="50"/>
      <c r="X47" s="126"/>
      <c r="Y47" s="50"/>
      <c r="Z47" s="50"/>
      <c r="AA47" s="111">
        <v>12</v>
      </c>
      <c r="AB47" s="454"/>
      <c r="AC47" s="454"/>
      <c r="AD47" s="454"/>
      <c r="AE47" s="432"/>
    </row>
    <row r="48" spans="1:31" ht="12" customHeight="1" thickBot="1">
      <c r="A48" s="458">
        <v>43</v>
      </c>
      <c r="B48" s="454" t="str">
        <f>VLOOKUP(A48,'пр.взв.'!B16:H143,2,FALSE)</f>
        <v>САЙЯН Дмитрий Юрикович</v>
      </c>
      <c r="C48" s="454" t="str">
        <f>VLOOKUP(A48,'пр.взв.'!B16:H143,3,FALSE)</f>
        <v>15.05.89, МС</v>
      </c>
      <c r="D48" s="454" t="str">
        <f>VLOOKUP(A48,'пр.взв.'!B16:H143,5,FALSE)</f>
        <v>ГУ МВД по Влгоградской обл.</v>
      </c>
      <c r="E48" s="119" t="s">
        <v>276</v>
      </c>
      <c r="F48" s="120"/>
      <c r="G48" s="112"/>
      <c r="H48" s="138"/>
      <c r="I48" s="117"/>
      <c r="J48" s="117"/>
      <c r="K48" s="136"/>
      <c r="L48" s="117"/>
      <c r="M48" s="136"/>
      <c r="N48" s="468" t="str">
        <f>VLOOKUP(R67,'пр.взв.'!B6:H133,2,FALSE)</f>
        <v>НАЗАРОВ Алексей Вячеславович</v>
      </c>
      <c r="O48" s="469"/>
      <c r="P48" s="469"/>
      <c r="Q48" s="469"/>
      <c r="R48" s="470"/>
      <c r="S48" s="83"/>
      <c r="T48" s="136"/>
      <c r="U48" s="83"/>
      <c r="V48" s="126"/>
      <c r="W48" s="50"/>
      <c r="X48" s="126"/>
      <c r="Y48" s="50"/>
      <c r="Z48" s="122"/>
      <c r="AA48" s="119" t="s">
        <v>276</v>
      </c>
      <c r="AB48" s="455" t="str">
        <f>VLOOKUP(AE48,'пр.взв.'!B14:H254,2,FALSE)</f>
        <v>КОЛЕСНИКОВ Александр Николаевич</v>
      </c>
      <c r="AC48" s="455" t="str">
        <f>VLOOKUP(AE48,'пр.взв.'!B14:AH176,3,FALSE)</f>
        <v>22.02.83, КМС</v>
      </c>
      <c r="AD48" s="455" t="str">
        <f>VLOOKUP(AE48,'пр.взв.'!B14:H176,5,FALSE)</f>
        <v>УМВД по Белгородской обл.</v>
      </c>
      <c r="AE48" s="432">
        <v>44</v>
      </c>
    </row>
    <row r="49" spans="1:31" ht="12" customHeight="1" thickBot="1">
      <c r="A49" s="459"/>
      <c r="B49" s="162"/>
      <c r="C49" s="162"/>
      <c r="D49" s="162"/>
      <c r="E49" s="112"/>
      <c r="F49" s="123"/>
      <c r="G49" s="111">
        <v>43</v>
      </c>
      <c r="H49" s="132"/>
      <c r="I49" s="117"/>
      <c r="J49" s="117"/>
      <c r="K49" s="136"/>
      <c r="L49" s="117"/>
      <c r="M49" s="136"/>
      <c r="N49" s="471"/>
      <c r="O49" s="472"/>
      <c r="P49" s="472"/>
      <c r="Q49" s="472"/>
      <c r="R49" s="473"/>
      <c r="S49" s="83"/>
      <c r="T49" s="136"/>
      <c r="U49" s="83"/>
      <c r="V49" s="126"/>
      <c r="W49" s="50"/>
      <c r="X49" s="134"/>
      <c r="Y49" s="111">
        <v>12</v>
      </c>
      <c r="Z49" s="126"/>
      <c r="AA49" s="50"/>
      <c r="AB49" s="456"/>
      <c r="AC49" s="456"/>
      <c r="AD49" s="456"/>
      <c r="AE49" s="433"/>
    </row>
    <row r="50" spans="1:31" ht="12" customHeight="1" thickBot="1">
      <c r="A50" s="461">
        <v>27</v>
      </c>
      <c r="B50" s="460" t="str">
        <f>VLOOKUP(A50,'пр.взв.'!B18:H145,2,FALSE)</f>
        <v>АНДРОСЕНКОВ Максим Дмитриевич</v>
      </c>
      <c r="C50" s="460" t="str">
        <f>VLOOKUP(A50,'пр.взв.'!B18:H145,3,FALSE)</f>
        <v>15.05.94, КМС</v>
      </c>
      <c r="D50" s="460" t="str">
        <f>VLOOKUP(A50,'пр.взв.'!B18:H145,5,FALSE)</f>
        <v>УМВД по Приморскому кр.</v>
      </c>
      <c r="E50" s="83"/>
      <c r="F50" s="112"/>
      <c r="G50" s="119" t="s">
        <v>276</v>
      </c>
      <c r="H50" s="85"/>
      <c r="I50" s="117"/>
      <c r="J50" s="117"/>
      <c r="K50" s="136"/>
      <c r="L50" s="117"/>
      <c r="M50" s="136"/>
      <c r="N50" s="117"/>
      <c r="O50" s="117"/>
      <c r="P50" s="83"/>
      <c r="Q50" s="83"/>
      <c r="R50" s="83"/>
      <c r="S50" s="83"/>
      <c r="T50" s="136"/>
      <c r="U50" s="117"/>
      <c r="V50" s="126"/>
      <c r="W50" s="50"/>
      <c r="X50" s="50"/>
      <c r="Y50" s="119" t="s">
        <v>276</v>
      </c>
      <c r="Z50" s="126"/>
      <c r="AA50" s="50"/>
      <c r="AB50" s="453" t="str">
        <f>VLOOKUP(AE50,'пр.взв.'!B18:H256,2,FALSE)</f>
        <v>БЕЗЪЯЗЫЧНЫЙ Роман Олегович</v>
      </c>
      <c r="AC50" s="453" t="str">
        <f>VLOOKUP(AE50,'пр.взв.'!B18:AH178,3,FALSE)</f>
        <v>26.10.90, КМС</v>
      </c>
      <c r="AD50" s="453" t="str">
        <f>VLOOKUP(AE50,'пр.взв.'!B18:H178,5,FALSE)</f>
        <v>УМВД по Курской обл.</v>
      </c>
      <c r="AE50" s="434">
        <v>28</v>
      </c>
    </row>
    <row r="51" spans="1:31" ht="12" customHeight="1">
      <c r="A51" s="458"/>
      <c r="B51" s="162"/>
      <c r="C51" s="162"/>
      <c r="D51" s="162"/>
      <c r="E51" s="111">
        <v>27</v>
      </c>
      <c r="F51" s="131"/>
      <c r="G51" s="112"/>
      <c r="H51" s="114"/>
      <c r="I51" s="117"/>
      <c r="J51" s="117"/>
      <c r="K51" s="136"/>
      <c r="L51" s="117"/>
      <c r="M51" s="136"/>
      <c r="N51" s="117"/>
      <c r="O51" s="117"/>
      <c r="P51" s="83"/>
      <c r="Q51" s="83"/>
      <c r="R51" s="83"/>
      <c r="S51" s="83"/>
      <c r="T51" s="136"/>
      <c r="U51" s="117"/>
      <c r="V51" s="126"/>
      <c r="W51" s="50"/>
      <c r="X51" s="50"/>
      <c r="Y51" s="50"/>
      <c r="Z51" s="134"/>
      <c r="AA51" s="111">
        <v>28</v>
      </c>
      <c r="AB51" s="454"/>
      <c r="AC51" s="454"/>
      <c r="AD51" s="454"/>
      <c r="AE51" s="432"/>
    </row>
    <row r="52" spans="1:31" ht="12" customHeight="1" thickBot="1">
      <c r="A52" s="458">
        <v>59</v>
      </c>
      <c r="B52" s="474" t="e">
        <f>VLOOKUP(A52,'пр.взв.'!B20:H147,2,FALSE)</f>
        <v>#N/A</v>
      </c>
      <c r="C52" s="474" t="e">
        <f>VLOOKUP(A52,'пр.взв.'!B20:H147,3,FALSE)</f>
        <v>#N/A</v>
      </c>
      <c r="D52" s="474" t="e">
        <f>VLOOKUP(A52,'пр.взв.'!B20:H147,5,FALSE)</f>
        <v>#N/A</v>
      </c>
      <c r="E52" s="119"/>
      <c r="F52" s="112"/>
      <c r="G52" s="112"/>
      <c r="H52" s="85"/>
      <c r="I52" s="117"/>
      <c r="J52" s="117"/>
      <c r="K52" s="136"/>
      <c r="L52" s="117"/>
      <c r="M52" s="136"/>
      <c r="N52" s="117"/>
      <c r="O52" s="117"/>
      <c r="P52" s="83"/>
      <c r="Q52" s="83"/>
      <c r="R52" s="83"/>
      <c r="S52" s="83"/>
      <c r="T52" s="136"/>
      <c r="U52" s="117"/>
      <c r="V52" s="126"/>
      <c r="W52" s="50"/>
      <c r="X52" s="50"/>
      <c r="Y52" s="50"/>
      <c r="Z52" s="50"/>
      <c r="AA52" s="119"/>
      <c r="AB52" s="451" t="e">
        <f>VLOOKUP(AE52,'пр.взв.'!B18:H258,2,FALSE)</f>
        <v>#N/A</v>
      </c>
      <c r="AC52" s="451" t="e">
        <f>VLOOKUP(AE52,'пр.взв.'!B18:AH180,3,FALSE)</f>
        <v>#N/A</v>
      </c>
      <c r="AD52" s="451" t="e">
        <f>VLOOKUP(AE52,'пр.взв.'!B18:H180,5,FALSE)</f>
        <v>#N/A</v>
      </c>
      <c r="AE52" s="432">
        <v>60</v>
      </c>
    </row>
    <row r="53" spans="1:31" ht="12" customHeight="1" thickBot="1">
      <c r="A53" s="459"/>
      <c r="B53" s="475"/>
      <c r="C53" s="475"/>
      <c r="D53" s="475"/>
      <c r="E53" s="112"/>
      <c r="F53" s="112"/>
      <c r="G53" s="112"/>
      <c r="H53" s="114"/>
      <c r="I53" s="117"/>
      <c r="J53" s="117"/>
      <c r="K53" s="111">
        <v>15</v>
      </c>
      <c r="L53" s="156"/>
      <c r="M53" s="136"/>
      <c r="N53" s="117"/>
      <c r="O53" s="117"/>
      <c r="P53" s="83"/>
      <c r="Q53" s="83"/>
      <c r="R53" s="83"/>
      <c r="S53" s="83"/>
      <c r="T53" s="157"/>
      <c r="U53" s="111">
        <v>12</v>
      </c>
      <c r="V53" s="126"/>
      <c r="W53" s="50"/>
      <c r="X53" s="50"/>
      <c r="Y53" s="50"/>
      <c r="Z53" s="50"/>
      <c r="AA53" s="50"/>
      <c r="AB53" s="452"/>
      <c r="AC53" s="452"/>
      <c r="AD53" s="452"/>
      <c r="AE53" s="433"/>
    </row>
    <row r="54" spans="1:31" ht="12" customHeight="1" thickBot="1">
      <c r="A54" s="461">
        <v>7</v>
      </c>
      <c r="B54" s="460" t="str">
        <f>VLOOKUP(A54,'пр.взв.'!B6:H133,2,FALSE)</f>
        <v>БЕЛЯКОВ Роман Валерьевич</v>
      </c>
      <c r="C54" s="460" t="str">
        <f>VLOOKUP(A54,'пр.взв.'!B6:H133,3,FALSE)</f>
        <v>24.10.89, КМС</v>
      </c>
      <c r="D54" s="460" t="str">
        <f>VLOOKUP(A54,'пр.взв.'!B6:H133,5,FALSE)</f>
        <v>УТ МВД по УрФО</v>
      </c>
      <c r="E54" s="83"/>
      <c r="F54" s="83"/>
      <c r="G54" s="82"/>
      <c r="H54" s="82"/>
      <c r="I54" s="118"/>
      <c r="J54" s="118"/>
      <c r="K54" s="119" t="s">
        <v>283</v>
      </c>
      <c r="L54" s="83"/>
      <c r="M54" s="83"/>
      <c r="N54" s="447" t="s">
        <v>24</v>
      </c>
      <c r="O54" s="447"/>
      <c r="P54" s="83"/>
      <c r="Q54" s="83"/>
      <c r="R54" s="83"/>
      <c r="S54" s="83"/>
      <c r="T54" s="83"/>
      <c r="U54" s="119" t="s">
        <v>276</v>
      </c>
      <c r="V54" s="126"/>
      <c r="W54" s="50"/>
      <c r="X54" s="50"/>
      <c r="Y54" s="50"/>
      <c r="Z54" s="50"/>
      <c r="AA54" s="50"/>
      <c r="AB54" s="453" t="str">
        <f>VLOOKUP(AE54,'пр.взв.'!B2:H260,2,FALSE)</f>
        <v>ФИРСОВ Дмитрий Анатольевич</v>
      </c>
      <c r="AC54" s="453" t="str">
        <f>VLOOKUP(AE54,'пр.взв.'!B2:AH182,3,FALSE)</f>
        <v>06.04.87, КМС</v>
      </c>
      <c r="AD54" s="453" t="str">
        <f>VLOOKUP(AE54,'пр.взв.'!B2:H182,5,FALSE)</f>
        <v>МВД по Р.Хакасия</v>
      </c>
      <c r="AE54" s="434">
        <v>8</v>
      </c>
    </row>
    <row r="55" spans="1:31" ht="12" customHeight="1">
      <c r="A55" s="458"/>
      <c r="B55" s="162"/>
      <c r="C55" s="162"/>
      <c r="D55" s="162"/>
      <c r="E55" s="111">
        <v>7</v>
      </c>
      <c r="F55" s="112"/>
      <c r="G55" s="113"/>
      <c r="H55" s="114"/>
      <c r="I55" s="115"/>
      <c r="J55" s="121"/>
      <c r="K55" s="144"/>
      <c r="L55" s="83"/>
      <c r="M55" s="83"/>
      <c r="N55" s="447"/>
      <c r="O55" s="447"/>
      <c r="P55" s="83"/>
      <c r="Q55" s="83"/>
      <c r="R55" s="83"/>
      <c r="S55" s="83"/>
      <c r="T55" s="83"/>
      <c r="U55" s="117"/>
      <c r="V55" s="126"/>
      <c r="W55" s="50"/>
      <c r="X55" s="50"/>
      <c r="Y55" s="50"/>
      <c r="Z55" s="50"/>
      <c r="AA55" s="111">
        <v>40</v>
      </c>
      <c r="AB55" s="454"/>
      <c r="AC55" s="454"/>
      <c r="AD55" s="454"/>
      <c r="AE55" s="432"/>
    </row>
    <row r="56" spans="1:31" ht="12" customHeight="1" thickBot="1">
      <c r="A56" s="458">
        <v>39</v>
      </c>
      <c r="B56" s="454" t="str">
        <f>VLOOKUP(A56,'пр.взв.'!B24:H151,2,FALSE)</f>
        <v>ЖИЛЕНКО Николай Анатольевич</v>
      </c>
      <c r="C56" s="454" t="str">
        <f>VLOOKUP(A56,'пр.взв.'!B24:H151,3,FALSE)</f>
        <v>27.08.90, КМС</v>
      </c>
      <c r="D56" s="454" t="str">
        <f>VLOOKUP(A56,'пр.взв.'!B24:H151,5,FALSE)</f>
        <v>ГУ МВД по Ставропольскому кр.</v>
      </c>
      <c r="E56" s="119" t="s">
        <v>276</v>
      </c>
      <c r="F56" s="120"/>
      <c r="G56" s="112"/>
      <c r="H56" s="85"/>
      <c r="I56" s="121"/>
      <c r="J56" s="115"/>
      <c r="K56" s="136"/>
      <c r="L56" s="484"/>
      <c r="M56" s="484"/>
      <c r="N56" s="83"/>
      <c r="O56" s="83"/>
      <c r="P56" s="83"/>
      <c r="Q56" s="83"/>
      <c r="R56" s="118"/>
      <c r="S56" s="50"/>
      <c r="T56" s="83"/>
      <c r="U56" s="117"/>
      <c r="V56" s="126"/>
      <c r="W56" s="50"/>
      <c r="X56" s="50"/>
      <c r="Y56" s="50"/>
      <c r="Z56" s="122"/>
      <c r="AA56" s="119" t="s">
        <v>276</v>
      </c>
      <c r="AB56" s="455" t="str">
        <f>VLOOKUP(AE56,'пр.взв.'!B22:H262,2,FALSE)</f>
        <v>ГАДЖИЕВ Тимур Алибекович</v>
      </c>
      <c r="AC56" s="455" t="str">
        <f>VLOOKUP(AE56,'пр.взв.'!B22:AH184,3,FALSE)</f>
        <v>19.06.83, КМС</v>
      </c>
      <c r="AD56" s="455" t="str">
        <f>VLOOKUP(AE56,'пр.взв.'!B22:H184,5,FALSE)</f>
        <v>УМВД по Ивановской обл.</v>
      </c>
      <c r="AE56" s="432">
        <v>40</v>
      </c>
    </row>
    <row r="57" spans="1:31" ht="12" customHeight="1" thickBot="1">
      <c r="A57" s="459"/>
      <c r="B57" s="162"/>
      <c r="C57" s="162"/>
      <c r="D57" s="162"/>
      <c r="E57" s="112"/>
      <c r="F57" s="123"/>
      <c r="G57" s="111">
        <v>7</v>
      </c>
      <c r="H57" s="121"/>
      <c r="I57" s="115"/>
      <c r="J57" s="121"/>
      <c r="K57" s="136"/>
      <c r="L57" s="490"/>
      <c r="M57" s="491"/>
      <c r="N57" s="118">
        <v>46</v>
      </c>
      <c r="O57" s="124"/>
      <c r="P57" s="118"/>
      <c r="Q57" s="50"/>
      <c r="R57" s="50"/>
      <c r="S57" s="50"/>
      <c r="T57" s="83"/>
      <c r="U57" s="117"/>
      <c r="V57" s="126"/>
      <c r="W57" s="50"/>
      <c r="X57" s="50"/>
      <c r="Y57" s="111">
        <v>40</v>
      </c>
      <c r="Z57" s="126"/>
      <c r="AA57" s="50"/>
      <c r="AB57" s="456"/>
      <c r="AC57" s="456"/>
      <c r="AD57" s="456"/>
      <c r="AE57" s="433"/>
    </row>
    <row r="58" spans="1:31" ht="12" customHeight="1" thickBot="1">
      <c r="A58" s="461">
        <v>23</v>
      </c>
      <c r="B58" s="460" t="str">
        <f>VLOOKUP(A58,'пр.взв.'!B26:H153,2,FALSE)</f>
        <v>МИКУЛЕЦ Андрей Васильевич</v>
      </c>
      <c r="C58" s="460" t="str">
        <f>VLOOKUP(A58,'пр.взв.'!B26:H153,3,FALSE)</f>
        <v>04.08.87, КМС</v>
      </c>
      <c r="D58" s="460" t="str">
        <f>VLOOKUP(A58,'пр.взв.'!B26:H153,5,FALSE)</f>
        <v>УМВД по Волгодской обл.</v>
      </c>
      <c r="E58" s="83"/>
      <c r="F58" s="112"/>
      <c r="G58" s="119" t="s">
        <v>276</v>
      </c>
      <c r="H58" s="145"/>
      <c r="I58" s="121"/>
      <c r="J58" s="121"/>
      <c r="K58" s="144"/>
      <c r="L58" s="84"/>
      <c r="M58" s="129"/>
      <c r="N58" s="130"/>
      <c r="O58" s="118"/>
      <c r="P58" s="124"/>
      <c r="Q58" s="50"/>
      <c r="R58" s="50"/>
      <c r="S58" s="50"/>
      <c r="T58" s="83"/>
      <c r="U58" s="117"/>
      <c r="V58" s="126"/>
      <c r="W58" s="50"/>
      <c r="X58" s="122"/>
      <c r="Y58" s="119" t="s">
        <v>283</v>
      </c>
      <c r="Z58" s="126"/>
      <c r="AA58" s="50"/>
      <c r="AB58" s="453" t="str">
        <f>VLOOKUP(AE58,'пр.взв.'!B26:H264,2,FALSE)</f>
        <v>МИХАЙЛОВ Евгений Александрович</v>
      </c>
      <c r="AC58" s="453" t="str">
        <f>VLOOKUP(AE58,'пр.взв.'!B26:AH186,3,FALSE)</f>
        <v>18.05.86, КМС</v>
      </c>
      <c r="AD58" s="453" t="str">
        <f>VLOOKUP(AE58,'пр.взв.'!B26:H186,5,FALSE)</f>
        <v>МВД по Чувашской Рес.</v>
      </c>
      <c r="AE58" s="434">
        <v>24</v>
      </c>
    </row>
    <row r="59" spans="1:31" ht="12" customHeight="1">
      <c r="A59" s="458"/>
      <c r="B59" s="162"/>
      <c r="C59" s="162"/>
      <c r="D59" s="162"/>
      <c r="E59" s="111">
        <v>23</v>
      </c>
      <c r="F59" s="131"/>
      <c r="G59" s="112"/>
      <c r="H59" s="137"/>
      <c r="I59" s="121"/>
      <c r="J59" s="121"/>
      <c r="K59" s="136"/>
      <c r="L59" s="484"/>
      <c r="M59" s="487"/>
      <c r="N59" s="51"/>
      <c r="O59" s="118">
        <v>46</v>
      </c>
      <c r="P59" s="124"/>
      <c r="Q59" s="124"/>
      <c r="R59" s="50"/>
      <c r="S59" s="133"/>
      <c r="T59" s="83"/>
      <c r="U59" s="117"/>
      <c r="V59" s="126"/>
      <c r="W59" s="50"/>
      <c r="X59" s="126"/>
      <c r="Y59" s="50"/>
      <c r="Z59" s="134"/>
      <c r="AA59" s="111">
        <v>24</v>
      </c>
      <c r="AB59" s="454"/>
      <c r="AC59" s="454"/>
      <c r="AD59" s="454"/>
      <c r="AE59" s="432"/>
    </row>
    <row r="60" spans="1:31" ht="12" customHeight="1" thickBot="1">
      <c r="A60" s="458">
        <v>55</v>
      </c>
      <c r="B60" s="474" t="e">
        <f>VLOOKUP(A60,'пр.взв.'!B28:H155,2,FALSE)</f>
        <v>#N/A</v>
      </c>
      <c r="C60" s="474" t="e">
        <f>VLOOKUP(A60,'пр.взв.'!B28:H155,3,FALSE)</f>
        <v>#N/A</v>
      </c>
      <c r="D60" s="474" t="e">
        <f>VLOOKUP(A60,'пр.взв.'!B28:H155,5,FALSE)</f>
        <v>#N/A</v>
      </c>
      <c r="E60" s="119"/>
      <c r="F60" s="112"/>
      <c r="G60" s="112"/>
      <c r="H60" s="138"/>
      <c r="I60" s="121"/>
      <c r="J60" s="115"/>
      <c r="K60" s="136"/>
      <c r="L60" s="492"/>
      <c r="M60" s="492"/>
      <c r="N60" s="15">
        <v>6</v>
      </c>
      <c r="O60" s="130" t="s">
        <v>276</v>
      </c>
      <c r="P60" s="124"/>
      <c r="Q60" s="50"/>
      <c r="R60" s="50"/>
      <c r="S60" s="124"/>
      <c r="T60" s="83"/>
      <c r="U60" s="117"/>
      <c r="V60" s="126"/>
      <c r="W60" s="50"/>
      <c r="X60" s="126"/>
      <c r="Y60" s="50"/>
      <c r="Z60" s="50"/>
      <c r="AA60" s="119"/>
      <c r="AB60" s="451" t="e">
        <f>VLOOKUP(AE60,'пр.взв.'!B26:H266,2,FALSE)</f>
        <v>#N/A</v>
      </c>
      <c r="AC60" s="451" t="e">
        <f>VLOOKUP(AE60,'пр.взв.'!B26:AH188,3,FALSE)</f>
        <v>#N/A</v>
      </c>
      <c r="AD60" s="451" t="e">
        <f>VLOOKUP(AE60,'пр.взв.'!B26:H188,5,FALSE)</f>
        <v>#N/A</v>
      </c>
      <c r="AE60" s="432">
        <v>56</v>
      </c>
    </row>
    <row r="61" spans="1:31" ht="12" customHeight="1" thickBot="1">
      <c r="A61" s="459"/>
      <c r="B61" s="475"/>
      <c r="C61" s="475"/>
      <c r="D61" s="475"/>
      <c r="E61" s="112"/>
      <c r="F61" s="112"/>
      <c r="G61" s="123"/>
      <c r="H61" s="121"/>
      <c r="I61" s="111">
        <v>15</v>
      </c>
      <c r="J61" s="146"/>
      <c r="K61" s="136"/>
      <c r="L61" s="82"/>
      <c r="M61" s="118"/>
      <c r="N61" s="50"/>
      <c r="O61" s="51"/>
      <c r="P61" s="118">
        <v>46</v>
      </c>
      <c r="Q61" s="50"/>
      <c r="R61" s="50"/>
      <c r="S61" s="124"/>
      <c r="T61" s="83"/>
      <c r="U61" s="117"/>
      <c r="V61" s="134"/>
      <c r="W61" s="147">
        <v>32</v>
      </c>
      <c r="X61" s="126"/>
      <c r="Y61" s="50"/>
      <c r="Z61" s="50"/>
      <c r="AA61" s="50"/>
      <c r="AB61" s="452"/>
      <c r="AC61" s="452"/>
      <c r="AD61" s="452"/>
      <c r="AE61" s="433"/>
    </row>
    <row r="62" spans="1:31" ht="12" customHeight="1" thickBot="1">
      <c r="A62" s="461">
        <v>15</v>
      </c>
      <c r="B62" s="460" t="str">
        <f>VLOOKUP(A62,'пр.взв.'!B30:H157,2,FALSE)</f>
        <v>НАЗАРОВ Алексей Вячеславович</v>
      </c>
      <c r="C62" s="460" t="str">
        <f>VLOOKUP(A62,'пр.взв.'!B30:H157,3,FALSE)</f>
        <v>24.10.84, МС</v>
      </c>
      <c r="D62" s="460" t="str">
        <f>VLOOKUP(A62,'пр.взв.'!B30:H157,5,FALSE)</f>
        <v>ГУ МВД по Краснодарскому кр.</v>
      </c>
      <c r="E62" s="83"/>
      <c r="F62" s="83"/>
      <c r="G62" s="112"/>
      <c r="H62" s="115"/>
      <c r="I62" s="119" t="s">
        <v>276</v>
      </c>
      <c r="J62" s="121"/>
      <c r="K62" s="117"/>
      <c r="L62" s="82"/>
      <c r="M62" s="118"/>
      <c r="N62" s="50"/>
      <c r="O62" s="15">
        <v>10</v>
      </c>
      <c r="P62" s="130" t="s">
        <v>276</v>
      </c>
      <c r="Q62" s="50"/>
      <c r="R62" s="50"/>
      <c r="S62" s="114"/>
      <c r="T62" s="83"/>
      <c r="U62" s="117"/>
      <c r="V62" s="50"/>
      <c r="W62" s="148" t="s">
        <v>276</v>
      </c>
      <c r="X62" s="126"/>
      <c r="Y62" s="50"/>
      <c r="Z62" s="50"/>
      <c r="AA62" s="50"/>
      <c r="AB62" s="453" t="str">
        <f>VLOOKUP(AE62,'пр.взв.'!B30:H268,2,FALSE)</f>
        <v>ГЕРАСИМОВ Владимир Васильевич</v>
      </c>
      <c r="AC62" s="453" t="str">
        <f>VLOOKUP(AE62,'пр.взв.'!B30:AH190,3,FALSE)</f>
        <v>14.02.91, КМС</v>
      </c>
      <c r="AD62" s="453" t="str">
        <f>VLOOKUP(AE62,'пр.взв.'!B30:H190,5,FALSE)</f>
        <v>УТ МВД по УрФО</v>
      </c>
      <c r="AE62" s="434">
        <v>16</v>
      </c>
    </row>
    <row r="63" spans="1:31" ht="12" customHeight="1">
      <c r="A63" s="458"/>
      <c r="B63" s="162"/>
      <c r="C63" s="162"/>
      <c r="D63" s="162"/>
      <c r="E63" s="111">
        <v>15</v>
      </c>
      <c r="F63" s="112"/>
      <c r="G63" s="112"/>
      <c r="H63" s="129"/>
      <c r="I63" s="117"/>
      <c r="J63" s="83"/>
      <c r="K63" s="83"/>
      <c r="L63" s="484">
        <v>44</v>
      </c>
      <c r="M63" s="484"/>
      <c r="N63" s="50"/>
      <c r="O63" s="50"/>
      <c r="P63" s="137"/>
      <c r="Q63" s="50"/>
      <c r="R63" s="50"/>
      <c r="S63" s="114"/>
      <c r="T63" s="83"/>
      <c r="U63" s="117"/>
      <c r="V63" s="50"/>
      <c r="W63" s="50"/>
      <c r="X63" s="126"/>
      <c r="Y63" s="50"/>
      <c r="Z63" s="50"/>
      <c r="AA63" s="111">
        <v>48</v>
      </c>
      <c r="AB63" s="454"/>
      <c r="AC63" s="454"/>
      <c r="AD63" s="454"/>
      <c r="AE63" s="432"/>
    </row>
    <row r="64" spans="1:31" ht="12" customHeight="1" thickBot="1">
      <c r="A64" s="458">
        <v>47</v>
      </c>
      <c r="B64" s="454" t="str">
        <f>VLOOKUP(A64,'пр.взв.'!B32:H159,2,FALSE)</f>
        <v>САФРОНОВ Николай Юрьевич</v>
      </c>
      <c r="C64" s="454" t="str">
        <f>VLOOKUP(A64,'пр.взв.'!B32:H159,3,FALSE)</f>
        <v>19.12.88, КМС</v>
      </c>
      <c r="D64" s="454" t="str">
        <f>VLOOKUP(A64,'пр.взв.'!B32:H159,5,FALSE)</f>
        <v>Упр.на транспорте МВД по ЦФО</v>
      </c>
      <c r="E64" s="119" t="s">
        <v>276</v>
      </c>
      <c r="F64" s="120"/>
      <c r="G64" s="112"/>
      <c r="H64" s="138"/>
      <c r="I64" s="117"/>
      <c r="J64" s="50"/>
      <c r="K64" s="50"/>
      <c r="L64" s="159"/>
      <c r="M64" s="140"/>
      <c r="N64" s="13">
        <v>44</v>
      </c>
      <c r="O64" s="50"/>
      <c r="P64" s="141"/>
      <c r="Q64" s="13">
        <v>32</v>
      </c>
      <c r="R64" s="50"/>
      <c r="S64" s="121"/>
      <c r="T64" s="83"/>
      <c r="U64" s="117"/>
      <c r="V64" s="50"/>
      <c r="W64" s="50"/>
      <c r="X64" s="126"/>
      <c r="Y64" s="50"/>
      <c r="Z64" s="122"/>
      <c r="AA64" s="119" t="s">
        <v>277</v>
      </c>
      <c r="AB64" s="455" t="str">
        <f>VLOOKUP(AE64,'пр.взв.'!B30:H270,2,FALSE)</f>
        <v>ФИЛИППОВ Иван Евгеньевич</v>
      </c>
      <c r="AC64" s="455" t="str">
        <f>VLOOKUP(AE64,'пр.взв.'!B30:AH192,3,FALSE)</f>
        <v>09.08.92, КМС</v>
      </c>
      <c r="AD64" s="455" t="str">
        <f>VLOOKUP(AE64,'пр.взв.'!B30:H192,5,FALSE)</f>
        <v>Упр.на транспорте МВД по ЦФО</v>
      </c>
      <c r="AE64" s="432">
        <v>48</v>
      </c>
    </row>
    <row r="65" spans="1:31" ht="12" customHeight="1" thickBot="1">
      <c r="A65" s="459"/>
      <c r="B65" s="162"/>
      <c r="C65" s="162"/>
      <c r="D65" s="162"/>
      <c r="E65" s="112" t="s">
        <v>280</v>
      </c>
      <c r="F65" s="123"/>
      <c r="G65" s="111">
        <v>15</v>
      </c>
      <c r="H65" s="132"/>
      <c r="I65" s="117"/>
      <c r="J65" s="50"/>
      <c r="K65" s="50"/>
      <c r="L65" s="84"/>
      <c r="M65" s="129"/>
      <c r="N65" s="130" t="s">
        <v>276</v>
      </c>
      <c r="O65" s="50"/>
      <c r="P65" s="137"/>
      <c r="Q65" s="130" t="s">
        <v>276</v>
      </c>
      <c r="R65" s="50"/>
      <c r="S65" s="114"/>
      <c r="T65" s="83"/>
      <c r="U65" s="117"/>
      <c r="V65" s="50"/>
      <c r="W65" s="50"/>
      <c r="X65" s="134"/>
      <c r="Y65" s="111">
        <v>32</v>
      </c>
      <c r="Z65" s="126"/>
      <c r="AA65" s="50"/>
      <c r="AB65" s="456"/>
      <c r="AC65" s="456"/>
      <c r="AD65" s="456"/>
      <c r="AE65" s="433"/>
    </row>
    <row r="66" spans="1:31" ht="12" customHeight="1" thickBot="1">
      <c r="A66" s="461">
        <v>31</v>
      </c>
      <c r="B66" s="460" t="str">
        <f>VLOOKUP(A66,'пр.взв.'!B34:H161,2,FALSE)</f>
        <v>СВИРИДОВ Алексей Сергеевич</v>
      </c>
      <c r="C66" s="460" t="str">
        <f>VLOOKUP(A66,'пр.взв.'!B34:H161,3,FALSE)</f>
        <v>01.11.87, КМС</v>
      </c>
      <c r="D66" s="460" t="str">
        <f>VLOOKUP(A66,'пр.взв.'!B34:H161,5,FALSE)</f>
        <v>УМВД по Пензенской обл.</v>
      </c>
      <c r="E66" s="83"/>
      <c r="F66" s="112"/>
      <c r="G66" s="119" t="s">
        <v>282</v>
      </c>
      <c r="H66" s="85"/>
      <c r="I66" s="117"/>
      <c r="J66" s="50"/>
      <c r="K66" s="50"/>
      <c r="L66" s="484">
        <v>28</v>
      </c>
      <c r="M66" s="487"/>
      <c r="N66" s="51"/>
      <c r="O66" s="13">
        <v>4</v>
      </c>
      <c r="P66" s="137"/>
      <c r="Q66" s="51"/>
      <c r="R66" s="50"/>
      <c r="S66" s="114"/>
      <c r="T66" s="83"/>
      <c r="U66" s="117"/>
      <c r="V66" s="50"/>
      <c r="W66" s="50"/>
      <c r="X66" s="50"/>
      <c r="Y66" s="119" t="s">
        <v>276</v>
      </c>
      <c r="Z66" s="126"/>
      <c r="AA66" s="50"/>
      <c r="AB66" s="453" t="str">
        <f>VLOOKUP(AE66,'пр.взв.'!B34:H272,2,FALSE)</f>
        <v>ЛУНКИН Борис Игоревич</v>
      </c>
      <c r="AC66" s="453" t="str">
        <f>VLOOKUP(AE66,'пр.взв.'!B34:AH194,3,FALSE)</f>
        <v>25.11.80, КМС</v>
      </c>
      <c r="AD66" s="453" t="str">
        <f>VLOOKUP(AE66,'пр.взв.'!B34:H194,5,FALSE)</f>
        <v>УМВД по Еврейской А.О.</v>
      </c>
      <c r="AE66" s="434">
        <v>32</v>
      </c>
    </row>
    <row r="67" spans="1:31" ht="12" customHeight="1">
      <c r="A67" s="458"/>
      <c r="B67" s="162"/>
      <c r="C67" s="162"/>
      <c r="D67" s="162"/>
      <c r="E67" s="111">
        <v>31</v>
      </c>
      <c r="F67" s="131"/>
      <c r="G67" s="112"/>
      <c r="H67" s="114"/>
      <c r="I67" s="117"/>
      <c r="J67" s="50"/>
      <c r="K67" s="50"/>
      <c r="L67" s="83"/>
      <c r="M67" s="124"/>
      <c r="N67" s="15">
        <v>4</v>
      </c>
      <c r="O67" s="130" t="s">
        <v>276</v>
      </c>
      <c r="P67" s="137"/>
      <c r="Q67" s="51"/>
      <c r="R67" s="160">
        <v>15</v>
      </c>
      <c r="S67" s="114"/>
      <c r="T67" s="83"/>
      <c r="U67" s="83"/>
      <c r="V67" s="50"/>
      <c r="W67" s="50"/>
      <c r="X67" s="50"/>
      <c r="Y67" s="50"/>
      <c r="Z67" s="134"/>
      <c r="AA67" s="111">
        <v>32</v>
      </c>
      <c r="AB67" s="454"/>
      <c r="AC67" s="454"/>
      <c r="AD67" s="454"/>
      <c r="AE67" s="432"/>
    </row>
    <row r="68" spans="1:31" ht="12" customHeight="1" thickBot="1">
      <c r="A68" s="458">
        <v>63</v>
      </c>
      <c r="B68" s="476" t="e">
        <f>VLOOKUP(A68,'пр.взв.'!B36:H163,2,FALSE)</f>
        <v>#N/A</v>
      </c>
      <c r="C68" s="476" t="e">
        <f>VLOOKUP(A68,'пр.взв.'!B36:H163,3,FALSE)</f>
        <v>#N/A</v>
      </c>
      <c r="D68" s="476" t="e">
        <f>VLOOKUP(A68,'пр.взв.'!B36:H163,5,FALSE)</f>
        <v>#N/A</v>
      </c>
      <c r="E68" s="158"/>
      <c r="F68" s="112"/>
      <c r="G68" s="112"/>
      <c r="H68" s="85"/>
      <c r="I68" s="117"/>
      <c r="J68" s="50"/>
      <c r="K68" s="50"/>
      <c r="L68" s="83"/>
      <c r="M68" s="124"/>
      <c r="N68" s="50"/>
      <c r="O68" s="51"/>
      <c r="P68" s="132">
        <v>32</v>
      </c>
      <c r="Q68" s="51"/>
      <c r="R68" s="119" t="s">
        <v>283</v>
      </c>
      <c r="S68" s="114"/>
      <c r="T68" s="83"/>
      <c r="U68" s="83"/>
      <c r="V68" s="50"/>
      <c r="W68" s="50"/>
      <c r="X68" s="50"/>
      <c r="Y68" s="50"/>
      <c r="Z68" s="50"/>
      <c r="AA68" s="119"/>
      <c r="AB68" s="451" t="e">
        <f>VLOOKUP(AE68,'пр.взв.'!B34:H274,2,FALSE)</f>
        <v>#N/A</v>
      </c>
      <c r="AC68" s="451" t="e">
        <f>VLOOKUP(AE68,'пр.взв.'!B34:AH196,3,FALSE)</f>
        <v>#N/A</v>
      </c>
      <c r="AD68" s="451" t="e">
        <f>VLOOKUP(AE68,'пр.взв.'!B34:H196,5,FALSE)</f>
        <v>#N/A</v>
      </c>
      <c r="AE68" s="432">
        <v>64</v>
      </c>
    </row>
    <row r="69" spans="1:31" ht="12" customHeight="1" thickBot="1">
      <c r="A69" s="459"/>
      <c r="B69" s="477"/>
      <c r="C69" s="477"/>
      <c r="D69" s="477"/>
      <c r="E69" s="147"/>
      <c r="F69" s="112"/>
      <c r="G69" s="113"/>
      <c r="H69" s="114"/>
      <c r="I69" s="115"/>
      <c r="J69" s="50"/>
      <c r="K69" s="50"/>
      <c r="L69" s="117"/>
      <c r="M69" s="121"/>
      <c r="N69" s="50"/>
      <c r="O69" s="15">
        <v>32</v>
      </c>
      <c r="P69" s="142" t="s">
        <v>276</v>
      </c>
      <c r="Q69" s="493">
        <v>15</v>
      </c>
      <c r="R69" s="50"/>
      <c r="S69" s="114"/>
      <c r="T69" s="83"/>
      <c r="U69" s="83"/>
      <c r="V69" s="50"/>
      <c r="W69" s="50"/>
      <c r="X69" s="50"/>
      <c r="Y69" s="50"/>
      <c r="Z69" s="50"/>
      <c r="AA69" s="50"/>
      <c r="AB69" s="452"/>
      <c r="AC69" s="452"/>
      <c r="AD69" s="452"/>
      <c r="AE69" s="433"/>
    </row>
    <row r="70" spans="1:31" ht="9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7"/>
      <c r="L70" s="89"/>
      <c r="M70" s="117"/>
      <c r="N70" s="83"/>
      <c r="O70" s="50"/>
      <c r="P70" s="83"/>
      <c r="Q70" s="494"/>
      <c r="R70" s="115"/>
      <c r="S70" s="117"/>
      <c r="T70" s="83"/>
      <c r="U70" s="83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2.75">
      <c r="A71" s="83"/>
      <c r="B71" s="83"/>
      <c r="C71" s="83"/>
      <c r="D71" s="83"/>
      <c r="E71" s="83"/>
      <c r="F71" s="83"/>
      <c r="G71" s="83"/>
      <c r="H71" s="92">
        <f>HYPERLINK('[1]реквизиты'!$A$22)</f>
      </c>
      <c r="I71" s="84"/>
      <c r="J71" s="84"/>
      <c r="K71" s="87"/>
      <c r="L71" s="89"/>
      <c r="M71" s="89"/>
      <c r="N71" s="87"/>
      <c r="O71" s="87"/>
      <c r="P71" s="161">
        <f>HYPERLINK('[1]реквизиты'!$G$23)</f>
      </c>
      <c r="Q71" s="117"/>
      <c r="R71" s="83"/>
      <c r="S71" s="83"/>
      <c r="T71" s="83"/>
      <c r="U71" s="83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2.75">
      <c r="A72" s="83"/>
      <c r="B72" s="83"/>
      <c r="C72" s="83"/>
      <c r="D72" s="83"/>
      <c r="E72" s="83"/>
      <c r="F72" s="83"/>
      <c r="G72" s="83"/>
      <c r="H72" s="83"/>
      <c r="I72" s="83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2.75">
      <c r="A73" s="83" t="str">
        <f>HYPERLINK('[1]реквизиты'!$A$6)</f>
        <v>Гл. судья, судья МК</v>
      </c>
      <c r="B73" s="83"/>
      <c r="C73" s="87"/>
      <c r="D73" s="89"/>
      <c r="E73" s="89"/>
      <c r="F73" s="89"/>
      <c r="G73" s="488" t="str">
        <f>'[1]реквизиты'!$G$7</f>
        <v>А.Н.Мельников</v>
      </c>
      <c r="H73" s="488"/>
      <c r="I73" s="488"/>
      <c r="J73" s="489" t="str">
        <f>'[1]реквизиты'!$G$8</f>
        <v>/г.В.Пышма/</v>
      </c>
      <c r="K73" s="489"/>
      <c r="L73" s="87"/>
      <c r="M73" s="89"/>
      <c r="N73" s="89"/>
      <c r="O73" s="89"/>
      <c r="P73" s="50"/>
      <c r="Q73" s="50"/>
      <c r="R73" s="50"/>
      <c r="S73" s="50"/>
      <c r="T73" s="83" t="str">
        <f>HYPERLINK('[1]реквизиты'!$A$8)</f>
        <v>Гл. секретарь, судья МК</v>
      </c>
      <c r="U73" s="83"/>
      <c r="V73" s="87"/>
      <c r="W73" s="89"/>
      <c r="X73" s="89"/>
      <c r="Y73" s="89"/>
      <c r="Z73" s="50"/>
      <c r="AA73" s="50"/>
      <c r="AB73" s="495" t="str">
        <f>'[1]реквизиты'!$G$9</f>
        <v>С.М.Трескин</v>
      </c>
      <c r="AC73" s="495"/>
      <c r="AD73" s="489" t="str">
        <f>'[1]реквизиты'!$G$10</f>
        <v>/г.Бийск/</v>
      </c>
      <c r="AE73" s="489"/>
    </row>
    <row r="74" spans="1:31" ht="12.75">
      <c r="A74" s="83"/>
      <c r="B74" s="83"/>
      <c r="C74" s="87"/>
      <c r="D74" s="89"/>
      <c r="E74" s="89"/>
      <c r="F74" s="89"/>
      <c r="G74" s="50"/>
      <c r="H74" s="83"/>
      <c r="I74" s="83"/>
      <c r="J74" s="50"/>
      <c r="K74" s="50"/>
      <c r="L74" s="50"/>
      <c r="M74" s="50"/>
      <c r="N74" s="50"/>
      <c r="O74" s="50"/>
      <c r="P74" s="50"/>
      <c r="Q74" s="87"/>
      <c r="R74" s="83"/>
      <c r="S74" s="83"/>
      <c r="T74" s="84"/>
      <c r="U74" s="83"/>
      <c r="V74" s="87"/>
      <c r="W74" s="87"/>
      <c r="X74" s="89"/>
      <c r="Y74" s="89"/>
      <c r="Z74" s="50"/>
      <c r="AA74" s="50"/>
      <c r="AB74" s="50"/>
      <c r="AC74" s="50"/>
      <c r="AD74" s="50"/>
      <c r="AE74" s="50"/>
    </row>
    <row r="75" spans="1:31" ht="12.75">
      <c r="A75" s="50"/>
      <c r="B75" s="50"/>
      <c r="C75" s="50"/>
      <c r="D75" s="50"/>
      <c r="E75" s="50"/>
      <c r="F75" s="50"/>
      <c r="G75" s="50"/>
      <c r="H75" s="50"/>
      <c r="I75" s="83"/>
      <c r="J75" s="50"/>
      <c r="K75" s="50"/>
      <c r="L75" s="50"/>
      <c r="M75" s="50"/>
      <c r="N75" s="50"/>
      <c r="O75" s="50"/>
      <c r="P75" s="50"/>
      <c r="Q75" s="87"/>
      <c r="R75" s="83"/>
      <c r="S75" s="83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ht="12.75">
      <c r="A76" s="50"/>
      <c r="B76" s="50"/>
      <c r="C76" s="50"/>
      <c r="D76" s="50"/>
      <c r="E76" s="50"/>
      <c r="F76" s="50"/>
      <c r="G76" s="50"/>
      <c r="H76" s="50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50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50"/>
      <c r="W78" s="50"/>
      <c r="X78" s="50"/>
      <c r="Y78" s="50"/>
      <c r="Z78" s="50"/>
      <c r="AA78" s="50"/>
      <c r="AB78" s="50"/>
      <c r="AC78" s="50"/>
      <c r="AD78" s="50"/>
      <c r="AE78" s="50"/>
    </row>
    <row r="79" spans="1:3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50"/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50"/>
      <c r="W80" s="50"/>
      <c r="X80" s="50"/>
      <c r="Y80" s="50"/>
      <c r="Z80" s="50"/>
      <c r="AA80" s="50"/>
      <c r="AB80" s="50"/>
      <c r="AC80" s="50"/>
      <c r="AD80" s="50"/>
      <c r="AE80" s="50"/>
    </row>
    <row r="81" spans="1:3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50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50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50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50"/>
      <c r="W93" s="50"/>
      <c r="X93" s="50"/>
      <c r="Y93" s="50"/>
      <c r="Z93" s="50"/>
      <c r="AA93" s="50"/>
      <c r="AB93" s="50"/>
      <c r="AC93" s="50"/>
      <c r="AD93" s="50"/>
      <c r="AE93" s="50"/>
    </row>
    <row r="94" spans="1:3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50"/>
      <c r="W94" s="50"/>
      <c r="X94" s="50"/>
      <c r="Y94" s="50"/>
      <c r="Z94" s="50"/>
      <c r="AA94" s="50"/>
      <c r="AB94" s="50"/>
      <c r="AC94" s="50"/>
      <c r="AD94" s="50"/>
      <c r="AE94" s="50"/>
    </row>
    <row r="95" spans="1:3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50"/>
      <c r="W95" s="50"/>
      <c r="X95" s="50"/>
      <c r="Y95" s="50"/>
      <c r="Z95" s="50"/>
      <c r="AA95" s="50"/>
      <c r="AB95" s="50"/>
      <c r="AC95" s="50"/>
      <c r="AD95" s="50"/>
      <c r="AE95" s="50"/>
    </row>
    <row r="96" spans="1:3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50"/>
      <c r="W96" s="50"/>
      <c r="X96" s="50"/>
      <c r="Y96" s="50"/>
      <c r="Z96" s="50"/>
      <c r="AA96" s="50"/>
      <c r="AB96" s="50"/>
      <c r="AC96" s="50"/>
      <c r="AD96" s="50"/>
      <c r="AE96" s="50"/>
    </row>
    <row r="97" spans="1:3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50"/>
      <c r="W97" s="50"/>
      <c r="X97" s="50"/>
      <c r="Y97" s="50"/>
      <c r="Z97" s="50"/>
      <c r="AA97" s="50"/>
      <c r="AB97" s="50"/>
      <c r="AC97" s="50"/>
      <c r="AD97" s="50"/>
      <c r="AE97" s="50"/>
    </row>
    <row r="98" spans="1:3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50"/>
      <c r="W98" s="50"/>
      <c r="X98" s="50"/>
      <c r="Y98" s="50"/>
      <c r="Z98" s="50"/>
      <c r="AA98" s="50"/>
      <c r="AB98" s="50"/>
      <c r="AC98" s="50"/>
      <c r="AD98" s="50"/>
      <c r="AE98" s="50"/>
    </row>
    <row r="99" spans="1:3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50"/>
      <c r="W99" s="50"/>
      <c r="X99" s="50"/>
      <c r="Y99" s="50"/>
      <c r="Z99" s="50"/>
      <c r="AA99" s="50"/>
      <c r="AB99" s="50"/>
      <c r="AC99" s="50"/>
      <c r="AD99" s="50"/>
      <c r="AE99" s="50"/>
    </row>
    <row r="100" spans="1:3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</row>
    <row r="101" spans="1:3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</row>
    <row r="102" spans="1:3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</row>
    <row r="104" spans="1:3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</row>
    <row r="105" spans="1:3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</row>
    <row r="106" spans="1:3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</row>
    <row r="107" spans="1:3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1:3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1:3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</row>
    <row r="113" spans="1:3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</row>
    <row r="117" spans="1:3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1:3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1:3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</row>
    <row r="120" spans="1:3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</row>
    <row r="121" spans="1:3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</row>
    <row r="122" spans="1:3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</row>
    <row r="123" spans="1:3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</row>
    <row r="124" spans="1:3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</row>
    <row r="125" spans="1:3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</row>
    <row r="126" spans="1:3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</row>
    <row r="127" spans="1:3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</row>
    <row r="128" spans="1:3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</row>
    <row r="129" spans="1:3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</row>
    <row r="130" spans="1:3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</row>
    <row r="131" spans="1:3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</row>
    <row r="132" spans="1:3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</row>
    <row r="133" spans="1:3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1:3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2014-10-24T10:29:09Z</cp:lastPrinted>
  <dcterms:created xsi:type="dcterms:W3CDTF">1996-10-08T23:32:33Z</dcterms:created>
  <dcterms:modified xsi:type="dcterms:W3CDTF">2014-10-24T11:55:55Z</dcterms:modified>
  <cp:category/>
  <cp:version/>
  <cp:contentType/>
  <cp:contentStatus/>
</cp:coreProperties>
</file>