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<sst xmlns="http://schemas.openxmlformats.org/spreadsheetml/2006/main" count="679" uniqueCount="253">
  <si>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</si>
  <si>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</si>
  <si>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</si>
  <si>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</si>
  <si>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</si>
  <si>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</si>
  <si>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</si>
  <si>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</si>
  <si>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</si>
  <si>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</si>
  <si>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</si>
  <si>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</si>
  <si>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</si>
  <si>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</si>
  <si>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</si>
  <si>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</si>
  <si>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</si>
  <si>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</si>
  <si>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</si>
  <si>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</si>
  <si>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</si>
  <si>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</si>
  <si>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</si>
  <si>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</si>
  <si>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</si>
  <si>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</si>
  <si>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</si>
  <si>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</si>
  <si>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</si>
  <si>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</si>
  <si>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</si>
  <si>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</si>
  <si>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</si>
  <si>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</si>
  <si>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</si>
  <si>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</si>
  <si>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</si>
  <si>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</si>
  <si>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</si>
  <si>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</si>
  <si>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</si>
  <si>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</si>
  <si>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</si>
  <si>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</si>
  <si>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</si>
  <si>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</si>
  <si>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</si>
  <si>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</si>
  <si>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</si>
  <si>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</si>
  <si>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</si>
  <si>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</si>
  <si>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</si>
  <si>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</si>
  <si>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</si>
  <si>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</si>
  <si>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</si>
  <si>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</si>
  <si>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</si>
  <si>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</si>
  <si>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</si>
  <si>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</si>
  <si>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</si>
  <si>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</si>
  <si>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</si>
  <si>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</si>
  <si>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</si>
  <si>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</si>
  <si>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</si>
  <si>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</si>
  <si>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</si>
  <si>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</si>
  <si>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</si>
  <si>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</si>
  <si>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</si>
  <si>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</si>
  <si>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</si>
  <si>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</si>
  <si>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41</t>
  </si>
  <si>
    <t>42</t>
  </si>
  <si>
    <t>43</t>
  </si>
  <si>
    <t>44</t>
  </si>
  <si>
    <t>г.Железноводск Ставропольский край, ЮФО</t>
  </si>
  <si>
    <t>Абрамян Д.А.</t>
  </si>
  <si>
    <t>Оглы Константин Лятюниевич</t>
  </si>
  <si>
    <t>05.02.2002, 1ю</t>
  </si>
  <si>
    <t>р.п.Таловая Воронежская обл. ЦФО</t>
  </si>
  <si>
    <t>Алексеев Ю.В.</t>
  </si>
  <si>
    <t>Оглы Роман Лятюниевич</t>
  </si>
  <si>
    <t>Земсков Никита Александрович</t>
  </si>
  <si>
    <t>20.09.2002, 1ю</t>
  </si>
  <si>
    <t>г.Пушкино Московская обл., ЦФО</t>
  </si>
  <si>
    <t>Аппаков С.С.</t>
  </si>
  <si>
    <t>Носов Денис Юрьевич</t>
  </si>
  <si>
    <t>18.07.2001, 1ю</t>
  </si>
  <si>
    <t>р.п.Ивантеевка, Саратовская обл. ПФО</t>
  </si>
  <si>
    <t>Аржаткин В.В.</t>
  </si>
  <si>
    <t>Зулкайдаев Эрнест Сайдулович</t>
  </si>
  <si>
    <t>23.06.2001, 1ю</t>
  </si>
  <si>
    <t>Пыркин Данил Эдуардович</t>
  </si>
  <si>
    <t>27.04.2003, 2ю</t>
  </si>
  <si>
    <t>г.Чебоксары, Чувашская Республика, ПФО</t>
  </si>
  <si>
    <t>Арсентьев Д.Р.</t>
  </si>
  <si>
    <t>Лукашин Игорь Павлович</t>
  </si>
  <si>
    <t>11.03.2001, 1ю</t>
  </si>
  <si>
    <t>ГБОУ ЦО "Самбо-70" г.Москва</t>
  </si>
  <si>
    <t>Богомолов В.А., Мартынов И.В.</t>
  </si>
  <si>
    <t>Виноградов Андрей Максимович</t>
  </si>
  <si>
    <t>Кунусов Дархан Дамирович</t>
  </si>
  <si>
    <t>11.05.2002, 3ю</t>
  </si>
  <si>
    <t>п.Володарский Астраханская обл.,ЮФО</t>
  </si>
  <si>
    <t>Гайнулин И.Г.</t>
  </si>
  <si>
    <t>Кунусов Мирхан Дамирович</t>
  </si>
  <si>
    <t>11.05.2002,   3ю</t>
  </si>
  <si>
    <t>Левада Андрей Александрович</t>
  </si>
  <si>
    <t>27.07.2003, 1ю</t>
  </si>
  <si>
    <t>г.Мытищи, Московская обл. ЦФО</t>
  </si>
  <si>
    <t>Гончаров Ю.С.</t>
  </si>
  <si>
    <t>Мальцев Максим Константинович</t>
  </si>
  <si>
    <t>г.Н.Новгород, Нижегородская обл., ПФО</t>
  </si>
  <si>
    <t>Додонов А.И.</t>
  </si>
  <si>
    <t>Ермоленко Даниил Алексеевич</t>
  </si>
  <si>
    <t>Бушуев Никита Александрович</t>
  </si>
  <si>
    <t>Фунтиков Александр Викторович</t>
  </si>
  <si>
    <t>06.08.2002, 1ю</t>
  </si>
  <si>
    <t>Кабанов Д.Б., Богатырев Д.В.</t>
  </si>
  <si>
    <t>Альчекенов Данияр Азаматович</t>
  </si>
  <si>
    <t>31.08.2002, 2ю</t>
  </si>
  <si>
    <t>с.Красный Яр, Астраханская обл. ЮФО</t>
  </si>
  <si>
    <t>Каримов Е.А.</t>
  </si>
  <si>
    <t>Максимов Максим Константинович</t>
  </si>
  <si>
    <t>09.11.2002,</t>
  </si>
  <si>
    <t>г.Самара Самарская обл. ПФО</t>
  </si>
  <si>
    <t>Киргизов В.В., Глухов Т.В.</t>
  </si>
  <si>
    <t>Караульщиков Никита</t>
  </si>
  <si>
    <t>г.Н.Ломов, Пензенская обл., ПФО</t>
  </si>
  <si>
    <t>Конестяпин А.И.</t>
  </si>
  <si>
    <t>Гвазава Давид Эмзаривич</t>
  </si>
  <si>
    <t>01.10.2002, 3ю</t>
  </si>
  <si>
    <t>г.Саратов, Саратовская обл., ПФО</t>
  </si>
  <si>
    <t>Коченюк А.А.</t>
  </si>
  <si>
    <t>г.Красноармейск Саратовская обл., ПФО</t>
  </si>
  <si>
    <t>Кругов В.В. Обухов А.В.</t>
  </si>
  <si>
    <t>Банлуев Вадим Эльмарович</t>
  </si>
  <si>
    <t>Леонтьев Никита Геннадьевич</t>
  </si>
  <si>
    <t>04.08.2002, 1ю</t>
  </si>
  <si>
    <t>г.Давлеканово, Р.Башкортостан</t>
  </si>
  <si>
    <t>Никитин А.Г.</t>
  </si>
  <si>
    <t>Звягин Александр Сергеевич</t>
  </si>
  <si>
    <t>11.07.2003,   1ю</t>
  </si>
  <si>
    <t>г.Энгельс, Саратовская обл., ПФО</t>
  </si>
  <si>
    <t>Никитин А.П.</t>
  </si>
  <si>
    <t>Р.Казахстан</t>
  </si>
  <si>
    <t>Нургалиев С.</t>
  </si>
  <si>
    <t>Шемяков Иван Эдуардович</t>
  </si>
  <si>
    <t>06.01.2002, 2р</t>
  </si>
  <si>
    <t>Осипов Д.Н.</t>
  </si>
  <si>
    <t>Лукашин Иван Алексеевич</t>
  </si>
  <si>
    <t>17.03.2002, 1р</t>
  </si>
  <si>
    <t>г.Вольск, Саратовская обл. ПФО</t>
  </si>
  <si>
    <t>Очкин А.И. Очкина М.В.</t>
  </si>
  <si>
    <t>Харитонов Роман Дмитриевич</t>
  </si>
  <si>
    <t>29.06.2002 2р</t>
  </si>
  <si>
    <t>Пегасов С.В.</t>
  </si>
  <si>
    <t>19.08.2002, 1ю</t>
  </si>
  <si>
    <t>г.Балашов Саратовская обл. ПФО</t>
  </si>
  <si>
    <t>Разваляев С.В.</t>
  </si>
  <si>
    <t>Основин Григорий Макисмович</t>
  </si>
  <si>
    <t>13.05.2003, 1ю</t>
  </si>
  <si>
    <t>Ахмедов Ахмед Ихтибарович</t>
  </si>
  <si>
    <t>04.11.2003, 1ю</t>
  </si>
  <si>
    <t>Рожков В.И.</t>
  </si>
  <si>
    <t>Земляницин Михаил Андреевич</t>
  </si>
  <si>
    <t>20.11.2001, 1ю</t>
  </si>
  <si>
    <t>Савкин А.В., Соломатин А.В., Соломатин С.В.</t>
  </si>
  <si>
    <t>Гусейнов Гасанбек Султанбекович</t>
  </si>
  <si>
    <t>24.11.2002, бр</t>
  </si>
  <si>
    <t>Савкин П.А.</t>
  </si>
  <si>
    <t>Колодин Сергей Олегович</t>
  </si>
  <si>
    <t>21.07.2003, бр</t>
  </si>
  <si>
    <t>Дикий Владислав Александрович</t>
  </si>
  <si>
    <t>11.05.2001, 1ю</t>
  </si>
  <si>
    <t>г.Санкт-Петербург</t>
  </si>
  <si>
    <t>Селяков А.А.</t>
  </si>
  <si>
    <t>Сорокин Даниил Андреевич</t>
  </si>
  <si>
    <t>01.03.2001, 1ю</t>
  </si>
  <si>
    <t>Гордон Никита Дмитриевич</t>
  </si>
  <si>
    <t>18.11.2003, 2ю</t>
  </si>
  <si>
    <t>г.Грабово Пензенская обл., ПФО</t>
  </si>
  <si>
    <t>Солуянов В.В.</t>
  </si>
  <si>
    <t>г.Новочебоксарск, Чувашская Республика, ПФО</t>
  </si>
  <si>
    <t>Тимофеев А.В.</t>
  </si>
  <si>
    <t>Аюкин Даниил Владиславович</t>
  </si>
  <si>
    <t>15.03.2001, 2ю</t>
  </si>
  <si>
    <t>Трофимов Е.В.</t>
  </si>
  <si>
    <t>Бабаев Дамир Рустамович</t>
  </si>
  <si>
    <t>23.04.2003, 1ю</t>
  </si>
  <si>
    <t>г.Волгоград, Волгоградская обл. ЮФО</t>
  </si>
  <si>
    <t>Филиппов М.В., Иванова Т.А.</t>
  </si>
  <si>
    <t>Кабанов Филипп Олегович</t>
  </si>
  <si>
    <t>24.06.2002, 1ю</t>
  </si>
  <si>
    <t>В.к. 35 кг.</t>
  </si>
  <si>
    <t>Разумов Владлен Андреевич</t>
  </si>
  <si>
    <t>03.12.2003,1р</t>
  </si>
  <si>
    <t>Муханбетов Бекзат Жукберенович</t>
  </si>
  <si>
    <t>Пономарёв Юрий Павлович</t>
  </si>
  <si>
    <t>21.11.2002, 1р</t>
  </si>
  <si>
    <t>Жонысов Мирас Айбекович</t>
  </si>
  <si>
    <t xml:space="preserve">Шиязбаев Тореш </t>
  </si>
  <si>
    <t>17.12.2002, 1р</t>
  </si>
  <si>
    <t>Прокопьев Савелий Александрович</t>
  </si>
  <si>
    <t>Аманбаев Ринат Робертолунович</t>
  </si>
  <si>
    <t>15.01.2003, 2ю</t>
  </si>
  <si>
    <t>12.10.2002, 1ю</t>
  </si>
  <si>
    <t>подгруппа А</t>
  </si>
  <si>
    <t>подгруппа Б</t>
  </si>
  <si>
    <t>0.15</t>
  </si>
  <si>
    <t>2,07</t>
  </si>
  <si>
    <t>1,06</t>
  </si>
  <si>
    <t>2,08</t>
  </si>
  <si>
    <t>1,07</t>
  </si>
  <si>
    <t>0,37</t>
  </si>
  <si>
    <t>2,01</t>
  </si>
  <si>
    <t>1,30</t>
  </si>
  <si>
    <t>1,08</t>
  </si>
  <si>
    <t>0,40</t>
  </si>
  <si>
    <t>2,04</t>
  </si>
  <si>
    <t>2,03</t>
  </si>
  <si>
    <t>2,50</t>
  </si>
  <si>
    <t>0,13</t>
  </si>
  <si>
    <t>0,53</t>
  </si>
  <si>
    <t>0,20</t>
  </si>
  <si>
    <t>х</t>
  </si>
  <si>
    <t>0,48</t>
  </si>
  <si>
    <t>1,45</t>
  </si>
  <si>
    <t>2,14</t>
  </si>
  <si>
    <t>свободен</t>
  </si>
  <si>
    <t>св</t>
  </si>
  <si>
    <t>2,47</t>
  </si>
  <si>
    <t>0,27</t>
  </si>
  <si>
    <t>1,15</t>
  </si>
  <si>
    <t>2,09</t>
  </si>
  <si>
    <t>0,23</t>
  </si>
  <si>
    <t xml:space="preserve"> КРУГ 6</t>
  </si>
  <si>
    <t>1,01</t>
  </si>
  <si>
    <t>Б1</t>
  </si>
  <si>
    <t>Б2</t>
  </si>
  <si>
    <t>А1</t>
  </si>
  <si>
    <t>А2</t>
  </si>
  <si>
    <t xml:space="preserve"> КРУГ 7</t>
  </si>
  <si>
    <t>пф</t>
  </si>
  <si>
    <t>ф</t>
  </si>
  <si>
    <t>Кольжанов Денис Игоревич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</si>
</sst>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 wrapText="1"/>
    </xf>
    <xf numFmtId="49" fontId="32" fillId="0" borderId="0" xfId="0" applyNumberFormat="1" applyFont="1" applyBorder="1" applyAlignment="1">
      <alignment horizontal="center" vertical="center"/>
    </xf>
    <xf numFmtId="0" fontId="32" fillId="0" borderId="0" xfId="42" applyFont="1" applyBorder="1" applyAlignment="1" applyProtection="1">
      <alignment vertical="center"/>
      <protection/>
    </xf>
    <xf numFmtId="0" fontId="5" fillId="0" borderId="14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181" fontId="15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3" fillId="0" borderId="0" xfId="42" applyFont="1" applyAlignment="1" applyProtection="1">
      <alignment/>
      <protection/>
    </xf>
    <xf numFmtId="0" fontId="27" fillId="0" borderId="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6" fillId="33" borderId="23" xfId="42" applyFont="1" applyFill="1" applyBorder="1" applyAlignment="1" applyProtection="1">
      <alignment horizontal="center" vertical="center" wrapText="1"/>
      <protection/>
    </xf>
    <xf numFmtId="0" fontId="26" fillId="33" borderId="24" xfId="42" applyFont="1" applyFill="1" applyBorder="1" applyAlignment="1" applyProtection="1">
      <alignment horizontal="center" vertical="center" wrapText="1"/>
      <protection/>
    </xf>
    <xf numFmtId="0" fontId="26" fillId="33" borderId="25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4" borderId="23" xfId="42" applyFont="1" applyFill="1" applyBorder="1" applyAlignment="1" applyProtection="1">
      <alignment horizontal="center" vertical="center"/>
      <protection/>
    </xf>
    <xf numFmtId="0" fontId="29" fillId="34" borderId="24" xfId="42" applyFont="1" applyFill="1" applyBorder="1" applyAlignment="1" applyProtection="1">
      <alignment horizontal="center" vertical="center"/>
      <protection/>
    </xf>
    <xf numFmtId="0" fontId="29" fillId="34" borderId="25" xfId="42" applyFont="1" applyFill="1" applyBorder="1" applyAlignment="1" applyProtection="1">
      <alignment horizontal="center" vertical="center"/>
      <protection/>
    </xf>
    <xf numFmtId="0" fontId="30" fillId="35" borderId="26" xfId="0" applyFont="1" applyFill="1" applyBorder="1" applyAlignment="1">
      <alignment horizontal="center" vertical="center"/>
    </xf>
    <xf numFmtId="0" fontId="30" fillId="35" borderId="27" xfId="0" applyFont="1" applyFill="1" applyBorder="1" applyAlignment="1">
      <alignment horizontal="center" vertical="center"/>
    </xf>
    <xf numFmtId="0" fontId="30" fillId="35" borderId="28" xfId="0" applyFont="1" applyFill="1" applyBorder="1" applyAlignment="1">
      <alignment horizontal="center" vertical="center"/>
    </xf>
    <xf numFmtId="0" fontId="30" fillId="36" borderId="26" xfId="0" applyFont="1" applyFill="1" applyBorder="1" applyAlignment="1">
      <alignment horizontal="center" vertical="center"/>
    </xf>
    <xf numFmtId="0" fontId="30" fillId="36" borderId="27" xfId="0" applyFont="1" applyFill="1" applyBorder="1" applyAlignment="1">
      <alignment horizontal="center" vertical="center"/>
    </xf>
    <xf numFmtId="0" fontId="30" fillId="36" borderId="28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30" fillId="34" borderId="26" xfId="0" applyFont="1" applyFill="1" applyBorder="1" applyAlignment="1">
      <alignment horizontal="center" vertical="center"/>
    </xf>
    <xf numFmtId="0" fontId="30" fillId="34" borderId="27" xfId="0" applyFont="1" applyFill="1" applyBorder="1" applyAlignment="1">
      <alignment horizontal="center" vertical="center"/>
    </xf>
    <xf numFmtId="0" fontId="30" fillId="34" borderId="28" xfId="0" applyFont="1" applyFill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0" fillId="0" borderId="40" xfId="42" applyNumberFormat="1" applyFont="1" applyFill="1" applyBorder="1" applyAlignment="1" applyProtection="1">
      <alignment horizontal="left" vertical="center" wrapText="1"/>
      <protection/>
    </xf>
    <xf numFmtId="14" fontId="0" fillId="0" borderId="40" xfId="42" applyNumberFormat="1" applyFont="1" applyFill="1" applyBorder="1" applyAlignment="1" applyProtection="1">
      <alignment horizontal="left" vertical="center" wrapText="1"/>
      <protection/>
    </xf>
    <xf numFmtId="14" fontId="0" fillId="0" borderId="32" xfId="42" applyNumberFormat="1" applyFont="1" applyFill="1" applyBorder="1" applyAlignment="1" applyProtection="1">
      <alignment horizontal="left" vertical="center" wrapText="1"/>
      <protection/>
    </xf>
    <xf numFmtId="14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Border="1" applyAlignment="1">
      <alignment horizontal="center"/>
    </xf>
    <xf numFmtId="0" fontId="0" fillId="0" borderId="51" xfId="42" applyNumberFormat="1" applyFont="1" applyFill="1" applyBorder="1" applyAlignment="1" applyProtection="1">
      <alignment horizontal="center" vertical="center" wrapText="1"/>
      <protection/>
    </xf>
    <xf numFmtId="14" fontId="0" fillId="0" borderId="51" xfId="42" applyNumberFormat="1" applyFont="1" applyFill="1" applyBorder="1" applyAlignment="1" applyProtection="1">
      <alignment horizontal="center" vertical="center" wrapText="1"/>
      <protection/>
    </xf>
    <xf numFmtId="14" fontId="0" fillId="0" borderId="38" xfId="42" applyNumberFormat="1" applyFont="1" applyFill="1" applyBorder="1" applyAlignment="1" applyProtection="1">
      <alignment horizontal="center" vertical="center" wrapText="1"/>
      <protection/>
    </xf>
    <xf numFmtId="14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14" fontId="2" fillId="0" borderId="64" xfId="0" applyNumberFormat="1" applyFont="1" applyBorder="1" applyAlignment="1">
      <alignment horizontal="center" vertical="center" wrapText="1"/>
    </xf>
    <xf numFmtId="14" fontId="2" fillId="0" borderId="56" xfId="0" applyNumberFormat="1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24" fillId="35" borderId="55" xfId="0" applyFont="1" applyFill="1" applyBorder="1" applyAlignment="1">
      <alignment horizontal="center" vertical="center" textRotation="90" wrapText="1"/>
    </xf>
    <xf numFmtId="0" fontId="24" fillId="35" borderId="71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72" xfId="0" applyFont="1" applyFill="1" applyBorder="1" applyAlignment="1">
      <alignment horizontal="center" vertical="center" wrapText="1"/>
    </xf>
    <xf numFmtId="0" fontId="13" fillId="37" borderId="73" xfId="0" applyFont="1" applyFill="1" applyBorder="1" applyAlignment="1">
      <alignment horizontal="center" vertical="center" wrapText="1"/>
    </xf>
    <xf numFmtId="0" fontId="13" fillId="37" borderId="74" xfId="0" applyFont="1" applyFill="1" applyBorder="1" applyAlignment="1">
      <alignment horizontal="center" vertical="center" wrapText="1"/>
    </xf>
    <xf numFmtId="0" fontId="13" fillId="37" borderId="75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181" fontId="11" fillId="0" borderId="55" xfId="0" applyNumberFormat="1" applyFont="1" applyBorder="1" applyAlignment="1">
      <alignment horizontal="center" vertical="center"/>
    </xf>
    <xf numFmtId="181" fontId="11" fillId="0" borderId="56" xfId="0" applyNumberFormat="1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5" fillId="0" borderId="23" xfId="42" applyNumberFormat="1" applyFont="1" applyFill="1" applyBorder="1" applyAlignment="1" applyProtection="1">
      <alignment horizontal="center" vertical="center" wrapText="1"/>
      <protection/>
    </xf>
    <xf numFmtId="0" fontId="20" fillId="0" borderId="24" xfId="42" applyNumberFormat="1" applyFont="1" applyFill="1" applyBorder="1" applyAlignment="1" applyProtection="1">
      <alignment horizontal="center" vertical="center" wrapText="1"/>
      <protection/>
    </xf>
    <xf numFmtId="0" fontId="20" fillId="0" borderId="25" xfId="42" applyNumberFormat="1" applyFont="1" applyFill="1" applyBorder="1" applyAlignment="1" applyProtection="1">
      <alignment horizontal="center" vertical="center" wrapText="1"/>
      <protection/>
    </xf>
    <xf numFmtId="0" fontId="23" fillId="0" borderId="55" xfId="0" applyFont="1" applyBorder="1" applyAlignment="1">
      <alignment horizontal="center" vertical="center" textRotation="90" wrapText="1"/>
    </xf>
    <xf numFmtId="0" fontId="23" fillId="0" borderId="71" xfId="0" applyFont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 textRotation="90" wrapText="1"/>
    </xf>
    <xf numFmtId="0" fontId="5" fillId="0" borderId="71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23" xfId="42" applyFont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20" xfId="42" applyFont="1" applyBorder="1" applyAlignment="1" applyProtection="1">
      <alignment horizontal="center" vertical="center" wrapText="1"/>
      <protection/>
    </xf>
    <xf numFmtId="0" fontId="4" fillId="0" borderId="21" xfId="42" applyFont="1" applyBorder="1" applyAlignment="1" applyProtection="1">
      <alignment horizontal="center" vertical="center" wrapText="1"/>
      <protection/>
    </xf>
    <xf numFmtId="0" fontId="14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" fillId="0" borderId="27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80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49" fontId="2" fillId="0" borderId="80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81" xfId="0" applyFont="1" applyBorder="1" applyAlignment="1">
      <alignment horizontal="left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2" fillId="0" borderId="8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wrapText="1"/>
    </xf>
    <xf numFmtId="0" fontId="2" fillId="0" borderId="4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24" xfId="42" applyNumberFormat="1" applyFont="1" applyFill="1" applyBorder="1" applyAlignment="1" applyProtection="1">
      <alignment horizontal="center" vertical="center" wrapText="1"/>
      <protection/>
    </xf>
    <xf numFmtId="0" fontId="5" fillId="0" borderId="25" xfId="42" applyNumberFormat="1" applyFont="1" applyFill="1" applyBorder="1" applyAlignment="1" applyProtection="1">
      <alignment horizontal="center" vertical="center" wrapText="1"/>
      <protection/>
    </xf>
    <xf numFmtId="0" fontId="9" fillId="0" borderId="45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4" fillId="0" borderId="22" xfId="42" applyFont="1" applyBorder="1" applyAlignment="1" applyProtection="1">
      <alignment horizontal="center" vertical="center" wrapText="1"/>
      <protection/>
    </xf>
    <xf numFmtId="0" fontId="2" fillId="0" borderId="83" xfId="0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wrapText="1"/>
    </xf>
    <xf numFmtId="0" fontId="2" fillId="0" borderId="50" xfId="0" applyFont="1" applyBorder="1" applyAlignment="1">
      <alignment horizontal="left" vertical="center" wrapText="1"/>
    </xf>
    <xf numFmtId="14" fontId="2" fillId="0" borderId="83" xfId="0" applyNumberFormat="1" applyFont="1" applyBorder="1" applyAlignment="1">
      <alignment horizontal="center" vertical="center" wrapText="1"/>
    </xf>
    <xf numFmtId="14" fontId="2" fillId="0" borderId="4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32" xfId="42" applyFont="1" applyFill="1" applyBorder="1" applyAlignment="1" applyProtection="1">
      <alignment horizontal="left" vertical="center" wrapText="1"/>
      <protection/>
    </xf>
    <xf numFmtId="0" fontId="5" fillId="0" borderId="32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314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7622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</xdr:col>
      <xdr:colOff>95250</xdr:colOff>
      <xdr:row>3</xdr:row>
      <xdr:rowOff>152400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    </cell>
        </row>
        <row r="3">
          <cell r="A3" t="str">
            <v>08-10 мая 2015 г.  г.Саратов</v>
          </cell>
        </row>
        <row r="6">
          <cell r="A6" t="str">
            <v>Гл. судья, судья МК</v>
          </cell>
          <cell r="G6" t="str">
            <v>Балыков Ю.А.</v>
          </cell>
        </row>
        <row r="7">
          <cell r="G7" t="str">
            <v>/г.Пенза/</v>
          </cell>
        </row>
        <row r="8">
          <cell r="A8" t="str">
            <v>Гл. секретарь</v>
          </cell>
          <cell r="G8" t="str">
            <v>Шкильная Е.С.</v>
          </cell>
        </row>
        <row r="9">
          <cell r="G9" t="str">
            <v>/г.Саратов/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O33" sqref="O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79" t="str">
        <f>HYPERLINK('[2]реквизиты'!$A$2)</f>
        <v>Наименование соревнования</v>
      </c>
      <c r="B1" s="80"/>
      <c r="C1" s="80"/>
      <c r="D1" s="80"/>
      <c r="E1" s="80"/>
      <c r="F1" s="80"/>
      <c r="G1" s="80"/>
      <c r="H1" s="81"/>
    </row>
    <row r="2" spans="1:8" ht="17.25" customHeight="1">
      <c r="A2" s="82" t="str">
        <f>HYPERLINK('[2]реквизиты'!$A$3)</f>
        <v>дата и место проведения</v>
      </c>
      <c r="B2" s="82"/>
      <c r="C2" s="82"/>
      <c r="D2" s="82"/>
      <c r="E2" s="82"/>
      <c r="F2" s="82"/>
      <c r="G2" s="82"/>
      <c r="H2" s="82"/>
    </row>
    <row r="3" spans="1:8" ht="18.75" thickBot="1">
      <c r="A3" s="83" t="s">
        <v>72</v>
      </c>
      <c r="B3" s="83"/>
      <c r="C3" s="83"/>
      <c r="D3" s="83"/>
      <c r="E3" s="83"/>
      <c r="F3" s="83"/>
      <c r="G3" s="83"/>
      <c r="H3" s="83"/>
    </row>
    <row r="4" spans="2:8" ht="18.75" thickBot="1">
      <c r="B4" s="52"/>
      <c r="C4" s="53"/>
      <c r="D4" s="84" t="str">
        <f>HYPERLINK('[3]пр.взв.'!F3)</f>
        <v>в.к.   кг</v>
      </c>
      <c r="E4" s="85"/>
      <c r="F4" s="86"/>
      <c r="G4" s="53"/>
      <c r="H4" s="53"/>
    </row>
    <row r="5" spans="1:8" ht="12" customHeight="1" thickBot="1">
      <c r="A5" s="53"/>
      <c r="B5" s="53"/>
      <c r="C5" s="53"/>
      <c r="D5" s="53"/>
      <c r="E5" s="53"/>
      <c r="F5" s="53"/>
      <c r="G5" s="53"/>
      <c r="H5" s="53"/>
    </row>
    <row r="6" spans="1:10" ht="18">
      <c r="A6" s="87" t="s">
        <v>73</v>
      </c>
      <c r="B6" s="77" t="e">
        <f>VLOOKUP(J6,'пр.взв'!B7:G86,2,FALSE)</f>
        <v>#N/A</v>
      </c>
      <c r="C6" s="77"/>
      <c r="D6" s="77"/>
      <c r="E6" s="77"/>
      <c r="F6" s="77"/>
      <c r="G6" s="77"/>
      <c r="H6" s="93" t="e">
        <f>VLOOKUP(J6,'пр.взв'!B7:G86,2,FALSE)</f>
        <v>#N/A</v>
      </c>
      <c r="I6" s="53"/>
      <c r="J6" s="54">
        <v>0</v>
      </c>
    </row>
    <row r="7" spans="1:10" ht="18">
      <c r="A7" s="88"/>
      <c r="B7" s="78"/>
      <c r="C7" s="78"/>
      <c r="D7" s="78"/>
      <c r="E7" s="78"/>
      <c r="F7" s="78"/>
      <c r="G7" s="78"/>
      <c r="H7" s="74"/>
      <c r="I7" s="53"/>
      <c r="J7" s="54"/>
    </row>
    <row r="8" spans="1:10" ht="18">
      <c r="A8" s="88"/>
      <c r="B8" s="73" t="e">
        <f>VLOOKUP(J6,'пр.взв'!B7:G86,2,FALSE)</f>
        <v>#N/A</v>
      </c>
      <c r="C8" s="73"/>
      <c r="D8" s="73"/>
      <c r="E8" s="73"/>
      <c r="F8" s="73"/>
      <c r="G8" s="73"/>
      <c r="H8" s="74"/>
      <c r="I8" s="53"/>
      <c r="J8" s="54"/>
    </row>
    <row r="9" spans="1:10" ht="18.75" thickBot="1">
      <c r="A9" s="89"/>
      <c r="B9" s="75"/>
      <c r="C9" s="75"/>
      <c r="D9" s="75"/>
      <c r="E9" s="75"/>
      <c r="F9" s="75"/>
      <c r="G9" s="75"/>
      <c r="H9" s="76"/>
      <c r="I9" s="53"/>
      <c r="J9" s="54"/>
    </row>
    <row r="10" spans="1:10" ht="18.75" thickBot="1">
      <c r="A10" s="53"/>
      <c r="B10" s="53"/>
      <c r="C10" s="53"/>
      <c r="D10" s="53"/>
      <c r="E10" s="53"/>
      <c r="F10" s="53"/>
      <c r="G10" s="53"/>
      <c r="H10" s="53"/>
      <c r="I10" s="53"/>
      <c r="J10" s="54"/>
    </row>
    <row r="11" spans="1:10" ht="18" customHeight="1">
      <c r="A11" s="97" t="s">
        <v>74</v>
      </c>
      <c r="B11" s="77" t="e">
        <f>VLOOKUP(J11,'пр.взв'!B2:G91,2,FALSE)</f>
        <v>#N/A</v>
      </c>
      <c r="C11" s="77"/>
      <c r="D11" s="77"/>
      <c r="E11" s="77"/>
      <c r="F11" s="77"/>
      <c r="G11" s="77"/>
      <c r="H11" s="93" t="e">
        <f>VLOOKUP(J11,'пр.взв'!B2:G91,2,FALSE)</f>
        <v>#N/A</v>
      </c>
      <c r="I11" s="53"/>
      <c r="J11" s="54">
        <v>0</v>
      </c>
    </row>
    <row r="12" spans="1:10" ht="18" customHeight="1">
      <c r="A12" s="98"/>
      <c r="B12" s="78"/>
      <c r="C12" s="78"/>
      <c r="D12" s="78"/>
      <c r="E12" s="78"/>
      <c r="F12" s="78"/>
      <c r="G12" s="78"/>
      <c r="H12" s="74"/>
      <c r="I12" s="53"/>
      <c r="J12" s="54"/>
    </row>
    <row r="13" spans="1:10" ht="18">
      <c r="A13" s="98"/>
      <c r="B13" s="73" t="e">
        <f>VLOOKUP(J11,'пр.взв'!B2:G91,2,FALSE)</f>
        <v>#N/A</v>
      </c>
      <c r="C13" s="73"/>
      <c r="D13" s="73"/>
      <c r="E13" s="73"/>
      <c r="F13" s="73"/>
      <c r="G13" s="73"/>
      <c r="H13" s="74"/>
      <c r="I13" s="53"/>
      <c r="J13" s="54"/>
    </row>
    <row r="14" spans="1:10" ht="18.75" thickBot="1">
      <c r="A14" s="99"/>
      <c r="B14" s="75"/>
      <c r="C14" s="75"/>
      <c r="D14" s="75"/>
      <c r="E14" s="75"/>
      <c r="F14" s="75"/>
      <c r="G14" s="75"/>
      <c r="H14" s="76"/>
      <c r="I14" s="53"/>
      <c r="J14" s="54"/>
    </row>
    <row r="15" spans="1:10" ht="18.75" thickBot="1">
      <c r="A15" s="53"/>
      <c r="B15" s="53"/>
      <c r="C15" s="53"/>
      <c r="D15" s="53"/>
      <c r="E15" s="53"/>
      <c r="F15" s="53"/>
      <c r="G15" s="53"/>
      <c r="H15" s="53"/>
      <c r="I15" s="53"/>
      <c r="J15" s="54"/>
    </row>
    <row r="16" spans="1:10" ht="18" customHeight="1">
      <c r="A16" s="90" t="s">
        <v>75</v>
      </c>
      <c r="B16" s="77" t="e">
        <f>VLOOKUP(J16,'пр.взв'!B1:G94,2,FALSE)</f>
        <v>#N/A</v>
      </c>
      <c r="C16" s="77"/>
      <c r="D16" s="77"/>
      <c r="E16" s="77"/>
      <c r="F16" s="77"/>
      <c r="G16" s="77"/>
      <c r="H16" s="93" t="e">
        <f>VLOOKUP(J16,'пр.взв'!B1:G94,2,FALSE)</f>
        <v>#N/A</v>
      </c>
      <c r="I16" s="53"/>
      <c r="J16" s="54">
        <v>0</v>
      </c>
    </row>
    <row r="17" spans="1:10" ht="18" customHeight="1">
      <c r="A17" s="91"/>
      <c r="B17" s="78"/>
      <c r="C17" s="78"/>
      <c r="D17" s="78"/>
      <c r="E17" s="78"/>
      <c r="F17" s="78"/>
      <c r="G17" s="78"/>
      <c r="H17" s="74"/>
      <c r="I17" s="53"/>
      <c r="J17" s="54"/>
    </row>
    <row r="18" spans="1:10" ht="18">
      <c r="A18" s="91"/>
      <c r="B18" s="73" t="e">
        <f>VLOOKUP(J16,'пр.взв'!B1:G94,2,FALSE)</f>
        <v>#N/A</v>
      </c>
      <c r="C18" s="73"/>
      <c r="D18" s="73"/>
      <c r="E18" s="73"/>
      <c r="F18" s="73"/>
      <c r="G18" s="73"/>
      <c r="H18" s="74"/>
      <c r="I18" s="53"/>
      <c r="J18" s="54"/>
    </row>
    <row r="19" spans="1:10" ht="18.75" thickBot="1">
      <c r="A19" s="92"/>
      <c r="B19" s="75"/>
      <c r="C19" s="75"/>
      <c r="D19" s="75"/>
      <c r="E19" s="75"/>
      <c r="F19" s="75"/>
      <c r="G19" s="75"/>
      <c r="H19" s="76"/>
      <c r="I19" s="53"/>
      <c r="J19" s="54"/>
    </row>
    <row r="20" spans="1:10" ht="18.75" thickBot="1">
      <c r="A20" s="53"/>
      <c r="B20" s="53"/>
      <c r="C20" s="53"/>
      <c r="D20" s="53"/>
      <c r="E20" s="53"/>
      <c r="F20" s="53"/>
      <c r="G20" s="53"/>
      <c r="H20" s="53"/>
      <c r="I20" s="53"/>
      <c r="J20" s="54"/>
    </row>
    <row r="21" spans="1:10" ht="18" customHeight="1">
      <c r="A21" s="90" t="s">
        <v>75</v>
      </c>
      <c r="B21" s="77" t="e">
        <f>VLOOKUP(J21,'пр.взв'!B2:G95,2,FALSE)</f>
        <v>#N/A</v>
      </c>
      <c r="C21" s="77"/>
      <c r="D21" s="77"/>
      <c r="E21" s="77"/>
      <c r="F21" s="77"/>
      <c r="G21" s="77"/>
      <c r="H21" s="93" t="e">
        <f>VLOOKUP(J21,'пр.взв'!B2:G95,2,FALSE)</f>
        <v>#N/A</v>
      </c>
      <c r="I21" s="53"/>
      <c r="J21" s="54">
        <v>0</v>
      </c>
    </row>
    <row r="22" spans="1:10" ht="18" customHeight="1">
      <c r="A22" s="91"/>
      <c r="B22" s="78"/>
      <c r="C22" s="78"/>
      <c r="D22" s="78"/>
      <c r="E22" s="78"/>
      <c r="F22" s="78"/>
      <c r="G22" s="78"/>
      <c r="H22" s="74"/>
      <c r="I22" s="53"/>
      <c r="J22" s="54"/>
    </row>
    <row r="23" spans="1:9" ht="18">
      <c r="A23" s="91"/>
      <c r="B23" s="73" t="e">
        <f>VLOOKUP(J21,'пр.взв'!B2:G95,2,FALSE)</f>
        <v>#N/A</v>
      </c>
      <c r="C23" s="73"/>
      <c r="D23" s="73"/>
      <c r="E23" s="73"/>
      <c r="F23" s="73"/>
      <c r="G23" s="73"/>
      <c r="H23" s="74"/>
      <c r="I23" s="53"/>
    </row>
    <row r="24" spans="1:9" ht="18.75" thickBot="1">
      <c r="A24" s="92"/>
      <c r="B24" s="75"/>
      <c r="C24" s="75"/>
      <c r="D24" s="75"/>
      <c r="E24" s="75"/>
      <c r="F24" s="75"/>
      <c r="G24" s="75"/>
      <c r="H24" s="76"/>
      <c r="I24" s="53"/>
    </row>
    <row r="25" spans="1:8" ht="18">
      <c r="A25" s="53"/>
      <c r="B25" s="53"/>
      <c r="C25" s="53"/>
      <c r="D25" s="53"/>
      <c r="E25" s="53"/>
      <c r="F25" s="53"/>
      <c r="G25" s="53"/>
      <c r="H25" s="53"/>
    </row>
    <row r="26" spans="1:8" ht="18">
      <c r="A26" s="53" t="s">
        <v>76</v>
      </c>
      <c r="B26" s="53"/>
      <c r="C26" s="53"/>
      <c r="D26" s="53"/>
      <c r="E26" s="53"/>
      <c r="F26" s="53"/>
      <c r="G26" s="53"/>
      <c r="H26" s="53"/>
    </row>
    <row r="27" ht="13.5" thickBot="1"/>
    <row r="28" spans="1:10" ht="12.75">
      <c r="A28" s="94" t="e">
        <f>VLOOKUP(J28,'пр.взв'!B7:G110,6,FALSE)</f>
        <v>#N/A</v>
      </c>
      <c r="B28" s="95"/>
      <c r="C28" s="95"/>
      <c r="D28" s="95"/>
      <c r="E28" s="95"/>
      <c r="F28" s="95"/>
      <c r="G28" s="95"/>
      <c r="H28" s="93"/>
      <c r="J28">
        <v>0</v>
      </c>
    </row>
    <row r="29" spans="1:8" ht="13.5" thickBot="1">
      <c r="A29" s="96"/>
      <c r="B29" s="75"/>
      <c r="C29" s="75"/>
      <c r="D29" s="75"/>
      <c r="E29" s="75"/>
      <c r="F29" s="75"/>
      <c r="G29" s="75"/>
      <c r="H29" s="76"/>
    </row>
    <row r="32" spans="1:8" ht="18">
      <c r="A32" s="53" t="s">
        <v>77</v>
      </c>
      <c r="B32" s="53"/>
      <c r="C32" s="53"/>
      <c r="D32" s="53"/>
      <c r="E32" s="53"/>
      <c r="F32" s="53"/>
      <c r="G32" s="53"/>
      <c r="H32" s="53"/>
    </row>
    <row r="33" spans="1:8" ht="18">
      <c r="A33" s="53"/>
      <c r="B33" s="53"/>
      <c r="C33" s="53"/>
      <c r="D33" s="53"/>
      <c r="E33" s="53"/>
      <c r="F33" s="53"/>
      <c r="G33" s="53"/>
      <c r="H33" s="53"/>
    </row>
    <row r="34" spans="1:8" ht="18">
      <c r="A34" s="53"/>
      <c r="B34" s="53"/>
      <c r="C34" s="53"/>
      <c r="D34" s="53"/>
      <c r="E34" s="53"/>
      <c r="F34" s="53"/>
      <c r="G34" s="53"/>
      <c r="H34" s="53"/>
    </row>
    <row r="35" spans="1:8" ht="18">
      <c r="A35" s="55"/>
      <c r="B35" s="55"/>
      <c r="C35" s="55"/>
      <c r="D35" s="55"/>
      <c r="E35" s="55"/>
      <c r="F35" s="55"/>
      <c r="G35" s="55"/>
      <c r="H35" s="55"/>
    </row>
    <row r="36" spans="1:8" ht="18">
      <c r="A36" s="56"/>
      <c r="B36" s="56"/>
      <c r="C36" s="56"/>
      <c r="D36" s="56"/>
      <c r="E36" s="56"/>
      <c r="F36" s="56"/>
      <c r="G36" s="56"/>
      <c r="H36" s="56"/>
    </row>
    <row r="37" spans="1:8" ht="18">
      <c r="A37" s="55"/>
      <c r="B37" s="55"/>
      <c r="C37" s="55"/>
      <c r="D37" s="55"/>
      <c r="E37" s="55"/>
      <c r="F37" s="55"/>
      <c r="G37" s="55"/>
      <c r="H37" s="55"/>
    </row>
    <row r="38" spans="1:8" ht="18">
      <c r="A38" s="57"/>
      <c r="B38" s="57"/>
      <c r="C38" s="57"/>
      <c r="D38" s="57"/>
      <c r="E38" s="57"/>
      <c r="F38" s="57"/>
      <c r="G38" s="57"/>
      <c r="H38" s="57"/>
    </row>
    <row r="39" spans="1:8" ht="18">
      <c r="A39" s="55"/>
      <c r="B39" s="55"/>
      <c r="C39" s="55"/>
      <c r="D39" s="55"/>
      <c r="E39" s="55"/>
      <c r="F39" s="55"/>
      <c r="G39" s="55"/>
      <c r="H39" s="55"/>
    </row>
    <row r="40" spans="1:8" ht="18">
      <c r="A40" s="57"/>
      <c r="B40" s="57"/>
      <c r="C40" s="57"/>
      <c r="D40" s="57"/>
      <c r="E40" s="57"/>
      <c r="F40" s="57"/>
      <c r="G40" s="57"/>
      <c r="H40" s="57"/>
    </row>
  </sheetData>
  <sheetProtection/>
  <mergeCells count="21">
    <mergeCell ref="H11:H12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6:H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K17" sqref="K17:L1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3" max="13" width="10.28125" style="0" bestFit="1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44" t="s">
        <v>23</v>
      </c>
      <c r="C1" s="144"/>
      <c r="D1" s="144"/>
      <c r="E1" s="144"/>
      <c r="F1" s="144"/>
      <c r="G1" s="144"/>
      <c r="H1" s="144"/>
      <c r="I1" s="144"/>
      <c r="K1" s="122" t="s">
        <v>23</v>
      </c>
      <c r="L1" s="122"/>
      <c r="M1" s="122"/>
      <c r="N1" s="122"/>
      <c r="O1" s="122"/>
      <c r="P1" s="122"/>
      <c r="Q1" s="122"/>
      <c r="R1" s="122"/>
    </row>
    <row r="2" spans="1:18" ht="15" customHeight="1" thickBot="1">
      <c r="A2" s="13"/>
      <c r="B2" s="15"/>
      <c r="C2" s="15" t="s">
        <v>243</v>
      </c>
      <c r="D2" s="15"/>
      <c r="E2" s="15" t="s">
        <v>214</v>
      </c>
      <c r="F2" s="35" t="str">
        <f>HYPERLINK('пр.взв'!D4)</f>
        <v>В.к. 35 кг.</v>
      </c>
      <c r="G2" s="15"/>
      <c r="H2" s="15"/>
      <c r="I2" s="15"/>
      <c r="K2" s="2"/>
      <c r="L2" s="2" t="s">
        <v>249</v>
      </c>
      <c r="M2" s="2"/>
      <c r="N2" s="2" t="s">
        <v>215</v>
      </c>
      <c r="O2" s="35" t="str">
        <f>HYPERLINK('пр.взв'!D4)</f>
        <v>В.к. 35 кг.</v>
      </c>
      <c r="P2" s="2"/>
      <c r="Q2" s="2"/>
      <c r="R2" s="2"/>
    </row>
    <row r="3" spans="1:18" ht="12.75">
      <c r="A3" s="133"/>
      <c r="B3" s="145" t="s">
        <v>5</v>
      </c>
      <c r="C3" s="138" t="s">
        <v>2</v>
      </c>
      <c r="D3" s="140" t="s">
        <v>24</v>
      </c>
      <c r="E3" s="138" t="s">
        <v>25</v>
      </c>
      <c r="F3" s="138" t="s">
        <v>26</v>
      </c>
      <c r="G3" s="140" t="s">
        <v>27</v>
      </c>
      <c r="H3" s="138" t="s">
        <v>28</v>
      </c>
      <c r="I3" s="142" t="s">
        <v>29</v>
      </c>
      <c r="K3" s="123" t="s">
        <v>5</v>
      </c>
      <c r="L3" s="125" t="s">
        <v>2</v>
      </c>
      <c r="M3" s="127" t="s">
        <v>24</v>
      </c>
      <c r="N3" s="125" t="s">
        <v>25</v>
      </c>
      <c r="O3" s="125" t="s">
        <v>26</v>
      </c>
      <c r="P3" s="127" t="s">
        <v>27</v>
      </c>
      <c r="Q3" s="125" t="s">
        <v>28</v>
      </c>
      <c r="R3" s="129" t="s">
        <v>29</v>
      </c>
    </row>
    <row r="4" spans="1:18" ht="13.5" thickBot="1">
      <c r="A4" s="133"/>
      <c r="B4" s="146"/>
      <c r="C4" s="139"/>
      <c r="D4" s="141"/>
      <c r="E4" s="139"/>
      <c r="F4" s="139"/>
      <c r="G4" s="141"/>
      <c r="H4" s="139"/>
      <c r="I4" s="143"/>
      <c r="K4" s="124"/>
      <c r="L4" s="126"/>
      <c r="M4" s="128"/>
      <c r="N4" s="126"/>
      <c r="O4" s="126"/>
      <c r="P4" s="128"/>
      <c r="Q4" s="126"/>
      <c r="R4" s="130"/>
    </row>
    <row r="5" spans="1:18" ht="12.75">
      <c r="A5" s="133"/>
      <c r="B5" s="117">
        <v>2</v>
      </c>
      <c r="C5" s="118" t="str">
        <f>VLOOKUP(B5,'пр.взв'!B7:E85,2,FALSE)</f>
        <v>Фунтиков Александр Викторович</v>
      </c>
      <c r="D5" s="134" t="str">
        <f>VLOOKUP(B5,'пр.взв'!B7:F85,3,FALSE)</f>
        <v>06.08.2002, 1ю</v>
      </c>
      <c r="E5" s="134" t="str">
        <f>VLOOKUP(B5,'пр.взв'!B5:G85,4,FALSE)</f>
        <v>ГБОУ ЦО "Самбо-70" г.Москва</v>
      </c>
      <c r="F5" s="114"/>
      <c r="G5" s="114"/>
      <c r="H5" s="115"/>
      <c r="I5" s="116"/>
      <c r="K5" s="117">
        <v>35</v>
      </c>
      <c r="L5" s="118" t="str">
        <f>VLOOKUP(K5,'пр.взв'!B7:E86,2,FALSE)</f>
        <v>Сорокин Даниил Андреевич</v>
      </c>
      <c r="M5" s="118" t="str">
        <f>VLOOKUP(K5,'пр.взв'!B7:G86,3,FALSE)</f>
        <v>01.03.2001, 1ю</v>
      </c>
      <c r="N5" s="118" t="str">
        <f>VLOOKUP(K5,'пр.взв'!B7:G86,4,FALSE)</f>
        <v>г.Санкт-Петербург</v>
      </c>
      <c r="O5" s="114"/>
      <c r="P5" s="114"/>
      <c r="Q5" s="115"/>
      <c r="R5" s="116"/>
    </row>
    <row r="6" spans="1:18" ht="12.75">
      <c r="A6" s="133"/>
      <c r="B6" s="108"/>
      <c r="C6" s="112"/>
      <c r="D6" s="131"/>
      <c r="E6" s="131"/>
      <c r="F6" s="102"/>
      <c r="G6" s="102"/>
      <c r="H6" s="104"/>
      <c r="I6" s="106"/>
      <c r="K6" s="108"/>
      <c r="L6" s="112"/>
      <c r="M6" s="112"/>
      <c r="N6" s="112"/>
      <c r="O6" s="102"/>
      <c r="P6" s="102"/>
      <c r="Q6" s="104"/>
      <c r="R6" s="106"/>
    </row>
    <row r="7" spans="1:18" ht="12.75">
      <c r="A7" s="133"/>
      <c r="B7" s="108">
        <v>20</v>
      </c>
      <c r="C7" s="110" t="str">
        <f>VLOOKUP(B7,'пр.взв'!B7:G86,2,FALSE)</f>
        <v>Кольжанов Денис Игоревич</v>
      </c>
      <c r="D7" s="131" t="str">
        <f>VLOOKUP(B7,'пр.взв'!B7:G86,3,FALSE)</f>
        <v>19.08.2002, 1ю</v>
      </c>
      <c r="E7" s="131" t="str">
        <f>VLOOKUP(B7,'пр.взв'!B7:G86,4,FALSE)</f>
        <v>г.Балашов Саратовская обл. ПФО</v>
      </c>
      <c r="F7" s="102"/>
      <c r="G7" s="102"/>
      <c r="H7" s="104"/>
      <c r="I7" s="106"/>
      <c r="K7" s="108">
        <v>41</v>
      </c>
      <c r="L7" s="110" t="str">
        <f>VLOOKUP(K7,'пр.взв'!B7:E94,2,FALSE)</f>
        <v>Леонтьев Никита Геннадьевич</v>
      </c>
      <c r="M7" s="110" t="str">
        <f>VLOOKUP(K7,'пр.взв'!B7:G88,3,FALSE)</f>
        <v>04.08.2002, 1ю</v>
      </c>
      <c r="N7" s="110" t="str">
        <f>VLOOKUP(K7,'пр.взв'!B7:G88,4,FALSE)</f>
        <v>г.Давлеканово, Р.Башкортостан</v>
      </c>
      <c r="O7" s="102"/>
      <c r="P7" s="102"/>
      <c r="Q7" s="104"/>
      <c r="R7" s="106"/>
    </row>
    <row r="8" spans="1:18" ht="13.5" thickBot="1">
      <c r="A8" s="133"/>
      <c r="B8" s="109"/>
      <c r="C8" s="111"/>
      <c r="D8" s="132"/>
      <c r="E8" s="132"/>
      <c r="F8" s="103"/>
      <c r="G8" s="103"/>
      <c r="H8" s="105"/>
      <c r="I8" s="107"/>
      <c r="K8" s="109"/>
      <c r="L8" s="112"/>
      <c r="M8" s="112"/>
      <c r="N8" s="112"/>
      <c r="O8" s="103"/>
      <c r="P8" s="103"/>
      <c r="Q8" s="105"/>
      <c r="R8" s="107"/>
    </row>
    <row r="9" spans="1:18" ht="12.75">
      <c r="A9" s="133"/>
      <c r="B9" s="117">
        <v>17</v>
      </c>
      <c r="C9" s="118" t="str">
        <f>VLOOKUP(B9,'пр.взв'!B7:E870,2,FALSE)</f>
        <v>Оглы Константин Лятюниевич</v>
      </c>
      <c r="D9" s="135" t="str">
        <f>VLOOKUP(B9,'пр.взв'!B7:F89,3,FALSE)</f>
        <v>05.02.2002, 1ю</v>
      </c>
      <c r="E9" s="134" t="str">
        <f>VLOOKUP(B9,'пр.взв'!B7:G89,4,FALSE)</f>
        <v>р.п.Таловая Воронежская обл. ЦФО</v>
      </c>
      <c r="F9" s="114" t="s">
        <v>236</v>
      </c>
      <c r="G9" s="114"/>
      <c r="H9" s="115"/>
      <c r="I9" s="116"/>
      <c r="K9" s="117"/>
      <c r="L9" s="118" t="e">
        <f>VLOOKUP(K9,'пр.взв'!B7:E86,2,FALSE)</f>
        <v>#N/A</v>
      </c>
      <c r="M9" s="119" t="e">
        <f>VLOOKUP(K9,'пр.взв'!B7:G90,3,FALSE)</f>
        <v>#N/A</v>
      </c>
      <c r="N9" s="118" t="e">
        <f>VLOOKUP(K9,'пр.взв'!B7:G90,4,FALSE)</f>
        <v>#N/A</v>
      </c>
      <c r="O9" s="114"/>
      <c r="P9" s="114"/>
      <c r="Q9" s="115"/>
      <c r="R9" s="116"/>
    </row>
    <row r="10" spans="1:18" ht="12.75">
      <c r="A10" s="133"/>
      <c r="B10" s="108"/>
      <c r="C10" s="112"/>
      <c r="D10" s="136"/>
      <c r="E10" s="131"/>
      <c r="F10" s="102"/>
      <c r="G10" s="102"/>
      <c r="H10" s="104"/>
      <c r="I10" s="106"/>
      <c r="K10" s="108"/>
      <c r="L10" s="112"/>
      <c r="M10" s="120"/>
      <c r="N10" s="112"/>
      <c r="O10" s="102"/>
      <c r="P10" s="102"/>
      <c r="Q10" s="104"/>
      <c r="R10" s="106"/>
    </row>
    <row r="11" spans="1:18" ht="12.75">
      <c r="A11" s="133"/>
      <c r="B11" s="108"/>
      <c r="C11" s="110" t="e">
        <f>VLOOKUP(B11,'пр.взв'!B7:E86,2,FALSE)</f>
        <v>#N/A</v>
      </c>
      <c r="D11" s="136" t="e">
        <f>VLOOKUP(B11,'пр.взв'!B7:G90,3,FALSE)</f>
        <v>#N/A</v>
      </c>
      <c r="E11" s="131" t="e">
        <f>VLOOKUP(B11,'пр.взв'!B7:G90,4,FALSE)</f>
        <v>#N/A</v>
      </c>
      <c r="F11" s="102"/>
      <c r="G11" s="102"/>
      <c r="H11" s="104"/>
      <c r="I11" s="106"/>
      <c r="K11" s="108"/>
      <c r="L11" s="110" t="e">
        <f>VLOOKUP(K11,'пр.взв'!B7:E86,2,FALSE)</f>
        <v>#N/A</v>
      </c>
      <c r="M11" s="110" t="e">
        <f>VLOOKUP(K11,'пр.взв'!B7:G92,3,FALSE)</f>
        <v>#N/A</v>
      </c>
      <c r="N11" s="110" t="e">
        <f>VLOOKUP(K11,'пр.взв'!B7:G92,4,FALSE)</f>
        <v>#N/A</v>
      </c>
      <c r="O11" s="102"/>
      <c r="P11" s="102"/>
      <c r="Q11" s="104"/>
      <c r="R11" s="106"/>
    </row>
    <row r="12" spans="1:18" ht="13.5" thickBot="1">
      <c r="A12" s="133"/>
      <c r="B12" s="109"/>
      <c r="C12" s="111"/>
      <c r="D12" s="137"/>
      <c r="E12" s="132"/>
      <c r="F12" s="103"/>
      <c r="G12" s="103"/>
      <c r="H12" s="105"/>
      <c r="I12" s="107"/>
      <c r="K12" s="109"/>
      <c r="L12" s="112"/>
      <c r="M12" s="112"/>
      <c r="N12" s="112"/>
      <c r="O12" s="103"/>
      <c r="P12" s="103"/>
      <c r="Q12" s="105"/>
      <c r="R12" s="107"/>
    </row>
    <row r="13" spans="1:18" ht="12.75">
      <c r="A13" s="133"/>
      <c r="B13" s="117"/>
      <c r="C13" s="118" t="e">
        <f>VLOOKUP(B13,'пр.взв'!B7:E86,2,FALSE)</f>
        <v>#N/A</v>
      </c>
      <c r="D13" s="134" t="e">
        <f>VLOOKUP(B13,'пр.взв'!B5:F93,3,FALSE)</f>
        <v>#N/A</v>
      </c>
      <c r="E13" s="134" t="e">
        <f>VLOOKUP(B13,'пр.взв'!B3:G93,4,FALSE)</f>
        <v>#N/A</v>
      </c>
      <c r="F13" s="114" t="s">
        <v>236</v>
      </c>
      <c r="G13" s="114"/>
      <c r="H13" s="115"/>
      <c r="I13" s="116"/>
      <c r="K13" s="117"/>
      <c r="L13" s="118" t="e">
        <f>VLOOKUP(K13,'пр.взв'!B7:E94,2,FALSE)</f>
        <v>#N/A</v>
      </c>
      <c r="M13" s="118" t="e">
        <f>VLOOKUP(K13,'пр.взв'!B5:G94,3,FALSE)</f>
        <v>#N/A</v>
      </c>
      <c r="N13" s="118" t="e">
        <f>VLOOKUP(K13,'пр.взв'!B5:G94,4,FALSE)</f>
        <v>#N/A</v>
      </c>
      <c r="O13" s="114"/>
      <c r="P13" s="114"/>
      <c r="Q13" s="115"/>
      <c r="R13" s="116"/>
    </row>
    <row r="14" spans="1:18" ht="12.75">
      <c r="A14" s="133"/>
      <c r="B14" s="108"/>
      <c r="C14" s="112"/>
      <c r="D14" s="131"/>
      <c r="E14" s="131"/>
      <c r="F14" s="102"/>
      <c r="G14" s="102"/>
      <c r="H14" s="104"/>
      <c r="I14" s="106"/>
      <c r="K14" s="108"/>
      <c r="L14" s="112"/>
      <c r="M14" s="112"/>
      <c r="N14" s="112"/>
      <c r="O14" s="102"/>
      <c r="P14" s="102"/>
      <c r="Q14" s="104"/>
      <c r="R14" s="106"/>
    </row>
    <row r="15" spans="1:18" ht="12.75">
      <c r="A15" s="133"/>
      <c r="B15" s="108"/>
      <c r="C15" s="110" t="e">
        <f>VLOOKUP(B15,'пр.взв'!B7:E86,2,FALSE)</f>
        <v>#N/A</v>
      </c>
      <c r="D15" s="131" t="e">
        <f>VLOOKUP(B15,'пр.взв'!B5:G94,3,FALSE)</f>
        <v>#N/A</v>
      </c>
      <c r="E15" s="131" t="e">
        <f>VLOOKUP(B15,'пр.взв'!B5:G94,4,FALSE)</f>
        <v>#N/A</v>
      </c>
      <c r="F15" s="102"/>
      <c r="G15" s="102"/>
      <c r="H15" s="104"/>
      <c r="I15" s="106"/>
      <c r="K15" s="108"/>
      <c r="L15" s="110" t="e">
        <f>VLOOKUP(K15,'пр.взв'!B7:E94,2,FALSE)</f>
        <v>#N/A</v>
      </c>
      <c r="M15" s="110" t="e">
        <f>VLOOKUP(K15,'пр.взв'!B5:G94,3,FALSE)</f>
        <v>#N/A</v>
      </c>
      <c r="N15" s="110" t="e">
        <f>VLOOKUP(K15,'пр.взв'!B5:G94,4,FALSE)</f>
        <v>#N/A</v>
      </c>
      <c r="O15" s="102"/>
      <c r="P15" s="102"/>
      <c r="Q15" s="104"/>
      <c r="R15" s="106"/>
    </row>
    <row r="16" spans="1:18" ht="13.5" thickBot="1">
      <c r="A16" s="133"/>
      <c r="B16" s="109"/>
      <c r="C16" s="111"/>
      <c r="D16" s="132"/>
      <c r="E16" s="132"/>
      <c r="F16" s="103"/>
      <c r="G16" s="103"/>
      <c r="H16" s="105"/>
      <c r="I16" s="107"/>
      <c r="K16" s="109"/>
      <c r="L16" s="112"/>
      <c r="M16" s="112"/>
      <c r="N16" s="112"/>
      <c r="O16" s="103"/>
      <c r="P16" s="103"/>
      <c r="Q16" s="105"/>
      <c r="R16" s="107"/>
    </row>
    <row r="17" spans="1:18" ht="12.75">
      <c r="A17" s="133"/>
      <c r="B17" s="117"/>
      <c r="C17" s="118" t="e">
        <f>VLOOKUP(B17,'пр.взв'!B7:E86,2,FALSE)</f>
        <v>#N/A</v>
      </c>
      <c r="D17" s="134" t="e">
        <f>VLOOKUP(B17,'пр.взв'!B7:F94,3,FALSE)</f>
        <v>#N/A</v>
      </c>
      <c r="E17" s="134" t="e">
        <f>VLOOKUP(B17,'пр.взв'!B7:G94,4,FALSE)</f>
        <v>#N/A</v>
      </c>
      <c r="F17" s="114"/>
      <c r="G17" s="114"/>
      <c r="H17" s="115"/>
      <c r="I17" s="116"/>
      <c r="K17" s="117"/>
      <c r="L17" s="118" t="e">
        <f>VLOOKUP(K17,'пр.взв'!B7:E86,2,FALSE)</f>
        <v>#N/A</v>
      </c>
      <c r="M17" s="119" t="e">
        <f>VLOOKUP(K17,'пр.взв'!B7:G94,3,FALSE)</f>
        <v>#N/A</v>
      </c>
      <c r="N17" s="118" t="e">
        <f>VLOOKUP(K17,'пр.взв'!B7:G94,4,FALSE)</f>
        <v>#N/A</v>
      </c>
      <c r="O17" s="114"/>
      <c r="P17" s="114"/>
      <c r="Q17" s="115"/>
      <c r="R17" s="116"/>
    </row>
    <row r="18" spans="1:18" ht="12.75">
      <c r="A18" s="133"/>
      <c r="B18" s="108"/>
      <c r="C18" s="112"/>
      <c r="D18" s="131"/>
      <c r="E18" s="131"/>
      <c r="F18" s="102"/>
      <c r="G18" s="102"/>
      <c r="H18" s="104"/>
      <c r="I18" s="106"/>
      <c r="K18" s="108"/>
      <c r="L18" s="112"/>
      <c r="M18" s="120"/>
      <c r="N18" s="112"/>
      <c r="O18" s="102"/>
      <c r="P18" s="102"/>
      <c r="Q18" s="104"/>
      <c r="R18" s="106"/>
    </row>
    <row r="19" spans="1:18" ht="12.75">
      <c r="A19" s="133"/>
      <c r="B19" s="108"/>
      <c r="C19" s="110" t="e">
        <f>VLOOKUP(B19,'пр.взв'!B7:E86,2,FALSE)</f>
        <v>#N/A</v>
      </c>
      <c r="D19" s="131" t="e">
        <f>VLOOKUP(B19,'пр.взв'!B7:G94,3,FALSE)</f>
        <v>#N/A</v>
      </c>
      <c r="E19" s="131" t="e">
        <f>VLOOKUP(B19,'пр.взв'!B7:G94,4,FALSE)</f>
        <v>#N/A</v>
      </c>
      <c r="F19" s="102"/>
      <c r="G19" s="102"/>
      <c r="H19" s="104"/>
      <c r="I19" s="106"/>
      <c r="K19" s="108"/>
      <c r="L19" s="110" t="e">
        <f>VLOOKUP(K19,'пр.взв'!B7:E86,2,FALSE)</f>
        <v>#N/A</v>
      </c>
      <c r="M19" s="121" t="e">
        <f>VLOOKUP(K19,'пр.взв'!B7:G94,3,FALSE)</f>
        <v>#N/A</v>
      </c>
      <c r="N19" s="110" t="e">
        <f>VLOOKUP(K19,'пр.взв'!B7:G94,4,FALSE)</f>
        <v>#N/A</v>
      </c>
      <c r="O19" s="102"/>
      <c r="P19" s="102"/>
      <c r="Q19" s="104"/>
      <c r="R19" s="106"/>
    </row>
    <row r="20" spans="1:18" ht="13.5" thickBot="1">
      <c r="A20" s="133"/>
      <c r="B20" s="109"/>
      <c r="C20" s="111"/>
      <c r="D20" s="132"/>
      <c r="E20" s="132"/>
      <c r="F20" s="103"/>
      <c r="G20" s="103"/>
      <c r="H20" s="105"/>
      <c r="I20" s="107"/>
      <c r="K20" s="109"/>
      <c r="L20" s="112"/>
      <c r="M20" s="120"/>
      <c r="N20" s="112"/>
      <c r="O20" s="103"/>
      <c r="P20" s="103"/>
      <c r="Q20" s="105"/>
      <c r="R20" s="107"/>
    </row>
    <row r="21" spans="1:18" ht="12.75">
      <c r="A21" s="133"/>
      <c r="B21" s="117"/>
      <c r="C21" s="118" t="e">
        <f>VLOOKUP(B21,'пр.взв'!B7:E86,2,FALSE)</f>
        <v>#N/A</v>
      </c>
      <c r="D21" s="134" t="e">
        <f>VLOOKUP(B21,'пр.взв'!B3:F95,3,FALSE)</f>
        <v>#N/A</v>
      </c>
      <c r="E21" s="134" t="e">
        <f>VLOOKUP(B21,'пр.взв'!B2:G95,4,FALSE)</f>
        <v>#N/A</v>
      </c>
      <c r="F21" s="114"/>
      <c r="G21" s="114"/>
      <c r="H21" s="115"/>
      <c r="I21" s="116"/>
      <c r="K21" s="117"/>
      <c r="L21" s="118" t="e">
        <f>VLOOKUP(K21,'пр.взв'!B7:E94,2,FALSE)</f>
        <v>#N/A</v>
      </c>
      <c r="M21" s="118" t="e">
        <f>VLOOKUP(K21,'пр.взв'!B3:G96,3,FALSE)</f>
        <v>#N/A</v>
      </c>
      <c r="N21" s="118" t="e">
        <f>VLOOKUP(K21,'пр.взв'!B3:G96,4,FALSE)</f>
        <v>#N/A</v>
      </c>
      <c r="O21" s="114"/>
      <c r="P21" s="114"/>
      <c r="Q21" s="115"/>
      <c r="R21" s="116"/>
    </row>
    <row r="22" spans="1:18" ht="13.5" thickBot="1">
      <c r="A22" s="133"/>
      <c r="B22" s="108"/>
      <c r="C22" s="112"/>
      <c r="D22" s="131"/>
      <c r="E22" s="131"/>
      <c r="F22" s="102"/>
      <c r="G22" s="102"/>
      <c r="H22" s="104"/>
      <c r="I22" s="106"/>
      <c r="K22" s="108"/>
      <c r="L22" s="112"/>
      <c r="M22" s="112"/>
      <c r="N22" s="112"/>
      <c r="O22" s="102"/>
      <c r="P22" s="102"/>
      <c r="Q22" s="104"/>
      <c r="R22" s="106"/>
    </row>
    <row r="23" spans="1:18" ht="12.75">
      <c r="A23" s="133"/>
      <c r="B23" s="108"/>
      <c r="C23" s="110" t="e">
        <f>VLOOKUP(B23,'пр.взв'!B7:E86,2,FALSE)</f>
        <v>#N/A</v>
      </c>
      <c r="D23" s="131" t="e">
        <f>VLOOKUP(B23,'пр.взв'!B3:G96,3,FALSE)</f>
        <v>#N/A</v>
      </c>
      <c r="E23" s="131" t="e">
        <f>VLOOKUP(B23,'пр.взв'!B2:G96,4,FALSE)</f>
        <v>#N/A</v>
      </c>
      <c r="F23" s="102"/>
      <c r="G23" s="102"/>
      <c r="H23" s="104"/>
      <c r="I23" s="106"/>
      <c r="K23" s="108"/>
      <c r="L23" s="118" t="e">
        <f>VLOOKUP(K23,'пр.взв'!B9:E96,2,FALSE)</f>
        <v>#N/A</v>
      </c>
      <c r="M23" s="110" t="e">
        <f>VLOOKUP(K23,'пр.взв'!B3:G98,3,FALSE)</f>
        <v>#N/A</v>
      </c>
      <c r="N23" s="110" t="e">
        <f>VLOOKUP(K23,'пр.взв'!B3:G98,4,FALSE)</f>
        <v>#N/A</v>
      </c>
      <c r="O23" s="102"/>
      <c r="P23" s="102"/>
      <c r="Q23" s="104"/>
      <c r="R23" s="106"/>
    </row>
    <row r="24" spans="1:18" ht="13.5" thickBot="1">
      <c r="A24" s="133"/>
      <c r="B24" s="109"/>
      <c r="C24" s="111"/>
      <c r="D24" s="132"/>
      <c r="E24" s="132"/>
      <c r="F24" s="103"/>
      <c r="G24" s="103"/>
      <c r="H24" s="105"/>
      <c r="I24" s="107"/>
      <c r="K24" s="109"/>
      <c r="L24" s="112"/>
      <c r="M24" s="112"/>
      <c r="N24" s="112"/>
      <c r="O24" s="103"/>
      <c r="P24" s="103"/>
      <c r="Q24" s="105"/>
      <c r="R24" s="107"/>
    </row>
    <row r="25" spans="1:18" ht="12.75">
      <c r="A25" s="133"/>
      <c r="B25" s="117"/>
      <c r="C25" s="118" t="e">
        <f>VLOOKUP(B25,'пр.взв'!B7:E86,2,FALSE)</f>
        <v>#N/A</v>
      </c>
      <c r="D25" s="134" t="e">
        <f>VLOOKUP(B25,'пр.взв'!B7:F99,3,FALSE)</f>
        <v>#N/A</v>
      </c>
      <c r="E25" s="134" t="e">
        <f>VLOOKUP(B25,'пр.взв'!B2:G99,4,FALSE)</f>
        <v>#N/A</v>
      </c>
      <c r="F25" s="114"/>
      <c r="G25" s="114"/>
      <c r="H25" s="115"/>
      <c r="I25" s="116"/>
      <c r="K25" s="117"/>
      <c r="L25" s="118" t="e">
        <f>VLOOKUP(K25,'пр.взв'!B7:E86,2,FALSE)</f>
        <v>#N/A</v>
      </c>
      <c r="M25" s="118" t="e">
        <f>VLOOKUP(K25,'пр.взв'!B2:G100,3,FALSE)</f>
        <v>#N/A</v>
      </c>
      <c r="N25" s="118" t="e">
        <f>VLOOKUP(K25,'пр.взв'!B7:G100,4,FALSE)</f>
        <v>#N/A</v>
      </c>
      <c r="O25" s="114"/>
      <c r="P25" s="114"/>
      <c r="Q25" s="115"/>
      <c r="R25" s="116"/>
    </row>
    <row r="26" spans="1:18" ht="12.75">
      <c r="A26" s="133"/>
      <c r="B26" s="108"/>
      <c r="C26" s="112"/>
      <c r="D26" s="131"/>
      <c r="E26" s="131"/>
      <c r="F26" s="102"/>
      <c r="G26" s="102"/>
      <c r="H26" s="104"/>
      <c r="I26" s="106"/>
      <c r="K26" s="108"/>
      <c r="L26" s="112"/>
      <c r="M26" s="112"/>
      <c r="N26" s="112"/>
      <c r="O26" s="102"/>
      <c r="P26" s="102"/>
      <c r="Q26" s="104"/>
      <c r="R26" s="106"/>
    </row>
    <row r="27" spans="1:18" ht="12.75">
      <c r="A27" s="133"/>
      <c r="B27" s="108"/>
      <c r="C27" s="110" t="e">
        <f>VLOOKUP(B27,'пр.взв'!B7:E86,2,FALSE)</f>
        <v>#N/A</v>
      </c>
      <c r="D27" s="131" t="e">
        <f>VLOOKUP(B27,'пр.взв'!B7:G100,3,FALSE)</f>
        <v>#N/A</v>
      </c>
      <c r="E27" s="131" t="e">
        <f>VLOOKUP(B27,'пр.взв'!B2:G100,4,FALSE)</f>
        <v>#N/A</v>
      </c>
      <c r="F27" s="102"/>
      <c r="G27" s="102"/>
      <c r="H27" s="104"/>
      <c r="I27" s="106"/>
      <c r="K27" s="108"/>
      <c r="L27" s="110" t="e">
        <f>VLOOKUP(K27,'пр.взв'!B7:E94,2,FALSE)</f>
        <v>#N/A</v>
      </c>
      <c r="M27" s="110" t="e">
        <f>VLOOKUP(K27,'пр.взв'!B2:G102,3,FALSE)</f>
        <v>#N/A</v>
      </c>
      <c r="N27" s="110" t="e">
        <f>VLOOKUP(K27,'пр.взв'!B7:G102,4,FALSE)</f>
        <v>#N/A</v>
      </c>
      <c r="O27" s="102"/>
      <c r="P27" s="102"/>
      <c r="Q27" s="104"/>
      <c r="R27" s="106"/>
    </row>
    <row r="28" spans="1:18" ht="13.5" thickBot="1">
      <c r="A28" s="133"/>
      <c r="B28" s="109"/>
      <c r="C28" s="111"/>
      <c r="D28" s="132"/>
      <c r="E28" s="132"/>
      <c r="F28" s="103"/>
      <c r="G28" s="103"/>
      <c r="H28" s="105"/>
      <c r="I28" s="107"/>
      <c r="K28" s="109"/>
      <c r="L28" s="112"/>
      <c r="M28" s="112"/>
      <c r="N28" s="112"/>
      <c r="O28" s="103"/>
      <c r="P28" s="103"/>
      <c r="Q28" s="105"/>
      <c r="R28" s="107"/>
    </row>
    <row r="29" spans="1:18" ht="12.75">
      <c r="A29" s="133"/>
      <c r="B29" s="117"/>
      <c r="C29" s="118" t="e">
        <f>VLOOKUP(B29,'пр.взв'!B7:E86,2,FALSE)</f>
        <v>#N/A</v>
      </c>
      <c r="D29" s="134" t="e">
        <f>VLOOKUP(B29,'пр.взв'!B3:F103,3,FALSE)</f>
        <v>#N/A</v>
      </c>
      <c r="E29" s="134" t="e">
        <f>VLOOKUP(B29,'пр.взв'!B2:G103,4,FALSE)</f>
        <v>#N/A</v>
      </c>
      <c r="F29" s="114"/>
      <c r="G29" s="114"/>
      <c r="H29" s="115"/>
      <c r="I29" s="116"/>
      <c r="K29" s="117"/>
      <c r="L29" s="118" t="e">
        <f>VLOOKUP(K29,'пр.взв'!B7:E94,2,FALSE)</f>
        <v>#N/A</v>
      </c>
      <c r="M29" s="118" t="e">
        <f>VLOOKUP(K29,'пр.взв'!B3:G104,3,FALSE)</f>
        <v>#N/A</v>
      </c>
      <c r="N29" s="118" t="e">
        <f>VLOOKUP(K29,'пр.взв'!B3:G104,4,FALSE)</f>
        <v>#N/A</v>
      </c>
      <c r="O29" s="114" t="s">
        <v>236</v>
      </c>
      <c r="P29" s="114"/>
      <c r="Q29" s="115"/>
      <c r="R29" s="116"/>
    </row>
    <row r="30" spans="1:18" ht="12.75">
      <c r="A30" s="133"/>
      <c r="B30" s="108"/>
      <c r="C30" s="112"/>
      <c r="D30" s="131"/>
      <c r="E30" s="131"/>
      <c r="F30" s="102"/>
      <c r="G30" s="102"/>
      <c r="H30" s="104"/>
      <c r="I30" s="106"/>
      <c r="K30" s="108"/>
      <c r="L30" s="112"/>
      <c r="M30" s="112"/>
      <c r="N30" s="112"/>
      <c r="O30" s="102"/>
      <c r="P30" s="102"/>
      <c r="Q30" s="104"/>
      <c r="R30" s="106"/>
    </row>
    <row r="31" spans="1:18" ht="12.75">
      <c r="A31" s="133"/>
      <c r="B31" s="108"/>
      <c r="C31" s="110" t="e">
        <f>VLOOKUP(B31,'пр.взв'!B7:E86,2,FALSE)</f>
        <v>#N/A</v>
      </c>
      <c r="D31" s="131" t="e">
        <f>VLOOKUP(B31,'пр.взв'!B3:G104,3,FALSE)</f>
        <v>#N/A</v>
      </c>
      <c r="E31" s="131" t="e">
        <f>VLOOKUP(B31,'пр.взв'!B3:G104,4,FALSE)</f>
        <v>#N/A</v>
      </c>
      <c r="F31" s="102"/>
      <c r="G31" s="102"/>
      <c r="H31" s="104"/>
      <c r="I31" s="106"/>
      <c r="K31" s="108"/>
      <c r="L31" s="110" t="e">
        <f>VLOOKUP(K31,'пр.взв'!B7:E86,2,FALSE)</f>
        <v>#N/A</v>
      </c>
      <c r="M31" s="110" t="e">
        <f>VLOOKUP(K31,'пр.взв'!B3:G106,3,FALSE)</f>
        <v>#N/A</v>
      </c>
      <c r="N31" s="110" t="e">
        <f>VLOOKUP(K31,'пр.взв'!B3:G106,4,FALSE)</f>
        <v>#N/A</v>
      </c>
      <c r="O31" s="102"/>
      <c r="P31" s="102"/>
      <c r="Q31" s="104"/>
      <c r="R31" s="106"/>
    </row>
    <row r="32" spans="1:18" ht="13.5" thickBot="1">
      <c r="A32" s="133"/>
      <c r="B32" s="109"/>
      <c r="C32" s="111"/>
      <c r="D32" s="132"/>
      <c r="E32" s="132"/>
      <c r="F32" s="103"/>
      <c r="G32" s="103"/>
      <c r="H32" s="105"/>
      <c r="I32" s="107"/>
      <c r="K32" s="109"/>
      <c r="L32" s="112"/>
      <c r="M32" s="112"/>
      <c r="N32" s="112"/>
      <c r="O32" s="103"/>
      <c r="P32" s="103"/>
      <c r="Q32" s="105"/>
      <c r="R32" s="107"/>
    </row>
    <row r="33" spans="1:18" ht="12.75">
      <c r="A33" s="133"/>
      <c r="B33" s="117"/>
      <c r="C33" s="118" t="e">
        <f>VLOOKUP(B33,'пр.взв'!B7:E86,2,FALSE)</f>
        <v>#N/A</v>
      </c>
      <c r="D33" s="134" t="e">
        <f>VLOOKUP(B33,'пр.взв'!B5:F107,3,FALSE)</f>
        <v>#N/A</v>
      </c>
      <c r="E33" s="134" t="e">
        <f>VLOOKUP(B33,'пр.взв'!B3:G107,4,FALSE)</f>
        <v>#N/A</v>
      </c>
      <c r="F33" s="114"/>
      <c r="G33" s="114"/>
      <c r="H33" s="115"/>
      <c r="I33" s="116"/>
      <c r="K33" s="117"/>
      <c r="L33" s="118" t="e">
        <f>VLOOKUP(K33,'пр.взв'!B7:E86,2,FALSE)</f>
        <v>#N/A</v>
      </c>
      <c r="M33" s="118" t="e">
        <f>VLOOKUP(K33,'пр.взв'!B3:G108,3,FALSE)</f>
        <v>#N/A</v>
      </c>
      <c r="N33" s="118" t="e">
        <f>VLOOKUP(K33,'пр.взв'!B3:G108,4,FALSE)</f>
        <v>#N/A</v>
      </c>
      <c r="O33" s="114"/>
      <c r="P33" s="114"/>
      <c r="Q33" s="115"/>
      <c r="R33" s="116"/>
    </row>
    <row r="34" spans="1:18" ht="12.75">
      <c r="A34" s="133"/>
      <c r="B34" s="108"/>
      <c r="C34" s="112"/>
      <c r="D34" s="131"/>
      <c r="E34" s="131"/>
      <c r="F34" s="102"/>
      <c r="G34" s="102"/>
      <c r="H34" s="104"/>
      <c r="I34" s="106"/>
      <c r="K34" s="108"/>
      <c r="L34" s="112"/>
      <c r="M34" s="112"/>
      <c r="N34" s="112"/>
      <c r="O34" s="102"/>
      <c r="P34" s="102"/>
      <c r="Q34" s="104"/>
      <c r="R34" s="106"/>
    </row>
    <row r="35" spans="1:18" ht="12.75">
      <c r="A35" s="133"/>
      <c r="B35" s="108"/>
      <c r="C35" s="110" t="e">
        <f>VLOOKUP(B35,'пр.взв'!B7:E86,2,FALSE)</f>
        <v>#N/A</v>
      </c>
      <c r="D35" s="131" t="e">
        <f>VLOOKUP(B35,'пр.взв'!B5:G108,3,FALSE)</f>
        <v>#N/A</v>
      </c>
      <c r="E35" s="131" t="e">
        <f>VLOOKUP(B35,'пр.взв'!B3:G108,4,FALSE)</f>
        <v>#N/A</v>
      </c>
      <c r="F35" s="102"/>
      <c r="G35" s="102"/>
      <c r="H35" s="104"/>
      <c r="I35" s="106"/>
      <c r="K35" s="108"/>
      <c r="L35" s="110" t="e">
        <f>VLOOKUP(K35,'пр.взв'!B7:E86,2,FALSE)</f>
        <v>#N/A</v>
      </c>
      <c r="M35" s="110" t="e">
        <f>VLOOKUP(K35,'пр.взв'!B3:G110,3,FALSE)</f>
        <v>#N/A</v>
      </c>
      <c r="N35" s="110" t="e">
        <f>VLOOKUP(K35,'пр.взв'!B3:G110,4,FALSE)</f>
        <v>#N/A</v>
      </c>
      <c r="O35" s="102"/>
      <c r="P35" s="102"/>
      <c r="Q35" s="104"/>
      <c r="R35" s="106"/>
    </row>
    <row r="36" spans="1:18" ht="13.5" thickBot="1">
      <c r="A36" s="133"/>
      <c r="B36" s="109"/>
      <c r="C36" s="111"/>
      <c r="D36" s="132"/>
      <c r="E36" s="132"/>
      <c r="F36" s="103"/>
      <c r="G36" s="103"/>
      <c r="H36" s="105"/>
      <c r="I36" s="107"/>
      <c r="K36" s="109"/>
      <c r="L36" s="112"/>
      <c r="M36" s="112"/>
      <c r="N36" s="112"/>
      <c r="O36" s="103"/>
      <c r="P36" s="103"/>
      <c r="Q36" s="105"/>
      <c r="R36" s="107"/>
    </row>
    <row r="37" spans="1:18" ht="12.75">
      <c r="A37" s="133"/>
      <c r="B37" s="117"/>
      <c r="C37" s="118" t="e">
        <f>VLOOKUP(B37,'пр.взв'!B7:E86,2,FALSE)</f>
        <v>#N/A</v>
      </c>
      <c r="D37" s="134" t="e">
        <f>VLOOKUP(B37,'пр.взв'!B3:F111,3,FALSE)</f>
        <v>#N/A</v>
      </c>
      <c r="E37" s="134" t="e">
        <f>VLOOKUP(B37,'пр.взв'!B7:G111,4,FALSE)</f>
        <v>#N/A</v>
      </c>
      <c r="F37" s="114"/>
      <c r="G37" s="114"/>
      <c r="H37" s="115"/>
      <c r="I37" s="116"/>
      <c r="K37" s="117"/>
      <c r="L37" s="118" t="e">
        <f>VLOOKUP(K37,'пр.взв'!B7:E86,2,FALSE)</f>
        <v>#N/A</v>
      </c>
      <c r="M37" s="119" t="e">
        <f>VLOOKUP(K37,'пр.взв'!B3:G112,3,FALSE)</f>
        <v>#N/A</v>
      </c>
      <c r="N37" s="118" t="e">
        <f>VLOOKUP(K37,'пр.взв'!B3:G112,4,FALSE)</f>
        <v>#N/A</v>
      </c>
      <c r="O37" s="114"/>
      <c r="P37" s="114"/>
      <c r="Q37" s="115"/>
      <c r="R37" s="116"/>
    </row>
    <row r="38" spans="1:18" ht="12.75">
      <c r="A38" s="133"/>
      <c r="B38" s="108"/>
      <c r="C38" s="112"/>
      <c r="D38" s="131"/>
      <c r="E38" s="131"/>
      <c r="F38" s="102"/>
      <c r="G38" s="102"/>
      <c r="H38" s="104"/>
      <c r="I38" s="106"/>
      <c r="K38" s="108"/>
      <c r="L38" s="112"/>
      <c r="M38" s="120"/>
      <c r="N38" s="112"/>
      <c r="O38" s="102"/>
      <c r="P38" s="102"/>
      <c r="Q38" s="104"/>
      <c r="R38" s="106"/>
    </row>
    <row r="39" spans="1:18" ht="12.75">
      <c r="A39" s="133"/>
      <c r="B39" s="108"/>
      <c r="C39" s="110" t="e">
        <f>VLOOKUP(B39,'пр.взв'!B7:E86,2,FALSE)</f>
        <v>#N/A</v>
      </c>
      <c r="D39" s="131" t="e">
        <f>VLOOKUP(B39,'пр.взв'!B3:G112,3,FALSE)</f>
        <v>#N/A</v>
      </c>
      <c r="E39" s="131" t="e">
        <f>VLOOKUP(B39,'пр.взв'!B3:G112,4,FALSE)</f>
        <v>#N/A</v>
      </c>
      <c r="F39" s="102"/>
      <c r="G39" s="102"/>
      <c r="H39" s="104"/>
      <c r="I39" s="106"/>
      <c r="K39" s="108"/>
      <c r="L39" s="110" t="e">
        <f>VLOOKUP(K39,'пр.взв'!B7:E94,2,FALSE)</f>
        <v>#N/A</v>
      </c>
      <c r="M39" s="110" t="e">
        <f>VLOOKUP(K39,'пр.взв'!B3:G114,3,FALSE)</f>
        <v>#N/A</v>
      </c>
      <c r="N39" s="110" t="e">
        <f>VLOOKUP(K39,'пр.взв'!B3:G114,4,FALSE)</f>
        <v>#N/A</v>
      </c>
      <c r="O39" s="102"/>
      <c r="P39" s="102"/>
      <c r="Q39" s="104"/>
      <c r="R39" s="106"/>
    </row>
    <row r="40" spans="1:18" ht="13.5" thickBot="1">
      <c r="A40" s="133"/>
      <c r="B40" s="109"/>
      <c r="C40" s="111"/>
      <c r="D40" s="132"/>
      <c r="E40" s="132"/>
      <c r="F40" s="103"/>
      <c r="G40" s="103"/>
      <c r="H40" s="105"/>
      <c r="I40" s="107"/>
      <c r="K40" s="109"/>
      <c r="L40" s="112"/>
      <c r="M40" s="112"/>
      <c r="N40" s="112"/>
      <c r="O40" s="103"/>
      <c r="P40" s="103"/>
      <c r="Q40" s="105"/>
      <c r="R40" s="107"/>
    </row>
    <row r="41" spans="1:18" ht="12.75">
      <c r="A41" s="133"/>
      <c r="B41" s="117"/>
      <c r="C41" s="118" t="e">
        <f>VLOOKUP(B41,'пр.взв'!B7:E86,2,FALSE)</f>
        <v>#N/A</v>
      </c>
      <c r="D41" s="135" t="e">
        <f>VLOOKUP(B41,'пр.взв'!B3:F115,3,FALSE)</f>
        <v>#N/A</v>
      </c>
      <c r="E41" s="134" t="e">
        <f>VLOOKUP(B41,'пр.взв'!B4:G115,4,FALSE)</f>
        <v>#N/A</v>
      </c>
      <c r="F41" s="114"/>
      <c r="G41" s="114"/>
      <c r="H41" s="115"/>
      <c r="I41" s="116"/>
      <c r="K41" s="117"/>
      <c r="L41" s="118" t="e">
        <f>VLOOKUP(K41,'пр.взв'!B7:E94,2,FALSE)</f>
        <v>#N/A</v>
      </c>
      <c r="M41" s="118" t="e">
        <f>VLOOKUP(K41,'пр.взв'!B4:G116,3,FALSE)</f>
        <v>#N/A</v>
      </c>
      <c r="N41" s="118" t="e">
        <f>VLOOKUP(K41,'пр.взв'!B4:G116,4,FALSE)</f>
        <v>#N/A</v>
      </c>
      <c r="O41" s="114"/>
      <c r="P41" s="114"/>
      <c r="Q41" s="115"/>
      <c r="R41" s="116"/>
    </row>
    <row r="42" spans="1:18" ht="13.5" thickBot="1">
      <c r="A42" s="133"/>
      <c r="B42" s="108"/>
      <c r="C42" s="112"/>
      <c r="D42" s="136"/>
      <c r="E42" s="131"/>
      <c r="F42" s="102"/>
      <c r="G42" s="102"/>
      <c r="H42" s="104"/>
      <c r="I42" s="106"/>
      <c r="K42" s="108"/>
      <c r="L42" s="112"/>
      <c r="M42" s="112"/>
      <c r="N42" s="112"/>
      <c r="O42" s="102"/>
      <c r="P42" s="102"/>
      <c r="Q42" s="104"/>
      <c r="R42" s="106"/>
    </row>
    <row r="43" spans="1:18" ht="12.75">
      <c r="A43" s="133"/>
      <c r="B43" s="108"/>
      <c r="C43" s="110" t="e">
        <f>VLOOKUP(B43,'пр.взв'!B7:E86,2,FALSE)</f>
        <v>#N/A</v>
      </c>
      <c r="D43" s="131" t="e">
        <f>VLOOKUP(B43,'пр.взв'!B3:G116,3,FALSE)</f>
        <v>#N/A</v>
      </c>
      <c r="E43" s="131" t="e">
        <f>VLOOKUP(B43,'пр.взв'!B4:G116,4,FALSE)</f>
        <v>#N/A</v>
      </c>
      <c r="F43" s="102"/>
      <c r="G43" s="102"/>
      <c r="H43" s="104"/>
      <c r="I43" s="106"/>
      <c r="K43" s="108"/>
      <c r="L43" s="118" t="e">
        <f>VLOOKUP(K43,'пр.взв'!B9:E96,2,FALSE)</f>
        <v>#N/A</v>
      </c>
      <c r="M43" s="110" t="e">
        <f>VLOOKUP(K43,'пр.взв'!B4:G118,3,FALSE)</f>
        <v>#N/A</v>
      </c>
      <c r="N43" s="110" t="e">
        <f>VLOOKUP(K43,'пр.взв'!B4:G118,4,FALSE)</f>
        <v>#N/A</v>
      </c>
      <c r="O43" s="102"/>
      <c r="P43" s="102"/>
      <c r="Q43" s="104"/>
      <c r="R43" s="106"/>
    </row>
    <row r="44" spans="1:18" ht="13.5" thickBot="1">
      <c r="A44" s="133"/>
      <c r="B44" s="109"/>
      <c r="C44" s="111"/>
      <c r="D44" s="132"/>
      <c r="E44" s="132"/>
      <c r="F44" s="103"/>
      <c r="G44" s="103"/>
      <c r="H44" s="105"/>
      <c r="I44" s="107"/>
      <c r="K44" s="109"/>
      <c r="L44" s="112"/>
      <c r="M44" s="112"/>
      <c r="N44" s="112"/>
      <c r="O44" s="103"/>
      <c r="P44" s="103"/>
      <c r="Q44" s="105"/>
      <c r="R44" s="107"/>
    </row>
    <row r="45" spans="1:18" ht="12.75">
      <c r="A45" s="133"/>
      <c r="B45" s="117"/>
      <c r="C45" s="118" t="e">
        <f>VLOOKUP(B45,'пр.взв'!B7:E86,2,FALSE)</f>
        <v>#N/A</v>
      </c>
      <c r="D45" s="134" t="e">
        <f>VLOOKUP(B45,'пр.взв'!B7:F119,3,FALSE)</f>
        <v>#N/A</v>
      </c>
      <c r="E45" s="134" t="e">
        <f>VLOOKUP(B45,'пр.взв'!B4:G119,4,FALSE)</f>
        <v>#N/A</v>
      </c>
      <c r="F45" s="114"/>
      <c r="G45" s="114"/>
      <c r="H45" s="115"/>
      <c r="I45" s="116"/>
      <c r="K45" s="117"/>
      <c r="L45" s="118" t="e">
        <f>VLOOKUP(K45,'пр.взв'!B11:E98,2,FALSE)</f>
        <v>#N/A</v>
      </c>
      <c r="M45" s="118" t="e">
        <f>VLOOKUP(K45,'пр.взв'!B4:G120,3,FALSE)</f>
        <v>#N/A</v>
      </c>
      <c r="N45" s="118" t="e">
        <f>VLOOKUP(K45,'пр.взв'!B4:G120,4,FALSE)</f>
        <v>#N/A</v>
      </c>
      <c r="O45" s="114"/>
      <c r="P45" s="114"/>
      <c r="Q45" s="115"/>
      <c r="R45" s="116"/>
    </row>
    <row r="46" spans="1:18" ht="13.5" thickBot="1">
      <c r="A46" s="133"/>
      <c r="B46" s="108"/>
      <c r="C46" s="112"/>
      <c r="D46" s="131"/>
      <c r="E46" s="131"/>
      <c r="F46" s="102"/>
      <c r="G46" s="102"/>
      <c r="H46" s="104"/>
      <c r="I46" s="106"/>
      <c r="K46" s="108"/>
      <c r="L46" s="112"/>
      <c r="M46" s="112"/>
      <c r="N46" s="112"/>
      <c r="O46" s="102"/>
      <c r="P46" s="102"/>
      <c r="Q46" s="104"/>
      <c r="R46" s="106"/>
    </row>
    <row r="47" spans="1:18" ht="12.75">
      <c r="A47" s="133"/>
      <c r="B47" s="108"/>
      <c r="C47" s="110" t="e">
        <f>VLOOKUP(B47,'пр.взв'!B7:E86,2,FALSE)</f>
        <v>#N/A</v>
      </c>
      <c r="D47" s="131" t="e">
        <f>VLOOKUP(B47,'пр.взв'!B7:G120,3,FALSE)</f>
        <v>#N/A</v>
      </c>
      <c r="E47" s="131" t="e">
        <f>VLOOKUP(B47,'пр.взв'!B4:G120,4,FALSE)</f>
        <v>#N/A</v>
      </c>
      <c r="F47" s="102"/>
      <c r="G47" s="102"/>
      <c r="H47" s="104"/>
      <c r="I47" s="106"/>
      <c r="K47" s="108"/>
      <c r="L47" s="118" t="e">
        <f>VLOOKUP(K47,'пр.взв'!B13:E100,2,FALSE)</f>
        <v>#N/A</v>
      </c>
      <c r="M47" s="110" t="e">
        <f>VLOOKUP(K47,'пр.взв'!B4:G122,3,FALSE)</f>
        <v>#N/A</v>
      </c>
      <c r="N47" s="110" t="e">
        <f>VLOOKUP(K47,'пр.взв'!B4:G122,4,FALSE)</f>
        <v>#N/A</v>
      </c>
      <c r="O47" s="102"/>
      <c r="P47" s="102"/>
      <c r="Q47" s="104"/>
      <c r="R47" s="106"/>
    </row>
    <row r="48" spans="1:18" ht="13.5" thickBot="1">
      <c r="A48" s="133"/>
      <c r="B48" s="109"/>
      <c r="C48" s="111"/>
      <c r="D48" s="132"/>
      <c r="E48" s="132"/>
      <c r="F48" s="103"/>
      <c r="G48" s="103"/>
      <c r="H48" s="105"/>
      <c r="I48" s="107"/>
      <c r="K48" s="109"/>
      <c r="L48" s="112"/>
      <c r="M48" s="112"/>
      <c r="N48" s="112"/>
      <c r="O48" s="103"/>
      <c r="P48" s="103"/>
      <c r="Q48" s="105"/>
      <c r="R48" s="107"/>
    </row>
    <row r="49" spans="1:18" ht="12.75">
      <c r="A49" s="133"/>
      <c r="B49" s="117"/>
      <c r="C49" s="118" t="e">
        <f>VLOOKUP(B49,'пр.взв'!B3:E86,2,FALSE)</f>
        <v>#N/A</v>
      </c>
      <c r="D49" s="134" t="e">
        <f>VLOOKUP(B49,'пр.взв'!B5:F123,3,FALSE)</f>
        <v>#N/A</v>
      </c>
      <c r="E49" s="134" t="e">
        <f>VLOOKUP(B49,'пр.взв'!B4:G123,4,FALSE)</f>
        <v>#N/A</v>
      </c>
      <c r="F49" s="114"/>
      <c r="G49" s="114"/>
      <c r="H49" s="115"/>
      <c r="I49" s="116"/>
      <c r="K49" s="117"/>
      <c r="L49" s="118" t="e">
        <f>VLOOKUP(K49,'пр.взв'!B7:E86,2,FALSE)</f>
        <v>#N/A</v>
      </c>
      <c r="M49" s="118" t="e">
        <f>VLOOKUP(K49,'пр.взв'!B5:G124,3,FALSE)</f>
        <v>#N/A</v>
      </c>
      <c r="N49" s="118" t="e">
        <f>VLOOKUP(K49,'пр.взв'!B5:G124,4,FALSE)</f>
        <v>#N/A</v>
      </c>
      <c r="O49" s="114"/>
      <c r="P49" s="114"/>
      <c r="Q49" s="115"/>
      <c r="R49" s="116"/>
    </row>
    <row r="50" spans="1:18" ht="12.75">
      <c r="A50" s="133"/>
      <c r="B50" s="108"/>
      <c r="C50" s="112"/>
      <c r="D50" s="131"/>
      <c r="E50" s="131"/>
      <c r="F50" s="102"/>
      <c r="G50" s="102"/>
      <c r="H50" s="104"/>
      <c r="I50" s="106"/>
      <c r="K50" s="108"/>
      <c r="L50" s="112"/>
      <c r="M50" s="112"/>
      <c r="N50" s="112"/>
      <c r="O50" s="102"/>
      <c r="P50" s="102"/>
      <c r="Q50" s="104"/>
      <c r="R50" s="106"/>
    </row>
    <row r="51" spans="1:18" ht="12.75">
      <c r="A51" s="133"/>
      <c r="B51" s="108"/>
      <c r="C51" s="110" t="e">
        <f>VLOOKUP(B51,'пр.взв'!B7:E86,2,FALSE)</f>
        <v>#N/A</v>
      </c>
      <c r="D51" s="131" t="e">
        <f>VLOOKUP(B51,'пр.взв'!B5:G124,3,FALSE)</f>
        <v>#N/A</v>
      </c>
      <c r="E51" s="131" t="e">
        <f>VLOOKUP(B51,'пр.взв'!B5:G124,4,FALSE)</f>
        <v>#N/A</v>
      </c>
      <c r="F51" s="102"/>
      <c r="G51" s="102"/>
      <c r="H51" s="104"/>
      <c r="I51" s="106"/>
      <c r="K51" s="108"/>
      <c r="L51" s="110" t="e">
        <f>VLOOKUP(K51,'пр.взв'!B7:E86,2,FALSE)</f>
        <v>#N/A</v>
      </c>
      <c r="M51" s="110" t="e">
        <f>VLOOKUP(K51,'пр.взв'!B5:G126,3,FALSE)</f>
        <v>#N/A</v>
      </c>
      <c r="N51" s="110" t="e">
        <f>VLOOKUP(K51,'пр.взв'!B5:G126,4,FALSE)</f>
        <v>#N/A</v>
      </c>
      <c r="O51" s="102"/>
      <c r="P51" s="102"/>
      <c r="Q51" s="104"/>
      <c r="R51" s="106"/>
    </row>
    <row r="52" spans="1:18" ht="13.5" thickBot="1">
      <c r="A52" s="133"/>
      <c r="B52" s="109"/>
      <c r="C52" s="111"/>
      <c r="D52" s="132"/>
      <c r="E52" s="132"/>
      <c r="F52" s="103"/>
      <c r="G52" s="103"/>
      <c r="H52" s="105"/>
      <c r="I52" s="107"/>
      <c r="K52" s="109"/>
      <c r="L52" s="112"/>
      <c r="M52" s="112"/>
      <c r="N52" s="112"/>
      <c r="O52" s="103"/>
      <c r="P52" s="103"/>
      <c r="Q52" s="105"/>
      <c r="R52" s="107"/>
    </row>
    <row r="53" spans="1:18" ht="12.75">
      <c r="A53" s="133"/>
      <c r="B53" s="117"/>
      <c r="C53" s="118" t="e">
        <f>VLOOKUP(B53,'пр.взв'!B7:E86,2,FALSE)</f>
        <v>#N/A</v>
      </c>
      <c r="D53" s="134" t="e">
        <f>VLOOKUP(B53,'пр.взв'!B5:F127,3,FALSE)</f>
        <v>#N/A</v>
      </c>
      <c r="E53" s="134" t="e">
        <f>VLOOKUP(B53,'пр.взв'!B5:G127,4,FALSE)</f>
        <v>#N/A</v>
      </c>
      <c r="F53" s="114"/>
      <c r="G53" s="114"/>
      <c r="H53" s="115"/>
      <c r="I53" s="116"/>
      <c r="K53" s="117"/>
      <c r="L53" s="118" t="e">
        <f>VLOOKUP(K53,'пр.взв'!B7:E86,2,FALSE)</f>
        <v>#N/A</v>
      </c>
      <c r="M53" s="118" t="e">
        <f>VLOOKUP(K53,'пр.взв'!B5:G128,3,FALSE)</f>
        <v>#N/A</v>
      </c>
      <c r="N53" s="118" t="e">
        <f>VLOOKUP(K53,'пр.взв'!B5:G128,4,FALSE)</f>
        <v>#N/A</v>
      </c>
      <c r="O53" s="114"/>
      <c r="P53" s="114"/>
      <c r="Q53" s="115"/>
      <c r="R53" s="116"/>
    </row>
    <row r="54" spans="1:18" ht="12.75">
      <c r="A54" s="133"/>
      <c r="B54" s="108"/>
      <c r="C54" s="112"/>
      <c r="D54" s="131"/>
      <c r="E54" s="131"/>
      <c r="F54" s="102"/>
      <c r="G54" s="102"/>
      <c r="H54" s="104"/>
      <c r="I54" s="106"/>
      <c r="K54" s="108"/>
      <c r="L54" s="112"/>
      <c r="M54" s="112"/>
      <c r="N54" s="112"/>
      <c r="O54" s="102"/>
      <c r="P54" s="102"/>
      <c r="Q54" s="104"/>
      <c r="R54" s="106"/>
    </row>
    <row r="55" spans="1:18" ht="12.75">
      <c r="A55" s="133"/>
      <c r="B55" s="108"/>
      <c r="C55" s="110" t="e">
        <f>VLOOKUP(B55,'пр.взв'!B7:E86,2,FALSE)</f>
        <v>#N/A</v>
      </c>
      <c r="D55" s="131" t="e">
        <f>VLOOKUP(B55,'пр.взв'!B5:G128,3,FALSE)</f>
        <v>#N/A</v>
      </c>
      <c r="E55" s="131" t="e">
        <f>VLOOKUP(B55,'пр.взв'!B5:G128,4,FALSE)</f>
        <v>#N/A</v>
      </c>
      <c r="F55" s="102"/>
      <c r="G55" s="102"/>
      <c r="H55" s="104"/>
      <c r="I55" s="106"/>
      <c r="K55" s="108"/>
      <c r="L55" s="110" t="e">
        <f>VLOOKUP(K55,'пр.взв'!B7:E86,2,FALSE)</f>
        <v>#N/A</v>
      </c>
      <c r="M55" s="110" t="e">
        <f>VLOOKUP(K55,'пр.взв'!B5:G130,3,FALSE)</f>
        <v>#N/A</v>
      </c>
      <c r="N55" s="110" t="e">
        <f>VLOOKUP(K55,'пр.взв'!B5:G130,4,FALSE)</f>
        <v>#N/A</v>
      </c>
      <c r="O55" s="102"/>
      <c r="P55" s="102"/>
      <c r="Q55" s="104"/>
      <c r="R55" s="106"/>
    </row>
    <row r="56" spans="1:18" ht="13.5" thickBot="1">
      <c r="A56" s="133"/>
      <c r="B56" s="109"/>
      <c r="C56" s="111"/>
      <c r="D56" s="132"/>
      <c r="E56" s="132"/>
      <c r="F56" s="103"/>
      <c r="G56" s="103"/>
      <c r="H56" s="105"/>
      <c r="I56" s="107"/>
      <c r="K56" s="109"/>
      <c r="L56" s="112"/>
      <c r="M56" s="112"/>
      <c r="N56" s="112"/>
      <c r="O56" s="103"/>
      <c r="P56" s="103"/>
      <c r="Q56" s="105"/>
      <c r="R56" s="107"/>
    </row>
    <row r="57" spans="1:18" ht="12.75">
      <c r="A57" s="133"/>
      <c r="B57" s="117"/>
      <c r="C57" s="118" t="e">
        <f>VLOOKUP(B57,'пр.взв'!B7:E86,2,FALSE)</f>
        <v>#N/A</v>
      </c>
      <c r="D57" s="134" t="e">
        <f>VLOOKUP(B57,'пр.взв'!B5:F131,3,FALSE)</f>
        <v>#N/A</v>
      </c>
      <c r="E57" s="134" t="e">
        <f>VLOOKUP(B57,'пр.взв'!B5:G131,4,FALSE)</f>
        <v>#N/A</v>
      </c>
      <c r="F57" s="113"/>
      <c r="G57" s="114"/>
      <c r="H57" s="115"/>
      <c r="I57" s="116"/>
      <c r="K57" s="117"/>
      <c r="L57" s="118" t="e">
        <f>VLOOKUP(K57,'пр.взв'!B7:E86,2,FALSE)</f>
        <v>#N/A</v>
      </c>
      <c r="M57" s="118" t="e">
        <f>VLOOKUP(K57,'пр.взв'!B5:G132,3,FALSE)</f>
        <v>#N/A</v>
      </c>
      <c r="N57" s="118" t="e">
        <f>VLOOKUP(K57,'пр.взв'!B5:G132,4,FALSE)</f>
        <v>#N/A</v>
      </c>
      <c r="O57" s="113"/>
      <c r="P57" s="114"/>
      <c r="Q57" s="115"/>
      <c r="R57" s="116"/>
    </row>
    <row r="58" spans="1:18" ht="12.75">
      <c r="A58" s="133"/>
      <c r="B58" s="108"/>
      <c r="C58" s="112"/>
      <c r="D58" s="131"/>
      <c r="E58" s="131"/>
      <c r="F58" s="100"/>
      <c r="G58" s="102"/>
      <c r="H58" s="104"/>
      <c r="I58" s="106"/>
      <c r="K58" s="108"/>
      <c r="L58" s="112"/>
      <c r="M58" s="112"/>
      <c r="N58" s="112"/>
      <c r="O58" s="100"/>
      <c r="P58" s="102"/>
      <c r="Q58" s="104"/>
      <c r="R58" s="106"/>
    </row>
    <row r="59" spans="1:18" ht="12.75">
      <c r="A59" s="133"/>
      <c r="B59" s="108"/>
      <c r="C59" s="110" t="e">
        <f>VLOOKUP(B59,'пр.взв'!B7:E86,2,FALSE)</f>
        <v>#N/A</v>
      </c>
      <c r="D59" s="131" t="e">
        <f>VLOOKUP(B59,'пр.взв'!B5:G132,3,FALSE)</f>
        <v>#N/A</v>
      </c>
      <c r="E59" s="131" t="e">
        <f>VLOOKUP(B59,'пр.взв'!B5:G132,4,FALSE)</f>
        <v>#N/A</v>
      </c>
      <c r="F59" s="100"/>
      <c r="G59" s="102"/>
      <c r="H59" s="104"/>
      <c r="I59" s="106"/>
      <c r="K59" s="108"/>
      <c r="L59" s="110" t="e">
        <f>VLOOKUP(K59,'пр.взв'!B7:E86,2,FALSE)</f>
        <v>#N/A</v>
      </c>
      <c r="M59" s="112" t="e">
        <f>VLOOKUP(K59,'пр.взв'!B5:G134,3,FALSE)</f>
        <v>#N/A</v>
      </c>
      <c r="N59" s="112" t="e">
        <f>VLOOKUP(K59,'пр.взв'!B5:G134,4,FALSE)</f>
        <v>#N/A</v>
      </c>
      <c r="O59" s="100"/>
      <c r="P59" s="102"/>
      <c r="Q59" s="104"/>
      <c r="R59" s="106"/>
    </row>
    <row r="60" spans="1:18" ht="13.5" thickBot="1">
      <c r="A60" s="133"/>
      <c r="B60" s="109"/>
      <c r="C60" s="111"/>
      <c r="D60" s="132"/>
      <c r="E60" s="132"/>
      <c r="F60" s="101"/>
      <c r="G60" s="103"/>
      <c r="H60" s="105"/>
      <c r="I60" s="107"/>
      <c r="K60" s="109"/>
      <c r="L60" s="111"/>
      <c r="M60" s="111"/>
      <c r="N60" s="111"/>
      <c r="O60" s="101"/>
      <c r="P60" s="103"/>
      <c r="Q60" s="105"/>
      <c r="R60" s="107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H23:H24"/>
    <mergeCell ref="F23:F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I27:I28"/>
    <mergeCell ref="B27:B28"/>
    <mergeCell ref="C27:C28"/>
    <mergeCell ref="D27:D28"/>
    <mergeCell ref="E27:E28"/>
    <mergeCell ref="F27:F28"/>
    <mergeCell ref="G27:G28"/>
    <mergeCell ref="H27:H28"/>
    <mergeCell ref="F41:F42"/>
    <mergeCell ref="E29:E30"/>
    <mergeCell ref="G45:G46"/>
    <mergeCell ref="F37:F38"/>
    <mergeCell ref="G37:G38"/>
    <mergeCell ref="H43:H44"/>
    <mergeCell ref="H39:H40"/>
    <mergeCell ref="G41:G42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I29:I30"/>
    <mergeCell ref="D31:D32"/>
    <mergeCell ref="G31:G32"/>
    <mergeCell ref="H31:H32"/>
    <mergeCell ref="I31:I32"/>
    <mergeCell ref="F35:F36"/>
    <mergeCell ref="G35:G36"/>
    <mergeCell ref="H35:H36"/>
    <mergeCell ref="H29:H30"/>
    <mergeCell ref="E33:E34"/>
    <mergeCell ref="I43:I44"/>
    <mergeCell ref="H47:H48"/>
    <mergeCell ref="I47:I48"/>
    <mergeCell ref="H49:H50"/>
    <mergeCell ref="F49:F50"/>
    <mergeCell ref="G49:G50"/>
    <mergeCell ref="I49:I50"/>
    <mergeCell ref="B53:B54"/>
    <mergeCell ref="C53:C54"/>
    <mergeCell ref="D53:D54"/>
    <mergeCell ref="E53:E54"/>
    <mergeCell ref="B51:B52"/>
    <mergeCell ref="C51:C52"/>
    <mergeCell ref="D51:D52"/>
    <mergeCell ref="E51:E52"/>
    <mergeCell ref="F53:F54"/>
    <mergeCell ref="G53:G54"/>
    <mergeCell ref="F43:F44"/>
    <mergeCell ref="G43:G44"/>
    <mergeCell ref="F51:F52"/>
    <mergeCell ref="G51:G52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39:B40"/>
    <mergeCell ref="G33:G34"/>
    <mergeCell ref="H33:H34"/>
    <mergeCell ref="I33:I34"/>
    <mergeCell ref="H37:H38"/>
    <mergeCell ref="I37:I38"/>
    <mergeCell ref="I35:I36"/>
    <mergeCell ref="C39:C40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F39:F40"/>
    <mergeCell ref="G39:G40"/>
    <mergeCell ref="B41:B42"/>
    <mergeCell ref="F29:F30"/>
    <mergeCell ref="G29:G30"/>
    <mergeCell ref="D15:D16"/>
    <mergeCell ref="E15:E16"/>
    <mergeCell ref="F15:F16"/>
    <mergeCell ref="G15:G16"/>
    <mergeCell ref="D23:D24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C45:C46"/>
    <mergeCell ref="B47:B48"/>
    <mergeCell ref="C47:C48"/>
    <mergeCell ref="D47:D48"/>
    <mergeCell ref="E47:E48"/>
    <mergeCell ref="B49:B50"/>
    <mergeCell ref="C49:C50"/>
    <mergeCell ref="D49:D50"/>
    <mergeCell ref="E49:E50"/>
    <mergeCell ref="B45:B46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198"/>
  <sheetViews>
    <sheetView zoomScalePageLayoutView="0" workbookViewId="0" topLeftCell="A1">
      <pane xSplit="5" ySplit="5" topLeftCell="F82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I93" sqref="AI93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4.57421875" style="0" customWidth="1"/>
    <col min="28" max="28" width="3.8515625" style="0" customWidth="1"/>
    <col min="29" max="33" width="3.7109375" style="0" customWidth="1"/>
  </cols>
  <sheetData>
    <row r="1" spans="1:28" ht="21" thickBot="1">
      <c r="A1" s="217" t="s">
        <v>66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</row>
    <row r="2" spans="1:28" ht="50.25" customHeight="1" thickBot="1">
      <c r="A2" s="18"/>
      <c r="B2" s="202" t="s">
        <v>67</v>
      </c>
      <c r="C2" s="203"/>
      <c r="D2" s="203"/>
      <c r="E2" s="203"/>
      <c r="F2" s="203"/>
      <c r="G2" s="203"/>
      <c r="H2" s="203"/>
      <c r="I2" s="203"/>
      <c r="J2" s="203"/>
      <c r="K2" s="210" t="str">
        <f>HYPERLINK('[1]реквизиты'!$A$2)</f>
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</c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2"/>
    </row>
    <row r="3" spans="1:30" ht="20.25" customHeight="1" thickBot="1">
      <c r="A3" s="19"/>
      <c r="B3" s="221" t="str">
        <f>HYPERLINK('[1]реквизиты'!$A$3)</f>
        <v>08-10 мая 2015 г.  г.Саратов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2"/>
      <c r="X3" s="218" t="str">
        <f>HYPERLINK('пр.взв'!D4)</f>
        <v>В.к. 35 кг.</v>
      </c>
      <c r="Y3" s="219"/>
      <c r="Z3" s="219"/>
      <c r="AA3" s="219"/>
      <c r="AB3" s="220"/>
      <c r="AC3" s="16"/>
      <c r="AD3" s="16"/>
    </row>
    <row r="4" spans="1:34" ht="14.25" customHeight="1" thickBot="1">
      <c r="A4" s="184"/>
      <c r="B4" s="189" t="s">
        <v>5</v>
      </c>
      <c r="C4" s="191" t="s">
        <v>2</v>
      </c>
      <c r="D4" s="204" t="s">
        <v>3</v>
      </c>
      <c r="E4" s="206" t="s">
        <v>68</v>
      </c>
      <c r="F4" s="198" t="s">
        <v>6</v>
      </c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200"/>
      <c r="Y4" s="201"/>
      <c r="Z4" s="213" t="s">
        <v>7</v>
      </c>
      <c r="AA4" s="215" t="s">
        <v>71</v>
      </c>
      <c r="AB4" s="180" t="s">
        <v>22</v>
      </c>
      <c r="AC4" s="16"/>
      <c r="AD4" s="16"/>
      <c r="AH4" s="20"/>
    </row>
    <row r="5" spans="1:33" ht="15" customHeight="1" thickBot="1">
      <c r="A5" s="184"/>
      <c r="B5" s="190"/>
      <c r="C5" s="192"/>
      <c r="D5" s="205"/>
      <c r="E5" s="207"/>
      <c r="F5" s="187">
        <v>1</v>
      </c>
      <c r="G5" s="186"/>
      <c r="H5" s="187">
        <v>2</v>
      </c>
      <c r="I5" s="188"/>
      <c r="J5" s="185">
        <v>3</v>
      </c>
      <c r="K5" s="186"/>
      <c r="L5" s="187">
        <v>4</v>
      </c>
      <c r="M5" s="188"/>
      <c r="N5" s="185">
        <v>5</v>
      </c>
      <c r="O5" s="186"/>
      <c r="P5" s="187">
        <v>6</v>
      </c>
      <c r="Q5" s="188"/>
      <c r="R5" s="185">
        <v>7</v>
      </c>
      <c r="S5" s="186"/>
      <c r="T5" s="187">
        <v>8</v>
      </c>
      <c r="U5" s="188"/>
      <c r="V5" s="187" t="s">
        <v>250</v>
      </c>
      <c r="W5" s="188"/>
      <c r="X5" s="187" t="s">
        <v>251</v>
      </c>
      <c r="Y5" s="188"/>
      <c r="Z5" s="214"/>
      <c r="AA5" s="216"/>
      <c r="AB5" s="181"/>
      <c r="AC5" s="31"/>
      <c r="AD5" s="31"/>
      <c r="AE5" s="22"/>
      <c r="AF5" s="22"/>
      <c r="AG5" s="3"/>
    </row>
    <row r="6" spans="1:33" ht="15" customHeight="1" thickBot="1">
      <c r="A6" s="17"/>
      <c r="B6" s="147" t="s">
        <v>214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9"/>
      <c r="AC6" s="31"/>
      <c r="AD6" s="31"/>
      <c r="AE6" s="22"/>
      <c r="AF6" s="22"/>
      <c r="AG6" s="3"/>
    </row>
    <row r="7" spans="1:34" ht="12.75" customHeight="1">
      <c r="A7" s="176"/>
      <c r="B7" s="174">
        <v>1</v>
      </c>
      <c r="C7" s="178" t="str">
        <f>VLOOKUP(B7,'пр.взв'!B7:E30,2,FALSE)</f>
        <v>Пыркин Данил Эдуардович</v>
      </c>
      <c r="D7" s="193" t="str">
        <f>VLOOKUP(B7,'пр.взв'!B7:F86,3,FALSE)</f>
        <v>27.04.2003, 2ю</v>
      </c>
      <c r="E7" s="193" t="str">
        <f>VLOOKUP(B7,'пр.взв'!B7:G86,4,FALSE)</f>
        <v>г.Чебоксары, Чувашская Республика, ПФО</v>
      </c>
      <c r="F7" s="197">
        <v>2</v>
      </c>
      <c r="G7" s="64">
        <v>3</v>
      </c>
      <c r="H7" s="183">
        <v>3</v>
      </c>
      <c r="I7" s="64">
        <v>3</v>
      </c>
      <c r="J7" s="183" t="s">
        <v>232</v>
      </c>
      <c r="K7" s="64"/>
      <c r="L7" s="183" t="s">
        <v>232</v>
      </c>
      <c r="M7" s="64"/>
      <c r="N7" s="183" t="s">
        <v>232</v>
      </c>
      <c r="O7" s="64"/>
      <c r="P7" s="183" t="s">
        <v>232</v>
      </c>
      <c r="Q7" s="64"/>
      <c r="R7" s="183" t="s">
        <v>232</v>
      </c>
      <c r="S7" s="64"/>
      <c r="T7" s="183" t="s">
        <v>232</v>
      </c>
      <c r="U7" s="64"/>
      <c r="V7" s="183" t="s">
        <v>232</v>
      </c>
      <c r="W7" s="64"/>
      <c r="X7" s="183" t="s">
        <v>232</v>
      </c>
      <c r="Y7" s="64"/>
      <c r="Z7" s="209">
        <v>2</v>
      </c>
      <c r="AA7" s="208">
        <f>SUM(G7+I7+K7+M7+O7+Q7+S7+U7+W7+Y7)</f>
        <v>6</v>
      </c>
      <c r="AB7" s="208">
        <v>33</v>
      </c>
      <c r="AC7" s="29"/>
      <c r="AD7" s="29"/>
      <c r="AE7" s="29"/>
      <c r="AF7" s="29"/>
      <c r="AG7" s="29"/>
      <c r="AH7" s="29"/>
    </row>
    <row r="8" spans="1:34" ht="12.75" customHeight="1" thickBot="1">
      <c r="A8" s="182"/>
      <c r="B8" s="175"/>
      <c r="C8" s="179"/>
      <c r="D8" s="194"/>
      <c r="E8" s="194"/>
      <c r="F8" s="163"/>
      <c r="G8" s="65"/>
      <c r="H8" s="183"/>
      <c r="I8" s="65"/>
      <c r="J8" s="183"/>
      <c r="K8" s="65"/>
      <c r="L8" s="183"/>
      <c r="M8" s="65"/>
      <c r="N8" s="183"/>
      <c r="O8" s="65"/>
      <c r="P8" s="183"/>
      <c r="Q8" s="65"/>
      <c r="R8" s="183"/>
      <c r="S8" s="65"/>
      <c r="T8" s="183"/>
      <c r="U8" s="65"/>
      <c r="V8" s="183"/>
      <c r="W8" s="65"/>
      <c r="X8" s="183"/>
      <c r="Y8" s="65"/>
      <c r="Z8" s="161"/>
      <c r="AA8" s="154"/>
      <c r="AB8" s="154"/>
      <c r="AC8" s="29"/>
      <c r="AD8" s="29"/>
      <c r="AE8" s="29"/>
      <c r="AF8" s="29"/>
      <c r="AG8" s="29"/>
      <c r="AH8" s="29"/>
    </row>
    <row r="9" spans="1:34" ht="12.75" customHeight="1" thickTop="1">
      <c r="A9" s="176"/>
      <c r="B9" s="164">
        <v>2</v>
      </c>
      <c r="C9" s="166" t="str">
        <f>VLOOKUP(B9,'пр.взв'!B9:E32,2,FALSE)</f>
        <v>Фунтиков Александр Викторович</v>
      </c>
      <c r="D9" s="170" t="str">
        <f>VLOOKUP(B9,'пр.взв'!B9:F88,3,FALSE)</f>
        <v>06.08.2002, 1ю</v>
      </c>
      <c r="E9" s="170" t="str">
        <f>VLOOKUP(B9,'пр.взв'!B9:G88,4,FALSE)</f>
        <v>ГБОУ ЦО "Самбо-70" г.Москва</v>
      </c>
      <c r="F9" s="162">
        <v>1</v>
      </c>
      <c r="G9" s="66">
        <v>1</v>
      </c>
      <c r="H9" s="158">
        <v>4</v>
      </c>
      <c r="I9" s="66">
        <v>0</v>
      </c>
      <c r="J9" s="158">
        <v>3</v>
      </c>
      <c r="K9" s="66">
        <v>2</v>
      </c>
      <c r="L9" s="158">
        <v>7</v>
      </c>
      <c r="M9" s="66">
        <v>0</v>
      </c>
      <c r="N9" s="158">
        <v>10</v>
      </c>
      <c r="O9" s="66">
        <v>0</v>
      </c>
      <c r="P9" s="158">
        <v>20</v>
      </c>
      <c r="Q9" s="66">
        <v>4</v>
      </c>
      <c r="R9" s="158" t="s">
        <v>232</v>
      </c>
      <c r="S9" s="66"/>
      <c r="T9" s="158" t="s">
        <v>232</v>
      </c>
      <c r="U9" s="67"/>
      <c r="V9" s="158" t="s">
        <v>232</v>
      </c>
      <c r="W9" s="67"/>
      <c r="X9" s="158" t="s">
        <v>232</v>
      </c>
      <c r="Y9" s="67"/>
      <c r="Z9" s="160">
        <v>6</v>
      </c>
      <c r="AA9" s="153">
        <f>SUM(G9+I9+K9+M9+O9+Q9+S9+U9+W9+Y9)</f>
        <v>7</v>
      </c>
      <c r="AB9" s="153">
        <v>5</v>
      </c>
      <c r="AC9" s="29"/>
      <c r="AD9" s="29"/>
      <c r="AE9" s="29"/>
      <c r="AF9" s="29"/>
      <c r="AG9" s="29"/>
      <c r="AH9" s="29"/>
    </row>
    <row r="10" spans="1:34" ht="12.75" customHeight="1" thickBot="1">
      <c r="A10" s="177"/>
      <c r="B10" s="165"/>
      <c r="C10" s="167"/>
      <c r="D10" s="171"/>
      <c r="E10" s="171"/>
      <c r="F10" s="163"/>
      <c r="G10" s="68"/>
      <c r="H10" s="159"/>
      <c r="I10" s="68" t="s">
        <v>222</v>
      </c>
      <c r="J10" s="159"/>
      <c r="K10" s="68"/>
      <c r="L10" s="159"/>
      <c r="M10" s="68" t="s">
        <v>222</v>
      </c>
      <c r="N10" s="159"/>
      <c r="O10" s="68" t="s">
        <v>222</v>
      </c>
      <c r="P10" s="159"/>
      <c r="Q10" s="68"/>
      <c r="R10" s="159"/>
      <c r="S10" s="68"/>
      <c r="T10" s="159"/>
      <c r="U10" s="69"/>
      <c r="V10" s="159"/>
      <c r="W10" s="69"/>
      <c r="X10" s="159"/>
      <c r="Y10" s="69"/>
      <c r="Z10" s="161"/>
      <c r="AA10" s="154"/>
      <c r="AB10" s="154"/>
      <c r="AC10" s="29"/>
      <c r="AD10" s="29"/>
      <c r="AE10" s="29"/>
      <c r="AF10" s="29"/>
      <c r="AG10" s="29"/>
      <c r="AH10" s="29"/>
    </row>
    <row r="11" spans="1:34" ht="12.75" customHeight="1" thickTop="1">
      <c r="A11" s="17"/>
      <c r="B11" s="174">
        <v>3</v>
      </c>
      <c r="C11" s="166" t="str">
        <f>VLOOKUP(B11,'пр.взв'!B11:E34,2,FALSE)</f>
        <v>Бушуев Никита Александрович</v>
      </c>
      <c r="D11" s="172">
        <f>VLOOKUP(B11,'пр.взв'!B11:F90,3,FALSE)</f>
        <v>37826</v>
      </c>
      <c r="E11" s="168" t="str">
        <f>VLOOKUP(B11,'пр.взв'!B11:G90,4,FALSE)</f>
        <v>г.Н.Новгород, Нижегородская обл., ПФО</v>
      </c>
      <c r="F11" s="162">
        <v>4</v>
      </c>
      <c r="G11" s="66">
        <v>0</v>
      </c>
      <c r="H11" s="158">
        <v>1</v>
      </c>
      <c r="I11" s="66">
        <v>2</v>
      </c>
      <c r="J11" s="158">
        <v>2</v>
      </c>
      <c r="K11" s="66">
        <v>3</v>
      </c>
      <c r="L11" s="158">
        <v>9</v>
      </c>
      <c r="M11" s="66">
        <v>0</v>
      </c>
      <c r="N11" s="158">
        <v>17</v>
      </c>
      <c r="O11" s="66">
        <v>3</v>
      </c>
      <c r="P11" s="158" t="s">
        <v>232</v>
      </c>
      <c r="Q11" s="66"/>
      <c r="R11" s="158" t="s">
        <v>232</v>
      </c>
      <c r="S11" s="66"/>
      <c r="T11" s="158" t="s">
        <v>232</v>
      </c>
      <c r="U11" s="67"/>
      <c r="V11" s="158" t="s">
        <v>232</v>
      </c>
      <c r="W11" s="67"/>
      <c r="X11" s="158" t="s">
        <v>232</v>
      </c>
      <c r="Y11" s="67"/>
      <c r="Z11" s="160">
        <v>5</v>
      </c>
      <c r="AA11" s="153">
        <f>SUM(G11+I11+K11+M11+O11+Q11+S11+U11+W11+Y11)</f>
        <v>8</v>
      </c>
      <c r="AB11" s="153">
        <v>7</v>
      </c>
      <c r="AC11" s="29"/>
      <c r="AD11" s="29"/>
      <c r="AE11" s="29"/>
      <c r="AF11" s="29"/>
      <c r="AG11" s="29"/>
      <c r="AH11" s="29"/>
    </row>
    <row r="12" spans="1:34" ht="12.75" customHeight="1" thickBot="1">
      <c r="A12" s="17"/>
      <c r="B12" s="175"/>
      <c r="C12" s="167"/>
      <c r="D12" s="173"/>
      <c r="E12" s="169"/>
      <c r="F12" s="163"/>
      <c r="G12" s="68" t="s">
        <v>216</v>
      </c>
      <c r="H12" s="159"/>
      <c r="I12" s="68"/>
      <c r="J12" s="159"/>
      <c r="K12" s="68"/>
      <c r="L12" s="159"/>
      <c r="M12" s="68" t="s">
        <v>239</v>
      </c>
      <c r="N12" s="159"/>
      <c r="O12" s="68"/>
      <c r="P12" s="159"/>
      <c r="Q12" s="68"/>
      <c r="R12" s="159"/>
      <c r="S12" s="68"/>
      <c r="T12" s="159"/>
      <c r="U12" s="69"/>
      <c r="V12" s="159"/>
      <c r="W12" s="69"/>
      <c r="X12" s="159"/>
      <c r="Y12" s="69"/>
      <c r="Z12" s="161"/>
      <c r="AA12" s="154"/>
      <c r="AB12" s="154"/>
      <c r="AC12" s="29"/>
      <c r="AD12" s="29"/>
      <c r="AE12" s="29"/>
      <c r="AF12" s="29"/>
      <c r="AG12" s="29"/>
      <c r="AH12" s="29"/>
    </row>
    <row r="13" spans="1:34" ht="12.75" customHeight="1" thickTop="1">
      <c r="A13" s="17"/>
      <c r="B13" s="164">
        <v>4</v>
      </c>
      <c r="C13" s="166" t="str">
        <f>VLOOKUP(B13,'пр.взв'!B13:E36,2,FALSE)</f>
        <v>Жонысов Мирас Айбекович</v>
      </c>
      <c r="D13" s="172">
        <f>VLOOKUP(B13,'пр.взв'!B13:F92,3,FALSE)</f>
        <v>37812</v>
      </c>
      <c r="E13" s="170" t="str">
        <f>VLOOKUP(B13,'пр.взв'!B13:G92,4,FALSE)</f>
        <v>Р.Казахстан</v>
      </c>
      <c r="F13" s="162">
        <v>3</v>
      </c>
      <c r="G13" s="66">
        <v>4</v>
      </c>
      <c r="H13" s="158">
        <v>2</v>
      </c>
      <c r="I13" s="66">
        <v>4</v>
      </c>
      <c r="J13" s="158" t="s">
        <v>232</v>
      </c>
      <c r="K13" s="66"/>
      <c r="L13" s="158" t="s">
        <v>232</v>
      </c>
      <c r="M13" s="66"/>
      <c r="N13" s="158" t="s">
        <v>232</v>
      </c>
      <c r="O13" s="66"/>
      <c r="P13" s="158" t="s">
        <v>232</v>
      </c>
      <c r="Q13" s="66"/>
      <c r="R13" s="158" t="s">
        <v>232</v>
      </c>
      <c r="S13" s="66"/>
      <c r="T13" s="158" t="s">
        <v>232</v>
      </c>
      <c r="U13" s="67"/>
      <c r="V13" s="158" t="s">
        <v>232</v>
      </c>
      <c r="W13" s="67"/>
      <c r="X13" s="158" t="s">
        <v>232</v>
      </c>
      <c r="Y13" s="67"/>
      <c r="Z13" s="160">
        <v>2</v>
      </c>
      <c r="AA13" s="153">
        <f>SUM(G13+I13+K13+M13+O13+Q13+S13+U13+W13+Y13)</f>
        <v>8</v>
      </c>
      <c r="AB13" s="153">
        <v>41</v>
      </c>
      <c r="AC13" s="29"/>
      <c r="AD13" s="29"/>
      <c r="AE13" s="29"/>
      <c r="AF13" s="29"/>
      <c r="AG13" s="29"/>
      <c r="AH13" s="29"/>
    </row>
    <row r="14" spans="1:34" ht="12.75" customHeight="1" thickBot="1">
      <c r="A14" s="17"/>
      <c r="B14" s="165"/>
      <c r="C14" s="167"/>
      <c r="D14" s="173"/>
      <c r="E14" s="171"/>
      <c r="F14" s="163"/>
      <c r="G14" s="68"/>
      <c r="H14" s="159"/>
      <c r="I14" s="68"/>
      <c r="J14" s="159"/>
      <c r="K14" s="68"/>
      <c r="L14" s="159"/>
      <c r="M14" s="68"/>
      <c r="N14" s="159"/>
      <c r="O14" s="68"/>
      <c r="P14" s="159"/>
      <c r="Q14" s="68"/>
      <c r="R14" s="159"/>
      <c r="S14" s="68"/>
      <c r="T14" s="159"/>
      <c r="U14" s="69"/>
      <c r="V14" s="159"/>
      <c r="W14" s="69"/>
      <c r="X14" s="159"/>
      <c r="Y14" s="69"/>
      <c r="Z14" s="161"/>
      <c r="AA14" s="154"/>
      <c r="AB14" s="154"/>
      <c r="AC14" s="29"/>
      <c r="AD14" s="29"/>
      <c r="AE14" s="29"/>
      <c r="AF14" s="29"/>
      <c r="AG14" s="29"/>
      <c r="AH14" s="29"/>
    </row>
    <row r="15" spans="1:34" ht="12.75" customHeight="1" thickTop="1">
      <c r="A15" s="17"/>
      <c r="B15" s="174">
        <v>5</v>
      </c>
      <c r="C15" s="166" t="str">
        <f>VLOOKUP(B15,'пр.взв'!B15:E38,2,FALSE)</f>
        <v>Пономарёв Юрий Павлович</v>
      </c>
      <c r="D15" s="168" t="str">
        <f>VLOOKUP(B15,'пр.взв'!B15:F94,3,FALSE)</f>
        <v>21.11.2002, 1р</v>
      </c>
      <c r="E15" s="168" t="str">
        <f>VLOOKUP(B15,'пр.взв'!B15:G94,4,FALSE)</f>
        <v>г.Красноармейск Саратовская обл., ПФО</v>
      </c>
      <c r="F15" s="162">
        <v>6</v>
      </c>
      <c r="G15" s="66">
        <v>3</v>
      </c>
      <c r="H15" s="158">
        <v>7</v>
      </c>
      <c r="I15" s="66">
        <v>3</v>
      </c>
      <c r="J15" s="158" t="s">
        <v>232</v>
      </c>
      <c r="K15" s="66"/>
      <c r="L15" s="158" t="s">
        <v>232</v>
      </c>
      <c r="M15" s="66"/>
      <c r="N15" s="158" t="s">
        <v>232</v>
      </c>
      <c r="O15" s="66"/>
      <c r="P15" s="158" t="s">
        <v>232</v>
      </c>
      <c r="Q15" s="66"/>
      <c r="R15" s="158" t="s">
        <v>232</v>
      </c>
      <c r="S15" s="66"/>
      <c r="T15" s="158" t="s">
        <v>232</v>
      </c>
      <c r="U15" s="67"/>
      <c r="V15" s="158" t="s">
        <v>232</v>
      </c>
      <c r="W15" s="67"/>
      <c r="X15" s="158" t="s">
        <v>232</v>
      </c>
      <c r="Y15" s="67"/>
      <c r="Z15" s="160">
        <v>2</v>
      </c>
      <c r="AA15" s="153">
        <f>SUM(G15+I15+K15+M15+O15+Q15+S15+U15+W15+Y15)</f>
        <v>6</v>
      </c>
      <c r="AB15" s="153">
        <v>30</v>
      </c>
      <c r="AC15" s="29"/>
      <c r="AD15" s="29"/>
      <c r="AE15" s="29"/>
      <c r="AF15" s="29"/>
      <c r="AG15" s="29"/>
      <c r="AH15" s="29"/>
    </row>
    <row r="16" spans="1:34" ht="12.75" customHeight="1" thickBot="1">
      <c r="A16" s="17"/>
      <c r="B16" s="175"/>
      <c r="C16" s="167"/>
      <c r="D16" s="169"/>
      <c r="E16" s="169"/>
      <c r="F16" s="163"/>
      <c r="G16" s="68"/>
      <c r="H16" s="159"/>
      <c r="I16" s="68"/>
      <c r="J16" s="159"/>
      <c r="K16" s="68"/>
      <c r="L16" s="159"/>
      <c r="M16" s="68"/>
      <c r="N16" s="159"/>
      <c r="O16" s="68"/>
      <c r="P16" s="159"/>
      <c r="Q16" s="68"/>
      <c r="R16" s="159"/>
      <c r="S16" s="68"/>
      <c r="T16" s="159"/>
      <c r="U16" s="69"/>
      <c r="V16" s="159"/>
      <c r="W16" s="69"/>
      <c r="X16" s="159"/>
      <c r="Y16" s="69"/>
      <c r="Z16" s="161"/>
      <c r="AA16" s="154"/>
      <c r="AB16" s="154"/>
      <c r="AC16" s="29"/>
      <c r="AD16" s="29"/>
      <c r="AE16" s="29"/>
      <c r="AF16" s="29"/>
      <c r="AG16" s="29"/>
      <c r="AH16" s="29"/>
    </row>
    <row r="17" spans="1:34" ht="12.75" customHeight="1" thickTop="1">
      <c r="A17" s="17"/>
      <c r="B17" s="164">
        <v>6</v>
      </c>
      <c r="C17" s="166" t="str">
        <f>VLOOKUP(B17,'пр.взв'!B17:E40,2,FALSE)</f>
        <v>Аюкин Даниил Владиславович</v>
      </c>
      <c r="D17" s="168" t="str">
        <f>VLOOKUP(B17,'пр.взв'!B17:F94,3,FALSE)</f>
        <v>15.03.2001, 2ю</v>
      </c>
      <c r="E17" s="170" t="str">
        <f>VLOOKUP(B17,'пр.взв'!B17:G94,4,FALSE)</f>
        <v>г.Чебоксары, Чувашская Республика, ПФО</v>
      </c>
      <c r="F17" s="162">
        <v>5</v>
      </c>
      <c r="G17" s="66">
        <v>2</v>
      </c>
      <c r="H17" s="158">
        <v>8</v>
      </c>
      <c r="I17" s="66">
        <v>0</v>
      </c>
      <c r="J17" s="158">
        <v>7</v>
      </c>
      <c r="K17" s="66">
        <v>4</v>
      </c>
      <c r="L17" s="158" t="s">
        <v>232</v>
      </c>
      <c r="M17" s="66"/>
      <c r="N17" s="158" t="s">
        <v>232</v>
      </c>
      <c r="O17" s="66"/>
      <c r="P17" s="158" t="s">
        <v>232</v>
      </c>
      <c r="Q17" s="66"/>
      <c r="R17" s="158" t="s">
        <v>232</v>
      </c>
      <c r="S17" s="66"/>
      <c r="T17" s="158" t="s">
        <v>232</v>
      </c>
      <c r="U17" s="67"/>
      <c r="V17" s="158" t="s">
        <v>232</v>
      </c>
      <c r="W17" s="67"/>
      <c r="X17" s="158" t="s">
        <v>232</v>
      </c>
      <c r="Y17" s="67"/>
      <c r="Z17" s="160">
        <v>3</v>
      </c>
      <c r="AA17" s="153">
        <f>SUM(G17+I17+K17+M17+O17+Q17+S17+U17+W17+Y17)</f>
        <v>6</v>
      </c>
      <c r="AB17" s="153">
        <v>20</v>
      </c>
      <c r="AC17" s="29"/>
      <c r="AD17" s="29"/>
      <c r="AE17" s="29"/>
      <c r="AF17" s="29"/>
      <c r="AG17" s="29"/>
      <c r="AH17" s="29"/>
    </row>
    <row r="18" spans="1:34" ht="12.75" customHeight="1" thickBot="1">
      <c r="A18" s="17"/>
      <c r="B18" s="165"/>
      <c r="C18" s="167"/>
      <c r="D18" s="169"/>
      <c r="E18" s="171"/>
      <c r="F18" s="163"/>
      <c r="G18" s="68"/>
      <c r="H18" s="159"/>
      <c r="I18" s="68" t="s">
        <v>226</v>
      </c>
      <c r="J18" s="159"/>
      <c r="K18" s="68"/>
      <c r="L18" s="159"/>
      <c r="M18" s="68"/>
      <c r="N18" s="159"/>
      <c r="O18" s="68"/>
      <c r="P18" s="159"/>
      <c r="Q18" s="68"/>
      <c r="R18" s="159"/>
      <c r="S18" s="68"/>
      <c r="T18" s="159"/>
      <c r="U18" s="69"/>
      <c r="V18" s="159"/>
      <c r="W18" s="69"/>
      <c r="X18" s="159"/>
      <c r="Y18" s="69"/>
      <c r="Z18" s="161"/>
      <c r="AA18" s="154"/>
      <c r="AB18" s="154"/>
      <c r="AC18" s="29"/>
      <c r="AD18" s="29"/>
      <c r="AE18" s="29"/>
      <c r="AF18" s="29"/>
      <c r="AG18" s="29"/>
      <c r="AH18" s="29"/>
    </row>
    <row r="19" spans="1:34" ht="12.75" customHeight="1" thickTop="1">
      <c r="A19" s="17"/>
      <c r="B19" s="164">
        <v>7</v>
      </c>
      <c r="C19" s="166" t="str">
        <f>VLOOKUP(B19,'пр.взв'!B19:E42,2,FALSE)</f>
        <v>Разумов Владлен Андреевич</v>
      </c>
      <c r="D19" s="168" t="str">
        <f>VLOOKUP(B19,'пр.взв'!B19:F94,3,FALSE)</f>
        <v>03.12.2003,1р</v>
      </c>
      <c r="E19" s="168" t="str">
        <f>VLOOKUP(B19,'пр.взв'!B19:G94,4,FALSE)</f>
        <v>г.Железноводск Ставропольский край, ЮФО</v>
      </c>
      <c r="F19" s="162">
        <v>8</v>
      </c>
      <c r="G19" s="66">
        <v>3</v>
      </c>
      <c r="H19" s="158">
        <v>5</v>
      </c>
      <c r="I19" s="66">
        <v>2</v>
      </c>
      <c r="J19" s="158">
        <v>6</v>
      </c>
      <c r="K19" s="66">
        <v>0</v>
      </c>
      <c r="L19" s="158">
        <v>2</v>
      </c>
      <c r="M19" s="66">
        <v>4</v>
      </c>
      <c r="N19" s="158" t="s">
        <v>232</v>
      </c>
      <c r="O19" s="66"/>
      <c r="P19" s="158" t="s">
        <v>232</v>
      </c>
      <c r="Q19" s="66"/>
      <c r="R19" s="158" t="s">
        <v>232</v>
      </c>
      <c r="S19" s="66"/>
      <c r="T19" s="158" t="s">
        <v>232</v>
      </c>
      <c r="U19" s="67"/>
      <c r="V19" s="158" t="s">
        <v>232</v>
      </c>
      <c r="W19" s="67"/>
      <c r="X19" s="158" t="s">
        <v>232</v>
      </c>
      <c r="Y19" s="67"/>
      <c r="Z19" s="160">
        <v>4</v>
      </c>
      <c r="AA19" s="153">
        <f>SUM(G19+I19+K19+M19+O19+Q19+S19+U19+W19+Y19)</f>
        <v>9</v>
      </c>
      <c r="AB19" s="153">
        <v>18</v>
      </c>
      <c r="AC19" s="29"/>
      <c r="AD19" s="29"/>
      <c r="AE19" s="29"/>
      <c r="AF19" s="29"/>
      <c r="AG19" s="29"/>
      <c r="AH19" s="29"/>
    </row>
    <row r="20" spans="1:34" ht="12.75" customHeight="1" thickBot="1">
      <c r="A20" s="17"/>
      <c r="B20" s="165"/>
      <c r="C20" s="167"/>
      <c r="D20" s="169"/>
      <c r="E20" s="169"/>
      <c r="F20" s="163"/>
      <c r="G20" s="68"/>
      <c r="H20" s="159"/>
      <c r="I20" s="68"/>
      <c r="J20" s="159"/>
      <c r="K20" s="68" t="s">
        <v>238</v>
      </c>
      <c r="L20" s="159"/>
      <c r="M20" s="68"/>
      <c r="N20" s="159"/>
      <c r="O20" s="68"/>
      <c r="P20" s="159"/>
      <c r="Q20" s="68"/>
      <c r="R20" s="159"/>
      <c r="S20" s="68"/>
      <c r="T20" s="159"/>
      <c r="U20" s="69"/>
      <c r="V20" s="159"/>
      <c r="W20" s="69"/>
      <c r="X20" s="159"/>
      <c r="Y20" s="69"/>
      <c r="Z20" s="161"/>
      <c r="AA20" s="154"/>
      <c r="AB20" s="154"/>
      <c r="AC20" s="29"/>
      <c r="AD20" s="29"/>
      <c r="AE20" s="29"/>
      <c r="AF20" s="29"/>
      <c r="AG20" s="29"/>
      <c r="AH20" s="29"/>
    </row>
    <row r="21" spans="1:34" ht="12.75" customHeight="1" thickTop="1">
      <c r="A21" s="17"/>
      <c r="B21" s="164">
        <v>8</v>
      </c>
      <c r="C21" s="166" t="str">
        <f>VLOOKUP(B21,'пр.взв'!B21:E44,2,FALSE)</f>
        <v>Альчекенов Данияр Азаматович</v>
      </c>
      <c r="D21" s="168" t="str">
        <f>VLOOKUP(B21,'пр.взв'!B21:F94,3,FALSE)</f>
        <v>31.08.2002, 2ю</v>
      </c>
      <c r="E21" s="170" t="str">
        <f>VLOOKUP(B21,'пр.взв'!B21:G94,4,FALSE)</f>
        <v>с.Красный Яр, Астраханская обл. ЮФО</v>
      </c>
      <c r="F21" s="162">
        <v>7</v>
      </c>
      <c r="G21" s="66">
        <v>2</v>
      </c>
      <c r="H21" s="158">
        <v>6</v>
      </c>
      <c r="I21" s="66">
        <v>4</v>
      </c>
      <c r="J21" s="158" t="s">
        <v>232</v>
      </c>
      <c r="K21" s="66"/>
      <c r="L21" s="158" t="s">
        <v>232</v>
      </c>
      <c r="M21" s="66"/>
      <c r="N21" s="158" t="s">
        <v>232</v>
      </c>
      <c r="O21" s="66"/>
      <c r="P21" s="158" t="s">
        <v>232</v>
      </c>
      <c r="Q21" s="66"/>
      <c r="R21" s="158" t="s">
        <v>232</v>
      </c>
      <c r="S21" s="66"/>
      <c r="T21" s="158" t="s">
        <v>232</v>
      </c>
      <c r="U21" s="67"/>
      <c r="V21" s="158" t="s">
        <v>232</v>
      </c>
      <c r="W21" s="67"/>
      <c r="X21" s="158" t="s">
        <v>232</v>
      </c>
      <c r="Y21" s="67"/>
      <c r="Z21" s="160">
        <v>2</v>
      </c>
      <c r="AA21" s="153">
        <f>SUM(G21+I21+K21+M21+O21+Q21+S21+U21+W21+Y21)</f>
        <v>6</v>
      </c>
      <c r="AB21" s="153">
        <v>27</v>
      </c>
      <c r="AC21" s="29"/>
      <c r="AD21" s="29"/>
      <c r="AE21" s="29"/>
      <c r="AF21" s="29"/>
      <c r="AG21" s="29"/>
      <c r="AH21" s="29"/>
    </row>
    <row r="22" spans="1:34" ht="12.75" customHeight="1" thickBot="1">
      <c r="A22" s="17"/>
      <c r="B22" s="165"/>
      <c r="C22" s="167"/>
      <c r="D22" s="169"/>
      <c r="E22" s="171"/>
      <c r="F22" s="163"/>
      <c r="G22" s="68"/>
      <c r="H22" s="159"/>
      <c r="I22" s="68"/>
      <c r="J22" s="159"/>
      <c r="K22" s="68"/>
      <c r="L22" s="159"/>
      <c r="M22" s="68"/>
      <c r="N22" s="159"/>
      <c r="O22" s="68"/>
      <c r="P22" s="159"/>
      <c r="Q22" s="68"/>
      <c r="R22" s="159"/>
      <c r="S22" s="68"/>
      <c r="T22" s="159"/>
      <c r="U22" s="69"/>
      <c r="V22" s="159"/>
      <c r="W22" s="69"/>
      <c r="X22" s="159"/>
      <c r="Y22" s="69"/>
      <c r="Z22" s="161"/>
      <c r="AA22" s="154"/>
      <c r="AB22" s="154"/>
      <c r="AC22" s="29"/>
      <c r="AD22" s="29"/>
      <c r="AE22" s="29"/>
      <c r="AF22" s="29"/>
      <c r="AG22" s="29"/>
      <c r="AH22" s="29"/>
    </row>
    <row r="23" spans="1:34" ht="12.75" customHeight="1" thickTop="1">
      <c r="A23" s="17"/>
      <c r="B23" s="164">
        <v>9</v>
      </c>
      <c r="C23" s="166" t="str">
        <f>VLOOKUP(B23,'пр.взв'!B23:E46,2,FALSE)</f>
        <v>Дикий Владислав Александрович</v>
      </c>
      <c r="D23" s="168" t="str">
        <f>VLOOKUP(B23,'пр.взв'!B23:F96,3,FALSE)</f>
        <v>11.05.2001, 1ю</v>
      </c>
      <c r="E23" s="168" t="str">
        <f>VLOOKUP(B23,'пр.взв'!B23:G96,4,FALSE)</f>
        <v>г.Санкт-Петербург</v>
      </c>
      <c r="F23" s="162">
        <v>10</v>
      </c>
      <c r="G23" s="66">
        <v>2</v>
      </c>
      <c r="H23" s="158">
        <v>11</v>
      </c>
      <c r="I23" s="66">
        <v>0</v>
      </c>
      <c r="J23" s="158">
        <v>14</v>
      </c>
      <c r="K23" s="66">
        <v>2</v>
      </c>
      <c r="L23" s="158">
        <v>3</v>
      </c>
      <c r="M23" s="66">
        <v>4</v>
      </c>
      <c r="N23" s="158" t="s">
        <v>232</v>
      </c>
      <c r="O23" s="66"/>
      <c r="P23" s="158" t="s">
        <v>232</v>
      </c>
      <c r="Q23" s="66"/>
      <c r="R23" s="158" t="s">
        <v>232</v>
      </c>
      <c r="S23" s="66"/>
      <c r="T23" s="158" t="s">
        <v>232</v>
      </c>
      <c r="U23" s="67"/>
      <c r="V23" s="158" t="s">
        <v>232</v>
      </c>
      <c r="W23" s="67"/>
      <c r="X23" s="158" t="s">
        <v>232</v>
      </c>
      <c r="Y23" s="67"/>
      <c r="Z23" s="160">
        <v>4</v>
      </c>
      <c r="AA23" s="153">
        <f>SUM(G23+I23+K23+M23+O23+Q23+S23+U23+W23+Y23)</f>
        <v>8</v>
      </c>
      <c r="AB23" s="153">
        <v>14</v>
      </c>
      <c r="AC23" s="29"/>
      <c r="AD23" s="29"/>
      <c r="AE23" s="29"/>
      <c r="AF23" s="29"/>
      <c r="AG23" s="29"/>
      <c r="AH23" s="29"/>
    </row>
    <row r="24" spans="1:34" ht="12.75" customHeight="1" thickBot="1">
      <c r="A24" s="17"/>
      <c r="B24" s="165"/>
      <c r="C24" s="167"/>
      <c r="D24" s="169"/>
      <c r="E24" s="169"/>
      <c r="F24" s="163"/>
      <c r="G24" s="68"/>
      <c r="H24" s="159"/>
      <c r="I24" s="68" t="s">
        <v>227</v>
      </c>
      <c r="J24" s="159"/>
      <c r="K24" s="68"/>
      <c r="L24" s="159"/>
      <c r="M24" s="68"/>
      <c r="N24" s="159"/>
      <c r="O24" s="68"/>
      <c r="P24" s="159"/>
      <c r="Q24" s="68"/>
      <c r="R24" s="159"/>
      <c r="S24" s="68"/>
      <c r="T24" s="159"/>
      <c r="U24" s="69"/>
      <c r="V24" s="159"/>
      <c r="W24" s="69"/>
      <c r="X24" s="159"/>
      <c r="Y24" s="69"/>
      <c r="Z24" s="161"/>
      <c r="AA24" s="154"/>
      <c r="AB24" s="154"/>
      <c r="AC24" s="29"/>
      <c r="AD24" s="29"/>
      <c r="AE24" s="29"/>
      <c r="AF24" s="29"/>
      <c r="AG24" s="29"/>
      <c r="AH24" s="29"/>
    </row>
    <row r="25" spans="1:34" ht="12.75" customHeight="1" thickTop="1">
      <c r="A25" s="17"/>
      <c r="B25" s="164">
        <v>10</v>
      </c>
      <c r="C25" s="166" t="str">
        <f>VLOOKUP(B25,'пр.взв'!B25:E48,2,FALSE)</f>
        <v>Носов Денис Юрьевич</v>
      </c>
      <c r="D25" s="168" t="str">
        <f>VLOOKUP(B25,'пр.взв'!B25:F98,3,FALSE)</f>
        <v>18.07.2001, 1ю</v>
      </c>
      <c r="E25" s="170" t="str">
        <f>VLOOKUP(B25,'пр.взв'!B25:G98,4,FALSE)</f>
        <v>р.п.Ивантеевка, Саратовская обл. ПФО</v>
      </c>
      <c r="F25" s="162">
        <v>9</v>
      </c>
      <c r="G25" s="66">
        <v>3</v>
      </c>
      <c r="H25" s="158">
        <v>12</v>
      </c>
      <c r="I25" s="66">
        <v>2</v>
      </c>
      <c r="J25" s="158">
        <v>15</v>
      </c>
      <c r="K25" s="66">
        <v>2</v>
      </c>
      <c r="L25" s="158">
        <v>14</v>
      </c>
      <c r="M25" s="66">
        <v>2</v>
      </c>
      <c r="N25" s="158">
        <v>2</v>
      </c>
      <c r="O25" s="66">
        <v>4</v>
      </c>
      <c r="P25" s="158" t="s">
        <v>232</v>
      </c>
      <c r="Q25" s="66"/>
      <c r="R25" s="158" t="s">
        <v>232</v>
      </c>
      <c r="S25" s="66"/>
      <c r="T25" s="158" t="s">
        <v>232</v>
      </c>
      <c r="U25" s="67"/>
      <c r="V25" s="158" t="s">
        <v>232</v>
      </c>
      <c r="W25" s="67"/>
      <c r="X25" s="158" t="s">
        <v>232</v>
      </c>
      <c r="Y25" s="67"/>
      <c r="Z25" s="160">
        <v>5</v>
      </c>
      <c r="AA25" s="153">
        <f>SUM(G25+I25+K25+M25+O25+Q25+S25+U25+W25+Y25)</f>
        <v>13</v>
      </c>
      <c r="AB25" s="153">
        <v>10</v>
      </c>
      <c r="AC25" s="29"/>
      <c r="AD25" s="29"/>
      <c r="AE25" s="29"/>
      <c r="AF25" s="29"/>
      <c r="AG25" s="29"/>
      <c r="AH25" s="29"/>
    </row>
    <row r="26" spans="1:34" ht="12.75" customHeight="1" thickBot="1">
      <c r="A26" s="17"/>
      <c r="B26" s="165"/>
      <c r="C26" s="167"/>
      <c r="D26" s="169"/>
      <c r="E26" s="171"/>
      <c r="F26" s="163"/>
      <c r="G26" s="68"/>
      <c r="H26" s="159"/>
      <c r="I26" s="68"/>
      <c r="J26" s="159"/>
      <c r="K26" s="68"/>
      <c r="L26" s="159"/>
      <c r="M26" s="68"/>
      <c r="N26" s="159"/>
      <c r="O26" s="68"/>
      <c r="P26" s="159"/>
      <c r="Q26" s="68"/>
      <c r="R26" s="159"/>
      <c r="S26" s="68"/>
      <c r="T26" s="159"/>
      <c r="U26" s="69"/>
      <c r="V26" s="159"/>
      <c r="W26" s="69"/>
      <c r="X26" s="159"/>
      <c r="Y26" s="69"/>
      <c r="Z26" s="161"/>
      <c r="AA26" s="154"/>
      <c r="AB26" s="154"/>
      <c r="AC26" s="29"/>
      <c r="AD26" s="29"/>
      <c r="AE26" s="29"/>
      <c r="AF26" s="29"/>
      <c r="AG26" s="29"/>
      <c r="AH26" s="29"/>
    </row>
    <row r="27" spans="1:34" ht="12.75" customHeight="1" thickTop="1">
      <c r="A27" s="17"/>
      <c r="B27" s="164">
        <v>11</v>
      </c>
      <c r="C27" s="166" t="str">
        <f>VLOOKUP(B27,'пр.взв'!B27:E50,2,FALSE)</f>
        <v>Лукашин Иван Алексеевич</v>
      </c>
      <c r="D27" s="168" t="str">
        <f>VLOOKUP(B27,'пр.взв'!B27:F100,3,FALSE)</f>
        <v>17.03.2002, 1р</v>
      </c>
      <c r="E27" s="168" t="str">
        <f>VLOOKUP(B27,'пр.взв'!B27:G100,4,FALSE)</f>
        <v>г.Вольск, Саратовская обл. ПФО</v>
      </c>
      <c r="F27" s="162">
        <v>12</v>
      </c>
      <c r="G27" s="66">
        <v>2</v>
      </c>
      <c r="H27" s="158">
        <v>9</v>
      </c>
      <c r="I27" s="66">
        <v>4</v>
      </c>
      <c r="J27" s="158" t="s">
        <v>232</v>
      </c>
      <c r="K27" s="66"/>
      <c r="L27" s="158" t="s">
        <v>232</v>
      </c>
      <c r="M27" s="66"/>
      <c r="N27" s="158" t="s">
        <v>232</v>
      </c>
      <c r="O27" s="66"/>
      <c r="P27" s="158" t="s">
        <v>232</v>
      </c>
      <c r="Q27" s="66"/>
      <c r="R27" s="158" t="s">
        <v>232</v>
      </c>
      <c r="S27" s="66"/>
      <c r="T27" s="158" t="s">
        <v>232</v>
      </c>
      <c r="U27" s="67"/>
      <c r="V27" s="158" t="s">
        <v>232</v>
      </c>
      <c r="W27" s="67"/>
      <c r="X27" s="158" t="s">
        <v>232</v>
      </c>
      <c r="Y27" s="67"/>
      <c r="Z27" s="160">
        <v>2</v>
      </c>
      <c r="AA27" s="153">
        <f>SUM(G27+I27+K27+M27+O27+Q27+S27+U27+W27+Y27)</f>
        <v>6</v>
      </c>
      <c r="AB27" s="153">
        <v>28</v>
      </c>
      <c r="AC27" s="29"/>
      <c r="AD27" s="29"/>
      <c r="AE27" s="29"/>
      <c r="AF27" s="29"/>
      <c r="AG27" s="29"/>
      <c r="AH27" s="29"/>
    </row>
    <row r="28" spans="1:34" ht="12.75" customHeight="1" thickBot="1">
      <c r="A28" s="17"/>
      <c r="B28" s="165"/>
      <c r="C28" s="167"/>
      <c r="D28" s="169"/>
      <c r="E28" s="169"/>
      <c r="F28" s="163"/>
      <c r="G28" s="68"/>
      <c r="H28" s="159"/>
      <c r="I28" s="68"/>
      <c r="J28" s="159"/>
      <c r="K28" s="68"/>
      <c r="L28" s="159"/>
      <c r="M28" s="68"/>
      <c r="N28" s="159"/>
      <c r="O28" s="68"/>
      <c r="P28" s="159"/>
      <c r="Q28" s="68"/>
      <c r="R28" s="159"/>
      <c r="S28" s="68"/>
      <c r="T28" s="159"/>
      <c r="U28" s="69"/>
      <c r="V28" s="159"/>
      <c r="W28" s="69"/>
      <c r="X28" s="159"/>
      <c r="Y28" s="69"/>
      <c r="Z28" s="161"/>
      <c r="AA28" s="154"/>
      <c r="AB28" s="154"/>
      <c r="AC28" s="29"/>
      <c r="AD28" s="29"/>
      <c r="AE28" s="29"/>
      <c r="AF28" s="29"/>
      <c r="AG28" s="29"/>
      <c r="AH28" s="29"/>
    </row>
    <row r="29" spans="1:34" ht="12.75" customHeight="1" thickTop="1">
      <c r="A29" s="17"/>
      <c r="B29" s="164">
        <v>12</v>
      </c>
      <c r="C29" s="166" t="str">
        <f>VLOOKUP(B29,'пр.взв'!B29:E52,2,FALSE)</f>
        <v>Ермоленко Даниил Алексеевич</v>
      </c>
      <c r="D29" s="168" t="str">
        <f>VLOOKUP(B29,'пр.взв'!B29:F102,3,FALSE)</f>
        <v>12.10.2002, 1ю</v>
      </c>
      <c r="E29" s="170" t="str">
        <f>VLOOKUP(B29,'пр.взв'!B29:G102,4,FALSE)</f>
        <v>г.Н.Новгород, Нижегородская обл., ПФО</v>
      </c>
      <c r="F29" s="162">
        <v>11</v>
      </c>
      <c r="G29" s="66">
        <v>3</v>
      </c>
      <c r="H29" s="158">
        <v>10</v>
      </c>
      <c r="I29" s="66">
        <v>3</v>
      </c>
      <c r="J29" s="158" t="s">
        <v>232</v>
      </c>
      <c r="K29" s="66"/>
      <c r="L29" s="158" t="s">
        <v>232</v>
      </c>
      <c r="M29" s="66"/>
      <c r="N29" s="158" t="s">
        <v>232</v>
      </c>
      <c r="O29" s="66"/>
      <c r="P29" s="158" t="s">
        <v>232</v>
      </c>
      <c r="Q29" s="66"/>
      <c r="R29" s="158" t="s">
        <v>232</v>
      </c>
      <c r="S29" s="66"/>
      <c r="T29" s="158" t="s">
        <v>232</v>
      </c>
      <c r="U29" s="67"/>
      <c r="V29" s="158" t="s">
        <v>232</v>
      </c>
      <c r="W29" s="67"/>
      <c r="X29" s="158" t="s">
        <v>232</v>
      </c>
      <c r="Y29" s="67"/>
      <c r="Z29" s="160">
        <v>2</v>
      </c>
      <c r="AA29" s="153">
        <f>SUM(G29+I29+K29+M29+O29+Q29+S29+U29+W29+Y29)</f>
        <v>6</v>
      </c>
      <c r="AB29" s="153">
        <v>31</v>
      </c>
      <c r="AC29" s="29"/>
      <c r="AD29" s="29"/>
      <c r="AE29" s="29"/>
      <c r="AF29" s="29"/>
      <c r="AG29" s="29"/>
      <c r="AH29" s="29"/>
    </row>
    <row r="30" spans="1:34" ht="12.75" customHeight="1" thickBot="1">
      <c r="A30" s="17"/>
      <c r="B30" s="165"/>
      <c r="C30" s="167"/>
      <c r="D30" s="169"/>
      <c r="E30" s="171"/>
      <c r="F30" s="163"/>
      <c r="G30" s="68"/>
      <c r="H30" s="159"/>
      <c r="I30" s="68"/>
      <c r="J30" s="159"/>
      <c r="K30" s="68"/>
      <c r="L30" s="159"/>
      <c r="M30" s="68"/>
      <c r="N30" s="159"/>
      <c r="O30" s="68"/>
      <c r="P30" s="159"/>
      <c r="Q30" s="68"/>
      <c r="R30" s="159"/>
      <c r="S30" s="68"/>
      <c r="T30" s="159"/>
      <c r="U30" s="69"/>
      <c r="V30" s="159"/>
      <c r="W30" s="69"/>
      <c r="X30" s="159"/>
      <c r="Y30" s="69"/>
      <c r="Z30" s="161"/>
      <c r="AA30" s="154"/>
      <c r="AB30" s="154"/>
      <c r="AC30" s="29"/>
      <c r="AD30" s="29"/>
      <c r="AE30" s="29"/>
      <c r="AF30" s="29"/>
      <c r="AG30" s="29"/>
      <c r="AH30" s="29"/>
    </row>
    <row r="31" spans="1:34" ht="12.75" customHeight="1" thickTop="1">
      <c r="A31" s="1"/>
      <c r="B31" s="164">
        <v>13</v>
      </c>
      <c r="C31" s="166" t="str">
        <f>VLOOKUP(B31,'пр.взв'!B31:E54,2,FALSE)</f>
        <v>Гвазава Давид Эмзаривич</v>
      </c>
      <c r="D31" s="168" t="str">
        <f>VLOOKUP(B31,'пр.взв'!B31:F104,3,FALSE)</f>
        <v>01.10.2002, 3ю</v>
      </c>
      <c r="E31" s="168" t="str">
        <f>VLOOKUP(B31,'пр.взв'!B31:G104,4,FALSE)</f>
        <v>г.Саратов, Саратовская обл., ПФО</v>
      </c>
      <c r="F31" s="162">
        <v>14</v>
      </c>
      <c r="G31" s="66">
        <v>4</v>
      </c>
      <c r="H31" s="158">
        <v>15</v>
      </c>
      <c r="I31" s="66">
        <v>4</v>
      </c>
      <c r="J31" s="158" t="s">
        <v>232</v>
      </c>
      <c r="K31" s="66"/>
      <c r="L31" s="158" t="s">
        <v>232</v>
      </c>
      <c r="M31" s="66"/>
      <c r="N31" s="158" t="s">
        <v>232</v>
      </c>
      <c r="O31" s="66"/>
      <c r="P31" s="158" t="s">
        <v>232</v>
      </c>
      <c r="Q31" s="66"/>
      <c r="R31" s="158" t="s">
        <v>232</v>
      </c>
      <c r="S31" s="66"/>
      <c r="T31" s="158" t="s">
        <v>232</v>
      </c>
      <c r="U31" s="67"/>
      <c r="V31" s="158" t="s">
        <v>232</v>
      </c>
      <c r="W31" s="67"/>
      <c r="X31" s="158" t="s">
        <v>232</v>
      </c>
      <c r="Y31" s="67"/>
      <c r="Z31" s="160">
        <v>2</v>
      </c>
      <c r="AA31" s="153">
        <f>SUM(G31+I31+K31+M31+O31+Q31+S31+U31+W31+Y31)</f>
        <v>8</v>
      </c>
      <c r="AB31" s="153">
        <v>37</v>
      </c>
      <c r="AC31" s="29"/>
      <c r="AD31" s="29"/>
      <c r="AE31" s="29"/>
      <c r="AF31" s="29"/>
      <c r="AG31" s="29"/>
      <c r="AH31" s="29"/>
    </row>
    <row r="32" spans="1:34" ht="12.75" customHeight="1" thickBot="1">
      <c r="A32" s="1"/>
      <c r="B32" s="165"/>
      <c r="C32" s="167"/>
      <c r="D32" s="169"/>
      <c r="E32" s="169"/>
      <c r="F32" s="163"/>
      <c r="G32" s="68"/>
      <c r="H32" s="159"/>
      <c r="I32" s="68"/>
      <c r="J32" s="159"/>
      <c r="K32" s="68"/>
      <c r="L32" s="159"/>
      <c r="M32" s="68"/>
      <c r="N32" s="159"/>
      <c r="O32" s="68"/>
      <c r="P32" s="159"/>
      <c r="Q32" s="68"/>
      <c r="R32" s="159"/>
      <c r="S32" s="68"/>
      <c r="T32" s="159"/>
      <c r="U32" s="69"/>
      <c r="V32" s="159"/>
      <c r="W32" s="69"/>
      <c r="X32" s="159"/>
      <c r="Y32" s="69"/>
      <c r="Z32" s="161"/>
      <c r="AA32" s="154"/>
      <c r="AB32" s="154"/>
      <c r="AC32" s="29"/>
      <c r="AD32" s="29"/>
      <c r="AE32" s="29"/>
      <c r="AF32" s="29"/>
      <c r="AG32" s="29"/>
      <c r="AH32" s="29"/>
    </row>
    <row r="33" spans="2:34" ht="12.75" customHeight="1" thickTop="1">
      <c r="B33" s="164">
        <v>14</v>
      </c>
      <c r="C33" s="166" t="str">
        <f>VLOOKUP(B33,'пр.взв'!B33:E56,2,FALSE)</f>
        <v>Бабаев Дамир Рустамович</v>
      </c>
      <c r="D33" s="168" t="str">
        <f>VLOOKUP(B33,'пр.взв'!B33:F106,3,FALSE)</f>
        <v>23.04.2003, 1ю</v>
      </c>
      <c r="E33" s="170" t="str">
        <f>VLOOKUP(B33,'пр.взв'!B33:G106,4,FALSE)</f>
        <v>г.Волгоград, Волгоградская обл. ЮФО</v>
      </c>
      <c r="F33" s="162">
        <v>13</v>
      </c>
      <c r="G33" s="66">
        <v>0</v>
      </c>
      <c r="H33" s="158">
        <v>16</v>
      </c>
      <c r="I33" s="66">
        <v>2</v>
      </c>
      <c r="J33" s="158">
        <v>9</v>
      </c>
      <c r="K33" s="66">
        <v>3</v>
      </c>
      <c r="L33" s="158">
        <v>10</v>
      </c>
      <c r="M33" s="66">
        <v>3</v>
      </c>
      <c r="N33" s="158" t="s">
        <v>232</v>
      </c>
      <c r="O33" s="66"/>
      <c r="P33" s="158" t="s">
        <v>232</v>
      </c>
      <c r="Q33" s="66"/>
      <c r="R33" s="158" t="s">
        <v>232</v>
      </c>
      <c r="S33" s="66"/>
      <c r="T33" s="158" t="s">
        <v>232</v>
      </c>
      <c r="U33" s="67"/>
      <c r="V33" s="158" t="s">
        <v>232</v>
      </c>
      <c r="W33" s="67"/>
      <c r="X33" s="158" t="s">
        <v>232</v>
      </c>
      <c r="Y33" s="67"/>
      <c r="Z33" s="160">
        <v>4</v>
      </c>
      <c r="AA33" s="153">
        <f>SUM(G33+I33+K33+M33+O33+Q33+S33+U33+W33+Y33)</f>
        <v>8</v>
      </c>
      <c r="AB33" s="153">
        <v>17</v>
      </c>
      <c r="AC33" s="29"/>
      <c r="AD33" s="29"/>
      <c r="AE33" s="29"/>
      <c r="AF33" s="29"/>
      <c r="AG33" s="29"/>
      <c r="AH33" s="29"/>
    </row>
    <row r="34" spans="2:34" ht="12.75" customHeight="1" thickBot="1">
      <c r="B34" s="165"/>
      <c r="C34" s="167"/>
      <c r="D34" s="169"/>
      <c r="E34" s="171"/>
      <c r="F34" s="163"/>
      <c r="G34" s="68" t="s">
        <v>217</v>
      </c>
      <c r="H34" s="159"/>
      <c r="I34" s="68"/>
      <c r="J34" s="159"/>
      <c r="K34" s="68"/>
      <c r="L34" s="159"/>
      <c r="M34" s="68"/>
      <c r="N34" s="159"/>
      <c r="O34" s="68"/>
      <c r="P34" s="159"/>
      <c r="Q34" s="68"/>
      <c r="R34" s="159"/>
      <c r="S34" s="68"/>
      <c r="T34" s="159"/>
      <c r="U34" s="69"/>
      <c r="V34" s="159"/>
      <c r="W34" s="69"/>
      <c r="X34" s="159"/>
      <c r="Y34" s="69"/>
      <c r="Z34" s="161"/>
      <c r="AA34" s="154"/>
      <c r="AB34" s="154"/>
      <c r="AC34" s="29"/>
      <c r="AD34" s="29"/>
      <c r="AE34" s="29"/>
      <c r="AF34" s="29"/>
      <c r="AG34" s="29"/>
      <c r="AH34" s="29"/>
    </row>
    <row r="35" spans="2:34" ht="12.75" customHeight="1" thickTop="1">
      <c r="B35" s="164">
        <v>15</v>
      </c>
      <c r="C35" s="166" t="str">
        <f>VLOOKUP(B35,'пр.взв'!B35:E58,2,FALSE)</f>
        <v>Гордон Никита Дмитриевич</v>
      </c>
      <c r="D35" s="168" t="str">
        <f>VLOOKUP(B35,'пр.взв'!B35:F108,3,FALSE)</f>
        <v>18.11.2003, 2ю</v>
      </c>
      <c r="E35" s="168" t="str">
        <f>VLOOKUP(B35,'пр.взв'!B35:G108,4,FALSE)</f>
        <v>г.Грабово Пензенская обл., ПФО</v>
      </c>
      <c r="F35" s="162">
        <v>16</v>
      </c>
      <c r="G35" s="66">
        <v>3</v>
      </c>
      <c r="H35" s="158">
        <v>13</v>
      </c>
      <c r="I35" s="66">
        <v>0</v>
      </c>
      <c r="J35" s="158">
        <v>10</v>
      </c>
      <c r="K35" s="66">
        <v>3</v>
      </c>
      <c r="L35" s="158" t="s">
        <v>232</v>
      </c>
      <c r="M35" s="66"/>
      <c r="N35" s="158" t="s">
        <v>232</v>
      </c>
      <c r="O35" s="66"/>
      <c r="P35" s="158" t="s">
        <v>232</v>
      </c>
      <c r="Q35" s="66"/>
      <c r="R35" s="158" t="s">
        <v>232</v>
      </c>
      <c r="S35" s="66"/>
      <c r="T35" s="158" t="s">
        <v>232</v>
      </c>
      <c r="U35" s="67"/>
      <c r="V35" s="158" t="s">
        <v>232</v>
      </c>
      <c r="W35" s="67"/>
      <c r="X35" s="158" t="s">
        <v>232</v>
      </c>
      <c r="Y35" s="67"/>
      <c r="Z35" s="160">
        <v>3</v>
      </c>
      <c r="AA35" s="153">
        <f>SUM(G35+I35+K35+M35+O35+Q35+S35+U35+W35+Y35)</f>
        <v>6</v>
      </c>
      <c r="AB35" s="153">
        <v>21</v>
      </c>
      <c r="AC35" s="29"/>
      <c r="AD35" s="29"/>
      <c r="AE35" s="29"/>
      <c r="AF35" s="29"/>
      <c r="AG35" s="29"/>
      <c r="AH35" s="29"/>
    </row>
    <row r="36" spans="2:34" ht="12.75" customHeight="1" thickBot="1">
      <c r="B36" s="165"/>
      <c r="C36" s="167"/>
      <c r="D36" s="169"/>
      <c r="E36" s="169"/>
      <c r="F36" s="163"/>
      <c r="G36" s="68"/>
      <c r="H36" s="159"/>
      <c r="I36" s="68" t="s">
        <v>228</v>
      </c>
      <c r="J36" s="159"/>
      <c r="K36" s="68"/>
      <c r="L36" s="159"/>
      <c r="M36" s="68"/>
      <c r="N36" s="159"/>
      <c r="O36" s="68"/>
      <c r="P36" s="159"/>
      <c r="Q36" s="68"/>
      <c r="R36" s="159"/>
      <c r="S36" s="68"/>
      <c r="T36" s="159"/>
      <c r="U36" s="69"/>
      <c r="V36" s="159"/>
      <c r="W36" s="69"/>
      <c r="X36" s="159"/>
      <c r="Y36" s="69"/>
      <c r="Z36" s="161"/>
      <c r="AA36" s="154"/>
      <c r="AB36" s="154"/>
      <c r="AC36" s="29"/>
      <c r="AD36" s="29"/>
      <c r="AE36" s="29"/>
      <c r="AF36" s="29"/>
      <c r="AG36" s="29"/>
      <c r="AH36" s="29"/>
    </row>
    <row r="37" spans="2:34" ht="12.75" customHeight="1" thickTop="1">
      <c r="B37" s="164">
        <v>16</v>
      </c>
      <c r="C37" s="166" t="str">
        <f>VLOOKUP(B37,'пр.взв'!B37:E60,2,FALSE)</f>
        <v>Земляницин Михаил Андреевич</v>
      </c>
      <c r="D37" s="168" t="str">
        <f>VLOOKUP(B37,'пр.взв'!B37:F110,3,FALSE)</f>
        <v>20.11.2001, 1ю</v>
      </c>
      <c r="E37" s="170" t="str">
        <f>VLOOKUP(B37,'пр.взв'!B37:G110,4,FALSE)</f>
        <v>ГБОУ ЦО "Самбо-70" г.Москва</v>
      </c>
      <c r="F37" s="162">
        <v>15</v>
      </c>
      <c r="G37" s="66">
        <v>1</v>
      </c>
      <c r="H37" s="158">
        <v>14</v>
      </c>
      <c r="I37" s="66">
        <v>3</v>
      </c>
      <c r="J37" s="158">
        <v>17</v>
      </c>
      <c r="K37" s="66">
        <v>3</v>
      </c>
      <c r="L37" s="158" t="s">
        <v>232</v>
      </c>
      <c r="M37" s="66"/>
      <c r="N37" s="158" t="s">
        <v>232</v>
      </c>
      <c r="O37" s="66"/>
      <c r="P37" s="158" t="s">
        <v>232</v>
      </c>
      <c r="Q37" s="66"/>
      <c r="R37" s="158" t="s">
        <v>232</v>
      </c>
      <c r="S37" s="66"/>
      <c r="T37" s="158" t="s">
        <v>232</v>
      </c>
      <c r="U37" s="67"/>
      <c r="V37" s="158" t="s">
        <v>232</v>
      </c>
      <c r="W37" s="67"/>
      <c r="X37" s="158" t="s">
        <v>232</v>
      </c>
      <c r="Y37" s="67"/>
      <c r="Z37" s="160">
        <v>3</v>
      </c>
      <c r="AA37" s="153">
        <f>SUM(G37+I37+K37+M37+O37+Q37+S37+U37+W37+Y37)</f>
        <v>7</v>
      </c>
      <c r="AB37" s="153">
        <v>24</v>
      </c>
      <c r="AC37" s="29"/>
      <c r="AD37" s="29"/>
      <c r="AE37" s="29"/>
      <c r="AF37" s="29"/>
      <c r="AG37" s="29"/>
      <c r="AH37" s="29"/>
    </row>
    <row r="38" spans="2:34" ht="12.75" customHeight="1" thickBot="1">
      <c r="B38" s="165"/>
      <c r="C38" s="167"/>
      <c r="D38" s="169"/>
      <c r="E38" s="171"/>
      <c r="F38" s="163"/>
      <c r="G38" s="68"/>
      <c r="H38" s="159"/>
      <c r="I38" s="68"/>
      <c r="J38" s="159"/>
      <c r="K38" s="68"/>
      <c r="L38" s="159"/>
      <c r="M38" s="68"/>
      <c r="N38" s="159"/>
      <c r="O38" s="68"/>
      <c r="P38" s="159"/>
      <c r="Q38" s="68"/>
      <c r="R38" s="159"/>
      <c r="S38" s="68"/>
      <c r="T38" s="159"/>
      <c r="U38" s="69"/>
      <c r="V38" s="159"/>
      <c r="W38" s="69"/>
      <c r="X38" s="159"/>
      <c r="Y38" s="69"/>
      <c r="Z38" s="161"/>
      <c r="AA38" s="154"/>
      <c r="AB38" s="154"/>
      <c r="AC38" s="29"/>
      <c r="AD38" s="29"/>
      <c r="AE38" s="29"/>
      <c r="AF38" s="29"/>
      <c r="AG38" s="29"/>
      <c r="AH38" s="29"/>
    </row>
    <row r="39" spans="2:34" ht="12.75" customHeight="1" thickTop="1">
      <c r="B39" s="164">
        <v>17</v>
      </c>
      <c r="C39" s="166" t="str">
        <f>VLOOKUP(B39,'пр.взв'!B39:E62,2,FALSE)</f>
        <v>Оглы Константин Лятюниевич</v>
      </c>
      <c r="D39" s="168" t="str">
        <f>VLOOKUP(B39,'пр.взв'!B39:F112,3,FALSE)</f>
        <v>05.02.2002, 1ю</v>
      </c>
      <c r="E39" s="168" t="str">
        <f>VLOOKUP(B39,'пр.взв'!B39:G112,4,FALSE)</f>
        <v>р.п.Таловая Воронежская обл. ЦФО</v>
      </c>
      <c r="F39" s="162">
        <v>18</v>
      </c>
      <c r="G39" s="66">
        <v>1</v>
      </c>
      <c r="H39" s="158">
        <v>19</v>
      </c>
      <c r="I39" s="66">
        <v>0</v>
      </c>
      <c r="J39" s="158">
        <v>16</v>
      </c>
      <c r="K39" s="66">
        <v>1</v>
      </c>
      <c r="L39" s="158">
        <v>20</v>
      </c>
      <c r="M39" s="66">
        <v>3</v>
      </c>
      <c r="N39" s="158">
        <v>3</v>
      </c>
      <c r="O39" s="66">
        <v>1</v>
      </c>
      <c r="P39" s="158" t="s">
        <v>237</v>
      </c>
      <c r="Q39" s="66"/>
      <c r="R39" s="158" t="s">
        <v>248</v>
      </c>
      <c r="S39" s="66"/>
      <c r="T39" s="158"/>
      <c r="U39" s="67"/>
      <c r="V39" s="158">
        <v>41</v>
      </c>
      <c r="W39" s="67">
        <v>2</v>
      </c>
      <c r="X39" s="158">
        <v>20</v>
      </c>
      <c r="Y39" s="67">
        <v>3</v>
      </c>
      <c r="Z39" s="160"/>
      <c r="AA39" s="153">
        <f>SUM(G39+I39+K39+M39+O39+Q39+S39+U39+W39+Y39)</f>
        <v>11</v>
      </c>
      <c r="AB39" s="153">
        <v>2</v>
      </c>
      <c r="AC39" s="29"/>
      <c r="AD39" s="29"/>
      <c r="AE39" s="29"/>
      <c r="AF39" s="29"/>
      <c r="AG39" s="29"/>
      <c r="AH39" s="29"/>
    </row>
    <row r="40" spans="2:34" ht="12.75" customHeight="1" thickBot="1">
      <c r="B40" s="165"/>
      <c r="C40" s="167"/>
      <c r="D40" s="169"/>
      <c r="E40" s="169"/>
      <c r="F40" s="163"/>
      <c r="G40" s="68"/>
      <c r="H40" s="159"/>
      <c r="I40" s="68" t="s">
        <v>229</v>
      </c>
      <c r="J40" s="159"/>
      <c r="K40" s="68"/>
      <c r="L40" s="159"/>
      <c r="M40" s="68"/>
      <c r="N40" s="159"/>
      <c r="O40" s="68"/>
      <c r="P40" s="159"/>
      <c r="Q40" s="68"/>
      <c r="R40" s="159"/>
      <c r="S40" s="68"/>
      <c r="T40" s="159"/>
      <c r="U40" s="69"/>
      <c r="V40" s="159"/>
      <c r="W40" s="69"/>
      <c r="X40" s="159"/>
      <c r="Y40" s="69"/>
      <c r="Z40" s="161"/>
      <c r="AA40" s="154"/>
      <c r="AB40" s="154"/>
      <c r="AC40" s="29"/>
      <c r="AD40" s="29"/>
      <c r="AE40" s="29"/>
      <c r="AF40" s="29"/>
      <c r="AG40" s="29"/>
      <c r="AH40" s="29"/>
    </row>
    <row r="41" spans="2:34" ht="12.75" customHeight="1" thickTop="1">
      <c r="B41" s="164">
        <v>18</v>
      </c>
      <c r="C41" s="166" t="str">
        <f>VLOOKUP(B41,'пр.взв'!B41:E64,2,FALSE)</f>
        <v>Харитонов Роман Дмитриевич</v>
      </c>
      <c r="D41" s="168" t="str">
        <f>VLOOKUP(B41,'пр.взв'!B41:F114,3,FALSE)</f>
        <v>29.06.2002 2р</v>
      </c>
      <c r="E41" s="170" t="str">
        <f>VLOOKUP(B41,'пр.взв'!B41:G114,4,FALSE)</f>
        <v>г.Чебоксары, Чувашская Республика, ПФО</v>
      </c>
      <c r="F41" s="162">
        <v>17</v>
      </c>
      <c r="G41" s="66">
        <v>3</v>
      </c>
      <c r="H41" s="158">
        <v>21</v>
      </c>
      <c r="I41" s="66">
        <v>0</v>
      </c>
      <c r="J41" s="158">
        <v>20</v>
      </c>
      <c r="K41" s="66">
        <v>4</v>
      </c>
      <c r="L41" s="158" t="s">
        <v>232</v>
      </c>
      <c r="M41" s="66"/>
      <c r="N41" s="158" t="s">
        <v>232</v>
      </c>
      <c r="O41" s="66"/>
      <c r="P41" s="158" t="s">
        <v>232</v>
      </c>
      <c r="Q41" s="66"/>
      <c r="R41" s="158" t="s">
        <v>232</v>
      </c>
      <c r="S41" s="66"/>
      <c r="T41" s="158" t="s">
        <v>232</v>
      </c>
      <c r="U41" s="67"/>
      <c r="V41" s="158" t="s">
        <v>232</v>
      </c>
      <c r="W41" s="67"/>
      <c r="X41" s="158" t="s">
        <v>232</v>
      </c>
      <c r="Y41" s="67"/>
      <c r="Z41" s="160">
        <v>3</v>
      </c>
      <c r="AA41" s="153">
        <f>SUM(G41+I41+K41+M41+O41+Q41+S41+U41+W41+Y41)</f>
        <v>7</v>
      </c>
      <c r="AB41" s="153">
        <v>22</v>
      </c>
      <c r="AC41" s="29"/>
      <c r="AD41" s="29"/>
      <c r="AE41" s="29"/>
      <c r="AF41" s="29"/>
      <c r="AG41" s="29"/>
      <c r="AH41" s="29"/>
    </row>
    <row r="42" spans="2:34" ht="12.75" customHeight="1" thickBot="1">
      <c r="B42" s="165"/>
      <c r="C42" s="167"/>
      <c r="D42" s="169"/>
      <c r="E42" s="171"/>
      <c r="F42" s="163"/>
      <c r="G42" s="68"/>
      <c r="H42" s="159"/>
      <c r="I42" s="68" t="s">
        <v>230</v>
      </c>
      <c r="J42" s="159"/>
      <c r="K42" s="68"/>
      <c r="L42" s="159"/>
      <c r="M42" s="68"/>
      <c r="N42" s="159"/>
      <c r="O42" s="68"/>
      <c r="P42" s="159"/>
      <c r="Q42" s="68"/>
      <c r="R42" s="159"/>
      <c r="S42" s="68"/>
      <c r="T42" s="159"/>
      <c r="U42" s="69"/>
      <c r="V42" s="159"/>
      <c r="W42" s="69"/>
      <c r="X42" s="159"/>
      <c r="Y42" s="69"/>
      <c r="Z42" s="161"/>
      <c r="AA42" s="154"/>
      <c r="AB42" s="154"/>
      <c r="AC42" s="29"/>
      <c r="AD42" s="29"/>
      <c r="AE42" s="29"/>
      <c r="AF42" s="29"/>
      <c r="AG42" s="29"/>
      <c r="AH42" s="29"/>
    </row>
    <row r="43" spans="2:34" ht="12.75" customHeight="1" thickTop="1">
      <c r="B43" s="164">
        <v>19</v>
      </c>
      <c r="C43" s="166" t="str">
        <f>VLOOKUP(B43,'пр.взв'!B43:E66,2,FALSE)</f>
        <v>Муханбетов Бекзат Жукберенович</v>
      </c>
      <c r="D43" s="172">
        <f>VLOOKUP(B43,'пр.взв'!B43:F116,3,FALSE)</f>
        <v>37149</v>
      </c>
      <c r="E43" s="168" t="str">
        <f>VLOOKUP(B43,'пр.взв'!B43:G116,4,FALSE)</f>
        <v>Р.Казахстан</v>
      </c>
      <c r="F43" s="162">
        <v>20</v>
      </c>
      <c r="G43" s="66">
        <v>4</v>
      </c>
      <c r="H43" s="158">
        <v>17</v>
      </c>
      <c r="I43" s="66">
        <v>4</v>
      </c>
      <c r="J43" s="158" t="s">
        <v>232</v>
      </c>
      <c r="K43" s="66"/>
      <c r="L43" s="158" t="s">
        <v>232</v>
      </c>
      <c r="M43" s="66"/>
      <c r="N43" s="158" t="s">
        <v>232</v>
      </c>
      <c r="O43" s="66"/>
      <c r="P43" s="158" t="s">
        <v>232</v>
      </c>
      <c r="Q43" s="66"/>
      <c r="R43" s="158" t="s">
        <v>232</v>
      </c>
      <c r="S43" s="66"/>
      <c r="T43" s="158" t="s">
        <v>232</v>
      </c>
      <c r="U43" s="67"/>
      <c r="V43" s="158" t="s">
        <v>232</v>
      </c>
      <c r="W43" s="67"/>
      <c r="X43" s="158" t="s">
        <v>232</v>
      </c>
      <c r="Y43" s="67"/>
      <c r="Z43" s="160">
        <v>2</v>
      </c>
      <c r="AA43" s="153">
        <f>SUM(G43+I43+K43+M43+O43+Q43+S43+U43+W43+Y43)</f>
        <v>8</v>
      </c>
      <c r="AB43" s="153">
        <v>44</v>
      </c>
      <c r="AC43" s="29"/>
      <c r="AD43" s="29"/>
      <c r="AE43" s="29"/>
      <c r="AF43" s="29"/>
      <c r="AG43" s="29"/>
      <c r="AH43" s="29"/>
    </row>
    <row r="44" spans="2:34" ht="12.75" customHeight="1" thickBot="1">
      <c r="B44" s="165"/>
      <c r="C44" s="167"/>
      <c r="D44" s="173"/>
      <c r="E44" s="169"/>
      <c r="F44" s="163"/>
      <c r="G44" s="68"/>
      <c r="H44" s="159"/>
      <c r="I44" s="68"/>
      <c r="J44" s="159"/>
      <c r="K44" s="68"/>
      <c r="L44" s="159"/>
      <c r="M44" s="68"/>
      <c r="N44" s="159"/>
      <c r="O44" s="68"/>
      <c r="P44" s="159"/>
      <c r="Q44" s="68"/>
      <c r="R44" s="159"/>
      <c r="S44" s="68"/>
      <c r="T44" s="159"/>
      <c r="U44" s="69"/>
      <c r="V44" s="159"/>
      <c r="W44" s="69"/>
      <c r="X44" s="159"/>
      <c r="Y44" s="69"/>
      <c r="Z44" s="161"/>
      <c r="AA44" s="154"/>
      <c r="AB44" s="154"/>
      <c r="AC44" s="29"/>
      <c r="AD44" s="29"/>
      <c r="AE44" s="29"/>
      <c r="AF44" s="29"/>
      <c r="AG44" s="29"/>
      <c r="AH44" s="29"/>
    </row>
    <row r="45" spans="2:34" ht="12.75" customHeight="1" thickTop="1">
      <c r="B45" s="164">
        <v>20</v>
      </c>
      <c r="C45" s="166" t="str">
        <f>VLOOKUP(B45,'пр.взв'!B45:E68,2,FALSE)</f>
        <v>Кольжанов Денис Игоревич</v>
      </c>
      <c r="D45" s="168" t="str">
        <f>VLOOKUP(B45,'пр.взв'!B45:F118,3,FALSE)</f>
        <v>19.08.2002, 1ю</v>
      </c>
      <c r="E45" s="170" t="str">
        <f>VLOOKUP(B45,'пр.взв'!B45:G118,4,FALSE)</f>
        <v>г.Балашов Саратовская обл. ПФО</v>
      </c>
      <c r="F45" s="162">
        <v>19</v>
      </c>
      <c r="G45" s="66">
        <v>0</v>
      </c>
      <c r="H45" s="158">
        <v>22</v>
      </c>
      <c r="I45" s="66">
        <v>0</v>
      </c>
      <c r="J45" s="158">
        <v>18</v>
      </c>
      <c r="K45" s="66">
        <v>0</v>
      </c>
      <c r="L45" s="158">
        <v>17</v>
      </c>
      <c r="M45" s="66">
        <v>2</v>
      </c>
      <c r="N45" s="158" t="s">
        <v>237</v>
      </c>
      <c r="O45" s="66"/>
      <c r="P45" s="158">
        <v>2</v>
      </c>
      <c r="Q45" s="66">
        <v>0</v>
      </c>
      <c r="R45" s="158" t="s">
        <v>247</v>
      </c>
      <c r="S45" s="66"/>
      <c r="T45" s="158"/>
      <c r="U45" s="67"/>
      <c r="V45" s="158">
        <v>35</v>
      </c>
      <c r="W45" s="67">
        <v>2</v>
      </c>
      <c r="X45" s="158">
        <v>17</v>
      </c>
      <c r="Y45" s="67">
        <v>2</v>
      </c>
      <c r="Z45" s="160"/>
      <c r="AA45" s="153">
        <f>SUM(G45+I45+K45+M45+O45+Q45+S45+U45+W45+Y45)</f>
        <v>6</v>
      </c>
      <c r="AB45" s="153">
        <v>1</v>
      </c>
      <c r="AC45" s="29"/>
      <c r="AD45" s="29"/>
      <c r="AE45" s="29"/>
      <c r="AF45" s="29"/>
      <c r="AG45" s="29"/>
      <c r="AH45" s="29"/>
    </row>
    <row r="46" spans="2:34" ht="12.75" customHeight="1" thickBot="1">
      <c r="B46" s="165"/>
      <c r="C46" s="167"/>
      <c r="D46" s="169"/>
      <c r="E46" s="171"/>
      <c r="F46" s="163"/>
      <c r="G46" s="68" t="s">
        <v>218</v>
      </c>
      <c r="H46" s="159"/>
      <c r="I46" s="68" t="s">
        <v>231</v>
      </c>
      <c r="J46" s="159"/>
      <c r="K46" s="68" t="s">
        <v>227</v>
      </c>
      <c r="L46" s="159"/>
      <c r="M46" s="68"/>
      <c r="N46" s="159"/>
      <c r="O46" s="68"/>
      <c r="P46" s="159"/>
      <c r="Q46" s="68"/>
      <c r="R46" s="159"/>
      <c r="S46" s="68"/>
      <c r="T46" s="159"/>
      <c r="U46" s="69"/>
      <c r="V46" s="159"/>
      <c r="W46" s="69"/>
      <c r="X46" s="159"/>
      <c r="Y46" s="69"/>
      <c r="Z46" s="161"/>
      <c r="AA46" s="154"/>
      <c r="AB46" s="154"/>
      <c r="AC46" s="29"/>
      <c r="AD46" s="29"/>
      <c r="AE46" s="29"/>
      <c r="AF46" s="29"/>
      <c r="AG46" s="29"/>
      <c r="AH46" s="29"/>
    </row>
    <row r="47" spans="2:34" ht="12.75" customHeight="1" thickTop="1">
      <c r="B47" s="164">
        <v>21</v>
      </c>
      <c r="C47" s="166" t="str">
        <f>VLOOKUP(B47,'пр.взв'!B47:E70,2,FALSE)</f>
        <v>Гусейнов Гасанбек Султанбекович</v>
      </c>
      <c r="D47" s="168" t="str">
        <f>VLOOKUP(B47,'пр.взв'!B47:F120,3,FALSE)</f>
        <v>24.11.2002, бр</v>
      </c>
      <c r="E47" s="168" t="str">
        <f>VLOOKUP(B47,'пр.взв'!B47:G120,4,FALSE)</f>
        <v>г.Саратов, Саратовская обл., ПФО</v>
      </c>
      <c r="F47" s="162">
        <v>22</v>
      </c>
      <c r="G47" s="66">
        <v>3</v>
      </c>
      <c r="H47" s="158">
        <v>18</v>
      </c>
      <c r="I47" s="66">
        <v>4</v>
      </c>
      <c r="J47" s="158" t="s">
        <v>232</v>
      </c>
      <c r="K47" s="66"/>
      <c r="L47" s="158" t="s">
        <v>232</v>
      </c>
      <c r="M47" s="66"/>
      <c r="N47" s="158" t="s">
        <v>232</v>
      </c>
      <c r="O47" s="66"/>
      <c r="P47" s="158" t="s">
        <v>232</v>
      </c>
      <c r="Q47" s="66"/>
      <c r="R47" s="158" t="s">
        <v>232</v>
      </c>
      <c r="S47" s="66"/>
      <c r="T47" s="158" t="s">
        <v>232</v>
      </c>
      <c r="U47" s="67"/>
      <c r="V47" s="158" t="s">
        <v>232</v>
      </c>
      <c r="W47" s="67"/>
      <c r="X47" s="158" t="s">
        <v>232</v>
      </c>
      <c r="Y47" s="67"/>
      <c r="Z47" s="160">
        <v>2</v>
      </c>
      <c r="AA47" s="153">
        <f>SUM(G47+I47+K47+M47+O47+Q47+S47+U47+W47+Y47)</f>
        <v>7</v>
      </c>
      <c r="AB47" s="153">
        <v>36</v>
      </c>
      <c r="AC47" s="29"/>
      <c r="AD47" s="29"/>
      <c r="AE47" s="29"/>
      <c r="AF47" s="29"/>
      <c r="AG47" s="29"/>
      <c r="AH47" s="29"/>
    </row>
    <row r="48" spans="2:34" ht="12.75" customHeight="1" thickBot="1">
      <c r="B48" s="165"/>
      <c r="C48" s="167"/>
      <c r="D48" s="169"/>
      <c r="E48" s="169"/>
      <c r="F48" s="163"/>
      <c r="G48" s="68"/>
      <c r="H48" s="159"/>
      <c r="I48" s="68"/>
      <c r="J48" s="159"/>
      <c r="K48" s="68"/>
      <c r="L48" s="159"/>
      <c r="M48" s="68"/>
      <c r="N48" s="159"/>
      <c r="O48" s="68"/>
      <c r="P48" s="159"/>
      <c r="Q48" s="68"/>
      <c r="R48" s="159"/>
      <c r="S48" s="68"/>
      <c r="T48" s="159"/>
      <c r="U48" s="69"/>
      <c r="V48" s="159"/>
      <c r="W48" s="69"/>
      <c r="X48" s="159"/>
      <c r="Y48" s="69"/>
      <c r="Z48" s="161"/>
      <c r="AA48" s="154"/>
      <c r="AB48" s="154"/>
      <c r="AC48" s="29"/>
      <c r="AD48" s="29"/>
      <c r="AE48" s="29"/>
      <c r="AF48" s="29"/>
      <c r="AG48" s="29"/>
      <c r="AH48" s="29"/>
    </row>
    <row r="49" spans="2:34" ht="12.75" customHeight="1" thickTop="1">
      <c r="B49" s="164">
        <v>22</v>
      </c>
      <c r="C49" s="166" t="str">
        <f>VLOOKUP(B49,'пр.взв'!B49:E72,2,FALSE)</f>
        <v>Кунусов Дархан Дамирович</v>
      </c>
      <c r="D49" s="168" t="str">
        <f>VLOOKUP(B49,'пр.взв'!B49:F122,3,FALSE)</f>
        <v>11.05.2002, 3ю</v>
      </c>
      <c r="E49" s="170" t="str">
        <f>VLOOKUP(B49,'пр.взв'!B49:G122,4,FALSE)</f>
        <v>п.Володарский Астраханская обл.,ЮФО</v>
      </c>
      <c r="F49" s="162">
        <v>21</v>
      </c>
      <c r="G49" s="66">
        <v>2</v>
      </c>
      <c r="H49" s="158">
        <v>20</v>
      </c>
      <c r="I49" s="66">
        <v>4</v>
      </c>
      <c r="J49" s="158" t="s">
        <v>232</v>
      </c>
      <c r="K49" s="66"/>
      <c r="L49" s="158" t="s">
        <v>232</v>
      </c>
      <c r="M49" s="66"/>
      <c r="N49" s="158" t="s">
        <v>232</v>
      </c>
      <c r="O49" s="66"/>
      <c r="P49" s="158" t="s">
        <v>232</v>
      </c>
      <c r="Q49" s="66"/>
      <c r="R49" s="158" t="s">
        <v>232</v>
      </c>
      <c r="S49" s="66"/>
      <c r="T49" s="158" t="s">
        <v>232</v>
      </c>
      <c r="U49" s="67"/>
      <c r="V49" s="158" t="s">
        <v>232</v>
      </c>
      <c r="W49" s="67"/>
      <c r="X49" s="158" t="s">
        <v>232</v>
      </c>
      <c r="Y49" s="67"/>
      <c r="Z49" s="160">
        <v>2</v>
      </c>
      <c r="AA49" s="153">
        <f>SUM(G49+I49+K49+M49+O49+Q49+S49+U49+W49+Y49)</f>
        <v>6</v>
      </c>
      <c r="AB49" s="153">
        <v>29</v>
      </c>
      <c r="AC49" s="29"/>
      <c r="AD49" s="29"/>
      <c r="AE49" s="29"/>
      <c r="AF49" s="29"/>
      <c r="AG49" s="29"/>
      <c r="AH49" s="29"/>
    </row>
    <row r="50" spans="2:34" ht="12.75" customHeight="1" thickBot="1">
      <c r="B50" s="165"/>
      <c r="C50" s="167"/>
      <c r="D50" s="169"/>
      <c r="E50" s="171"/>
      <c r="F50" s="163"/>
      <c r="G50" s="68"/>
      <c r="H50" s="159"/>
      <c r="I50" s="68"/>
      <c r="J50" s="159"/>
      <c r="K50" s="68"/>
      <c r="L50" s="159"/>
      <c r="M50" s="68"/>
      <c r="N50" s="159"/>
      <c r="O50" s="68"/>
      <c r="P50" s="159"/>
      <c r="Q50" s="68"/>
      <c r="R50" s="159"/>
      <c r="S50" s="68"/>
      <c r="T50" s="159"/>
      <c r="U50" s="69"/>
      <c r="V50" s="159"/>
      <c r="W50" s="69"/>
      <c r="X50" s="159"/>
      <c r="Y50" s="69"/>
      <c r="Z50" s="161"/>
      <c r="AA50" s="154"/>
      <c r="AB50" s="154"/>
      <c r="AC50" s="29"/>
      <c r="AD50" s="29"/>
      <c r="AE50" s="29"/>
      <c r="AF50" s="29"/>
      <c r="AG50" s="29"/>
      <c r="AH50" s="29"/>
    </row>
    <row r="51" spans="2:34" ht="17.25" customHeight="1" thickBot="1" thickTop="1">
      <c r="B51" s="150" t="s">
        <v>215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2"/>
      <c r="AC51" s="29"/>
      <c r="AD51" s="29"/>
      <c r="AE51" s="29"/>
      <c r="AF51" s="29"/>
      <c r="AG51" s="29"/>
      <c r="AH51" s="29"/>
    </row>
    <row r="52" spans="2:34" ht="12.75" customHeight="1" thickTop="1">
      <c r="B52" s="164">
        <v>23</v>
      </c>
      <c r="C52" s="166" t="str">
        <f>VLOOKUP(B52,'пр.взв'!B51:E74,2,FALSE)</f>
        <v>Звягин Александр Сергеевич</v>
      </c>
      <c r="D52" s="168" t="str">
        <f>VLOOKUP(B52,'пр.взв'!B51:F124,3,FALSE)</f>
        <v>11.07.2003,   1ю</v>
      </c>
      <c r="E52" s="168" t="str">
        <f>VLOOKUP(B52,'пр.взв'!B51:G124,4,FALSE)</f>
        <v>г.Энгельс, Саратовская обл., ПФО</v>
      </c>
      <c r="F52" s="162">
        <v>24</v>
      </c>
      <c r="G52" s="66">
        <v>1</v>
      </c>
      <c r="H52" s="158">
        <v>25</v>
      </c>
      <c r="I52" s="66">
        <v>0</v>
      </c>
      <c r="J52" s="158">
        <v>26</v>
      </c>
      <c r="K52" s="66">
        <v>2</v>
      </c>
      <c r="L52" s="158">
        <v>28</v>
      </c>
      <c r="M52" s="66">
        <v>3</v>
      </c>
      <c r="N52" s="158" t="s">
        <v>232</v>
      </c>
      <c r="O52" s="66"/>
      <c r="P52" s="158" t="s">
        <v>232</v>
      </c>
      <c r="Q52" s="66"/>
      <c r="R52" s="158" t="s">
        <v>232</v>
      </c>
      <c r="S52" s="66"/>
      <c r="T52" s="158" t="s">
        <v>232</v>
      </c>
      <c r="U52" s="67"/>
      <c r="V52" s="158" t="s">
        <v>232</v>
      </c>
      <c r="W52" s="67"/>
      <c r="X52" s="158" t="s">
        <v>232</v>
      </c>
      <c r="Y52" s="67"/>
      <c r="Z52" s="160">
        <v>4</v>
      </c>
      <c r="AA52" s="153">
        <f>SUM(G52+I52+K52+M52+O52+Q52+S52+U52+W52+Y52)</f>
        <v>6</v>
      </c>
      <c r="AB52" s="153">
        <v>11</v>
      </c>
      <c r="AC52" s="29"/>
      <c r="AD52" s="29"/>
      <c r="AE52" s="29"/>
      <c r="AF52" s="29"/>
      <c r="AG52" s="29"/>
      <c r="AH52" s="29"/>
    </row>
    <row r="53" spans="2:34" ht="12.75" customHeight="1" thickBot="1">
      <c r="B53" s="165"/>
      <c r="C53" s="167"/>
      <c r="D53" s="169"/>
      <c r="E53" s="169"/>
      <c r="F53" s="163"/>
      <c r="G53" s="68"/>
      <c r="H53" s="159"/>
      <c r="I53" s="68" t="s">
        <v>230</v>
      </c>
      <c r="J53" s="159"/>
      <c r="K53" s="68"/>
      <c r="L53" s="159"/>
      <c r="M53" s="68"/>
      <c r="N53" s="159"/>
      <c r="O53" s="68"/>
      <c r="P53" s="159"/>
      <c r="Q53" s="68"/>
      <c r="R53" s="159"/>
      <c r="S53" s="68"/>
      <c r="T53" s="159"/>
      <c r="U53" s="69"/>
      <c r="V53" s="159"/>
      <c r="W53" s="69"/>
      <c r="X53" s="159"/>
      <c r="Y53" s="69"/>
      <c r="Z53" s="161"/>
      <c r="AA53" s="154"/>
      <c r="AB53" s="154"/>
      <c r="AC53" s="29"/>
      <c r="AD53" s="29"/>
      <c r="AE53" s="29"/>
      <c r="AF53" s="29"/>
      <c r="AG53" s="29"/>
      <c r="AH53" s="29"/>
    </row>
    <row r="54" spans="2:34" ht="12.75" customHeight="1" thickTop="1">
      <c r="B54" s="164">
        <v>24</v>
      </c>
      <c r="C54" s="166" t="str">
        <f>VLOOKUP(B54,'пр.взв'!B53:E76,2,FALSE)</f>
        <v>Земсков Никита Александрович</v>
      </c>
      <c r="D54" s="168" t="str">
        <f>VLOOKUP(B54,'пр.взв'!B53:F126,3,FALSE)</f>
        <v>20.09.2002, 1ю</v>
      </c>
      <c r="E54" s="170" t="str">
        <f>VLOOKUP(B54,'пр.взв'!B53:G126,4,FALSE)</f>
        <v>г.Пушкино Московская обл., ЦФО</v>
      </c>
      <c r="F54" s="162">
        <v>23</v>
      </c>
      <c r="G54" s="66">
        <v>3</v>
      </c>
      <c r="H54" s="158">
        <v>26</v>
      </c>
      <c r="I54" s="66">
        <v>3</v>
      </c>
      <c r="J54" s="158" t="s">
        <v>232</v>
      </c>
      <c r="K54" s="66"/>
      <c r="L54" s="158" t="s">
        <v>232</v>
      </c>
      <c r="M54" s="66"/>
      <c r="N54" s="158" t="s">
        <v>232</v>
      </c>
      <c r="O54" s="66"/>
      <c r="P54" s="158" t="s">
        <v>232</v>
      </c>
      <c r="Q54" s="66"/>
      <c r="R54" s="158" t="s">
        <v>232</v>
      </c>
      <c r="S54" s="66"/>
      <c r="T54" s="158" t="s">
        <v>232</v>
      </c>
      <c r="U54" s="67"/>
      <c r="V54" s="158" t="s">
        <v>232</v>
      </c>
      <c r="W54" s="67"/>
      <c r="X54" s="158" t="s">
        <v>232</v>
      </c>
      <c r="Y54" s="67"/>
      <c r="Z54" s="160">
        <v>2</v>
      </c>
      <c r="AA54" s="153">
        <f>SUM(G54+I54+K54+M54+O54+Q54+S54+U54+W54+Y54)</f>
        <v>6</v>
      </c>
      <c r="AB54" s="153">
        <v>32</v>
      </c>
      <c r="AC54" s="29"/>
      <c r="AD54" s="29"/>
      <c r="AE54" s="29"/>
      <c r="AF54" s="29"/>
      <c r="AG54" s="29"/>
      <c r="AH54" s="29"/>
    </row>
    <row r="55" spans="2:34" ht="12.75" customHeight="1" thickBot="1">
      <c r="B55" s="165"/>
      <c r="C55" s="167"/>
      <c r="D55" s="169"/>
      <c r="E55" s="171"/>
      <c r="F55" s="163"/>
      <c r="G55" s="68"/>
      <c r="H55" s="159"/>
      <c r="I55" s="68"/>
      <c r="J55" s="159"/>
      <c r="K55" s="68"/>
      <c r="L55" s="159"/>
      <c r="M55" s="68"/>
      <c r="N55" s="159"/>
      <c r="O55" s="68"/>
      <c r="P55" s="159"/>
      <c r="Q55" s="68"/>
      <c r="R55" s="159"/>
      <c r="S55" s="68"/>
      <c r="T55" s="159"/>
      <c r="U55" s="69"/>
      <c r="V55" s="159"/>
      <c r="W55" s="69"/>
      <c r="X55" s="159"/>
      <c r="Y55" s="69"/>
      <c r="Z55" s="161"/>
      <c r="AA55" s="154"/>
      <c r="AB55" s="154"/>
      <c r="AC55" s="29"/>
      <c r="AD55" s="29"/>
      <c r="AE55" s="29"/>
      <c r="AF55" s="29"/>
      <c r="AG55" s="29"/>
      <c r="AH55" s="29"/>
    </row>
    <row r="56" spans="2:34" ht="12.75" customHeight="1" thickTop="1">
      <c r="B56" s="164">
        <v>25</v>
      </c>
      <c r="C56" s="166" t="str">
        <f>VLOOKUP(B56,'пр.взв'!B55:E78,2,FALSE)</f>
        <v>Шиязбаев Тореш </v>
      </c>
      <c r="D56" s="172">
        <f>VLOOKUP(B56,'пр.взв'!B55:F128,3,FALSE)</f>
        <v>37966</v>
      </c>
      <c r="E56" s="168" t="str">
        <f>VLOOKUP(B56,'пр.взв'!B55:G128,4,FALSE)</f>
        <v>Р.Казахстан</v>
      </c>
      <c r="F56" s="162">
        <v>26</v>
      </c>
      <c r="G56" s="66">
        <v>4</v>
      </c>
      <c r="H56" s="158">
        <v>23</v>
      </c>
      <c r="I56" s="66">
        <v>4</v>
      </c>
      <c r="J56" s="158" t="s">
        <v>232</v>
      </c>
      <c r="K56" s="66"/>
      <c r="L56" s="158" t="s">
        <v>232</v>
      </c>
      <c r="M56" s="66"/>
      <c r="N56" s="158" t="s">
        <v>232</v>
      </c>
      <c r="O56" s="66"/>
      <c r="P56" s="158" t="s">
        <v>232</v>
      </c>
      <c r="Q56" s="66"/>
      <c r="R56" s="158" t="s">
        <v>232</v>
      </c>
      <c r="S56" s="66"/>
      <c r="T56" s="158" t="s">
        <v>232</v>
      </c>
      <c r="U56" s="67"/>
      <c r="V56" s="158" t="s">
        <v>232</v>
      </c>
      <c r="W56" s="67"/>
      <c r="X56" s="158" t="s">
        <v>232</v>
      </c>
      <c r="Y56" s="67"/>
      <c r="Z56" s="160">
        <v>2</v>
      </c>
      <c r="AA56" s="153">
        <f>SUM(G56+I56+K56+M56+O56+Q56+S56+U56+W56+Y56)</f>
        <v>8</v>
      </c>
      <c r="AB56" s="153">
        <v>43</v>
      </c>
      <c r="AC56" s="29"/>
      <c r="AD56" s="29"/>
      <c r="AE56" s="29"/>
      <c r="AF56" s="29"/>
      <c r="AG56" s="29"/>
      <c r="AH56" s="29"/>
    </row>
    <row r="57" spans="2:34" ht="12.75" customHeight="1" thickBot="1">
      <c r="B57" s="165"/>
      <c r="C57" s="167"/>
      <c r="D57" s="173"/>
      <c r="E57" s="169"/>
      <c r="F57" s="163"/>
      <c r="G57" s="68"/>
      <c r="H57" s="159"/>
      <c r="I57" s="68"/>
      <c r="J57" s="159"/>
      <c r="K57" s="68"/>
      <c r="L57" s="159"/>
      <c r="M57" s="68"/>
      <c r="N57" s="159"/>
      <c r="O57" s="68"/>
      <c r="P57" s="159"/>
      <c r="Q57" s="68"/>
      <c r="R57" s="159"/>
      <c r="S57" s="68"/>
      <c r="T57" s="159"/>
      <c r="U57" s="69"/>
      <c r="V57" s="159"/>
      <c r="W57" s="69"/>
      <c r="X57" s="159"/>
      <c r="Y57" s="69"/>
      <c r="Z57" s="161"/>
      <c r="AA57" s="154"/>
      <c r="AB57" s="154"/>
      <c r="AC57" s="29"/>
      <c r="AD57" s="29"/>
      <c r="AE57" s="29"/>
      <c r="AF57" s="29"/>
      <c r="AG57" s="29"/>
      <c r="AH57" s="29"/>
    </row>
    <row r="58" spans="2:34" ht="12.75" customHeight="1" thickTop="1">
      <c r="B58" s="164">
        <v>26</v>
      </c>
      <c r="C58" s="166" t="str">
        <f>VLOOKUP(B58,'пр.взв'!B57:E80,2,FALSE)</f>
        <v>Лукашин Игорь Павлович</v>
      </c>
      <c r="D58" s="168" t="str">
        <f>VLOOKUP(B58,'пр.взв'!B57:F130,3,FALSE)</f>
        <v>11.03.2001, 1ю</v>
      </c>
      <c r="E58" s="170" t="str">
        <f>VLOOKUP(B58,'пр.взв'!B57:G130,4,FALSE)</f>
        <v>ГБОУ ЦО "Самбо-70" г.Москва</v>
      </c>
      <c r="F58" s="162">
        <v>25</v>
      </c>
      <c r="G58" s="66">
        <v>0</v>
      </c>
      <c r="H58" s="158">
        <v>24</v>
      </c>
      <c r="I58" s="66">
        <v>2</v>
      </c>
      <c r="J58" s="158">
        <v>23</v>
      </c>
      <c r="K58" s="66">
        <v>3</v>
      </c>
      <c r="L58" s="158">
        <v>30</v>
      </c>
      <c r="M58" s="66">
        <v>3</v>
      </c>
      <c r="N58" s="158" t="s">
        <v>232</v>
      </c>
      <c r="O58" s="66"/>
      <c r="P58" s="158" t="s">
        <v>232</v>
      </c>
      <c r="Q58" s="66"/>
      <c r="R58" s="158" t="s">
        <v>232</v>
      </c>
      <c r="S58" s="66"/>
      <c r="T58" s="158" t="s">
        <v>232</v>
      </c>
      <c r="U58" s="67"/>
      <c r="V58" s="158" t="s">
        <v>232</v>
      </c>
      <c r="W58" s="67"/>
      <c r="X58" s="158" t="s">
        <v>232</v>
      </c>
      <c r="Y58" s="67"/>
      <c r="Z58" s="160">
        <v>4</v>
      </c>
      <c r="AA58" s="153">
        <f>SUM(G58+I58+K58+M58+O58+Q58+S58+U58+W58+Y58)</f>
        <v>8</v>
      </c>
      <c r="AB58" s="153">
        <v>16</v>
      </c>
      <c r="AC58" s="29"/>
      <c r="AD58" s="29"/>
      <c r="AE58" s="29"/>
      <c r="AF58" s="29"/>
      <c r="AG58" s="29"/>
      <c r="AH58" s="29"/>
    </row>
    <row r="59" spans="2:34" ht="12.75" customHeight="1" thickBot="1">
      <c r="B59" s="165"/>
      <c r="C59" s="167"/>
      <c r="D59" s="169"/>
      <c r="E59" s="171"/>
      <c r="F59" s="163"/>
      <c r="G59" s="68" t="s">
        <v>221</v>
      </c>
      <c r="H59" s="159"/>
      <c r="I59" s="68"/>
      <c r="J59" s="159"/>
      <c r="K59" s="68"/>
      <c r="L59" s="159"/>
      <c r="M59" s="68"/>
      <c r="N59" s="159"/>
      <c r="O59" s="68"/>
      <c r="P59" s="159"/>
      <c r="Q59" s="68"/>
      <c r="R59" s="159"/>
      <c r="S59" s="68"/>
      <c r="T59" s="159"/>
      <c r="U59" s="69"/>
      <c r="V59" s="159"/>
      <c r="W59" s="69"/>
      <c r="X59" s="159"/>
      <c r="Y59" s="69"/>
      <c r="Z59" s="161"/>
      <c r="AA59" s="154"/>
      <c r="AB59" s="154"/>
      <c r="AC59" s="29"/>
      <c r="AD59" s="29"/>
      <c r="AE59" s="29"/>
      <c r="AF59" s="29"/>
      <c r="AG59" s="29"/>
      <c r="AH59" s="29"/>
    </row>
    <row r="60" spans="2:34" ht="12.75" customHeight="1" thickTop="1">
      <c r="B60" s="164">
        <v>27</v>
      </c>
      <c r="C60" s="166" t="str">
        <f>VLOOKUP(B60,'пр.взв'!B59:E82,2,FALSE)</f>
        <v>Оглы Роман Лятюниевич</v>
      </c>
      <c r="D60" s="168" t="str">
        <f>VLOOKUP(B60,'пр.взв'!B59:F132,3,FALSE)</f>
        <v>05.02.2002, 1ю</v>
      </c>
      <c r="E60" s="168" t="str">
        <f>VLOOKUP(B60,'пр.взв'!B59:G132,4,FALSE)</f>
        <v>р.п.Таловая Воронежская обл. ЦФО</v>
      </c>
      <c r="F60" s="162">
        <v>28</v>
      </c>
      <c r="G60" s="66">
        <v>4</v>
      </c>
      <c r="H60" s="158">
        <v>29</v>
      </c>
      <c r="I60" s="66">
        <v>0</v>
      </c>
      <c r="J60" s="158">
        <v>30</v>
      </c>
      <c r="K60" s="66">
        <v>4</v>
      </c>
      <c r="L60" s="158" t="s">
        <v>232</v>
      </c>
      <c r="M60" s="66"/>
      <c r="N60" s="158" t="s">
        <v>232</v>
      </c>
      <c r="O60" s="66"/>
      <c r="P60" s="158" t="s">
        <v>232</v>
      </c>
      <c r="Q60" s="66"/>
      <c r="R60" s="158" t="s">
        <v>232</v>
      </c>
      <c r="S60" s="66"/>
      <c r="T60" s="158" t="s">
        <v>232</v>
      </c>
      <c r="U60" s="67"/>
      <c r="V60" s="158" t="s">
        <v>232</v>
      </c>
      <c r="W60" s="67"/>
      <c r="X60" s="158" t="s">
        <v>232</v>
      </c>
      <c r="Y60" s="67"/>
      <c r="Z60" s="160">
        <v>3</v>
      </c>
      <c r="AA60" s="153">
        <f>SUM(G60+I60+K60+M60+O60+Q60+S60+U60+W60+Y60)</f>
        <v>8</v>
      </c>
      <c r="AB60" s="153">
        <v>25</v>
      </c>
      <c r="AC60" s="29"/>
      <c r="AD60" s="29"/>
      <c r="AE60" s="29"/>
      <c r="AF60" s="29"/>
      <c r="AG60" s="29"/>
      <c r="AH60" s="29"/>
    </row>
    <row r="61" spans="2:34" ht="12.75" customHeight="1" thickBot="1">
      <c r="B61" s="165"/>
      <c r="C61" s="167"/>
      <c r="D61" s="169"/>
      <c r="E61" s="169"/>
      <c r="F61" s="163"/>
      <c r="G61" s="68"/>
      <c r="H61" s="159"/>
      <c r="I61" s="68" t="s">
        <v>233</v>
      </c>
      <c r="J61" s="159"/>
      <c r="K61" s="68"/>
      <c r="L61" s="159"/>
      <c r="M61" s="68"/>
      <c r="N61" s="159"/>
      <c r="O61" s="68"/>
      <c r="P61" s="159"/>
      <c r="Q61" s="68"/>
      <c r="R61" s="159"/>
      <c r="S61" s="68"/>
      <c r="T61" s="159"/>
      <c r="U61" s="69"/>
      <c r="V61" s="159"/>
      <c r="W61" s="69"/>
      <c r="X61" s="159"/>
      <c r="Y61" s="69"/>
      <c r="Z61" s="161"/>
      <c r="AA61" s="154"/>
      <c r="AB61" s="154"/>
      <c r="AC61" s="29"/>
      <c r="AD61" s="29"/>
      <c r="AE61" s="29"/>
      <c r="AF61" s="29"/>
      <c r="AG61" s="29"/>
      <c r="AH61" s="29"/>
    </row>
    <row r="62" spans="2:40" ht="12.75" customHeight="1" thickTop="1">
      <c r="B62" s="164">
        <v>28</v>
      </c>
      <c r="C62" s="166" t="str">
        <f>VLOOKUP(B62,'пр.взв'!B61:E84,2,FALSE)</f>
        <v>Банлуев Вадим Эльмарович</v>
      </c>
      <c r="D62" s="168" t="str">
        <f>VLOOKUP(B62,'пр.взв'!B61:F134,3,FALSE)</f>
        <v>17.12.2002, 1р</v>
      </c>
      <c r="E62" s="170" t="str">
        <f>VLOOKUP(B62,'пр.взв'!B61:G134,4,FALSE)</f>
        <v>г.Красноармейск Саратовская обл., ПФО</v>
      </c>
      <c r="F62" s="162">
        <v>27</v>
      </c>
      <c r="G62" s="66">
        <v>0</v>
      </c>
      <c r="H62" s="158">
        <v>30</v>
      </c>
      <c r="I62" s="66">
        <v>3</v>
      </c>
      <c r="J62" s="158">
        <v>31</v>
      </c>
      <c r="K62" s="66">
        <v>2</v>
      </c>
      <c r="L62" s="158">
        <v>23</v>
      </c>
      <c r="M62" s="66">
        <v>2</v>
      </c>
      <c r="N62" s="158">
        <v>32</v>
      </c>
      <c r="O62" s="66">
        <v>3</v>
      </c>
      <c r="P62" s="158" t="s">
        <v>232</v>
      </c>
      <c r="Q62" s="66"/>
      <c r="R62" s="158" t="s">
        <v>232</v>
      </c>
      <c r="S62" s="66"/>
      <c r="T62" s="158" t="s">
        <v>232</v>
      </c>
      <c r="U62" s="67"/>
      <c r="V62" s="158" t="s">
        <v>232</v>
      </c>
      <c r="W62" s="67"/>
      <c r="X62" s="158" t="s">
        <v>232</v>
      </c>
      <c r="Y62" s="67"/>
      <c r="Z62" s="160">
        <v>5</v>
      </c>
      <c r="AA62" s="153">
        <f>SUM(G62+I62+K62+M62+O62+Q62+S62+U62+W62+Y62)</f>
        <v>10</v>
      </c>
      <c r="AB62" s="153">
        <v>9</v>
      </c>
      <c r="AC62" s="29"/>
      <c r="AD62" s="29"/>
      <c r="AE62" s="29"/>
      <c r="AF62" s="29"/>
      <c r="AG62" s="29"/>
      <c r="AH62" s="49"/>
      <c r="AI62" s="50"/>
      <c r="AJ62" s="50"/>
      <c r="AK62" s="50"/>
      <c r="AL62" s="50"/>
      <c r="AM62" s="50"/>
      <c r="AN62" s="50"/>
    </row>
    <row r="63" spans="2:40" ht="12.75" customHeight="1" thickBot="1">
      <c r="B63" s="165"/>
      <c r="C63" s="167"/>
      <c r="D63" s="169"/>
      <c r="E63" s="171"/>
      <c r="F63" s="163"/>
      <c r="G63" s="68" t="s">
        <v>219</v>
      </c>
      <c r="H63" s="159"/>
      <c r="I63" s="68"/>
      <c r="J63" s="159"/>
      <c r="K63" s="68"/>
      <c r="L63" s="159"/>
      <c r="M63" s="68"/>
      <c r="N63" s="159"/>
      <c r="O63" s="68"/>
      <c r="P63" s="159"/>
      <c r="Q63" s="68"/>
      <c r="R63" s="159"/>
      <c r="S63" s="68"/>
      <c r="T63" s="159"/>
      <c r="U63" s="69"/>
      <c r="V63" s="159"/>
      <c r="W63" s="69"/>
      <c r="X63" s="159"/>
      <c r="Y63" s="69"/>
      <c r="Z63" s="161"/>
      <c r="AA63" s="154"/>
      <c r="AB63" s="154"/>
      <c r="AC63" s="29"/>
      <c r="AD63" s="29"/>
      <c r="AE63" s="29"/>
      <c r="AF63" s="29"/>
      <c r="AG63" s="29"/>
      <c r="AH63" s="155"/>
      <c r="AI63" s="155"/>
      <c r="AJ63" s="156"/>
      <c r="AK63" s="156"/>
      <c r="AL63" s="157"/>
      <c r="AM63" s="157"/>
      <c r="AN63" s="50"/>
    </row>
    <row r="64" spans="2:40" ht="12.75" customHeight="1" thickTop="1">
      <c r="B64" s="164">
        <v>29</v>
      </c>
      <c r="C64" s="166" t="str">
        <f>VLOOKUP(B64,'пр.взв'!B63:E86,2,FALSE)</f>
        <v>Прокопьев Савелий Александрович</v>
      </c>
      <c r="D64" s="172">
        <f>VLOOKUP(B64,'пр.взв'!B63:F136,3,FALSE)</f>
        <v>37433</v>
      </c>
      <c r="E64" s="168" t="str">
        <f>VLOOKUP(B64,'пр.взв'!B63:G136,4,FALSE)</f>
        <v>г.Новочебоксарск, Чувашская Республика, ПФО</v>
      </c>
      <c r="F64" s="162">
        <v>30</v>
      </c>
      <c r="G64" s="66">
        <v>4</v>
      </c>
      <c r="H64" s="158">
        <v>27</v>
      </c>
      <c r="I64" s="66">
        <v>4</v>
      </c>
      <c r="J64" s="158" t="s">
        <v>232</v>
      </c>
      <c r="K64" s="66"/>
      <c r="L64" s="158" t="s">
        <v>232</v>
      </c>
      <c r="M64" s="66"/>
      <c r="N64" s="158" t="s">
        <v>232</v>
      </c>
      <c r="O64" s="66"/>
      <c r="P64" s="158" t="s">
        <v>232</v>
      </c>
      <c r="Q64" s="66"/>
      <c r="R64" s="158" t="s">
        <v>232</v>
      </c>
      <c r="S64" s="66"/>
      <c r="T64" s="158" t="s">
        <v>232</v>
      </c>
      <c r="U64" s="67"/>
      <c r="V64" s="158" t="s">
        <v>232</v>
      </c>
      <c r="W64" s="67"/>
      <c r="X64" s="158" t="s">
        <v>232</v>
      </c>
      <c r="Y64" s="67"/>
      <c r="Z64" s="160">
        <v>2</v>
      </c>
      <c r="AA64" s="153">
        <f>SUM(G64+I64+K64+M64+O64+Q64+S64+U64+W64+Y64)</f>
        <v>8</v>
      </c>
      <c r="AB64" s="153">
        <v>42</v>
      </c>
      <c r="AC64" s="29"/>
      <c r="AD64" s="29"/>
      <c r="AE64" s="29"/>
      <c r="AF64" s="29"/>
      <c r="AG64" s="29"/>
      <c r="AH64" s="155"/>
      <c r="AI64" s="155"/>
      <c r="AJ64" s="156"/>
      <c r="AK64" s="156"/>
      <c r="AL64" s="157"/>
      <c r="AM64" s="157"/>
      <c r="AN64" s="50"/>
    </row>
    <row r="65" spans="2:40" ht="12.75" customHeight="1" thickBot="1">
      <c r="B65" s="165"/>
      <c r="C65" s="167"/>
      <c r="D65" s="173"/>
      <c r="E65" s="169"/>
      <c r="F65" s="163"/>
      <c r="G65" s="68"/>
      <c r="H65" s="159"/>
      <c r="I65" s="68"/>
      <c r="J65" s="159"/>
      <c r="K65" s="68"/>
      <c r="L65" s="159"/>
      <c r="M65" s="68"/>
      <c r="N65" s="159"/>
      <c r="O65" s="68"/>
      <c r="P65" s="159"/>
      <c r="Q65" s="68"/>
      <c r="R65" s="159"/>
      <c r="S65" s="68"/>
      <c r="T65" s="159"/>
      <c r="U65" s="69"/>
      <c r="V65" s="159"/>
      <c r="W65" s="69"/>
      <c r="X65" s="159"/>
      <c r="Y65" s="69"/>
      <c r="Z65" s="161"/>
      <c r="AA65" s="154"/>
      <c r="AB65" s="154"/>
      <c r="AC65" s="29"/>
      <c r="AD65" s="29"/>
      <c r="AE65" s="29"/>
      <c r="AF65" s="29"/>
      <c r="AG65" s="29"/>
      <c r="AH65" s="49"/>
      <c r="AI65" s="50"/>
      <c r="AJ65" s="50"/>
      <c r="AK65" s="50"/>
      <c r="AL65" s="50"/>
      <c r="AM65" s="50"/>
      <c r="AN65" s="50"/>
    </row>
    <row r="66" spans="2:34" ht="12.75" customHeight="1" thickTop="1">
      <c r="B66" s="164">
        <v>30</v>
      </c>
      <c r="C66" s="166" t="str">
        <f>VLOOKUP(B66,'пр.взв'!B65:E88,2,FALSE)</f>
        <v>Мальцев Максим Константинович</v>
      </c>
      <c r="D66" s="172">
        <f>VLOOKUP(B66,'пр.взв'!B65:F138,3,FALSE)</f>
        <v>37847</v>
      </c>
      <c r="E66" s="170" t="str">
        <f>VLOOKUP(B66,'пр.взв'!B65:G138,4,FALSE)</f>
        <v>г.Н.Новгород, Нижегородская обл., ПФО</v>
      </c>
      <c r="F66" s="162">
        <v>29</v>
      </c>
      <c r="G66" s="66">
        <v>0</v>
      </c>
      <c r="H66" s="158">
        <v>29</v>
      </c>
      <c r="I66" s="66">
        <v>2</v>
      </c>
      <c r="J66" s="158">
        <v>27</v>
      </c>
      <c r="K66" s="66">
        <v>0</v>
      </c>
      <c r="L66" s="158">
        <v>26</v>
      </c>
      <c r="M66" s="70">
        <v>2.5</v>
      </c>
      <c r="N66" s="158">
        <v>35</v>
      </c>
      <c r="O66" s="66">
        <v>4</v>
      </c>
      <c r="P66" s="158" t="s">
        <v>232</v>
      </c>
      <c r="Q66" s="66"/>
      <c r="R66" s="158" t="s">
        <v>232</v>
      </c>
      <c r="S66" s="66"/>
      <c r="T66" s="158" t="s">
        <v>232</v>
      </c>
      <c r="U66" s="67"/>
      <c r="V66" s="158" t="s">
        <v>232</v>
      </c>
      <c r="W66" s="67"/>
      <c r="X66" s="158" t="s">
        <v>232</v>
      </c>
      <c r="Y66" s="67"/>
      <c r="Z66" s="160">
        <v>5</v>
      </c>
      <c r="AA66" s="195">
        <f>SUM(G66+I66+K66+M66+O66+Q66+S66+U66+W66+Y66)</f>
        <v>8.5</v>
      </c>
      <c r="AB66" s="153">
        <v>8</v>
      </c>
      <c r="AC66" s="29"/>
      <c r="AD66" s="29"/>
      <c r="AE66" s="29"/>
      <c r="AF66" s="29"/>
      <c r="AG66" s="29"/>
      <c r="AH66" s="29"/>
    </row>
    <row r="67" spans="2:34" ht="12.75" customHeight="1" thickBot="1">
      <c r="B67" s="165"/>
      <c r="C67" s="167"/>
      <c r="D67" s="173"/>
      <c r="E67" s="171"/>
      <c r="F67" s="163"/>
      <c r="G67" s="68" t="s">
        <v>220</v>
      </c>
      <c r="H67" s="159"/>
      <c r="I67" s="68"/>
      <c r="J67" s="159"/>
      <c r="K67" s="68" t="s">
        <v>238</v>
      </c>
      <c r="L67" s="159"/>
      <c r="M67" s="68"/>
      <c r="N67" s="159"/>
      <c r="O67" s="68"/>
      <c r="P67" s="159"/>
      <c r="Q67" s="68"/>
      <c r="R67" s="159"/>
      <c r="S67" s="68"/>
      <c r="T67" s="159"/>
      <c r="U67" s="69"/>
      <c r="V67" s="159"/>
      <c r="W67" s="69"/>
      <c r="X67" s="159"/>
      <c r="Y67" s="69"/>
      <c r="Z67" s="161"/>
      <c r="AA67" s="196"/>
      <c r="AB67" s="154"/>
      <c r="AC67" s="29"/>
      <c r="AD67" s="29"/>
      <c r="AE67" s="29"/>
      <c r="AF67" s="29"/>
      <c r="AG67" s="29"/>
      <c r="AH67" s="29"/>
    </row>
    <row r="68" spans="2:34" ht="12.75" customHeight="1" thickTop="1">
      <c r="B68" s="164">
        <v>31</v>
      </c>
      <c r="C68" s="166" t="str">
        <f>VLOOKUP(B68,'пр.взв'!B67:E90,2,FALSE)</f>
        <v>Зулкайдаев Эрнест Сайдулович</v>
      </c>
      <c r="D68" s="168" t="str">
        <f>VLOOKUP(B68,'пр.взв'!B67:F140,3,FALSE)</f>
        <v>23.06.2001, 1ю</v>
      </c>
      <c r="E68" s="168" t="str">
        <f>VLOOKUP(B68,'пр.взв'!B67:G140,4,FALSE)</f>
        <v>р.п.Ивантеевка, Саратовская обл. ПФО</v>
      </c>
      <c r="F68" s="162">
        <v>32</v>
      </c>
      <c r="G68" s="66">
        <v>4</v>
      </c>
      <c r="H68" s="158">
        <v>33</v>
      </c>
      <c r="I68" s="66">
        <v>1</v>
      </c>
      <c r="J68" s="158">
        <v>28</v>
      </c>
      <c r="K68" s="66">
        <v>3</v>
      </c>
      <c r="L68" s="158" t="s">
        <v>232</v>
      </c>
      <c r="M68" s="66"/>
      <c r="N68" s="158" t="s">
        <v>232</v>
      </c>
      <c r="O68" s="66"/>
      <c r="P68" s="158" t="s">
        <v>232</v>
      </c>
      <c r="Q68" s="66"/>
      <c r="R68" s="158" t="s">
        <v>232</v>
      </c>
      <c r="S68" s="66"/>
      <c r="T68" s="158" t="s">
        <v>232</v>
      </c>
      <c r="U68" s="67"/>
      <c r="V68" s="158" t="s">
        <v>232</v>
      </c>
      <c r="W68" s="67"/>
      <c r="X68" s="158" t="s">
        <v>232</v>
      </c>
      <c r="Y68" s="67"/>
      <c r="Z68" s="160">
        <v>3</v>
      </c>
      <c r="AA68" s="153">
        <f>SUM(G68+I68+K68+M68+O68+Q68+S68+U68+W68+Y68)</f>
        <v>8</v>
      </c>
      <c r="AB68" s="153">
        <v>26</v>
      </c>
      <c r="AC68" s="29"/>
      <c r="AD68" s="29"/>
      <c r="AE68" s="29"/>
      <c r="AF68" s="29"/>
      <c r="AG68" s="29"/>
      <c r="AH68" s="29"/>
    </row>
    <row r="69" spans="2:34" ht="12.75" customHeight="1" thickBot="1">
      <c r="B69" s="165"/>
      <c r="C69" s="167"/>
      <c r="D69" s="169"/>
      <c r="E69" s="169"/>
      <c r="F69" s="163"/>
      <c r="G69" s="68"/>
      <c r="H69" s="159"/>
      <c r="I69" s="68"/>
      <c r="J69" s="159"/>
      <c r="K69" s="68"/>
      <c r="L69" s="159"/>
      <c r="M69" s="68"/>
      <c r="N69" s="159"/>
      <c r="O69" s="68"/>
      <c r="P69" s="159"/>
      <c r="Q69" s="68"/>
      <c r="R69" s="159"/>
      <c r="S69" s="68"/>
      <c r="T69" s="159"/>
      <c r="U69" s="69"/>
      <c r="V69" s="159"/>
      <c r="W69" s="69"/>
      <c r="X69" s="159"/>
      <c r="Y69" s="69"/>
      <c r="Z69" s="161"/>
      <c r="AA69" s="154"/>
      <c r="AB69" s="154"/>
      <c r="AC69" s="29"/>
      <c r="AD69" s="29"/>
      <c r="AE69" s="29"/>
      <c r="AF69" s="29"/>
      <c r="AG69" s="29"/>
      <c r="AH69" s="29"/>
    </row>
    <row r="70" spans="2:34" ht="12.75" customHeight="1" thickTop="1">
      <c r="B70" s="164">
        <v>32</v>
      </c>
      <c r="C70" s="166" t="str">
        <f>VLOOKUP(B70,'пр.взв'!B69:E92,2,FALSE)</f>
        <v>Караульщиков Никита</v>
      </c>
      <c r="D70" s="168">
        <f>VLOOKUP(B70,'пр.взв'!B69:F142,3,FALSE)</f>
        <v>2002</v>
      </c>
      <c r="E70" s="170" t="str">
        <f>VLOOKUP(B70,'пр.взв'!B69:G142,4,FALSE)</f>
        <v>г.Н.Ломов, Пензенская обл., ПФО</v>
      </c>
      <c r="F70" s="162">
        <v>31</v>
      </c>
      <c r="G70" s="66">
        <v>0</v>
      </c>
      <c r="H70" s="158">
        <v>34</v>
      </c>
      <c r="I70" s="66">
        <v>1</v>
      </c>
      <c r="J70" s="158">
        <v>35</v>
      </c>
      <c r="K70" s="70">
        <v>2.5</v>
      </c>
      <c r="L70" s="158">
        <v>38</v>
      </c>
      <c r="M70" s="66">
        <v>2</v>
      </c>
      <c r="N70" s="158">
        <v>28</v>
      </c>
      <c r="O70" s="66">
        <v>2</v>
      </c>
      <c r="P70" s="158">
        <v>41</v>
      </c>
      <c r="Q70" s="66">
        <v>3</v>
      </c>
      <c r="R70" s="158" t="s">
        <v>232</v>
      </c>
      <c r="S70" s="66"/>
      <c r="T70" s="158" t="s">
        <v>232</v>
      </c>
      <c r="U70" s="67"/>
      <c r="V70" s="158" t="s">
        <v>232</v>
      </c>
      <c r="W70" s="67"/>
      <c r="X70" s="158" t="s">
        <v>232</v>
      </c>
      <c r="Y70" s="67"/>
      <c r="Z70" s="160">
        <v>6</v>
      </c>
      <c r="AA70" s="195">
        <f>SUM(G70+I70+K70+M70+O70+Q70+S70+U70+W70+Y70)</f>
        <v>10.5</v>
      </c>
      <c r="AB70" s="153">
        <v>6</v>
      </c>
      <c r="AC70" s="29"/>
      <c r="AD70" s="29"/>
      <c r="AE70" s="29"/>
      <c r="AF70" s="29"/>
      <c r="AG70" s="29"/>
      <c r="AH70" s="29"/>
    </row>
    <row r="71" spans="2:34" ht="12.75" customHeight="1" thickBot="1">
      <c r="B71" s="165"/>
      <c r="C71" s="167"/>
      <c r="D71" s="169"/>
      <c r="E71" s="171"/>
      <c r="F71" s="163"/>
      <c r="G71" s="68" t="s">
        <v>222</v>
      </c>
      <c r="H71" s="159"/>
      <c r="I71" s="68"/>
      <c r="J71" s="159"/>
      <c r="K71" s="68"/>
      <c r="L71" s="159"/>
      <c r="M71" s="68"/>
      <c r="N71" s="159"/>
      <c r="O71" s="68"/>
      <c r="P71" s="159"/>
      <c r="Q71" s="68"/>
      <c r="R71" s="159"/>
      <c r="S71" s="68"/>
      <c r="T71" s="159"/>
      <c r="U71" s="69"/>
      <c r="V71" s="159"/>
      <c r="W71" s="69"/>
      <c r="X71" s="159"/>
      <c r="Y71" s="69"/>
      <c r="Z71" s="161"/>
      <c r="AA71" s="196"/>
      <c r="AB71" s="154"/>
      <c r="AC71" s="29"/>
      <c r="AD71" s="29"/>
      <c r="AE71" s="29"/>
      <c r="AF71" s="29"/>
      <c r="AG71" s="29"/>
      <c r="AH71" s="29"/>
    </row>
    <row r="72" spans="2:34" ht="12.75" customHeight="1" thickTop="1">
      <c r="B72" s="223">
        <v>33</v>
      </c>
      <c r="C72" s="224" t="str">
        <f>VLOOKUP(B72,'пр.взв'!B71:E94,2,FALSE)</f>
        <v>Ахмедов Ахмед Ихтибарович</v>
      </c>
      <c r="D72" s="125" t="str">
        <f>VLOOKUP(B72,'пр.взв'!B71:F144,3,FALSE)</f>
        <v>04.11.2003, 1ю</v>
      </c>
      <c r="E72" s="125" t="str">
        <f>VLOOKUP(B72,'пр.взв'!B71:G144,4,FALSE)</f>
        <v>г.Саратов, Саратовская обл., ПФО</v>
      </c>
      <c r="F72" s="197">
        <v>34</v>
      </c>
      <c r="G72" s="64">
        <v>3</v>
      </c>
      <c r="H72" s="183">
        <v>31</v>
      </c>
      <c r="I72" s="64">
        <v>3</v>
      </c>
      <c r="J72" s="183" t="s">
        <v>232</v>
      </c>
      <c r="K72" s="64"/>
      <c r="L72" s="183" t="s">
        <v>232</v>
      </c>
      <c r="M72" s="64"/>
      <c r="N72" s="183" t="s">
        <v>232</v>
      </c>
      <c r="O72" s="64"/>
      <c r="P72" s="183" t="s">
        <v>232</v>
      </c>
      <c r="Q72" s="64"/>
      <c r="R72" s="183" t="s">
        <v>232</v>
      </c>
      <c r="S72" s="64"/>
      <c r="T72" s="183" t="s">
        <v>232</v>
      </c>
      <c r="U72" s="64"/>
      <c r="V72" s="183" t="s">
        <v>232</v>
      </c>
      <c r="W72" s="64"/>
      <c r="X72" s="183" t="s">
        <v>232</v>
      </c>
      <c r="Y72" s="64"/>
      <c r="Z72" s="160">
        <v>2</v>
      </c>
      <c r="AA72" s="153">
        <f>SUM(G72+I72+K72+M72+O72+Q72+S72+U72+W72+Y72)</f>
        <v>6</v>
      </c>
      <c r="AB72" s="153">
        <v>35</v>
      </c>
      <c r="AC72" s="29"/>
      <c r="AD72" s="29"/>
      <c r="AE72" s="29"/>
      <c r="AF72" s="29"/>
      <c r="AG72" s="29"/>
      <c r="AH72" s="29"/>
    </row>
    <row r="73" spans="2:34" ht="12.75" customHeight="1" thickBot="1">
      <c r="B73" s="175"/>
      <c r="C73" s="179"/>
      <c r="D73" s="194"/>
      <c r="E73" s="194"/>
      <c r="F73" s="163"/>
      <c r="G73" s="65"/>
      <c r="H73" s="183"/>
      <c r="I73" s="65"/>
      <c r="J73" s="183"/>
      <c r="K73" s="65"/>
      <c r="L73" s="183"/>
      <c r="M73" s="65"/>
      <c r="N73" s="183"/>
      <c r="O73" s="65"/>
      <c r="P73" s="183"/>
      <c r="Q73" s="65"/>
      <c r="R73" s="183"/>
      <c r="S73" s="65"/>
      <c r="T73" s="183"/>
      <c r="U73" s="65"/>
      <c r="V73" s="183"/>
      <c r="W73" s="65"/>
      <c r="X73" s="183"/>
      <c r="Y73" s="65"/>
      <c r="Z73" s="161"/>
      <c r="AA73" s="154"/>
      <c r="AB73" s="154"/>
      <c r="AC73" s="29"/>
      <c r="AD73" s="29"/>
      <c r="AE73" s="29"/>
      <c r="AF73" s="29"/>
      <c r="AG73" s="29"/>
      <c r="AH73" s="29"/>
    </row>
    <row r="74" spans="2:34" ht="12.75" customHeight="1" thickTop="1">
      <c r="B74" s="164">
        <v>34</v>
      </c>
      <c r="C74" s="166" t="str">
        <f>VLOOKUP(B74,'пр.взв'!B73:E94,2,FALSE)</f>
        <v>Кабанов Филипп Олегович</v>
      </c>
      <c r="D74" s="170" t="str">
        <f>VLOOKUP(B74,'пр.взв'!B73:F146,3,FALSE)</f>
        <v>24.06.2002, 1ю</v>
      </c>
      <c r="E74" s="170" t="str">
        <f>VLOOKUP(B74,'пр.взв'!B73:G146,4,FALSE)</f>
        <v>г.Волгоград, Волгоградская обл. ЮФО</v>
      </c>
      <c r="F74" s="162">
        <v>33</v>
      </c>
      <c r="G74" s="66">
        <v>1</v>
      </c>
      <c r="H74" s="158">
        <v>32</v>
      </c>
      <c r="I74" s="66">
        <v>3</v>
      </c>
      <c r="J74" s="158">
        <v>38</v>
      </c>
      <c r="K74" s="66">
        <v>3</v>
      </c>
      <c r="L74" s="158" t="s">
        <v>232</v>
      </c>
      <c r="M74" s="66"/>
      <c r="N74" s="158" t="s">
        <v>232</v>
      </c>
      <c r="O74" s="66"/>
      <c r="P74" s="158" t="s">
        <v>232</v>
      </c>
      <c r="Q74" s="66"/>
      <c r="R74" s="158" t="s">
        <v>232</v>
      </c>
      <c r="S74" s="66"/>
      <c r="T74" s="158" t="s">
        <v>232</v>
      </c>
      <c r="U74" s="67"/>
      <c r="V74" s="158" t="s">
        <v>232</v>
      </c>
      <c r="W74" s="67"/>
      <c r="X74" s="158" t="s">
        <v>232</v>
      </c>
      <c r="Y74" s="67"/>
      <c r="Z74" s="160">
        <v>3</v>
      </c>
      <c r="AA74" s="153">
        <f>SUM(G74+I74+K74+M74+O74+Q74+S74+U74+W74+Y74)</f>
        <v>7</v>
      </c>
      <c r="AB74" s="153">
        <v>24</v>
      </c>
      <c r="AC74" s="29"/>
      <c r="AD74" s="29"/>
      <c r="AE74" s="29"/>
      <c r="AF74" s="29"/>
      <c r="AG74" s="29"/>
      <c r="AH74" s="29"/>
    </row>
    <row r="75" spans="2:34" ht="12.75" customHeight="1" thickBot="1">
      <c r="B75" s="165"/>
      <c r="C75" s="167"/>
      <c r="D75" s="171"/>
      <c r="E75" s="171"/>
      <c r="F75" s="163"/>
      <c r="G75" s="68"/>
      <c r="H75" s="159"/>
      <c r="I75" s="68"/>
      <c r="J75" s="159"/>
      <c r="K75" s="68"/>
      <c r="L75" s="159"/>
      <c r="M75" s="68"/>
      <c r="N75" s="159"/>
      <c r="O75" s="68"/>
      <c r="P75" s="159"/>
      <c r="Q75" s="68"/>
      <c r="R75" s="159"/>
      <c r="S75" s="68"/>
      <c r="T75" s="159"/>
      <c r="U75" s="69"/>
      <c r="V75" s="159"/>
      <c r="W75" s="69"/>
      <c r="X75" s="159"/>
      <c r="Y75" s="69"/>
      <c r="Z75" s="161"/>
      <c r="AA75" s="154"/>
      <c r="AB75" s="154"/>
      <c r="AC75" s="29"/>
      <c r="AD75" s="29"/>
      <c r="AE75" s="29"/>
      <c r="AF75" s="29"/>
      <c r="AG75" s="29"/>
      <c r="AH75" s="29"/>
    </row>
    <row r="76" spans="2:34" ht="12.75" customHeight="1" thickTop="1">
      <c r="B76" s="174">
        <v>35</v>
      </c>
      <c r="C76" s="166" t="str">
        <f>VLOOKUP(B76,'пр.взв'!B75:E94,2,FALSE)</f>
        <v>Сорокин Даниил Андреевич</v>
      </c>
      <c r="D76" s="168" t="str">
        <f>VLOOKUP(B76,'пр.взв'!B75:F148,3,FALSE)</f>
        <v>01.03.2001, 1ю</v>
      </c>
      <c r="E76" s="168" t="str">
        <f>VLOOKUP(B76,'пр.взв'!B75:G148,4,FALSE)</f>
        <v>г.Санкт-Петербург</v>
      </c>
      <c r="F76" s="162">
        <v>36</v>
      </c>
      <c r="G76" s="66">
        <v>0</v>
      </c>
      <c r="H76" s="158">
        <v>37</v>
      </c>
      <c r="I76" s="66">
        <v>1</v>
      </c>
      <c r="J76" s="158">
        <v>32</v>
      </c>
      <c r="K76" s="66">
        <v>3</v>
      </c>
      <c r="L76" s="158">
        <v>40</v>
      </c>
      <c r="M76" s="66">
        <v>0</v>
      </c>
      <c r="N76" s="158">
        <v>30</v>
      </c>
      <c r="O76" s="66">
        <v>0</v>
      </c>
      <c r="P76" s="158" t="s">
        <v>237</v>
      </c>
      <c r="Q76" s="66"/>
      <c r="R76" s="158">
        <v>41</v>
      </c>
      <c r="S76" s="66">
        <v>3</v>
      </c>
      <c r="T76" s="158" t="s">
        <v>246</v>
      </c>
      <c r="U76" s="67"/>
      <c r="V76" s="158">
        <v>20</v>
      </c>
      <c r="W76" s="67">
        <v>3</v>
      </c>
      <c r="X76" s="158"/>
      <c r="Y76" s="67"/>
      <c r="Z76" s="160"/>
      <c r="AA76" s="153">
        <f>SUM(G76+I76+K76+M76+O76+Q76+S76+U76+W76+Y76)</f>
        <v>10</v>
      </c>
      <c r="AB76" s="153">
        <v>3</v>
      </c>
      <c r="AC76" s="29"/>
      <c r="AD76" s="29"/>
      <c r="AE76" s="29"/>
      <c r="AF76" s="29"/>
      <c r="AG76" s="29"/>
      <c r="AH76" s="29"/>
    </row>
    <row r="77" spans="2:34" ht="12.75" customHeight="1" thickBot="1">
      <c r="B77" s="175"/>
      <c r="C77" s="167"/>
      <c r="D77" s="169"/>
      <c r="E77" s="169"/>
      <c r="F77" s="163"/>
      <c r="G77" s="68" t="s">
        <v>223</v>
      </c>
      <c r="H77" s="159"/>
      <c r="I77" s="68"/>
      <c r="J77" s="159"/>
      <c r="K77" s="68"/>
      <c r="L77" s="159"/>
      <c r="M77" s="68" t="s">
        <v>241</v>
      </c>
      <c r="N77" s="159"/>
      <c r="O77" s="68" t="s">
        <v>244</v>
      </c>
      <c r="P77" s="159"/>
      <c r="Q77" s="68"/>
      <c r="R77" s="159"/>
      <c r="S77" s="68"/>
      <c r="T77" s="159"/>
      <c r="U77" s="69"/>
      <c r="V77" s="159"/>
      <c r="W77" s="69"/>
      <c r="X77" s="159"/>
      <c r="Y77" s="69"/>
      <c r="Z77" s="161"/>
      <c r="AA77" s="154"/>
      <c r="AB77" s="154"/>
      <c r="AC77" s="29"/>
      <c r="AD77" s="29"/>
      <c r="AE77" s="29"/>
      <c r="AF77" s="29"/>
      <c r="AG77" s="29"/>
      <c r="AH77" s="29"/>
    </row>
    <row r="78" spans="2:34" ht="12.75" customHeight="1" thickTop="1">
      <c r="B78" s="164">
        <v>36</v>
      </c>
      <c r="C78" s="166" t="str">
        <f>VLOOKUP(B78,'пр.взв'!B77:E94,2,FALSE)</f>
        <v>Максимов Максим Константинович</v>
      </c>
      <c r="D78" s="168" t="str">
        <f>VLOOKUP(B78,'пр.взв'!B77:F150,3,FALSE)</f>
        <v>09.11.2002,</v>
      </c>
      <c r="E78" s="170" t="str">
        <f>VLOOKUP(B78,'пр.взв'!B77:G150,4,FALSE)</f>
        <v>г.Самара Самарская обл. ПФО</v>
      </c>
      <c r="F78" s="162">
        <v>35</v>
      </c>
      <c r="G78" s="66">
        <v>4</v>
      </c>
      <c r="H78" s="158">
        <v>38</v>
      </c>
      <c r="I78" s="66">
        <v>4</v>
      </c>
      <c r="J78" s="158" t="s">
        <v>232</v>
      </c>
      <c r="K78" s="66"/>
      <c r="L78" s="158" t="s">
        <v>232</v>
      </c>
      <c r="M78" s="66"/>
      <c r="N78" s="158" t="s">
        <v>232</v>
      </c>
      <c r="O78" s="66"/>
      <c r="P78" s="158" t="s">
        <v>232</v>
      </c>
      <c r="Q78" s="66"/>
      <c r="R78" s="158" t="s">
        <v>232</v>
      </c>
      <c r="S78" s="66"/>
      <c r="T78" s="158" t="s">
        <v>232</v>
      </c>
      <c r="U78" s="67"/>
      <c r="V78" s="158" t="s">
        <v>232</v>
      </c>
      <c r="W78" s="67"/>
      <c r="X78" s="158" t="s">
        <v>232</v>
      </c>
      <c r="Y78" s="67"/>
      <c r="Z78" s="160">
        <v>2</v>
      </c>
      <c r="AA78" s="153">
        <f>SUM(G78+I78+K78+M78+O78+Q78+S78+U78+W78+Y78)</f>
        <v>8</v>
      </c>
      <c r="AB78" s="153">
        <v>39</v>
      </c>
      <c r="AC78" s="29"/>
      <c r="AD78" s="29"/>
      <c r="AE78" s="29"/>
      <c r="AF78" s="29"/>
      <c r="AG78" s="29"/>
      <c r="AH78" s="29"/>
    </row>
    <row r="79" spans="2:34" ht="12.75" customHeight="1" thickBot="1">
      <c r="B79" s="165"/>
      <c r="C79" s="167"/>
      <c r="D79" s="169"/>
      <c r="E79" s="171"/>
      <c r="F79" s="163"/>
      <c r="G79" s="68"/>
      <c r="H79" s="159"/>
      <c r="I79" s="68"/>
      <c r="J79" s="159"/>
      <c r="K79" s="68"/>
      <c r="L79" s="159"/>
      <c r="M79" s="68"/>
      <c r="N79" s="159"/>
      <c r="O79" s="68"/>
      <c r="P79" s="159"/>
      <c r="Q79" s="68"/>
      <c r="R79" s="159"/>
      <c r="S79" s="68"/>
      <c r="T79" s="159"/>
      <c r="U79" s="69"/>
      <c r="V79" s="159"/>
      <c r="W79" s="69"/>
      <c r="X79" s="159"/>
      <c r="Y79" s="69"/>
      <c r="Z79" s="161"/>
      <c r="AA79" s="154"/>
      <c r="AB79" s="154"/>
      <c r="AC79" s="29"/>
      <c r="AD79" s="29"/>
      <c r="AE79" s="29"/>
      <c r="AF79" s="29"/>
      <c r="AG79" s="29"/>
      <c r="AH79" s="29"/>
    </row>
    <row r="80" spans="2:34" ht="12.75" customHeight="1" thickTop="1">
      <c r="B80" s="164">
        <v>37</v>
      </c>
      <c r="C80" s="166" t="str">
        <f>VLOOKUP(B80,'пр.взв'!B79:E96,2,FALSE)</f>
        <v>Кунусов Мирхан Дамирович</v>
      </c>
      <c r="D80" s="168" t="str">
        <f>VLOOKUP(B80,'пр.взв'!B79:F152,3,FALSE)</f>
        <v>11.05.2002,   3ю</v>
      </c>
      <c r="E80" s="168" t="str">
        <f>VLOOKUP(B80,'пр.взв'!B79:G152,4,FALSE)</f>
        <v>п.Володарский Астраханская обл.,ЮФО</v>
      </c>
      <c r="F80" s="162">
        <v>38</v>
      </c>
      <c r="G80" s="66">
        <v>3</v>
      </c>
      <c r="H80" s="158">
        <v>35</v>
      </c>
      <c r="I80" s="66">
        <v>3</v>
      </c>
      <c r="J80" s="158" t="s">
        <v>232</v>
      </c>
      <c r="K80" s="66"/>
      <c r="L80" s="158" t="s">
        <v>232</v>
      </c>
      <c r="M80" s="66"/>
      <c r="N80" s="158" t="s">
        <v>232</v>
      </c>
      <c r="O80" s="66"/>
      <c r="P80" s="158" t="s">
        <v>232</v>
      </c>
      <c r="Q80" s="66"/>
      <c r="R80" s="158" t="s">
        <v>232</v>
      </c>
      <c r="S80" s="66"/>
      <c r="T80" s="158" t="s">
        <v>232</v>
      </c>
      <c r="U80" s="67"/>
      <c r="V80" s="158" t="s">
        <v>232</v>
      </c>
      <c r="W80" s="67"/>
      <c r="X80" s="158" t="s">
        <v>232</v>
      </c>
      <c r="Y80" s="67"/>
      <c r="Z80" s="160">
        <v>2</v>
      </c>
      <c r="AA80" s="153">
        <f>SUM(G80+I80+K80+M80+O80+Q80+S80+U80+W80+Y80)</f>
        <v>6</v>
      </c>
      <c r="AB80" s="153">
        <v>34</v>
      </c>
      <c r="AC80" s="29"/>
      <c r="AD80" s="29"/>
      <c r="AE80" s="29"/>
      <c r="AF80" s="29"/>
      <c r="AG80" s="29"/>
      <c r="AH80" s="29"/>
    </row>
    <row r="81" spans="2:34" ht="12.75" customHeight="1" thickBot="1">
      <c r="B81" s="165"/>
      <c r="C81" s="167"/>
      <c r="D81" s="169"/>
      <c r="E81" s="169"/>
      <c r="F81" s="163"/>
      <c r="G81" s="68"/>
      <c r="H81" s="159"/>
      <c r="I81" s="68"/>
      <c r="J81" s="159"/>
      <c r="K81" s="68"/>
      <c r="L81" s="159"/>
      <c r="M81" s="68"/>
      <c r="N81" s="159"/>
      <c r="O81" s="68"/>
      <c r="P81" s="159"/>
      <c r="Q81" s="68"/>
      <c r="R81" s="159"/>
      <c r="S81" s="68"/>
      <c r="T81" s="159"/>
      <c r="U81" s="69"/>
      <c r="V81" s="159"/>
      <c r="W81" s="69"/>
      <c r="X81" s="159"/>
      <c r="Y81" s="69"/>
      <c r="Z81" s="161"/>
      <c r="AA81" s="154"/>
      <c r="AB81" s="154"/>
      <c r="AC81" s="29"/>
      <c r="AD81" s="29"/>
      <c r="AE81" s="29"/>
      <c r="AF81" s="29"/>
      <c r="AG81" s="29"/>
      <c r="AH81" s="29"/>
    </row>
    <row r="82" spans="2:34" ht="12.75" customHeight="1" thickTop="1">
      <c r="B82" s="164">
        <v>38</v>
      </c>
      <c r="C82" s="166" t="str">
        <f>VLOOKUP(B82,'пр.взв'!B81:E98,2,FALSE)</f>
        <v>Виноградов Андрей Максимович</v>
      </c>
      <c r="D82" s="168" t="str">
        <f>VLOOKUP(B82,'пр.взв'!B81:F154,3,FALSE)</f>
        <v>15.01.2003, 2ю</v>
      </c>
      <c r="E82" s="170" t="str">
        <f>VLOOKUP(B82,'пр.взв'!B81:G154,4,FALSE)</f>
        <v>ГБОУ ЦО "Самбо-70" г.Москва</v>
      </c>
      <c r="F82" s="162">
        <v>37</v>
      </c>
      <c r="G82" s="66">
        <v>1</v>
      </c>
      <c r="H82" s="158">
        <v>36</v>
      </c>
      <c r="I82" s="66">
        <v>0</v>
      </c>
      <c r="J82" s="158">
        <v>34</v>
      </c>
      <c r="K82" s="66">
        <v>2</v>
      </c>
      <c r="L82" s="158">
        <v>32</v>
      </c>
      <c r="M82" s="66">
        <v>3</v>
      </c>
      <c r="N82" s="158" t="s">
        <v>232</v>
      </c>
      <c r="O82" s="66"/>
      <c r="P82" s="158" t="s">
        <v>232</v>
      </c>
      <c r="Q82" s="66"/>
      <c r="R82" s="158" t="s">
        <v>232</v>
      </c>
      <c r="S82" s="66"/>
      <c r="T82" s="158" t="s">
        <v>232</v>
      </c>
      <c r="U82" s="67"/>
      <c r="V82" s="158" t="s">
        <v>232</v>
      </c>
      <c r="W82" s="67"/>
      <c r="X82" s="158" t="s">
        <v>232</v>
      </c>
      <c r="Y82" s="67"/>
      <c r="Z82" s="160">
        <v>4</v>
      </c>
      <c r="AA82" s="153">
        <f>SUM(G82+I82+K82+M82+O82+Q82+S82+U82+W82+Y82)</f>
        <v>6</v>
      </c>
      <c r="AB82" s="153">
        <v>12</v>
      </c>
      <c r="AC82" s="29"/>
      <c r="AD82" s="29"/>
      <c r="AE82" s="29"/>
      <c r="AF82" s="29"/>
      <c r="AG82" s="29"/>
      <c r="AH82" s="29"/>
    </row>
    <row r="83" spans="2:34" ht="12.75" customHeight="1" thickBot="1">
      <c r="B83" s="165"/>
      <c r="C83" s="167"/>
      <c r="D83" s="169"/>
      <c r="E83" s="171"/>
      <c r="F83" s="163"/>
      <c r="G83" s="68"/>
      <c r="H83" s="159"/>
      <c r="I83" s="68" t="s">
        <v>227</v>
      </c>
      <c r="J83" s="159"/>
      <c r="K83" s="68"/>
      <c r="L83" s="159"/>
      <c r="M83" s="68"/>
      <c r="N83" s="159"/>
      <c r="O83" s="68"/>
      <c r="P83" s="159"/>
      <c r="Q83" s="68"/>
      <c r="R83" s="159"/>
      <c r="S83" s="68"/>
      <c r="T83" s="159"/>
      <c r="U83" s="69"/>
      <c r="V83" s="159"/>
      <c r="W83" s="69"/>
      <c r="X83" s="159"/>
      <c r="Y83" s="69"/>
      <c r="Z83" s="161"/>
      <c r="AA83" s="154"/>
      <c r="AB83" s="154"/>
      <c r="AC83" s="29"/>
      <c r="AD83" s="29"/>
      <c r="AE83" s="29"/>
      <c r="AF83" s="29"/>
      <c r="AG83" s="29"/>
      <c r="AH83" s="29"/>
    </row>
    <row r="84" spans="2:34" ht="12.75" customHeight="1" thickTop="1">
      <c r="B84" s="164">
        <v>39</v>
      </c>
      <c r="C84" s="166" t="str">
        <f>VLOOKUP(B84,'пр.взв'!B83:E100,2,FALSE)</f>
        <v>Аманбаев Ринат Робертолунович</v>
      </c>
      <c r="D84" s="172">
        <f>VLOOKUP(B84,'пр.взв'!B83:F156,3,FALSE)</f>
        <v>37493</v>
      </c>
      <c r="E84" s="168" t="str">
        <f>VLOOKUP(B84,'пр.взв'!B83:G156,4,FALSE)</f>
        <v>Р.Казахстан</v>
      </c>
      <c r="F84" s="162">
        <v>40</v>
      </c>
      <c r="G84" s="66">
        <v>4</v>
      </c>
      <c r="H84" s="158">
        <v>41</v>
      </c>
      <c r="I84" s="66">
        <v>4</v>
      </c>
      <c r="J84" s="158" t="s">
        <v>232</v>
      </c>
      <c r="K84" s="66"/>
      <c r="L84" s="158" t="s">
        <v>232</v>
      </c>
      <c r="M84" s="66"/>
      <c r="N84" s="158" t="s">
        <v>232</v>
      </c>
      <c r="O84" s="66"/>
      <c r="P84" s="158" t="s">
        <v>232</v>
      </c>
      <c r="Q84" s="66"/>
      <c r="R84" s="158" t="s">
        <v>232</v>
      </c>
      <c r="S84" s="66"/>
      <c r="T84" s="158" t="s">
        <v>232</v>
      </c>
      <c r="U84" s="67"/>
      <c r="V84" s="158" t="s">
        <v>232</v>
      </c>
      <c r="W84" s="67"/>
      <c r="X84" s="158" t="s">
        <v>232</v>
      </c>
      <c r="Y84" s="67"/>
      <c r="Z84" s="160">
        <v>2</v>
      </c>
      <c r="AA84" s="153">
        <f>SUM(G84+I84+K84+M84+O84+Q84+S84+U84+W84+Y84)</f>
        <v>8</v>
      </c>
      <c r="AB84" s="153">
        <v>38</v>
      </c>
      <c r="AC84" s="29"/>
      <c r="AD84" s="29"/>
      <c r="AE84" s="29"/>
      <c r="AF84" s="29"/>
      <c r="AG84" s="29"/>
      <c r="AH84" s="29"/>
    </row>
    <row r="85" spans="2:34" ht="12.75" customHeight="1" thickBot="1">
      <c r="B85" s="165"/>
      <c r="C85" s="167"/>
      <c r="D85" s="173"/>
      <c r="E85" s="169"/>
      <c r="F85" s="163"/>
      <c r="G85" s="68"/>
      <c r="H85" s="159"/>
      <c r="I85" s="68"/>
      <c r="J85" s="159"/>
      <c r="K85" s="68"/>
      <c r="L85" s="159"/>
      <c r="M85" s="68"/>
      <c r="N85" s="159"/>
      <c r="O85" s="68"/>
      <c r="P85" s="159"/>
      <c r="Q85" s="68"/>
      <c r="R85" s="159"/>
      <c r="S85" s="68"/>
      <c r="T85" s="159"/>
      <c r="U85" s="69"/>
      <c r="V85" s="159"/>
      <c r="W85" s="69"/>
      <c r="X85" s="159"/>
      <c r="Y85" s="69"/>
      <c r="Z85" s="161"/>
      <c r="AA85" s="154"/>
      <c r="AB85" s="154"/>
      <c r="AC85" s="29"/>
      <c r="AD85" s="29"/>
      <c r="AE85" s="29"/>
      <c r="AF85" s="29"/>
      <c r="AG85" s="29"/>
      <c r="AH85" s="29"/>
    </row>
    <row r="86" spans="2:34" ht="12.75" customHeight="1" thickTop="1">
      <c r="B86" s="164">
        <v>40</v>
      </c>
      <c r="C86" s="166" t="str">
        <f>VLOOKUP(B86,'пр.взв'!B85:E102,2,FALSE)</f>
        <v>Шемяков Иван Эдуардович</v>
      </c>
      <c r="D86" s="168" t="str">
        <f>VLOOKUP(B86,'пр.взв'!B85:F158,3,FALSE)</f>
        <v>06.01.2002, 2р</v>
      </c>
      <c r="E86" s="170" t="str">
        <f>VLOOKUP(B86,'пр.взв'!B85:G158,4,FALSE)</f>
        <v>г.Чебоксары, Чувашская Республика, ПФО</v>
      </c>
      <c r="F86" s="162">
        <v>39</v>
      </c>
      <c r="G86" s="66">
        <v>0</v>
      </c>
      <c r="H86" s="158">
        <v>43</v>
      </c>
      <c r="I86" s="66">
        <v>0</v>
      </c>
      <c r="J86" s="158">
        <v>41</v>
      </c>
      <c r="K86" s="66">
        <v>4</v>
      </c>
      <c r="L86" s="158">
        <v>35</v>
      </c>
      <c r="M86" s="66">
        <v>4</v>
      </c>
      <c r="N86" s="158" t="s">
        <v>232</v>
      </c>
      <c r="O86" s="66"/>
      <c r="P86" s="158" t="s">
        <v>232</v>
      </c>
      <c r="Q86" s="66"/>
      <c r="R86" s="158" t="s">
        <v>232</v>
      </c>
      <c r="S86" s="66"/>
      <c r="T86" s="158" t="s">
        <v>232</v>
      </c>
      <c r="U86" s="67"/>
      <c r="V86" s="158" t="s">
        <v>232</v>
      </c>
      <c r="W86" s="67"/>
      <c r="X86" s="158" t="s">
        <v>232</v>
      </c>
      <c r="Y86" s="67"/>
      <c r="Z86" s="160">
        <v>4</v>
      </c>
      <c r="AA86" s="153">
        <f>SUM(G86+I86+K86+M86+O86+Q86+S86+U86+W86+Y86)</f>
        <v>8</v>
      </c>
      <c r="AB86" s="153">
        <v>15</v>
      </c>
      <c r="AC86" s="29"/>
      <c r="AD86" s="29"/>
      <c r="AE86" s="29"/>
      <c r="AF86" s="29"/>
      <c r="AG86" s="29"/>
      <c r="AH86" s="29"/>
    </row>
    <row r="87" spans="2:34" ht="12.75" customHeight="1" thickBot="1">
      <c r="B87" s="165"/>
      <c r="C87" s="167"/>
      <c r="D87" s="169"/>
      <c r="E87" s="171"/>
      <c r="F87" s="163"/>
      <c r="G87" s="68" t="s">
        <v>222</v>
      </c>
      <c r="H87" s="159"/>
      <c r="I87" s="68" t="s">
        <v>235</v>
      </c>
      <c r="J87" s="159"/>
      <c r="K87" s="68"/>
      <c r="L87" s="159"/>
      <c r="M87" s="68"/>
      <c r="N87" s="159"/>
      <c r="O87" s="68"/>
      <c r="P87" s="159"/>
      <c r="Q87" s="68"/>
      <c r="R87" s="159"/>
      <c r="S87" s="68"/>
      <c r="T87" s="159"/>
      <c r="U87" s="69"/>
      <c r="V87" s="159"/>
      <c r="W87" s="69"/>
      <c r="X87" s="159"/>
      <c r="Y87" s="69"/>
      <c r="Z87" s="161"/>
      <c r="AA87" s="154"/>
      <c r="AB87" s="154"/>
      <c r="AC87" s="29"/>
      <c r="AD87" s="29"/>
      <c r="AE87" s="29"/>
      <c r="AF87" s="29"/>
      <c r="AG87" s="29"/>
      <c r="AH87" s="29"/>
    </row>
    <row r="88" spans="2:34" ht="12.75" customHeight="1" thickTop="1">
      <c r="B88" s="164">
        <v>41</v>
      </c>
      <c r="C88" s="166" t="str">
        <f>VLOOKUP(B88,'пр.взв'!B87:E104,2,FALSE)</f>
        <v>Леонтьев Никита Геннадьевич</v>
      </c>
      <c r="D88" s="168" t="str">
        <f>VLOOKUP(B88,'пр.взв'!B87:F160,3,FALSE)</f>
        <v>04.08.2002, 1ю</v>
      </c>
      <c r="E88" s="168" t="str">
        <f>VLOOKUP(B88,'пр.взв'!B87:G160,4,FALSE)</f>
        <v>г.Давлеканово, Р.Башкортостан</v>
      </c>
      <c r="F88" s="162">
        <v>42</v>
      </c>
      <c r="G88" s="66">
        <v>0</v>
      </c>
      <c r="H88" s="158">
        <v>39</v>
      </c>
      <c r="I88" s="66">
        <v>0</v>
      </c>
      <c r="J88" s="158">
        <v>40</v>
      </c>
      <c r="K88" s="66">
        <v>0</v>
      </c>
      <c r="L88" s="158">
        <v>44</v>
      </c>
      <c r="M88" s="66">
        <v>0</v>
      </c>
      <c r="N88" s="158" t="s">
        <v>237</v>
      </c>
      <c r="O88" s="66"/>
      <c r="P88" s="158">
        <v>32</v>
      </c>
      <c r="Q88" s="66">
        <v>2</v>
      </c>
      <c r="R88" s="158">
        <v>35</v>
      </c>
      <c r="S88" s="66">
        <v>2</v>
      </c>
      <c r="T88" s="158" t="s">
        <v>245</v>
      </c>
      <c r="U88" s="67"/>
      <c r="V88" s="158">
        <v>17</v>
      </c>
      <c r="W88" s="67">
        <v>3</v>
      </c>
      <c r="X88" s="158"/>
      <c r="Y88" s="67"/>
      <c r="Z88" s="160"/>
      <c r="AA88" s="153">
        <f>SUM(G88+I88+K88+M88+O88+Q88+S88+U88+W88+Y88)</f>
        <v>7</v>
      </c>
      <c r="AB88" s="153">
        <v>3</v>
      </c>
      <c r="AC88" s="29"/>
      <c r="AD88" s="29"/>
      <c r="AE88" s="29"/>
      <c r="AF88" s="29"/>
      <c r="AG88" s="29"/>
      <c r="AH88" s="29"/>
    </row>
    <row r="89" spans="2:34" ht="12.75" customHeight="1" thickBot="1">
      <c r="B89" s="165"/>
      <c r="C89" s="167"/>
      <c r="D89" s="169"/>
      <c r="E89" s="169"/>
      <c r="F89" s="163"/>
      <c r="G89" s="68" t="s">
        <v>224</v>
      </c>
      <c r="H89" s="159"/>
      <c r="I89" s="68" t="s">
        <v>234</v>
      </c>
      <c r="J89" s="159"/>
      <c r="K89" s="68" t="s">
        <v>240</v>
      </c>
      <c r="L89" s="159"/>
      <c r="M89" s="68" t="s">
        <v>242</v>
      </c>
      <c r="N89" s="159"/>
      <c r="O89" s="68"/>
      <c r="P89" s="159"/>
      <c r="Q89" s="68"/>
      <c r="R89" s="159"/>
      <c r="S89" s="68"/>
      <c r="T89" s="159"/>
      <c r="U89" s="69"/>
      <c r="V89" s="159"/>
      <c r="W89" s="69"/>
      <c r="X89" s="159"/>
      <c r="Y89" s="69"/>
      <c r="Z89" s="161"/>
      <c r="AA89" s="154"/>
      <c r="AB89" s="154"/>
      <c r="AC89" s="29"/>
      <c r="AD89" s="29"/>
      <c r="AE89" s="29"/>
      <c r="AF89" s="29"/>
      <c r="AG89" s="29"/>
      <c r="AH89" s="29"/>
    </row>
    <row r="90" spans="2:34" ht="12.75" customHeight="1" thickTop="1">
      <c r="B90" s="164">
        <v>42</v>
      </c>
      <c r="C90" s="166" t="str">
        <f>VLOOKUP(B90,'пр.взв'!B89:E106,2,FALSE)</f>
        <v>Основин Григорий Макисмович</v>
      </c>
      <c r="D90" s="168" t="str">
        <f>VLOOKUP(B90,'пр.взв'!B89:F162,3,FALSE)</f>
        <v>13.05.2003, 1ю</v>
      </c>
      <c r="E90" s="170" t="str">
        <f>VLOOKUP(B90,'пр.взв'!B89:G162,4,FALSE)</f>
        <v>г.Балашов Саратовская обл. ПФО</v>
      </c>
      <c r="F90" s="162">
        <v>41</v>
      </c>
      <c r="G90" s="66">
        <v>4</v>
      </c>
      <c r="H90" s="158">
        <v>44</v>
      </c>
      <c r="I90" s="66">
        <v>3</v>
      </c>
      <c r="J90" s="158" t="s">
        <v>232</v>
      </c>
      <c r="K90" s="66"/>
      <c r="L90" s="158" t="s">
        <v>232</v>
      </c>
      <c r="M90" s="66"/>
      <c r="N90" s="158" t="s">
        <v>232</v>
      </c>
      <c r="O90" s="66"/>
      <c r="P90" s="158" t="s">
        <v>232</v>
      </c>
      <c r="Q90" s="66"/>
      <c r="R90" s="158" t="s">
        <v>232</v>
      </c>
      <c r="S90" s="66"/>
      <c r="T90" s="158" t="s">
        <v>232</v>
      </c>
      <c r="U90" s="67"/>
      <c r="V90" s="158" t="s">
        <v>232</v>
      </c>
      <c r="W90" s="67"/>
      <c r="X90" s="158" t="s">
        <v>232</v>
      </c>
      <c r="Y90" s="67"/>
      <c r="Z90" s="160">
        <v>2</v>
      </c>
      <c r="AA90" s="153">
        <f>SUM(G90+I90+K90+M90+O90+Q90+S90+U90+W90+Y90)</f>
        <v>7</v>
      </c>
      <c r="AB90" s="153">
        <v>19</v>
      </c>
      <c r="AC90" s="29"/>
      <c r="AD90" s="29"/>
      <c r="AE90" s="29"/>
      <c r="AF90" s="29"/>
      <c r="AG90" s="29"/>
      <c r="AH90" s="29"/>
    </row>
    <row r="91" spans="2:34" ht="12.75" customHeight="1" thickBot="1">
      <c r="B91" s="165"/>
      <c r="C91" s="167"/>
      <c r="D91" s="169"/>
      <c r="E91" s="171"/>
      <c r="F91" s="163"/>
      <c r="G91" s="68"/>
      <c r="H91" s="159"/>
      <c r="I91" s="68"/>
      <c r="J91" s="159"/>
      <c r="K91" s="68"/>
      <c r="L91" s="159"/>
      <c r="M91" s="68"/>
      <c r="N91" s="159"/>
      <c r="O91" s="68"/>
      <c r="P91" s="159"/>
      <c r="Q91" s="68"/>
      <c r="R91" s="159"/>
      <c r="S91" s="68"/>
      <c r="T91" s="159"/>
      <c r="U91" s="69"/>
      <c r="V91" s="159"/>
      <c r="W91" s="69"/>
      <c r="X91" s="159"/>
      <c r="Y91" s="69"/>
      <c r="Z91" s="161"/>
      <c r="AA91" s="154"/>
      <c r="AB91" s="154"/>
      <c r="AC91" s="29"/>
      <c r="AD91" s="29"/>
      <c r="AE91" s="29"/>
      <c r="AF91" s="29"/>
      <c r="AG91" s="29"/>
      <c r="AH91" s="29"/>
    </row>
    <row r="92" spans="2:34" ht="12.75" customHeight="1" thickTop="1">
      <c r="B92" s="164">
        <v>43</v>
      </c>
      <c r="C92" s="166" t="str">
        <f>VLOOKUP(B92,'пр.взв'!B91:E108,2,FALSE)</f>
        <v>Колодин Сергей Олегович</v>
      </c>
      <c r="D92" s="168" t="str">
        <f>VLOOKUP(B92,'пр.взв'!B91:F164,3,FALSE)</f>
        <v>21.07.2003, бр</v>
      </c>
      <c r="E92" s="168" t="str">
        <f>VLOOKUP(B92,'пр.взв'!B91:G164,4,FALSE)</f>
        <v>г.Саратов, Саратовская обл., ПФО</v>
      </c>
      <c r="F92" s="162">
        <v>44</v>
      </c>
      <c r="G92" s="66">
        <v>4</v>
      </c>
      <c r="H92" s="158">
        <v>40</v>
      </c>
      <c r="I92" s="66">
        <v>4</v>
      </c>
      <c r="J92" s="158" t="s">
        <v>232</v>
      </c>
      <c r="K92" s="66"/>
      <c r="L92" s="158" t="s">
        <v>232</v>
      </c>
      <c r="M92" s="66"/>
      <c r="N92" s="158" t="s">
        <v>232</v>
      </c>
      <c r="O92" s="66"/>
      <c r="P92" s="158" t="s">
        <v>232</v>
      </c>
      <c r="Q92" s="66"/>
      <c r="R92" s="158" t="s">
        <v>232</v>
      </c>
      <c r="S92" s="66"/>
      <c r="T92" s="158" t="s">
        <v>232</v>
      </c>
      <c r="U92" s="67"/>
      <c r="V92" s="158" t="s">
        <v>232</v>
      </c>
      <c r="W92" s="67"/>
      <c r="X92" s="158" t="s">
        <v>232</v>
      </c>
      <c r="Y92" s="67"/>
      <c r="Z92" s="160">
        <v>2</v>
      </c>
      <c r="AA92" s="153">
        <f>SUM(G92+I92+K92+M92+O92+Q92+S92+U92+W92+Y92)</f>
        <v>8</v>
      </c>
      <c r="AB92" s="153">
        <v>40</v>
      </c>
      <c r="AC92" s="29"/>
      <c r="AD92" s="29"/>
      <c r="AE92" s="29"/>
      <c r="AF92" s="29"/>
      <c r="AG92" s="29"/>
      <c r="AH92" s="29"/>
    </row>
    <row r="93" spans="2:34" ht="12.75" customHeight="1" thickBot="1">
      <c r="B93" s="165"/>
      <c r="C93" s="167"/>
      <c r="D93" s="169"/>
      <c r="E93" s="169"/>
      <c r="F93" s="163"/>
      <c r="G93" s="68"/>
      <c r="H93" s="159"/>
      <c r="I93" s="68"/>
      <c r="J93" s="159"/>
      <c r="K93" s="68"/>
      <c r="L93" s="159"/>
      <c r="M93" s="68"/>
      <c r="N93" s="159"/>
      <c r="O93" s="68"/>
      <c r="P93" s="159"/>
      <c r="Q93" s="68"/>
      <c r="R93" s="159"/>
      <c r="S93" s="68"/>
      <c r="T93" s="159"/>
      <c r="U93" s="69"/>
      <c r="V93" s="159"/>
      <c r="W93" s="69"/>
      <c r="X93" s="159"/>
      <c r="Y93" s="69"/>
      <c r="Z93" s="161"/>
      <c r="AA93" s="154"/>
      <c r="AB93" s="154"/>
      <c r="AC93" s="29"/>
      <c r="AD93" s="29"/>
      <c r="AE93" s="29"/>
      <c r="AF93" s="29"/>
      <c r="AG93" s="29"/>
      <c r="AH93" s="29"/>
    </row>
    <row r="94" spans="2:34" ht="12.75" customHeight="1" thickTop="1">
      <c r="B94" s="164">
        <v>44</v>
      </c>
      <c r="C94" s="166" t="str">
        <f>VLOOKUP(B94,'пр.взв'!B93:E110,2,FALSE)</f>
        <v>Левада Андрей Александрович</v>
      </c>
      <c r="D94" s="168" t="str">
        <f>VLOOKUP(B94,'пр.взв'!B93:F166,3,FALSE)</f>
        <v>27.07.2003, 1ю</v>
      </c>
      <c r="E94" s="170" t="str">
        <f>VLOOKUP(B94,'пр.взв'!B93:G166,4,FALSE)</f>
        <v>г.Мытищи, Московская обл. ЦФО</v>
      </c>
      <c r="F94" s="162">
        <v>43</v>
      </c>
      <c r="G94" s="66">
        <v>0</v>
      </c>
      <c r="H94" s="158">
        <v>42</v>
      </c>
      <c r="I94" s="70">
        <v>2.5</v>
      </c>
      <c r="J94" s="158" t="s">
        <v>237</v>
      </c>
      <c r="K94" s="66"/>
      <c r="L94" s="158">
        <v>41</v>
      </c>
      <c r="M94" s="66">
        <v>4</v>
      </c>
      <c r="N94" s="158" t="s">
        <v>232</v>
      </c>
      <c r="O94" s="66"/>
      <c r="P94" s="158" t="s">
        <v>232</v>
      </c>
      <c r="Q94" s="66"/>
      <c r="R94" s="158" t="s">
        <v>232</v>
      </c>
      <c r="S94" s="66"/>
      <c r="T94" s="158" t="s">
        <v>232</v>
      </c>
      <c r="U94" s="67"/>
      <c r="V94" s="158" t="s">
        <v>232</v>
      </c>
      <c r="W94" s="67"/>
      <c r="X94" s="158" t="s">
        <v>232</v>
      </c>
      <c r="Y94" s="67"/>
      <c r="Z94" s="160">
        <v>4</v>
      </c>
      <c r="AA94" s="195">
        <f>SUM(G94+I94+K94+M94+O94+Q94+S94+U94+W94+Y94)</f>
        <v>6.5</v>
      </c>
      <c r="AB94" s="153">
        <v>13</v>
      </c>
      <c r="AC94" s="29"/>
      <c r="AD94" s="29"/>
      <c r="AE94" s="29"/>
      <c r="AF94" s="29"/>
      <c r="AG94" s="29"/>
      <c r="AH94" s="29"/>
    </row>
    <row r="95" spans="2:34" ht="12.75" customHeight="1" thickBot="1">
      <c r="B95" s="165"/>
      <c r="C95" s="167"/>
      <c r="D95" s="169"/>
      <c r="E95" s="171"/>
      <c r="F95" s="163"/>
      <c r="G95" s="68" t="s">
        <v>225</v>
      </c>
      <c r="H95" s="159"/>
      <c r="I95" s="68"/>
      <c r="J95" s="159"/>
      <c r="K95" s="68"/>
      <c r="L95" s="159"/>
      <c r="M95" s="68"/>
      <c r="N95" s="159"/>
      <c r="O95" s="68"/>
      <c r="P95" s="159"/>
      <c r="Q95" s="68"/>
      <c r="R95" s="159"/>
      <c r="S95" s="68"/>
      <c r="T95" s="159"/>
      <c r="U95" s="69"/>
      <c r="V95" s="159"/>
      <c r="W95" s="69"/>
      <c r="X95" s="159"/>
      <c r="Y95" s="69"/>
      <c r="Z95" s="161"/>
      <c r="AA95" s="196"/>
      <c r="AB95" s="154"/>
      <c r="AC95" s="29"/>
      <c r="AD95" s="29"/>
      <c r="AE95" s="29"/>
      <c r="AF95" s="29"/>
      <c r="AG95" s="29"/>
      <c r="AH95" s="29"/>
    </row>
    <row r="96" spans="2:28" ht="10.5" customHeight="1" thickTop="1">
      <c r="B96" s="61"/>
      <c r="C96" s="61"/>
      <c r="D96" s="61"/>
      <c r="E96" s="61"/>
      <c r="F96" s="59"/>
      <c r="G96" s="60"/>
      <c r="H96" s="59"/>
      <c r="I96" s="60"/>
      <c r="J96" s="59"/>
      <c r="K96" s="60"/>
      <c r="L96" s="59"/>
      <c r="M96" s="60"/>
      <c r="N96" s="59"/>
      <c r="O96" s="60"/>
      <c r="P96" s="59"/>
      <c r="Q96" s="60"/>
      <c r="R96" s="59"/>
      <c r="S96" s="60"/>
      <c r="T96" s="59"/>
      <c r="U96" s="60"/>
      <c r="V96" s="59"/>
      <c r="W96" s="60"/>
      <c r="X96" s="59"/>
      <c r="Y96" s="60"/>
      <c r="Z96" s="59"/>
      <c r="AA96" s="59"/>
      <c r="AB96" s="29"/>
    </row>
    <row r="97" spans="2:28" ht="16.5" customHeight="1">
      <c r="B97" s="59" t="str">
        <f>HYPERLINK('[1]реквизиты'!$A$6)</f>
        <v>Гл. судья, судья МК</v>
      </c>
      <c r="C97" s="61"/>
      <c r="D97" s="61"/>
      <c r="E97" s="61"/>
      <c r="F97" s="59"/>
      <c r="G97" s="62"/>
      <c r="H97" s="59"/>
      <c r="I97" s="62"/>
      <c r="J97" s="59"/>
      <c r="K97" s="62"/>
      <c r="L97" s="59"/>
      <c r="M97" s="62"/>
      <c r="N97" s="59"/>
      <c r="O97" s="62"/>
      <c r="P97" s="59" t="str">
        <f>HYPERLINK('[1]реквизиты'!$G$6)</f>
        <v>Балыков Ю.А.</v>
      </c>
      <c r="Q97" s="62"/>
      <c r="R97" s="59"/>
      <c r="S97" s="62"/>
      <c r="T97" s="59"/>
      <c r="U97" s="62"/>
      <c r="V97" s="59"/>
      <c r="W97" s="62"/>
      <c r="X97" s="59" t="str">
        <f>HYPERLINK('[1]реквизиты'!$G$7)</f>
        <v>/г.Пенза/</v>
      </c>
      <c r="Y97" s="62"/>
      <c r="Z97" s="59"/>
      <c r="AA97" s="59"/>
      <c r="AB97" s="29"/>
    </row>
    <row r="98" spans="2:28" ht="10.5" customHeight="1">
      <c r="B98" s="61"/>
      <c r="C98" s="61"/>
      <c r="D98" s="61"/>
      <c r="E98" s="61"/>
      <c r="F98" s="59"/>
      <c r="G98" s="60"/>
      <c r="H98" s="59"/>
      <c r="I98" s="60"/>
      <c r="J98" s="59"/>
      <c r="K98" s="60"/>
      <c r="L98" s="59"/>
      <c r="M98" s="60"/>
      <c r="N98" s="59"/>
      <c r="O98" s="60"/>
      <c r="P98" s="59"/>
      <c r="Q98" s="60"/>
      <c r="R98" s="59"/>
      <c r="S98" s="60"/>
      <c r="T98" s="59"/>
      <c r="U98" s="60"/>
      <c r="V98" s="59"/>
      <c r="W98" s="60"/>
      <c r="X98" s="59"/>
      <c r="Y98" s="60"/>
      <c r="Z98" s="59"/>
      <c r="AA98" s="59"/>
      <c r="AB98" s="29"/>
    </row>
    <row r="99" spans="2:28" ht="14.25" customHeight="1">
      <c r="B99" s="63" t="str">
        <f>HYPERLINK('[1]реквизиты'!$A$8)</f>
        <v>Гл. секретарь</v>
      </c>
      <c r="C99" s="61"/>
      <c r="D99" s="61"/>
      <c r="E99" s="61"/>
      <c r="F99" s="59"/>
      <c r="G99" s="62"/>
      <c r="H99" s="59"/>
      <c r="I99" s="62"/>
      <c r="J99" s="59"/>
      <c r="K99" s="62"/>
      <c r="L99" s="59"/>
      <c r="M99" s="62"/>
      <c r="N99" s="59"/>
      <c r="O99" s="62"/>
      <c r="P99" s="63" t="str">
        <f>HYPERLINK('[1]реквизиты'!$G$8)</f>
        <v>Шкильная Е.С.</v>
      </c>
      <c r="Q99" s="62"/>
      <c r="R99" s="59"/>
      <c r="S99" s="62"/>
      <c r="T99" s="59"/>
      <c r="U99" s="62"/>
      <c r="V99" s="59"/>
      <c r="W99" s="62"/>
      <c r="X99" s="63" t="str">
        <f>HYPERLINK('[1]реквизиты'!$G$9)</f>
        <v>/г.Саратов/</v>
      </c>
      <c r="Y99" s="62"/>
      <c r="Z99" s="59"/>
      <c r="AA99" s="5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8.7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31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  <c r="AC152" s="4"/>
      <c r="AD152" s="4"/>
      <c r="AE152" s="4"/>
    </row>
    <row r="153" spans="2:31" ht="15.75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  <c r="AC153" s="4"/>
      <c r="AD153" s="4"/>
      <c r="AE153" s="4"/>
    </row>
    <row r="154" spans="2:31" ht="15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  <c r="AC154" s="4"/>
      <c r="AD154" s="4"/>
      <c r="AE154" s="4"/>
    </row>
    <row r="155" spans="2:31" ht="15.75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  <c r="AC155" s="4"/>
      <c r="AD155" s="4"/>
      <c r="AE155" s="4"/>
    </row>
    <row r="156" spans="2:31" ht="15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  <c r="AC156" s="4"/>
      <c r="AD156" s="4"/>
      <c r="AE156" s="4"/>
    </row>
    <row r="157" spans="2:31" ht="15.75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  <c r="AC157" s="4"/>
      <c r="AD157" s="4"/>
      <c r="AE157" s="4"/>
    </row>
    <row r="158" spans="2:31" ht="15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.7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2:31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2:31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2:28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2:28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2:28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2:28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2:28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2:28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</sheetData>
  <sheetProtection/>
  <mergeCells count="779">
    <mergeCell ref="T94:T95"/>
    <mergeCell ref="V94:V95"/>
    <mergeCell ref="X94:X95"/>
    <mergeCell ref="Z94:Z95"/>
    <mergeCell ref="AA94:AA95"/>
    <mergeCell ref="AB94:AB95"/>
    <mergeCell ref="H94:H95"/>
    <mergeCell ref="J94:J95"/>
    <mergeCell ref="L94:L95"/>
    <mergeCell ref="N94:N95"/>
    <mergeCell ref="P94:P95"/>
    <mergeCell ref="R94:R95"/>
    <mergeCell ref="V92:V93"/>
    <mergeCell ref="X92:X93"/>
    <mergeCell ref="Z92:Z93"/>
    <mergeCell ref="AA92:AA93"/>
    <mergeCell ref="AB92:AB93"/>
    <mergeCell ref="B94:B95"/>
    <mergeCell ref="C94:C95"/>
    <mergeCell ref="D94:D95"/>
    <mergeCell ref="E94:E95"/>
    <mergeCell ref="F94:F95"/>
    <mergeCell ref="J92:J93"/>
    <mergeCell ref="L92:L93"/>
    <mergeCell ref="N92:N93"/>
    <mergeCell ref="P92:P93"/>
    <mergeCell ref="R92:R93"/>
    <mergeCell ref="T92:T93"/>
    <mergeCell ref="B92:B93"/>
    <mergeCell ref="C92:C93"/>
    <mergeCell ref="D92:D93"/>
    <mergeCell ref="E92:E93"/>
    <mergeCell ref="F92:F93"/>
    <mergeCell ref="H92:H93"/>
    <mergeCell ref="T90:T91"/>
    <mergeCell ref="V90:V91"/>
    <mergeCell ref="X90:X91"/>
    <mergeCell ref="Z90:Z91"/>
    <mergeCell ref="AA90:AA91"/>
    <mergeCell ref="AB90:AB91"/>
    <mergeCell ref="H90:H91"/>
    <mergeCell ref="J90:J91"/>
    <mergeCell ref="L90:L91"/>
    <mergeCell ref="N90:N91"/>
    <mergeCell ref="P90:P91"/>
    <mergeCell ref="R90:R91"/>
    <mergeCell ref="V88:V89"/>
    <mergeCell ref="X88:X89"/>
    <mergeCell ref="Z88:Z89"/>
    <mergeCell ref="AA88:AA89"/>
    <mergeCell ref="AB88:AB89"/>
    <mergeCell ref="B90:B91"/>
    <mergeCell ref="C90:C91"/>
    <mergeCell ref="D90:D91"/>
    <mergeCell ref="E90:E91"/>
    <mergeCell ref="F90:F91"/>
    <mergeCell ref="J88:J89"/>
    <mergeCell ref="L88:L89"/>
    <mergeCell ref="N88:N89"/>
    <mergeCell ref="P88:P89"/>
    <mergeCell ref="R88:R89"/>
    <mergeCell ref="T88:T89"/>
    <mergeCell ref="B88:B89"/>
    <mergeCell ref="C88:C89"/>
    <mergeCell ref="D88:D89"/>
    <mergeCell ref="E88:E89"/>
    <mergeCell ref="F88:F89"/>
    <mergeCell ref="H88:H89"/>
    <mergeCell ref="T86:T87"/>
    <mergeCell ref="V86:V87"/>
    <mergeCell ref="X86:X87"/>
    <mergeCell ref="Z86:Z87"/>
    <mergeCell ref="AA86:AA87"/>
    <mergeCell ref="AB86:AB87"/>
    <mergeCell ref="H86:H87"/>
    <mergeCell ref="J86:J87"/>
    <mergeCell ref="L86:L87"/>
    <mergeCell ref="N86:N87"/>
    <mergeCell ref="P86:P87"/>
    <mergeCell ref="R86:R87"/>
    <mergeCell ref="V84:V85"/>
    <mergeCell ref="X84:X85"/>
    <mergeCell ref="Z84:Z85"/>
    <mergeCell ref="AA84:AA85"/>
    <mergeCell ref="AB84:AB85"/>
    <mergeCell ref="B86:B87"/>
    <mergeCell ref="C86:C87"/>
    <mergeCell ref="D86:D87"/>
    <mergeCell ref="E86:E87"/>
    <mergeCell ref="F86:F87"/>
    <mergeCell ref="J84:J85"/>
    <mergeCell ref="L84:L85"/>
    <mergeCell ref="N84:N85"/>
    <mergeCell ref="P84:P85"/>
    <mergeCell ref="R84:R85"/>
    <mergeCell ref="T84:T85"/>
    <mergeCell ref="B84:B85"/>
    <mergeCell ref="C84:C85"/>
    <mergeCell ref="D84:D85"/>
    <mergeCell ref="E84:E85"/>
    <mergeCell ref="F84:F85"/>
    <mergeCell ref="H84:H85"/>
    <mergeCell ref="T82:T83"/>
    <mergeCell ref="V82:V83"/>
    <mergeCell ref="X82:X83"/>
    <mergeCell ref="Z82:Z83"/>
    <mergeCell ref="AA82:AA83"/>
    <mergeCell ref="AB82:AB83"/>
    <mergeCell ref="H82:H83"/>
    <mergeCell ref="J82:J83"/>
    <mergeCell ref="L82:L83"/>
    <mergeCell ref="N82:N83"/>
    <mergeCell ref="P82:P83"/>
    <mergeCell ref="R82:R83"/>
    <mergeCell ref="V80:V81"/>
    <mergeCell ref="X80:X81"/>
    <mergeCell ref="Z80:Z81"/>
    <mergeCell ref="AA80:AA81"/>
    <mergeCell ref="AB80:AB81"/>
    <mergeCell ref="B82:B83"/>
    <mergeCell ref="C82:C83"/>
    <mergeCell ref="D82:D83"/>
    <mergeCell ref="E82:E83"/>
    <mergeCell ref="F82:F83"/>
    <mergeCell ref="J80:J81"/>
    <mergeCell ref="L80:L81"/>
    <mergeCell ref="N80:N81"/>
    <mergeCell ref="P80:P81"/>
    <mergeCell ref="R80:R81"/>
    <mergeCell ref="T80:T81"/>
    <mergeCell ref="B80:B81"/>
    <mergeCell ref="C80:C81"/>
    <mergeCell ref="D80:D81"/>
    <mergeCell ref="E80:E81"/>
    <mergeCell ref="F80:F81"/>
    <mergeCell ref="H80:H81"/>
    <mergeCell ref="T78:T79"/>
    <mergeCell ref="V78:V79"/>
    <mergeCell ref="X78:X79"/>
    <mergeCell ref="Z78:Z79"/>
    <mergeCell ref="AA78:AA79"/>
    <mergeCell ref="AB78:AB79"/>
    <mergeCell ref="H78:H79"/>
    <mergeCell ref="J78:J79"/>
    <mergeCell ref="L78:L79"/>
    <mergeCell ref="N78:N79"/>
    <mergeCell ref="P78:P79"/>
    <mergeCell ref="R78:R79"/>
    <mergeCell ref="V76:V77"/>
    <mergeCell ref="X76:X77"/>
    <mergeCell ref="Z76:Z77"/>
    <mergeCell ref="AA76:AA77"/>
    <mergeCell ref="AB76:AB77"/>
    <mergeCell ref="B78:B79"/>
    <mergeCell ref="C78:C79"/>
    <mergeCell ref="D78:D79"/>
    <mergeCell ref="E78:E79"/>
    <mergeCell ref="F78:F79"/>
    <mergeCell ref="J76:J77"/>
    <mergeCell ref="L76:L77"/>
    <mergeCell ref="N76:N77"/>
    <mergeCell ref="P76:P77"/>
    <mergeCell ref="R76:R77"/>
    <mergeCell ref="T76:T77"/>
    <mergeCell ref="B76:B77"/>
    <mergeCell ref="C76:C77"/>
    <mergeCell ref="D76:D77"/>
    <mergeCell ref="E76:E77"/>
    <mergeCell ref="F76:F77"/>
    <mergeCell ref="H76:H77"/>
    <mergeCell ref="T74:T75"/>
    <mergeCell ref="V74:V75"/>
    <mergeCell ref="X74:X75"/>
    <mergeCell ref="Z74:Z75"/>
    <mergeCell ref="AA74:AA75"/>
    <mergeCell ref="AB74:AB75"/>
    <mergeCell ref="H74:H75"/>
    <mergeCell ref="J74:J75"/>
    <mergeCell ref="L74:L75"/>
    <mergeCell ref="N74:N75"/>
    <mergeCell ref="P74:P75"/>
    <mergeCell ref="R74:R75"/>
    <mergeCell ref="V72:V73"/>
    <mergeCell ref="X72:X73"/>
    <mergeCell ref="Z72:Z73"/>
    <mergeCell ref="AA72:AA73"/>
    <mergeCell ref="AB72:AB73"/>
    <mergeCell ref="B74:B75"/>
    <mergeCell ref="C74:C75"/>
    <mergeCell ref="D74:D75"/>
    <mergeCell ref="E74:E75"/>
    <mergeCell ref="F74:F75"/>
    <mergeCell ref="J72:J73"/>
    <mergeCell ref="L72:L73"/>
    <mergeCell ref="N72:N73"/>
    <mergeCell ref="P72:P73"/>
    <mergeCell ref="R72:R73"/>
    <mergeCell ref="T72:T73"/>
    <mergeCell ref="B72:B73"/>
    <mergeCell ref="C72:C73"/>
    <mergeCell ref="D72:D73"/>
    <mergeCell ref="E72:E73"/>
    <mergeCell ref="F72:F73"/>
    <mergeCell ref="H72:H73"/>
    <mergeCell ref="X64:X65"/>
    <mergeCell ref="X70:X71"/>
    <mergeCell ref="X68:X69"/>
    <mergeCell ref="Z70:Z71"/>
    <mergeCell ref="Z66:Z67"/>
    <mergeCell ref="T66:T67"/>
    <mergeCell ref="V66:V67"/>
    <mergeCell ref="V68:V69"/>
    <mergeCell ref="T68:T69"/>
    <mergeCell ref="B70:B71"/>
    <mergeCell ref="C70:C71"/>
    <mergeCell ref="D70:D71"/>
    <mergeCell ref="E70:E71"/>
    <mergeCell ref="N70:N71"/>
    <mergeCell ref="P70:P71"/>
    <mergeCell ref="F70:F71"/>
    <mergeCell ref="H70:H71"/>
    <mergeCell ref="J70:J71"/>
    <mergeCell ref="L70:L71"/>
    <mergeCell ref="R70:R71"/>
    <mergeCell ref="V70:V71"/>
    <mergeCell ref="T70:T71"/>
    <mergeCell ref="B68:B69"/>
    <mergeCell ref="C68:C69"/>
    <mergeCell ref="D68:D69"/>
    <mergeCell ref="E68:E69"/>
    <mergeCell ref="P68:P69"/>
    <mergeCell ref="R68:R69"/>
    <mergeCell ref="N68:N69"/>
    <mergeCell ref="B66:B67"/>
    <mergeCell ref="C66:C67"/>
    <mergeCell ref="D66:D67"/>
    <mergeCell ref="E66:E67"/>
    <mergeCell ref="N66:N67"/>
    <mergeCell ref="F68:F69"/>
    <mergeCell ref="H68:H69"/>
    <mergeCell ref="J68:J69"/>
    <mergeCell ref="L68:L69"/>
    <mergeCell ref="P66:P67"/>
    <mergeCell ref="P64:P65"/>
    <mergeCell ref="R64:R65"/>
    <mergeCell ref="V64:V65"/>
    <mergeCell ref="T64:T65"/>
    <mergeCell ref="F66:F67"/>
    <mergeCell ref="H66:H67"/>
    <mergeCell ref="J66:J67"/>
    <mergeCell ref="L66:L67"/>
    <mergeCell ref="R66:R67"/>
    <mergeCell ref="X62:X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J62:J63"/>
    <mergeCell ref="L62:L63"/>
    <mergeCell ref="N62:N63"/>
    <mergeCell ref="P62:P63"/>
    <mergeCell ref="R62:R63"/>
    <mergeCell ref="V62:V63"/>
    <mergeCell ref="B62:B63"/>
    <mergeCell ref="C62:C63"/>
    <mergeCell ref="D62:D63"/>
    <mergeCell ref="E62:E63"/>
    <mergeCell ref="F62:F63"/>
    <mergeCell ref="H62:H63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R56:R57"/>
    <mergeCell ref="F58:F59"/>
    <mergeCell ref="H58:H59"/>
    <mergeCell ref="J58:J59"/>
    <mergeCell ref="L58:L59"/>
    <mergeCell ref="N58:N59"/>
    <mergeCell ref="P58:P59"/>
    <mergeCell ref="R58:R59"/>
    <mergeCell ref="F56:F57"/>
    <mergeCell ref="H56:H57"/>
    <mergeCell ref="J56:J57"/>
    <mergeCell ref="L56:L57"/>
    <mergeCell ref="N56:N57"/>
    <mergeCell ref="P56:P57"/>
    <mergeCell ref="N52:N53"/>
    <mergeCell ref="P52:P53"/>
    <mergeCell ref="N54:N55"/>
    <mergeCell ref="R52:R53"/>
    <mergeCell ref="V52:V53"/>
    <mergeCell ref="R54:R55"/>
    <mergeCell ref="V54:V55"/>
    <mergeCell ref="R47:R48"/>
    <mergeCell ref="V47:V48"/>
    <mergeCell ref="R49:R50"/>
    <mergeCell ref="V49:V50"/>
    <mergeCell ref="T52:T53"/>
    <mergeCell ref="T54:T55"/>
    <mergeCell ref="F49:F50"/>
    <mergeCell ref="H49:H50"/>
    <mergeCell ref="J49:J50"/>
    <mergeCell ref="L49:L50"/>
    <mergeCell ref="N49:N50"/>
    <mergeCell ref="P49:P50"/>
    <mergeCell ref="F47:F48"/>
    <mergeCell ref="H47:H48"/>
    <mergeCell ref="J47:J48"/>
    <mergeCell ref="L47:L48"/>
    <mergeCell ref="N47:N48"/>
    <mergeCell ref="P47:P48"/>
    <mergeCell ref="R43:R44"/>
    <mergeCell ref="F45:F46"/>
    <mergeCell ref="H45:H46"/>
    <mergeCell ref="J45:J46"/>
    <mergeCell ref="L45:L46"/>
    <mergeCell ref="N45:N46"/>
    <mergeCell ref="P45:P46"/>
    <mergeCell ref="R45:R46"/>
    <mergeCell ref="F43:F44"/>
    <mergeCell ref="H43:H44"/>
    <mergeCell ref="J43:J44"/>
    <mergeCell ref="L43:L44"/>
    <mergeCell ref="N43:N44"/>
    <mergeCell ref="P43:P44"/>
    <mergeCell ref="H41:H42"/>
    <mergeCell ref="J41:J42"/>
    <mergeCell ref="L41:L42"/>
    <mergeCell ref="N41:N42"/>
    <mergeCell ref="P41:P42"/>
    <mergeCell ref="R41:R42"/>
    <mergeCell ref="X35:X36"/>
    <mergeCell ref="Z35:Z36"/>
    <mergeCell ref="L39:L40"/>
    <mergeCell ref="N39:N40"/>
    <mergeCell ref="P39:P40"/>
    <mergeCell ref="R39:R40"/>
    <mergeCell ref="P37:P38"/>
    <mergeCell ref="R37:R38"/>
    <mergeCell ref="V37:V38"/>
    <mergeCell ref="T35:T36"/>
    <mergeCell ref="B35:B36"/>
    <mergeCell ref="C35:C36"/>
    <mergeCell ref="D35:D36"/>
    <mergeCell ref="F35:F36"/>
    <mergeCell ref="V35:V36"/>
    <mergeCell ref="N33:N34"/>
    <mergeCell ref="AA35:AA36"/>
    <mergeCell ref="P33:P34"/>
    <mergeCell ref="R33:R34"/>
    <mergeCell ref="T33:T34"/>
    <mergeCell ref="X33:X34"/>
    <mergeCell ref="Z33:Z34"/>
    <mergeCell ref="AA33:AA34"/>
    <mergeCell ref="P35:P36"/>
    <mergeCell ref="R35:R36"/>
    <mergeCell ref="B33:B34"/>
    <mergeCell ref="C33:C34"/>
    <mergeCell ref="D33:D34"/>
    <mergeCell ref="E33:E34"/>
    <mergeCell ref="F33:F34"/>
    <mergeCell ref="H33:H34"/>
    <mergeCell ref="A1:AB1"/>
    <mergeCell ref="X3:AB3"/>
    <mergeCell ref="B3:W3"/>
    <mergeCell ref="E31:E32"/>
    <mergeCell ref="F31:F32"/>
    <mergeCell ref="H31:H32"/>
    <mergeCell ref="J31:J32"/>
    <mergeCell ref="L31:L32"/>
    <mergeCell ref="N31:N32"/>
    <mergeCell ref="P31:P32"/>
    <mergeCell ref="Z15:Z16"/>
    <mergeCell ref="Z19:Z20"/>
    <mergeCell ref="Z29:Z30"/>
    <mergeCell ref="K2:AB2"/>
    <mergeCell ref="Z4:Z5"/>
    <mergeCell ref="AA4:AA5"/>
    <mergeCell ref="Z23:Z24"/>
    <mergeCell ref="Z25:Z26"/>
    <mergeCell ref="AA7:AA8"/>
    <mergeCell ref="Z9:Z10"/>
    <mergeCell ref="AB7:AB8"/>
    <mergeCell ref="AB9:AB10"/>
    <mergeCell ref="X25:X26"/>
    <mergeCell ref="V27:V28"/>
    <mergeCell ref="X27:X28"/>
    <mergeCell ref="Z7:Z8"/>
    <mergeCell ref="Z13:Z14"/>
    <mergeCell ref="Z21:Z22"/>
    <mergeCell ref="Z27:Z28"/>
    <mergeCell ref="V19:V20"/>
    <mergeCell ref="V9:V10"/>
    <mergeCell ref="X9:X10"/>
    <mergeCell ref="V11:V12"/>
    <mergeCell ref="X11:X12"/>
    <mergeCell ref="X19:X20"/>
    <mergeCell ref="V21:V22"/>
    <mergeCell ref="X21:X22"/>
    <mergeCell ref="V17:V18"/>
    <mergeCell ref="X17:X18"/>
    <mergeCell ref="F54:F55"/>
    <mergeCell ref="H54:H55"/>
    <mergeCell ref="J54:J55"/>
    <mergeCell ref="L54:L55"/>
    <mergeCell ref="F52:F53"/>
    <mergeCell ref="H52:H53"/>
    <mergeCell ref="J52:J53"/>
    <mergeCell ref="L52:L53"/>
    <mergeCell ref="F39:F40"/>
    <mergeCell ref="H39:H40"/>
    <mergeCell ref="F41:F42"/>
    <mergeCell ref="J39:J40"/>
    <mergeCell ref="V13:V14"/>
    <mergeCell ref="X13:X14"/>
    <mergeCell ref="V15:V16"/>
    <mergeCell ref="R31:R32"/>
    <mergeCell ref="J33:J34"/>
    <mergeCell ref="L33:L34"/>
    <mergeCell ref="V7:V8"/>
    <mergeCell ref="X7:X8"/>
    <mergeCell ref="V5:W5"/>
    <mergeCell ref="X5:Y5"/>
    <mergeCell ref="B2:J2"/>
    <mergeCell ref="E54:E55"/>
    <mergeCell ref="D54:D55"/>
    <mergeCell ref="C54:C55"/>
    <mergeCell ref="D4:D5"/>
    <mergeCell ref="E4:E5"/>
    <mergeCell ref="F5:G5"/>
    <mergeCell ref="H5:I5"/>
    <mergeCell ref="F4:Y4"/>
    <mergeCell ref="P5:Q5"/>
    <mergeCell ref="R5:S5"/>
    <mergeCell ref="N5:O5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H13:H14"/>
    <mergeCell ref="J13:J14"/>
    <mergeCell ref="L13:L14"/>
    <mergeCell ref="N13:N14"/>
    <mergeCell ref="H11:H12"/>
    <mergeCell ref="J11:J12"/>
    <mergeCell ref="L11:L12"/>
    <mergeCell ref="N11:N12"/>
    <mergeCell ref="N17:N18"/>
    <mergeCell ref="L15:L16"/>
    <mergeCell ref="N15:N16"/>
    <mergeCell ref="P11:P12"/>
    <mergeCell ref="R11:R12"/>
    <mergeCell ref="P13:P14"/>
    <mergeCell ref="R13:R14"/>
    <mergeCell ref="P15:P16"/>
    <mergeCell ref="R15:R16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H21:H22"/>
    <mergeCell ref="J21:J22"/>
    <mergeCell ref="L21:L22"/>
    <mergeCell ref="N21:N22"/>
    <mergeCell ref="P21:P22"/>
    <mergeCell ref="R21:R22"/>
    <mergeCell ref="L23:L24"/>
    <mergeCell ref="N23:N24"/>
    <mergeCell ref="P19:P20"/>
    <mergeCell ref="N19:N20"/>
    <mergeCell ref="P23:P24"/>
    <mergeCell ref="R19:R20"/>
    <mergeCell ref="N29:N30"/>
    <mergeCell ref="L27:L28"/>
    <mergeCell ref="N27:N28"/>
    <mergeCell ref="P27:P28"/>
    <mergeCell ref="R27:R28"/>
    <mergeCell ref="J25:J26"/>
    <mergeCell ref="L25:L26"/>
    <mergeCell ref="N25:N26"/>
    <mergeCell ref="P25:P26"/>
    <mergeCell ref="F27:F28"/>
    <mergeCell ref="H27:H28"/>
    <mergeCell ref="J27:J28"/>
    <mergeCell ref="H29:H30"/>
    <mergeCell ref="J29:J30"/>
    <mergeCell ref="L29:L30"/>
    <mergeCell ref="F9:F10"/>
    <mergeCell ref="F11:F12"/>
    <mergeCell ref="F13:F14"/>
    <mergeCell ref="F15:F16"/>
    <mergeCell ref="F29:F30"/>
    <mergeCell ref="F17:F18"/>
    <mergeCell ref="F19:F20"/>
    <mergeCell ref="F21:F22"/>
    <mergeCell ref="F23:F24"/>
    <mergeCell ref="F25:F26"/>
    <mergeCell ref="H25:H26"/>
    <mergeCell ref="H23:H24"/>
    <mergeCell ref="T7:T8"/>
    <mergeCell ref="T5:U5"/>
    <mergeCell ref="T11:T12"/>
    <mergeCell ref="T15:T16"/>
    <mergeCell ref="T23:T24"/>
    <mergeCell ref="R23:R24"/>
    <mergeCell ref="R25:R26"/>
    <mergeCell ref="J23:J24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39:AA40"/>
    <mergeCell ref="T37:T38"/>
    <mergeCell ref="Z37:Z38"/>
    <mergeCell ref="AA37:AA38"/>
    <mergeCell ref="V39:V40"/>
    <mergeCell ref="X39:X40"/>
    <mergeCell ref="T39:T40"/>
    <mergeCell ref="Z39:Z40"/>
    <mergeCell ref="X37:X38"/>
    <mergeCell ref="AA43:AA44"/>
    <mergeCell ref="T41:T42"/>
    <mergeCell ref="Z41:Z42"/>
    <mergeCell ref="AA41:AA42"/>
    <mergeCell ref="X41:X42"/>
    <mergeCell ref="X43:X44"/>
    <mergeCell ref="V43:V44"/>
    <mergeCell ref="T43:T44"/>
    <mergeCell ref="Z43:Z44"/>
    <mergeCell ref="V41:V42"/>
    <mergeCell ref="AA47:AA48"/>
    <mergeCell ref="T45:T46"/>
    <mergeCell ref="Z45:Z46"/>
    <mergeCell ref="AA45:AA46"/>
    <mergeCell ref="X45:X46"/>
    <mergeCell ref="X47:X48"/>
    <mergeCell ref="T47:T48"/>
    <mergeCell ref="Z47:Z48"/>
    <mergeCell ref="V45:V46"/>
    <mergeCell ref="AA52:AA53"/>
    <mergeCell ref="T49:T50"/>
    <mergeCell ref="Z49:Z50"/>
    <mergeCell ref="AA49:AA50"/>
    <mergeCell ref="X49:X50"/>
    <mergeCell ref="X52:X53"/>
    <mergeCell ref="Z52:Z53"/>
    <mergeCell ref="Z54:Z55"/>
    <mergeCell ref="AA54:AA55"/>
    <mergeCell ref="X56:X57"/>
    <mergeCell ref="V56:V57"/>
    <mergeCell ref="T56:T57"/>
    <mergeCell ref="X54:X55"/>
    <mergeCell ref="Z58:Z59"/>
    <mergeCell ref="AA58:AA59"/>
    <mergeCell ref="X58:X59"/>
    <mergeCell ref="X60:X61"/>
    <mergeCell ref="Z56:Z57"/>
    <mergeCell ref="AA56:AA57"/>
    <mergeCell ref="V29:V30"/>
    <mergeCell ref="X29:X30"/>
    <mergeCell ref="AA66:AA67"/>
    <mergeCell ref="X66:X67"/>
    <mergeCell ref="AA70:AA71"/>
    <mergeCell ref="T29:T30"/>
    <mergeCell ref="V33:V34"/>
    <mergeCell ref="Z60:Z61"/>
    <mergeCell ref="AA60:AA61"/>
    <mergeCell ref="T58:T59"/>
    <mergeCell ref="E19:E20"/>
    <mergeCell ref="E43:E44"/>
    <mergeCell ref="P29:P30"/>
    <mergeCell ref="R29:R30"/>
    <mergeCell ref="T31:T32"/>
    <mergeCell ref="AA31:AA32"/>
    <mergeCell ref="AA29:AA30"/>
    <mergeCell ref="V31:V32"/>
    <mergeCell ref="X31:X32"/>
    <mergeCell ref="Z31:Z32"/>
    <mergeCell ref="B4:B5"/>
    <mergeCell ref="C4:C5"/>
    <mergeCell ref="P54:P55"/>
    <mergeCell ref="Z68:Z69"/>
    <mergeCell ref="AA68:AA69"/>
    <mergeCell ref="D7:D8"/>
    <mergeCell ref="E7:E8"/>
    <mergeCell ref="D9:D10"/>
    <mergeCell ref="E9:E10"/>
    <mergeCell ref="E17:E18"/>
    <mergeCell ref="B7:B8"/>
    <mergeCell ref="C7:C8"/>
    <mergeCell ref="AB4:AB5"/>
    <mergeCell ref="A7:A8"/>
    <mergeCell ref="N7:N8"/>
    <mergeCell ref="P7:P8"/>
    <mergeCell ref="R7:R8"/>
    <mergeCell ref="A4:A5"/>
    <mergeCell ref="J5:K5"/>
    <mergeCell ref="L5:M5"/>
    <mergeCell ref="B11:B12"/>
    <mergeCell ref="C11:C12"/>
    <mergeCell ref="D11:D12"/>
    <mergeCell ref="E11:E12"/>
    <mergeCell ref="A9:A10"/>
    <mergeCell ref="B9:B10"/>
    <mergeCell ref="C9:C10"/>
    <mergeCell ref="B15:B16"/>
    <mergeCell ref="C15:C16"/>
    <mergeCell ref="D15:D16"/>
    <mergeCell ref="E15:E16"/>
    <mergeCell ref="B13:B14"/>
    <mergeCell ref="C13:C14"/>
    <mergeCell ref="D13:D14"/>
    <mergeCell ref="E13:E14"/>
    <mergeCell ref="B17:B18"/>
    <mergeCell ref="C17:C18"/>
    <mergeCell ref="D17:D18"/>
    <mergeCell ref="B19:B20"/>
    <mergeCell ref="C19:C20"/>
    <mergeCell ref="D19:D20"/>
    <mergeCell ref="D25:D26"/>
    <mergeCell ref="E25:E26"/>
    <mergeCell ref="C21:C22"/>
    <mergeCell ref="D21:D22"/>
    <mergeCell ref="E21:E22"/>
    <mergeCell ref="B21:B22"/>
    <mergeCell ref="B37:B38"/>
    <mergeCell ref="E29:E30"/>
    <mergeCell ref="C37:C38"/>
    <mergeCell ref="B27:B28"/>
    <mergeCell ref="C27:C28"/>
    <mergeCell ref="D27:D28"/>
    <mergeCell ref="E27:E28"/>
    <mergeCell ref="B31:B32"/>
    <mergeCell ref="C31:C32"/>
    <mergeCell ref="D31:D32"/>
    <mergeCell ref="C29:C30"/>
    <mergeCell ref="D29:D30"/>
    <mergeCell ref="AA15:AA16"/>
    <mergeCell ref="AA17:AA18"/>
    <mergeCell ref="Z17:Z18"/>
    <mergeCell ref="B23:B24"/>
    <mergeCell ref="C23:C24"/>
    <mergeCell ref="D23:D24"/>
    <mergeCell ref="B25:B26"/>
    <mergeCell ref="C25:C26"/>
    <mergeCell ref="B39:B40"/>
    <mergeCell ref="C39:C40"/>
    <mergeCell ref="D39:D40"/>
    <mergeCell ref="E39:E40"/>
    <mergeCell ref="E41:E42"/>
    <mergeCell ref="E23:E24"/>
    <mergeCell ref="D37:D38"/>
    <mergeCell ref="E37:E38"/>
    <mergeCell ref="E35:E36"/>
    <mergeCell ref="B29:B30"/>
    <mergeCell ref="B45:B46"/>
    <mergeCell ref="C45:C46"/>
    <mergeCell ref="D45:D46"/>
    <mergeCell ref="E45:E46"/>
    <mergeCell ref="B41:B42"/>
    <mergeCell ref="C41:C42"/>
    <mergeCell ref="D41:D42"/>
    <mergeCell ref="B43:B44"/>
    <mergeCell ref="C43:C44"/>
    <mergeCell ref="D43:D44"/>
    <mergeCell ref="E56:E57"/>
    <mergeCell ref="B49:B50"/>
    <mergeCell ref="C49:C50"/>
    <mergeCell ref="D49:D50"/>
    <mergeCell ref="E49:E50"/>
    <mergeCell ref="E47:E48"/>
    <mergeCell ref="C47:C48"/>
    <mergeCell ref="D47:D48"/>
    <mergeCell ref="B54:B55"/>
    <mergeCell ref="D58:D59"/>
    <mergeCell ref="C60:C61"/>
    <mergeCell ref="D60:D61"/>
    <mergeCell ref="E60:E61"/>
    <mergeCell ref="C52:C53"/>
    <mergeCell ref="D52:D53"/>
    <mergeCell ref="E52:E53"/>
    <mergeCell ref="E58:E59"/>
    <mergeCell ref="C56:C57"/>
    <mergeCell ref="D56:D57"/>
    <mergeCell ref="B60:B61"/>
    <mergeCell ref="B56:B57"/>
    <mergeCell ref="B52:B53"/>
    <mergeCell ref="B47:B48"/>
    <mergeCell ref="B58:B59"/>
    <mergeCell ref="C58:C59"/>
    <mergeCell ref="J37:J38"/>
    <mergeCell ref="L37:L38"/>
    <mergeCell ref="N37:N38"/>
    <mergeCell ref="H35:H36"/>
    <mergeCell ref="F37:F38"/>
    <mergeCell ref="H37:H38"/>
    <mergeCell ref="J35:J36"/>
    <mergeCell ref="AH63:AI64"/>
    <mergeCell ref="AJ63:AK64"/>
    <mergeCell ref="AL63:AM64"/>
    <mergeCell ref="L35:L36"/>
    <mergeCell ref="N35:N36"/>
    <mergeCell ref="Z64:Z65"/>
    <mergeCell ref="AA64:AA65"/>
    <mergeCell ref="T62:T63"/>
    <mergeCell ref="Z62:Z63"/>
    <mergeCell ref="AA62:AA63"/>
    <mergeCell ref="AB19:AB20"/>
    <mergeCell ref="AB21:AB22"/>
    <mergeCell ref="AB23:AB24"/>
    <mergeCell ref="AB25:AB26"/>
    <mergeCell ref="AB11:AB12"/>
    <mergeCell ref="AB13:AB14"/>
    <mergeCell ref="AB15:AB16"/>
    <mergeCell ref="AB17:AB18"/>
    <mergeCell ref="AB35:AB36"/>
    <mergeCell ref="AB37:AB38"/>
    <mergeCell ref="AB39:AB40"/>
    <mergeCell ref="AB41:AB42"/>
    <mergeCell ref="AB27:AB28"/>
    <mergeCell ref="AB29:AB30"/>
    <mergeCell ref="AB31:AB32"/>
    <mergeCell ref="AB33:AB34"/>
    <mergeCell ref="AB56:AB57"/>
    <mergeCell ref="AB58:AB59"/>
    <mergeCell ref="AB43:AB44"/>
    <mergeCell ref="AB45:AB46"/>
    <mergeCell ref="AB47:AB48"/>
    <mergeCell ref="AB49:AB50"/>
    <mergeCell ref="B6:AB6"/>
    <mergeCell ref="B51:AB51"/>
    <mergeCell ref="AB68:AB69"/>
    <mergeCell ref="AB70:AB71"/>
    <mergeCell ref="AB60:AB61"/>
    <mergeCell ref="AB62:AB63"/>
    <mergeCell ref="AB64:AB65"/>
    <mergeCell ref="AB66:AB67"/>
    <mergeCell ref="AB52:AB53"/>
    <mergeCell ref="AB54:AB55"/>
  </mergeCells>
  <printOptions horizontalCentered="1" verticalCentered="1"/>
  <pageMargins left="1.5748031496062993" right="0" top="0" bottom="0" header="0.5118110236220472" footer="0.5118110236220472"/>
  <pageSetup horizontalDpi="300" verticalDpi="3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1"/>
  <sheetViews>
    <sheetView tabSelected="1" zoomScalePageLayoutView="0" workbookViewId="0" topLeftCell="A43">
      <selection activeCell="I50" sqref="I5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54" t="s">
        <v>69</v>
      </c>
      <c r="B1" s="254"/>
      <c r="C1" s="254"/>
      <c r="D1" s="254"/>
      <c r="E1" s="254"/>
      <c r="F1" s="254"/>
      <c r="G1" s="254"/>
    </row>
    <row r="2" spans="1:10" ht="24" customHeight="1">
      <c r="A2" s="234" t="str">
        <f>HYPERLINK('[1]реквизиты'!$A$2)</f>
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</c>
      <c r="B2" s="235"/>
      <c r="C2" s="235"/>
      <c r="D2" s="235"/>
      <c r="E2" s="235"/>
      <c r="F2" s="235"/>
      <c r="G2" s="235"/>
      <c r="H2" s="5"/>
      <c r="I2" s="5"/>
      <c r="J2" s="5"/>
    </row>
    <row r="3" spans="1:7" ht="15" customHeight="1">
      <c r="A3" s="236" t="str">
        <f>HYPERLINK('[1]реквизиты'!$A$3)</f>
        <v>08-10 мая 2015 г.  г.Саратов</v>
      </c>
      <c r="B3" s="236"/>
      <c r="C3" s="236"/>
      <c r="D3" s="236"/>
      <c r="E3" s="236"/>
      <c r="F3" s="236"/>
      <c r="G3" s="236"/>
    </row>
    <row r="4" ht="12.75">
      <c r="D4" s="9" t="s">
        <v>201</v>
      </c>
    </row>
    <row r="5" spans="1:7" ht="12.75">
      <c r="A5" s="228" t="s">
        <v>1</v>
      </c>
      <c r="B5" s="237" t="s">
        <v>5</v>
      </c>
      <c r="C5" s="228" t="s">
        <v>2</v>
      </c>
      <c r="D5" s="228" t="s">
        <v>3</v>
      </c>
      <c r="E5" s="228" t="s">
        <v>37</v>
      </c>
      <c r="F5" s="228" t="s">
        <v>8</v>
      </c>
      <c r="G5" s="228" t="s">
        <v>9</v>
      </c>
    </row>
    <row r="6" spans="1:7" ht="12.75">
      <c r="A6" s="228"/>
      <c r="B6" s="228"/>
      <c r="C6" s="228"/>
      <c r="D6" s="228"/>
      <c r="E6" s="228"/>
      <c r="F6" s="228"/>
      <c r="G6" s="228"/>
    </row>
    <row r="7" spans="1:7" ht="12.75">
      <c r="A7" s="231" t="s">
        <v>10</v>
      </c>
      <c r="B7" s="232">
        <v>1</v>
      </c>
      <c r="C7" s="226" t="s">
        <v>99</v>
      </c>
      <c r="D7" s="228" t="s">
        <v>100</v>
      </c>
      <c r="E7" s="229" t="s">
        <v>101</v>
      </c>
      <c r="F7" s="230"/>
      <c r="G7" s="225" t="s">
        <v>102</v>
      </c>
    </row>
    <row r="8" spans="1:7" ht="12.75">
      <c r="A8" s="231"/>
      <c r="B8" s="233"/>
      <c r="C8" s="226"/>
      <c r="D8" s="228"/>
      <c r="E8" s="229"/>
      <c r="F8" s="230"/>
      <c r="G8" s="225"/>
    </row>
    <row r="9" spans="1:7" ht="12.75" customHeight="1">
      <c r="A9" s="231" t="s">
        <v>11</v>
      </c>
      <c r="B9" s="232">
        <v>2</v>
      </c>
      <c r="C9" s="226" t="s">
        <v>123</v>
      </c>
      <c r="D9" s="228" t="s">
        <v>124</v>
      </c>
      <c r="E9" s="229" t="s">
        <v>105</v>
      </c>
      <c r="F9" s="230"/>
      <c r="G9" s="225" t="s">
        <v>125</v>
      </c>
    </row>
    <row r="10" spans="1:7" ht="12.75" customHeight="1">
      <c r="A10" s="231"/>
      <c r="B10" s="233"/>
      <c r="C10" s="226"/>
      <c r="D10" s="228"/>
      <c r="E10" s="229"/>
      <c r="F10" s="230"/>
      <c r="G10" s="225"/>
    </row>
    <row r="11" spans="1:7" ht="12.75" customHeight="1">
      <c r="A11" s="231" t="s">
        <v>12</v>
      </c>
      <c r="B11" s="232">
        <v>3</v>
      </c>
      <c r="C11" s="226" t="s">
        <v>122</v>
      </c>
      <c r="D11" s="227">
        <v>37826</v>
      </c>
      <c r="E11" s="229" t="s">
        <v>119</v>
      </c>
      <c r="F11" s="230"/>
      <c r="G11" s="225" t="s">
        <v>120</v>
      </c>
    </row>
    <row r="12" spans="1:7" ht="12.75" customHeight="1">
      <c r="A12" s="231"/>
      <c r="B12" s="233"/>
      <c r="C12" s="226"/>
      <c r="D12" s="228"/>
      <c r="E12" s="229"/>
      <c r="F12" s="230"/>
      <c r="G12" s="225"/>
    </row>
    <row r="13" spans="1:7" ht="12.75" customHeight="1">
      <c r="A13" s="231" t="s">
        <v>13</v>
      </c>
      <c r="B13" s="232">
        <v>4</v>
      </c>
      <c r="C13" s="226" t="s">
        <v>207</v>
      </c>
      <c r="D13" s="227">
        <v>37812</v>
      </c>
      <c r="E13" s="229" t="s">
        <v>152</v>
      </c>
      <c r="F13" s="230"/>
      <c r="G13" s="225" t="s">
        <v>153</v>
      </c>
    </row>
    <row r="14" spans="1:7" ht="12.75" customHeight="1">
      <c r="A14" s="231"/>
      <c r="B14" s="233"/>
      <c r="C14" s="226"/>
      <c r="D14" s="228"/>
      <c r="E14" s="229"/>
      <c r="F14" s="230"/>
      <c r="G14" s="225"/>
    </row>
    <row r="15" spans="1:7" ht="12.75" customHeight="1">
      <c r="A15" s="231" t="s">
        <v>14</v>
      </c>
      <c r="B15" s="232">
        <v>5</v>
      </c>
      <c r="C15" s="226" t="s">
        <v>205</v>
      </c>
      <c r="D15" s="228" t="s">
        <v>206</v>
      </c>
      <c r="E15" s="229" t="s">
        <v>141</v>
      </c>
      <c r="F15" s="230"/>
      <c r="G15" s="225" t="s">
        <v>142</v>
      </c>
    </row>
    <row r="16" spans="1:7" ht="12.75" customHeight="1">
      <c r="A16" s="231"/>
      <c r="B16" s="233"/>
      <c r="C16" s="226"/>
      <c r="D16" s="228"/>
      <c r="E16" s="229"/>
      <c r="F16" s="230"/>
      <c r="G16" s="225"/>
    </row>
    <row r="17" spans="1:7" ht="12.75" customHeight="1">
      <c r="A17" s="231" t="s">
        <v>15</v>
      </c>
      <c r="B17" s="232">
        <v>6</v>
      </c>
      <c r="C17" s="226" t="s">
        <v>192</v>
      </c>
      <c r="D17" s="227" t="s">
        <v>193</v>
      </c>
      <c r="E17" s="229" t="s">
        <v>101</v>
      </c>
      <c r="F17" s="230"/>
      <c r="G17" s="225" t="s">
        <v>194</v>
      </c>
    </row>
    <row r="18" spans="1:7" ht="12.75" customHeight="1">
      <c r="A18" s="231"/>
      <c r="B18" s="233"/>
      <c r="C18" s="226"/>
      <c r="D18" s="228"/>
      <c r="E18" s="229"/>
      <c r="F18" s="230"/>
      <c r="G18" s="225"/>
    </row>
    <row r="19" spans="1:7" ht="12.75" customHeight="1">
      <c r="A19" s="231" t="s">
        <v>16</v>
      </c>
      <c r="B19" s="232">
        <v>7</v>
      </c>
      <c r="C19" s="226" t="s">
        <v>202</v>
      </c>
      <c r="D19" s="228" t="s">
        <v>203</v>
      </c>
      <c r="E19" s="229" t="s">
        <v>82</v>
      </c>
      <c r="F19" s="230"/>
      <c r="G19" s="225" t="s">
        <v>83</v>
      </c>
    </row>
    <row r="20" spans="1:7" ht="12.75" customHeight="1">
      <c r="A20" s="231"/>
      <c r="B20" s="233"/>
      <c r="C20" s="226"/>
      <c r="D20" s="228"/>
      <c r="E20" s="229"/>
      <c r="F20" s="230"/>
      <c r="G20" s="225"/>
    </row>
    <row r="21" spans="1:7" ht="12.75" customHeight="1">
      <c r="A21" s="231" t="s">
        <v>17</v>
      </c>
      <c r="B21" s="232">
        <v>8</v>
      </c>
      <c r="C21" s="226" t="s">
        <v>126</v>
      </c>
      <c r="D21" s="228" t="s">
        <v>127</v>
      </c>
      <c r="E21" s="229" t="s">
        <v>128</v>
      </c>
      <c r="F21" s="230"/>
      <c r="G21" s="225" t="s">
        <v>129</v>
      </c>
    </row>
    <row r="22" spans="1:7" ht="12.75" customHeight="1">
      <c r="A22" s="231"/>
      <c r="B22" s="233"/>
      <c r="C22" s="226"/>
      <c r="D22" s="228"/>
      <c r="E22" s="229"/>
      <c r="F22" s="230"/>
      <c r="G22" s="225"/>
    </row>
    <row r="23" spans="1:7" ht="12.75" customHeight="1">
      <c r="A23" s="231" t="s">
        <v>18</v>
      </c>
      <c r="B23" s="232">
        <v>9</v>
      </c>
      <c r="C23" s="226" t="s">
        <v>180</v>
      </c>
      <c r="D23" s="228" t="s">
        <v>181</v>
      </c>
      <c r="E23" s="229" t="s">
        <v>182</v>
      </c>
      <c r="F23" s="230"/>
      <c r="G23" s="225" t="s">
        <v>183</v>
      </c>
    </row>
    <row r="24" spans="1:7" ht="12.75" customHeight="1">
      <c r="A24" s="231"/>
      <c r="B24" s="233"/>
      <c r="C24" s="226"/>
      <c r="D24" s="228"/>
      <c r="E24" s="229"/>
      <c r="F24" s="230"/>
      <c r="G24" s="225"/>
    </row>
    <row r="25" spans="1:7" ht="12.75" customHeight="1">
      <c r="A25" s="231" t="s">
        <v>19</v>
      </c>
      <c r="B25" s="232">
        <v>10</v>
      </c>
      <c r="C25" s="226" t="s">
        <v>93</v>
      </c>
      <c r="D25" s="228" t="s">
        <v>94</v>
      </c>
      <c r="E25" s="229" t="s">
        <v>95</v>
      </c>
      <c r="F25" s="230"/>
      <c r="G25" s="225" t="s">
        <v>96</v>
      </c>
    </row>
    <row r="26" spans="1:7" ht="12.75" customHeight="1">
      <c r="A26" s="231"/>
      <c r="B26" s="233"/>
      <c r="C26" s="226"/>
      <c r="D26" s="228"/>
      <c r="E26" s="229"/>
      <c r="F26" s="230"/>
      <c r="G26" s="225"/>
    </row>
    <row r="27" spans="1:7" ht="12.75" customHeight="1">
      <c r="A27" s="231" t="s">
        <v>20</v>
      </c>
      <c r="B27" s="232">
        <v>11</v>
      </c>
      <c r="C27" s="226" t="s">
        <v>157</v>
      </c>
      <c r="D27" s="228" t="s">
        <v>158</v>
      </c>
      <c r="E27" s="229" t="s">
        <v>159</v>
      </c>
      <c r="F27" s="230"/>
      <c r="G27" s="225" t="s">
        <v>160</v>
      </c>
    </row>
    <row r="28" spans="1:7" ht="12.75" customHeight="1">
      <c r="A28" s="231"/>
      <c r="B28" s="233"/>
      <c r="C28" s="226"/>
      <c r="D28" s="228"/>
      <c r="E28" s="229"/>
      <c r="F28" s="230"/>
      <c r="G28" s="225"/>
    </row>
    <row r="29" spans="1:7" ht="12.75">
      <c r="A29" s="231" t="s">
        <v>21</v>
      </c>
      <c r="B29" s="232">
        <v>12</v>
      </c>
      <c r="C29" s="226" t="s">
        <v>121</v>
      </c>
      <c r="D29" s="227" t="s">
        <v>213</v>
      </c>
      <c r="E29" s="229" t="s">
        <v>119</v>
      </c>
      <c r="F29" s="230"/>
      <c r="G29" s="225" t="s">
        <v>120</v>
      </c>
    </row>
    <row r="30" spans="1:7" ht="12.75">
      <c r="A30" s="231"/>
      <c r="B30" s="233"/>
      <c r="C30" s="226"/>
      <c r="D30" s="228"/>
      <c r="E30" s="229"/>
      <c r="F30" s="230"/>
      <c r="G30" s="225"/>
    </row>
    <row r="31" spans="1:7" ht="12.75">
      <c r="A31" s="231" t="s">
        <v>38</v>
      </c>
      <c r="B31" s="232">
        <v>13</v>
      </c>
      <c r="C31" s="226" t="s">
        <v>137</v>
      </c>
      <c r="D31" s="228" t="s">
        <v>138</v>
      </c>
      <c r="E31" s="229" t="s">
        <v>139</v>
      </c>
      <c r="F31" s="230"/>
      <c r="G31" s="225" t="s">
        <v>140</v>
      </c>
    </row>
    <row r="32" spans="1:7" ht="12.75">
      <c r="A32" s="231"/>
      <c r="B32" s="233"/>
      <c r="C32" s="226"/>
      <c r="D32" s="228"/>
      <c r="E32" s="229"/>
      <c r="F32" s="230"/>
      <c r="G32" s="225"/>
    </row>
    <row r="33" spans="1:7" ht="12.75">
      <c r="A33" s="231" t="s">
        <v>39</v>
      </c>
      <c r="B33" s="232">
        <v>14</v>
      </c>
      <c r="C33" s="226" t="s">
        <v>195</v>
      </c>
      <c r="D33" s="228" t="s">
        <v>196</v>
      </c>
      <c r="E33" s="229" t="s">
        <v>197</v>
      </c>
      <c r="F33" s="230"/>
      <c r="G33" s="225" t="s">
        <v>198</v>
      </c>
    </row>
    <row r="34" spans="1:7" ht="12.75">
      <c r="A34" s="231"/>
      <c r="B34" s="233"/>
      <c r="C34" s="226"/>
      <c r="D34" s="228"/>
      <c r="E34" s="229"/>
      <c r="F34" s="230"/>
      <c r="G34" s="225"/>
    </row>
    <row r="35" spans="1:7" ht="12.75">
      <c r="A35" s="231" t="s">
        <v>40</v>
      </c>
      <c r="B35" s="232">
        <v>15</v>
      </c>
      <c r="C35" s="226" t="s">
        <v>186</v>
      </c>
      <c r="D35" s="228" t="s">
        <v>187</v>
      </c>
      <c r="E35" s="229" t="s">
        <v>188</v>
      </c>
      <c r="F35" s="230"/>
      <c r="G35" s="225" t="s">
        <v>189</v>
      </c>
    </row>
    <row r="36" spans="1:7" ht="12.75">
      <c r="A36" s="231"/>
      <c r="B36" s="233"/>
      <c r="C36" s="226"/>
      <c r="D36" s="228"/>
      <c r="E36" s="229"/>
      <c r="F36" s="230"/>
      <c r="G36" s="225"/>
    </row>
    <row r="37" spans="1:7" ht="12.75">
      <c r="A37" s="231" t="s">
        <v>41</v>
      </c>
      <c r="B37" s="232">
        <v>16</v>
      </c>
      <c r="C37" s="226" t="s">
        <v>172</v>
      </c>
      <c r="D37" s="228" t="s">
        <v>173</v>
      </c>
      <c r="E37" s="229" t="s">
        <v>105</v>
      </c>
      <c r="F37" s="230"/>
      <c r="G37" s="225" t="s">
        <v>174</v>
      </c>
    </row>
    <row r="38" spans="1:7" ht="12.75">
      <c r="A38" s="231"/>
      <c r="B38" s="233"/>
      <c r="C38" s="226"/>
      <c r="D38" s="228"/>
      <c r="E38" s="229"/>
      <c r="F38" s="230"/>
      <c r="G38" s="225"/>
    </row>
    <row r="39" spans="1:7" ht="12.75">
      <c r="A39" s="231" t="s">
        <v>42</v>
      </c>
      <c r="B39" s="232">
        <v>17</v>
      </c>
      <c r="C39" s="226" t="s">
        <v>84</v>
      </c>
      <c r="D39" s="228" t="s">
        <v>85</v>
      </c>
      <c r="E39" s="229" t="s">
        <v>86</v>
      </c>
      <c r="F39" s="230"/>
      <c r="G39" s="225" t="s">
        <v>87</v>
      </c>
    </row>
    <row r="40" spans="1:7" ht="12.75">
      <c r="A40" s="231"/>
      <c r="B40" s="233"/>
      <c r="C40" s="226"/>
      <c r="D40" s="228"/>
      <c r="E40" s="229"/>
      <c r="F40" s="230"/>
      <c r="G40" s="225"/>
    </row>
    <row r="41" spans="1:7" ht="12.75">
      <c r="A41" s="231" t="s">
        <v>43</v>
      </c>
      <c r="B41" s="232">
        <v>18</v>
      </c>
      <c r="C41" s="226" t="s">
        <v>161</v>
      </c>
      <c r="D41" s="228" t="s">
        <v>162</v>
      </c>
      <c r="E41" s="229" t="s">
        <v>101</v>
      </c>
      <c r="F41" s="230"/>
      <c r="G41" s="225" t="s">
        <v>163</v>
      </c>
    </row>
    <row r="42" spans="1:7" ht="12.75">
      <c r="A42" s="231"/>
      <c r="B42" s="233"/>
      <c r="C42" s="226"/>
      <c r="D42" s="228"/>
      <c r="E42" s="229"/>
      <c r="F42" s="230"/>
      <c r="G42" s="225"/>
    </row>
    <row r="43" spans="1:7" ht="12.75">
      <c r="A43" s="231" t="s">
        <v>44</v>
      </c>
      <c r="B43" s="232">
        <v>19</v>
      </c>
      <c r="C43" s="226" t="s">
        <v>204</v>
      </c>
      <c r="D43" s="227">
        <v>37149</v>
      </c>
      <c r="E43" s="229" t="s">
        <v>152</v>
      </c>
      <c r="F43" s="230"/>
      <c r="G43" s="225" t="s">
        <v>153</v>
      </c>
    </row>
    <row r="44" spans="1:7" ht="12.75">
      <c r="A44" s="231"/>
      <c r="B44" s="233"/>
      <c r="C44" s="226"/>
      <c r="D44" s="228"/>
      <c r="E44" s="229"/>
      <c r="F44" s="230"/>
      <c r="G44" s="225"/>
    </row>
    <row r="45" spans="1:7" ht="12.75">
      <c r="A45" s="231" t="s">
        <v>45</v>
      </c>
      <c r="B45" s="232">
        <v>20</v>
      </c>
      <c r="C45" s="226" t="s">
        <v>252</v>
      </c>
      <c r="D45" s="228" t="s">
        <v>164</v>
      </c>
      <c r="E45" s="229" t="s">
        <v>165</v>
      </c>
      <c r="F45" s="230"/>
      <c r="G45" s="225" t="s">
        <v>166</v>
      </c>
    </row>
    <row r="46" spans="1:7" ht="12.75">
      <c r="A46" s="231"/>
      <c r="B46" s="233"/>
      <c r="C46" s="226"/>
      <c r="D46" s="228"/>
      <c r="E46" s="229"/>
      <c r="F46" s="230"/>
      <c r="G46" s="225"/>
    </row>
    <row r="47" spans="1:7" ht="12.75">
      <c r="A47" s="231" t="s">
        <v>46</v>
      </c>
      <c r="B47" s="232">
        <v>21</v>
      </c>
      <c r="C47" s="238" t="s">
        <v>175</v>
      </c>
      <c r="D47" s="240" t="s">
        <v>176</v>
      </c>
      <c r="E47" s="242" t="s">
        <v>139</v>
      </c>
      <c r="F47" s="244"/>
      <c r="G47" s="246" t="s">
        <v>177</v>
      </c>
    </row>
    <row r="48" spans="1:7" ht="12.75">
      <c r="A48" s="231"/>
      <c r="B48" s="233"/>
      <c r="C48" s="239"/>
      <c r="D48" s="241"/>
      <c r="E48" s="243"/>
      <c r="F48" s="245"/>
      <c r="G48" s="247"/>
    </row>
    <row r="49" spans="1:7" ht="12.75">
      <c r="A49" s="231" t="s">
        <v>47</v>
      </c>
      <c r="B49" s="232">
        <v>22</v>
      </c>
      <c r="C49" s="226" t="s">
        <v>108</v>
      </c>
      <c r="D49" s="228" t="s">
        <v>109</v>
      </c>
      <c r="E49" s="229" t="s">
        <v>110</v>
      </c>
      <c r="F49" s="230"/>
      <c r="G49" s="225" t="s">
        <v>111</v>
      </c>
    </row>
    <row r="50" spans="1:7" ht="12.75">
      <c r="A50" s="231"/>
      <c r="B50" s="233"/>
      <c r="C50" s="226"/>
      <c r="D50" s="228"/>
      <c r="E50" s="229"/>
      <c r="F50" s="230"/>
      <c r="G50" s="225"/>
    </row>
    <row r="51" spans="1:7" ht="12.75">
      <c r="A51" s="231" t="s">
        <v>48</v>
      </c>
      <c r="B51" s="232">
        <v>23</v>
      </c>
      <c r="C51" s="226" t="s">
        <v>148</v>
      </c>
      <c r="D51" s="227" t="s">
        <v>149</v>
      </c>
      <c r="E51" s="229" t="s">
        <v>150</v>
      </c>
      <c r="F51" s="230"/>
      <c r="G51" s="225" t="s">
        <v>151</v>
      </c>
    </row>
    <row r="52" spans="1:7" ht="12.75">
      <c r="A52" s="231"/>
      <c r="B52" s="233"/>
      <c r="C52" s="226"/>
      <c r="D52" s="228"/>
      <c r="E52" s="229"/>
      <c r="F52" s="230"/>
      <c r="G52" s="225"/>
    </row>
    <row r="53" spans="1:7" ht="12.75">
      <c r="A53" s="231" t="s">
        <v>49</v>
      </c>
      <c r="B53" s="232">
        <v>24</v>
      </c>
      <c r="C53" s="226" t="s">
        <v>89</v>
      </c>
      <c r="D53" s="228" t="s">
        <v>90</v>
      </c>
      <c r="E53" s="229" t="s">
        <v>91</v>
      </c>
      <c r="F53" s="230"/>
      <c r="G53" s="225" t="s">
        <v>92</v>
      </c>
    </row>
    <row r="54" spans="1:7" ht="12.75">
      <c r="A54" s="231"/>
      <c r="B54" s="233"/>
      <c r="C54" s="226"/>
      <c r="D54" s="228"/>
      <c r="E54" s="229"/>
      <c r="F54" s="230"/>
      <c r="G54" s="225"/>
    </row>
    <row r="55" spans="1:7" ht="12.75">
      <c r="A55" s="231" t="s">
        <v>50</v>
      </c>
      <c r="B55" s="232">
        <v>25</v>
      </c>
      <c r="C55" s="226" t="s">
        <v>208</v>
      </c>
      <c r="D55" s="227">
        <v>37966</v>
      </c>
      <c r="E55" s="229" t="s">
        <v>152</v>
      </c>
      <c r="F55" s="230"/>
      <c r="G55" s="225" t="s">
        <v>153</v>
      </c>
    </row>
    <row r="56" spans="1:7" ht="12.75">
      <c r="A56" s="231"/>
      <c r="B56" s="233"/>
      <c r="C56" s="226"/>
      <c r="D56" s="228"/>
      <c r="E56" s="229"/>
      <c r="F56" s="230"/>
      <c r="G56" s="225"/>
    </row>
    <row r="57" spans="1:7" ht="12.75">
      <c r="A57" s="231" t="s">
        <v>51</v>
      </c>
      <c r="B57" s="232">
        <v>26</v>
      </c>
      <c r="C57" s="226" t="s">
        <v>103</v>
      </c>
      <c r="D57" s="228" t="s">
        <v>104</v>
      </c>
      <c r="E57" s="229" t="s">
        <v>105</v>
      </c>
      <c r="F57" s="230"/>
      <c r="G57" s="225" t="s">
        <v>106</v>
      </c>
    </row>
    <row r="58" spans="1:7" ht="12.75">
      <c r="A58" s="231"/>
      <c r="B58" s="233"/>
      <c r="C58" s="226"/>
      <c r="D58" s="228"/>
      <c r="E58" s="229"/>
      <c r="F58" s="230"/>
      <c r="G58" s="225"/>
    </row>
    <row r="59" spans="1:7" ht="12.75">
      <c r="A59" s="231" t="s">
        <v>52</v>
      </c>
      <c r="B59" s="232">
        <v>27</v>
      </c>
      <c r="C59" s="226" t="s">
        <v>88</v>
      </c>
      <c r="D59" s="228" t="s">
        <v>85</v>
      </c>
      <c r="E59" s="229" t="s">
        <v>86</v>
      </c>
      <c r="F59" s="230"/>
      <c r="G59" s="225" t="s">
        <v>87</v>
      </c>
    </row>
    <row r="60" spans="1:7" ht="12.75">
      <c r="A60" s="231"/>
      <c r="B60" s="233"/>
      <c r="C60" s="226"/>
      <c r="D60" s="228"/>
      <c r="E60" s="229"/>
      <c r="F60" s="230"/>
      <c r="G60" s="225"/>
    </row>
    <row r="61" spans="1:7" ht="12.75">
      <c r="A61" s="231" t="s">
        <v>53</v>
      </c>
      <c r="B61" s="232">
        <v>28</v>
      </c>
      <c r="C61" s="226" t="s">
        <v>143</v>
      </c>
      <c r="D61" s="228" t="s">
        <v>209</v>
      </c>
      <c r="E61" s="229" t="s">
        <v>141</v>
      </c>
      <c r="F61" s="230"/>
      <c r="G61" s="225" t="s">
        <v>142</v>
      </c>
    </row>
    <row r="62" spans="1:7" ht="12.75">
      <c r="A62" s="231"/>
      <c r="B62" s="233"/>
      <c r="C62" s="226"/>
      <c r="D62" s="228"/>
      <c r="E62" s="229"/>
      <c r="F62" s="230"/>
      <c r="G62" s="225"/>
    </row>
    <row r="63" spans="1:7" ht="12.75">
      <c r="A63" s="231" t="s">
        <v>54</v>
      </c>
      <c r="B63" s="232">
        <v>29</v>
      </c>
      <c r="C63" s="226" t="s">
        <v>210</v>
      </c>
      <c r="D63" s="227">
        <v>37433</v>
      </c>
      <c r="E63" s="229" t="s">
        <v>190</v>
      </c>
      <c r="F63" s="230"/>
      <c r="G63" s="225" t="s">
        <v>191</v>
      </c>
    </row>
    <row r="64" spans="1:7" ht="12.75">
      <c r="A64" s="231"/>
      <c r="B64" s="233"/>
      <c r="C64" s="226"/>
      <c r="D64" s="228"/>
      <c r="E64" s="229"/>
      <c r="F64" s="230"/>
      <c r="G64" s="225"/>
    </row>
    <row r="65" spans="1:7" ht="12.75">
      <c r="A65" s="231" t="s">
        <v>55</v>
      </c>
      <c r="B65" s="232">
        <v>30</v>
      </c>
      <c r="C65" s="226" t="s">
        <v>118</v>
      </c>
      <c r="D65" s="227">
        <v>37847</v>
      </c>
      <c r="E65" s="229" t="s">
        <v>119</v>
      </c>
      <c r="F65" s="230"/>
      <c r="G65" s="225" t="s">
        <v>120</v>
      </c>
    </row>
    <row r="66" spans="1:7" ht="12.75">
      <c r="A66" s="231"/>
      <c r="B66" s="233"/>
      <c r="C66" s="226"/>
      <c r="D66" s="228"/>
      <c r="E66" s="229"/>
      <c r="F66" s="230"/>
      <c r="G66" s="225"/>
    </row>
    <row r="67" spans="1:7" ht="12.75">
      <c r="A67" s="231" t="s">
        <v>56</v>
      </c>
      <c r="B67" s="232">
        <v>31</v>
      </c>
      <c r="C67" s="226" t="s">
        <v>97</v>
      </c>
      <c r="D67" s="228" t="s">
        <v>98</v>
      </c>
      <c r="E67" s="229" t="s">
        <v>95</v>
      </c>
      <c r="F67" s="230"/>
      <c r="G67" s="225" t="s">
        <v>96</v>
      </c>
    </row>
    <row r="68" spans="1:7" ht="12.75">
      <c r="A68" s="231"/>
      <c r="B68" s="233"/>
      <c r="C68" s="226"/>
      <c r="D68" s="228"/>
      <c r="E68" s="229"/>
      <c r="F68" s="230"/>
      <c r="G68" s="225"/>
    </row>
    <row r="69" spans="1:7" ht="12.75">
      <c r="A69" s="231" t="s">
        <v>57</v>
      </c>
      <c r="B69" s="232">
        <v>32</v>
      </c>
      <c r="C69" s="226" t="s">
        <v>134</v>
      </c>
      <c r="D69" s="228">
        <v>2002</v>
      </c>
      <c r="E69" s="229" t="s">
        <v>135</v>
      </c>
      <c r="F69" s="230"/>
      <c r="G69" s="225" t="s">
        <v>136</v>
      </c>
    </row>
    <row r="70" spans="1:7" ht="12.75">
      <c r="A70" s="231"/>
      <c r="B70" s="233"/>
      <c r="C70" s="226"/>
      <c r="D70" s="228"/>
      <c r="E70" s="229"/>
      <c r="F70" s="230"/>
      <c r="G70" s="225"/>
    </row>
    <row r="71" spans="1:7" ht="12.75">
      <c r="A71" s="231" t="s">
        <v>58</v>
      </c>
      <c r="B71" s="232">
        <v>33</v>
      </c>
      <c r="C71" s="226" t="s">
        <v>169</v>
      </c>
      <c r="D71" s="228" t="s">
        <v>170</v>
      </c>
      <c r="E71" s="229" t="s">
        <v>139</v>
      </c>
      <c r="F71" s="230"/>
      <c r="G71" s="225" t="s">
        <v>171</v>
      </c>
    </row>
    <row r="72" spans="1:7" ht="12.75">
      <c r="A72" s="231"/>
      <c r="B72" s="233"/>
      <c r="C72" s="226"/>
      <c r="D72" s="228"/>
      <c r="E72" s="229"/>
      <c r="F72" s="230"/>
      <c r="G72" s="225"/>
    </row>
    <row r="73" spans="1:7" ht="12.75">
      <c r="A73" s="231" t="s">
        <v>59</v>
      </c>
      <c r="B73" s="232">
        <v>34</v>
      </c>
      <c r="C73" s="226" t="s">
        <v>199</v>
      </c>
      <c r="D73" s="228" t="s">
        <v>200</v>
      </c>
      <c r="E73" s="229" t="s">
        <v>197</v>
      </c>
      <c r="F73" s="230"/>
      <c r="G73" s="225" t="s">
        <v>198</v>
      </c>
    </row>
    <row r="74" spans="1:7" ht="12.75">
      <c r="A74" s="231"/>
      <c r="B74" s="233"/>
      <c r="C74" s="226"/>
      <c r="D74" s="228"/>
      <c r="E74" s="229"/>
      <c r="F74" s="230"/>
      <c r="G74" s="225"/>
    </row>
    <row r="75" spans="1:7" ht="12.75">
      <c r="A75" s="231" t="s">
        <v>60</v>
      </c>
      <c r="B75" s="232">
        <v>35</v>
      </c>
      <c r="C75" s="226" t="s">
        <v>184</v>
      </c>
      <c r="D75" s="228" t="s">
        <v>185</v>
      </c>
      <c r="E75" s="229" t="s">
        <v>182</v>
      </c>
      <c r="F75" s="230"/>
      <c r="G75" s="225" t="s">
        <v>183</v>
      </c>
    </row>
    <row r="76" spans="1:7" ht="12.75">
      <c r="A76" s="231"/>
      <c r="B76" s="233"/>
      <c r="C76" s="226"/>
      <c r="D76" s="228"/>
      <c r="E76" s="229"/>
      <c r="F76" s="230"/>
      <c r="G76" s="225"/>
    </row>
    <row r="77" spans="1:7" ht="12.75">
      <c r="A77" s="231" t="s">
        <v>61</v>
      </c>
      <c r="B77" s="232">
        <v>36</v>
      </c>
      <c r="C77" s="226" t="s">
        <v>130</v>
      </c>
      <c r="D77" s="227" t="s">
        <v>131</v>
      </c>
      <c r="E77" s="229" t="s">
        <v>132</v>
      </c>
      <c r="F77" s="230"/>
      <c r="G77" s="225" t="s">
        <v>133</v>
      </c>
    </row>
    <row r="78" spans="1:7" ht="12.75">
      <c r="A78" s="231"/>
      <c r="B78" s="233"/>
      <c r="C78" s="226"/>
      <c r="D78" s="228"/>
      <c r="E78" s="229"/>
      <c r="F78" s="230"/>
      <c r="G78" s="225"/>
    </row>
    <row r="79" spans="1:7" ht="12.75">
      <c r="A79" s="231" t="s">
        <v>62</v>
      </c>
      <c r="B79" s="232">
        <v>37</v>
      </c>
      <c r="C79" s="226" t="s">
        <v>112</v>
      </c>
      <c r="D79" s="228" t="s">
        <v>113</v>
      </c>
      <c r="E79" s="229" t="s">
        <v>110</v>
      </c>
      <c r="F79" s="230"/>
      <c r="G79" s="225" t="s">
        <v>111</v>
      </c>
    </row>
    <row r="80" spans="1:7" ht="12.75">
      <c r="A80" s="231"/>
      <c r="B80" s="233"/>
      <c r="C80" s="226"/>
      <c r="D80" s="228"/>
      <c r="E80" s="229"/>
      <c r="F80" s="230"/>
      <c r="G80" s="225"/>
    </row>
    <row r="81" spans="1:7" ht="12.75">
      <c r="A81" s="231" t="s">
        <v>63</v>
      </c>
      <c r="B81" s="232">
        <v>38</v>
      </c>
      <c r="C81" s="226" t="s">
        <v>107</v>
      </c>
      <c r="D81" s="228" t="s">
        <v>212</v>
      </c>
      <c r="E81" s="229" t="s">
        <v>105</v>
      </c>
      <c r="F81" s="230"/>
      <c r="G81" s="225" t="s">
        <v>106</v>
      </c>
    </row>
    <row r="82" spans="1:7" ht="12.75">
      <c r="A82" s="231"/>
      <c r="B82" s="233"/>
      <c r="C82" s="226"/>
      <c r="D82" s="228"/>
      <c r="E82" s="229"/>
      <c r="F82" s="230"/>
      <c r="G82" s="225"/>
    </row>
    <row r="83" spans="1:7" ht="12.75">
      <c r="A83" s="231" t="s">
        <v>64</v>
      </c>
      <c r="B83" s="232">
        <v>39</v>
      </c>
      <c r="C83" s="226" t="s">
        <v>211</v>
      </c>
      <c r="D83" s="227">
        <v>37493</v>
      </c>
      <c r="E83" s="229" t="s">
        <v>152</v>
      </c>
      <c r="F83" s="230"/>
      <c r="G83" s="225" t="s">
        <v>153</v>
      </c>
    </row>
    <row r="84" spans="1:7" ht="12.75">
      <c r="A84" s="231"/>
      <c r="B84" s="233"/>
      <c r="C84" s="226"/>
      <c r="D84" s="228"/>
      <c r="E84" s="229"/>
      <c r="F84" s="230"/>
      <c r="G84" s="225"/>
    </row>
    <row r="85" spans="1:7" ht="12.75">
      <c r="A85" s="231" t="s">
        <v>65</v>
      </c>
      <c r="B85" s="232">
        <v>40</v>
      </c>
      <c r="C85" s="226" t="s">
        <v>154</v>
      </c>
      <c r="D85" s="228" t="s">
        <v>155</v>
      </c>
      <c r="E85" s="229" t="s">
        <v>101</v>
      </c>
      <c r="F85" s="230"/>
      <c r="G85" s="225" t="s">
        <v>156</v>
      </c>
    </row>
    <row r="86" spans="1:7" ht="12.75">
      <c r="A86" s="231"/>
      <c r="B86" s="233"/>
      <c r="C86" s="226"/>
      <c r="D86" s="228"/>
      <c r="E86" s="229"/>
      <c r="F86" s="230"/>
      <c r="G86" s="225"/>
    </row>
    <row r="87" spans="1:8" ht="12.75">
      <c r="A87" s="231" t="s">
        <v>78</v>
      </c>
      <c r="B87" s="232">
        <v>41</v>
      </c>
      <c r="C87" s="226" t="s">
        <v>144</v>
      </c>
      <c r="D87" s="228" t="s">
        <v>145</v>
      </c>
      <c r="E87" s="229" t="s">
        <v>146</v>
      </c>
      <c r="F87" s="230"/>
      <c r="G87" s="225" t="s">
        <v>147</v>
      </c>
      <c r="H87" s="4"/>
    </row>
    <row r="88" spans="1:8" ht="12.75">
      <c r="A88" s="231"/>
      <c r="B88" s="233"/>
      <c r="C88" s="226"/>
      <c r="D88" s="228"/>
      <c r="E88" s="229"/>
      <c r="F88" s="230"/>
      <c r="G88" s="225"/>
      <c r="H88" s="4"/>
    </row>
    <row r="89" spans="1:8" ht="12.75">
      <c r="A89" s="231" t="s">
        <v>79</v>
      </c>
      <c r="B89" s="232">
        <v>42</v>
      </c>
      <c r="C89" s="226" t="s">
        <v>167</v>
      </c>
      <c r="D89" s="228" t="s">
        <v>168</v>
      </c>
      <c r="E89" s="229" t="s">
        <v>165</v>
      </c>
      <c r="F89" s="230"/>
      <c r="G89" s="225" t="s">
        <v>166</v>
      </c>
      <c r="H89" s="4"/>
    </row>
    <row r="90" spans="1:8" ht="12.75">
      <c r="A90" s="231"/>
      <c r="B90" s="233"/>
      <c r="C90" s="226"/>
      <c r="D90" s="228"/>
      <c r="E90" s="229"/>
      <c r="F90" s="230"/>
      <c r="G90" s="225"/>
      <c r="H90" s="4"/>
    </row>
    <row r="91" spans="1:8" ht="12.75">
      <c r="A91" s="231" t="s">
        <v>80</v>
      </c>
      <c r="B91" s="232">
        <v>43</v>
      </c>
      <c r="C91" s="226" t="s">
        <v>178</v>
      </c>
      <c r="D91" s="228" t="s">
        <v>179</v>
      </c>
      <c r="E91" s="229" t="s">
        <v>139</v>
      </c>
      <c r="F91" s="230"/>
      <c r="G91" s="225" t="s">
        <v>177</v>
      </c>
      <c r="H91" s="4"/>
    </row>
    <row r="92" spans="1:8" ht="12.75">
      <c r="A92" s="231"/>
      <c r="B92" s="233"/>
      <c r="C92" s="226"/>
      <c r="D92" s="228"/>
      <c r="E92" s="229"/>
      <c r="F92" s="230"/>
      <c r="G92" s="225"/>
      <c r="H92" s="4"/>
    </row>
    <row r="93" spans="1:8" ht="12.75">
      <c r="A93" s="231" t="s">
        <v>81</v>
      </c>
      <c r="B93" s="232">
        <v>44</v>
      </c>
      <c r="C93" s="226" t="s">
        <v>114</v>
      </c>
      <c r="D93" s="228" t="s">
        <v>115</v>
      </c>
      <c r="E93" s="229" t="s">
        <v>116</v>
      </c>
      <c r="F93" s="230"/>
      <c r="G93" s="225" t="s">
        <v>117</v>
      </c>
      <c r="H93" s="4"/>
    </row>
    <row r="94" spans="1:8" ht="12.75">
      <c r="A94" s="231"/>
      <c r="B94" s="233"/>
      <c r="C94" s="226"/>
      <c r="D94" s="228"/>
      <c r="E94" s="229"/>
      <c r="F94" s="230"/>
      <c r="G94" s="225"/>
      <c r="H94" s="4"/>
    </row>
    <row r="95" spans="1:8" ht="12.75">
      <c r="A95" s="253"/>
      <c r="B95" s="248"/>
      <c r="C95" s="250"/>
      <c r="D95" s="251"/>
      <c r="E95" s="251"/>
      <c r="F95" s="252"/>
      <c r="G95" s="250"/>
      <c r="H95" s="4"/>
    </row>
    <row r="96" spans="1:8" ht="12.75">
      <c r="A96" s="253"/>
      <c r="B96" s="249"/>
      <c r="C96" s="250"/>
      <c r="D96" s="251"/>
      <c r="E96" s="251"/>
      <c r="F96" s="252"/>
      <c r="G96" s="250"/>
      <c r="H96" s="4"/>
    </row>
    <row r="97" spans="1:8" ht="12.75">
      <c r="A97" s="253"/>
      <c r="B97" s="248"/>
      <c r="C97" s="250"/>
      <c r="D97" s="251"/>
      <c r="E97" s="251"/>
      <c r="F97" s="252"/>
      <c r="G97" s="250"/>
      <c r="H97" s="4"/>
    </row>
    <row r="98" spans="1:8" ht="12.75">
      <c r="A98" s="253"/>
      <c r="B98" s="249"/>
      <c r="C98" s="250"/>
      <c r="D98" s="251"/>
      <c r="E98" s="251"/>
      <c r="F98" s="252"/>
      <c r="G98" s="250"/>
      <c r="H98" s="4"/>
    </row>
    <row r="99" spans="1:8" ht="12.75">
      <c r="A99" s="253"/>
      <c r="B99" s="248"/>
      <c r="C99" s="250"/>
      <c r="D99" s="251"/>
      <c r="E99" s="251"/>
      <c r="F99" s="252"/>
      <c r="G99" s="250"/>
      <c r="H99" s="4"/>
    </row>
    <row r="100" spans="1:8" ht="12.75">
      <c r="A100" s="253"/>
      <c r="B100" s="249"/>
      <c r="C100" s="250"/>
      <c r="D100" s="251"/>
      <c r="E100" s="251"/>
      <c r="F100" s="252"/>
      <c r="G100" s="250"/>
      <c r="H100" s="4"/>
    </row>
    <row r="101" spans="1:8" ht="12.75">
      <c r="A101" s="253"/>
      <c r="B101" s="248"/>
      <c r="C101" s="250"/>
      <c r="D101" s="251"/>
      <c r="E101" s="251"/>
      <c r="F101" s="252"/>
      <c r="G101" s="250"/>
      <c r="H101" s="4"/>
    </row>
    <row r="102" spans="1:8" ht="12.75">
      <c r="A102" s="253"/>
      <c r="B102" s="249"/>
      <c r="C102" s="250"/>
      <c r="D102" s="251"/>
      <c r="E102" s="251"/>
      <c r="F102" s="252"/>
      <c r="G102" s="250"/>
      <c r="H102" s="4"/>
    </row>
    <row r="103" spans="1:8" ht="12.75">
      <c r="A103" s="253"/>
      <c r="B103" s="248"/>
      <c r="C103" s="250"/>
      <c r="D103" s="251"/>
      <c r="E103" s="251"/>
      <c r="F103" s="252"/>
      <c r="G103" s="250"/>
      <c r="H103" s="4"/>
    </row>
    <row r="104" spans="1:8" ht="12.75">
      <c r="A104" s="253"/>
      <c r="B104" s="249"/>
      <c r="C104" s="250"/>
      <c r="D104" s="251"/>
      <c r="E104" s="251"/>
      <c r="F104" s="252"/>
      <c r="G104" s="250"/>
      <c r="H104" s="4"/>
    </row>
    <row r="105" spans="1:8" ht="12.75">
      <c r="A105" s="253"/>
      <c r="B105" s="248"/>
      <c r="C105" s="250"/>
      <c r="D105" s="251"/>
      <c r="E105" s="251"/>
      <c r="F105" s="252"/>
      <c r="G105" s="250"/>
      <c r="H105" s="4"/>
    </row>
    <row r="106" spans="1:8" ht="12.75">
      <c r="A106" s="253"/>
      <c r="B106" s="249"/>
      <c r="C106" s="250"/>
      <c r="D106" s="251"/>
      <c r="E106" s="251"/>
      <c r="F106" s="252"/>
      <c r="G106" s="250"/>
      <c r="H106" s="4"/>
    </row>
    <row r="107" spans="1:8" ht="12.75">
      <c r="A107" s="253"/>
      <c r="B107" s="248"/>
      <c r="C107" s="250"/>
      <c r="D107" s="251"/>
      <c r="E107" s="251"/>
      <c r="F107" s="252"/>
      <c r="G107" s="250"/>
      <c r="H107" s="4"/>
    </row>
    <row r="108" spans="1:8" ht="12.75">
      <c r="A108" s="253"/>
      <c r="B108" s="249"/>
      <c r="C108" s="250"/>
      <c r="D108" s="251"/>
      <c r="E108" s="251"/>
      <c r="F108" s="252"/>
      <c r="G108" s="250"/>
      <c r="H108" s="4"/>
    </row>
    <row r="109" spans="1:8" ht="12.75">
      <c r="A109" s="253"/>
      <c r="B109" s="248"/>
      <c r="C109" s="250"/>
      <c r="D109" s="251"/>
      <c r="E109" s="251"/>
      <c r="F109" s="252"/>
      <c r="G109" s="250"/>
      <c r="H109" s="4"/>
    </row>
    <row r="110" spans="1:8" ht="12.75">
      <c r="A110" s="253"/>
      <c r="B110" s="249"/>
      <c r="C110" s="250"/>
      <c r="D110" s="251"/>
      <c r="E110" s="251"/>
      <c r="F110" s="252"/>
      <c r="G110" s="250"/>
      <c r="H110" s="4"/>
    </row>
    <row r="111" spans="1:8" ht="12.75">
      <c r="A111" s="253"/>
      <c r="B111" s="248"/>
      <c r="C111" s="250"/>
      <c r="D111" s="251"/>
      <c r="E111" s="251"/>
      <c r="F111" s="252"/>
      <c r="G111" s="250"/>
      <c r="H111" s="4"/>
    </row>
    <row r="112" spans="1:8" ht="12.75">
      <c r="A112" s="253"/>
      <c r="B112" s="249"/>
      <c r="C112" s="250"/>
      <c r="D112" s="251"/>
      <c r="E112" s="251"/>
      <c r="F112" s="252"/>
      <c r="G112" s="250"/>
      <c r="H112" s="4"/>
    </row>
    <row r="113" spans="1:8" ht="12.75">
      <c r="A113" s="253"/>
      <c r="B113" s="248"/>
      <c r="C113" s="250"/>
      <c r="D113" s="251"/>
      <c r="E113" s="251"/>
      <c r="F113" s="252"/>
      <c r="G113" s="250"/>
      <c r="H113" s="4"/>
    </row>
    <row r="114" spans="1:8" ht="12.75">
      <c r="A114" s="253"/>
      <c r="B114" s="249"/>
      <c r="C114" s="250"/>
      <c r="D114" s="251"/>
      <c r="E114" s="251"/>
      <c r="F114" s="252"/>
      <c r="G114" s="250"/>
      <c r="H114" s="4"/>
    </row>
    <row r="115" spans="1:8" ht="12.75">
      <c r="A115" s="253"/>
      <c r="B115" s="248"/>
      <c r="C115" s="250"/>
      <c r="D115" s="251"/>
      <c r="E115" s="251"/>
      <c r="F115" s="252"/>
      <c r="G115" s="250"/>
      <c r="H115" s="4"/>
    </row>
    <row r="116" spans="1:8" ht="12.75">
      <c r="A116" s="253"/>
      <c r="B116" s="249"/>
      <c r="C116" s="250"/>
      <c r="D116" s="251"/>
      <c r="E116" s="251"/>
      <c r="F116" s="252"/>
      <c r="G116" s="250"/>
      <c r="H116" s="4"/>
    </row>
    <row r="117" spans="1:8" ht="12.75">
      <c r="A117" s="253"/>
      <c r="B117" s="248"/>
      <c r="C117" s="250"/>
      <c r="D117" s="251"/>
      <c r="E117" s="251"/>
      <c r="F117" s="252"/>
      <c r="G117" s="250"/>
      <c r="H117" s="4"/>
    </row>
    <row r="118" spans="1:8" ht="12.75">
      <c r="A118" s="253"/>
      <c r="B118" s="249"/>
      <c r="C118" s="250"/>
      <c r="D118" s="251"/>
      <c r="E118" s="251"/>
      <c r="F118" s="252"/>
      <c r="G118" s="250"/>
      <c r="H118" s="4"/>
    </row>
    <row r="119" spans="1:8" ht="12.75">
      <c r="A119" s="253"/>
      <c r="B119" s="248"/>
      <c r="C119" s="250"/>
      <c r="D119" s="251"/>
      <c r="E119" s="251"/>
      <c r="F119" s="252"/>
      <c r="G119" s="250"/>
      <c r="H119" s="4"/>
    </row>
    <row r="120" spans="1:8" ht="12.75">
      <c r="A120" s="253"/>
      <c r="B120" s="249"/>
      <c r="C120" s="250"/>
      <c r="D120" s="251"/>
      <c r="E120" s="251"/>
      <c r="F120" s="252"/>
      <c r="G120" s="250"/>
      <c r="H120" s="4"/>
    </row>
    <row r="121" spans="1:8" ht="12.75">
      <c r="A121" s="253"/>
      <c r="B121" s="248"/>
      <c r="C121" s="250"/>
      <c r="D121" s="251"/>
      <c r="E121" s="251"/>
      <c r="F121" s="252"/>
      <c r="G121" s="250"/>
      <c r="H121" s="4"/>
    </row>
    <row r="122" spans="1:8" ht="12.75">
      <c r="A122" s="253"/>
      <c r="B122" s="249"/>
      <c r="C122" s="250"/>
      <c r="D122" s="251"/>
      <c r="E122" s="251"/>
      <c r="F122" s="252"/>
      <c r="G122" s="250"/>
      <c r="H122" s="4"/>
    </row>
    <row r="123" spans="1:8" ht="12.75">
      <c r="A123" s="253"/>
      <c r="B123" s="248"/>
      <c r="C123" s="250"/>
      <c r="D123" s="251"/>
      <c r="E123" s="251"/>
      <c r="F123" s="252"/>
      <c r="G123" s="250"/>
      <c r="H123" s="4"/>
    </row>
    <row r="124" spans="1:8" ht="12.75">
      <c r="A124" s="253"/>
      <c r="B124" s="249"/>
      <c r="C124" s="250"/>
      <c r="D124" s="251"/>
      <c r="E124" s="251"/>
      <c r="F124" s="252"/>
      <c r="G124" s="250"/>
      <c r="H124" s="4"/>
    </row>
    <row r="125" spans="1:8" ht="12.75">
      <c r="A125" s="253"/>
      <c r="B125" s="248"/>
      <c r="C125" s="250"/>
      <c r="D125" s="251"/>
      <c r="E125" s="251"/>
      <c r="F125" s="252"/>
      <c r="G125" s="250"/>
      <c r="H125" s="4"/>
    </row>
    <row r="126" spans="1:8" ht="12.75">
      <c r="A126" s="253"/>
      <c r="B126" s="249"/>
      <c r="C126" s="250"/>
      <c r="D126" s="251"/>
      <c r="E126" s="251"/>
      <c r="F126" s="252"/>
      <c r="G126" s="250"/>
      <c r="H126" s="4"/>
    </row>
    <row r="127" spans="1:8" ht="12.75">
      <c r="A127" s="253"/>
      <c r="B127" s="248"/>
      <c r="C127" s="250"/>
      <c r="D127" s="251"/>
      <c r="E127" s="251"/>
      <c r="F127" s="252"/>
      <c r="G127" s="250"/>
      <c r="H127" s="4"/>
    </row>
    <row r="128" spans="1:8" ht="12.75">
      <c r="A128" s="253"/>
      <c r="B128" s="249"/>
      <c r="C128" s="250"/>
      <c r="D128" s="251"/>
      <c r="E128" s="251"/>
      <c r="F128" s="252"/>
      <c r="G128" s="250"/>
      <c r="H128" s="4"/>
    </row>
    <row r="129" spans="1:8" ht="12.75">
      <c r="A129" s="253"/>
      <c r="B129" s="248"/>
      <c r="C129" s="250"/>
      <c r="D129" s="251"/>
      <c r="E129" s="251"/>
      <c r="F129" s="252"/>
      <c r="G129" s="250"/>
      <c r="H129" s="4"/>
    </row>
    <row r="130" spans="1:8" ht="12.75">
      <c r="A130" s="253"/>
      <c r="B130" s="249"/>
      <c r="C130" s="250"/>
      <c r="D130" s="251"/>
      <c r="E130" s="251"/>
      <c r="F130" s="252"/>
      <c r="G130" s="250"/>
      <c r="H130" s="4"/>
    </row>
    <row r="131" spans="1:8" ht="12.75">
      <c r="A131" s="253"/>
      <c r="B131" s="248"/>
      <c r="C131" s="250"/>
      <c r="D131" s="251"/>
      <c r="E131" s="251"/>
      <c r="F131" s="252"/>
      <c r="G131" s="250"/>
      <c r="H131" s="4"/>
    </row>
    <row r="132" spans="1:8" ht="12.75">
      <c r="A132" s="253"/>
      <c r="B132" s="249"/>
      <c r="C132" s="250"/>
      <c r="D132" s="251"/>
      <c r="E132" s="251"/>
      <c r="F132" s="252"/>
      <c r="G132" s="250"/>
      <c r="H132" s="4"/>
    </row>
    <row r="133" spans="1:8" ht="12.75">
      <c r="A133" s="253"/>
      <c r="B133" s="248"/>
      <c r="C133" s="250"/>
      <c r="D133" s="251"/>
      <c r="E133" s="251"/>
      <c r="F133" s="252"/>
      <c r="G133" s="250"/>
      <c r="H133" s="4"/>
    </row>
    <row r="134" spans="1:8" ht="12.75">
      <c r="A134" s="253"/>
      <c r="B134" s="249"/>
      <c r="C134" s="250"/>
      <c r="D134" s="251"/>
      <c r="E134" s="251"/>
      <c r="F134" s="252"/>
      <c r="G134" s="250"/>
      <c r="H134" s="4"/>
    </row>
    <row r="135" spans="1:8" ht="12.75">
      <c r="A135" s="253"/>
      <c r="B135" s="248"/>
      <c r="C135" s="250"/>
      <c r="D135" s="251"/>
      <c r="E135" s="251"/>
      <c r="F135" s="252"/>
      <c r="G135" s="250"/>
      <c r="H135" s="4"/>
    </row>
    <row r="136" spans="1:8" ht="12.75">
      <c r="A136" s="253"/>
      <c r="B136" s="249"/>
      <c r="C136" s="250"/>
      <c r="D136" s="251"/>
      <c r="E136" s="251"/>
      <c r="F136" s="252"/>
      <c r="G136" s="250"/>
      <c r="H136" s="4"/>
    </row>
    <row r="137" spans="1:8" ht="12.75">
      <c r="A137" s="253"/>
      <c r="B137" s="248"/>
      <c r="C137" s="250"/>
      <c r="D137" s="251"/>
      <c r="E137" s="251"/>
      <c r="F137" s="252"/>
      <c r="G137" s="250"/>
      <c r="H137" s="4"/>
    </row>
    <row r="138" spans="1:8" ht="12.75">
      <c r="A138" s="253"/>
      <c r="B138" s="249"/>
      <c r="C138" s="250"/>
      <c r="D138" s="251"/>
      <c r="E138" s="251"/>
      <c r="F138" s="252"/>
      <c r="G138" s="250"/>
      <c r="H138" s="4"/>
    </row>
    <row r="139" spans="1:8" ht="12.75">
      <c r="A139" s="253"/>
      <c r="B139" s="248"/>
      <c r="C139" s="250"/>
      <c r="D139" s="251"/>
      <c r="E139" s="251"/>
      <c r="F139" s="252"/>
      <c r="G139" s="250"/>
      <c r="H139" s="4"/>
    </row>
    <row r="140" spans="1:8" ht="12.75">
      <c r="A140" s="253"/>
      <c r="B140" s="249"/>
      <c r="C140" s="250"/>
      <c r="D140" s="251"/>
      <c r="E140" s="251"/>
      <c r="F140" s="252"/>
      <c r="G140" s="250"/>
      <c r="H140" s="4"/>
    </row>
    <row r="141" spans="1:8" ht="12.75">
      <c r="A141" s="253"/>
      <c r="B141" s="248"/>
      <c r="C141" s="250"/>
      <c r="D141" s="251"/>
      <c r="E141" s="251"/>
      <c r="F141" s="252"/>
      <c r="G141" s="250"/>
      <c r="H141" s="4"/>
    </row>
    <row r="142" spans="1:8" ht="12.75">
      <c r="A142" s="253"/>
      <c r="B142" s="249"/>
      <c r="C142" s="250"/>
      <c r="D142" s="251"/>
      <c r="E142" s="251"/>
      <c r="F142" s="252"/>
      <c r="G142" s="250"/>
      <c r="H142" s="4"/>
    </row>
    <row r="143" spans="1:8" ht="12.75">
      <c r="A143" s="253"/>
      <c r="B143" s="248"/>
      <c r="C143" s="250"/>
      <c r="D143" s="251"/>
      <c r="E143" s="251"/>
      <c r="F143" s="252"/>
      <c r="G143" s="250"/>
      <c r="H143" s="4"/>
    </row>
    <row r="144" spans="1:8" ht="12.75">
      <c r="A144" s="253"/>
      <c r="B144" s="249"/>
      <c r="C144" s="250"/>
      <c r="D144" s="251"/>
      <c r="E144" s="251"/>
      <c r="F144" s="252"/>
      <c r="G144" s="250"/>
      <c r="H144" s="4"/>
    </row>
    <row r="145" spans="1:8" ht="12.75">
      <c r="A145" s="253"/>
      <c r="B145" s="248"/>
      <c r="C145" s="250"/>
      <c r="D145" s="251"/>
      <c r="E145" s="251"/>
      <c r="F145" s="252"/>
      <c r="G145" s="250"/>
      <c r="H145" s="4"/>
    </row>
    <row r="146" spans="1:8" ht="12.75">
      <c r="A146" s="253"/>
      <c r="B146" s="249"/>
      <c r="C146" s="250"/>
      <c r="D146" s="251"/>
      <c r="E146" s="251"/>
      <c r="F146" s="252"/>
      <c r="G146" s="250"/>
      <c r="H146" s="4"/>
    </row>
    <row r="147" spans="1:8" ht="12.75">
      <c r="A147" s="253"/>
      <c r="B147" s="248"/>
      <c r="C147" s="250"/>
      <c r="D147" s="251"/>
      <c r="E147" s="251"/>
      <c r="F147" s="252"/>
      <c r="G147" s="250"/>
      <c r="H147" s="4"/>
    </row>
    <row r="148" spans="1:8" ht="12.75">
      <c r="A148" s="253"/>
      <c r="B148" s="249"/>
      <c r="C148" s="250"/>
      <c r="D148" s="251"/>
      <c r="E148" s="251"/>
      <c r="F148" s="252"/>
      <c r="G148" s="250"/>
      <c r="H148" s="4"/>
    </row>
    <row r="149" spans="1:8" ht="12.75">
      <c r="A149" s="253"/>
      <c r="B149" s="248"/>
      <c r="C149" s="250"/>
      <c r="D149" s="251"/>
      <c r="E149" s="251"/>
      <c r="F149" s="252"/>
      <c r="G149" s="250"/>
      <c r="H149" s="4"/>
    </row>
    <row r="150" spans="1:8" ht="12.75">
      <c r="A150" s="253"/>
      <c r="B150" s="249"/>
      <c r="C150" s="250"/>
      <c r="D150" s="251"/>
      <c r="E150" s="251"/>
      <c r="F150" s="252"/>
      <c r="G150" s="250"/>
      <c r="H150" s="4"/>
    </row>
    <row r="151" spans="1:8" ht="12.75">
      <c r="A151" s="253"/>
      <c r="B151" s="248"/>
      <c r="C151" s="250"/>
      <c r="D151" s="251"/>
      <c r="E151" s="251"/>
      <c r="F151" s="252"/>
      <c r="G151" s="250"/>
      <c r="H151" s="4"/>
    </row>
    <row r="152" spans="1:8" ht="12.75">
      <c r="A152" s="253"/>
      <c r="B152" s="249"/>
      <c r="C152" s="250"/>
      <c r="D152" s="251"/>
      <c r="E152" s="251"/>
      <c r="F152" s="252"/>
      <c r="G152" s="250"/>
      <c r="H152" s="4"/>
    </row>
    <row r="153" spans="1:8" ht="12.75">
      <c r="A153" s="253"/>
      <c r="B153" s="248"/>
      <c r="C153" s="250"/>
      <c r="D153" s="251"/>
      <c r="E153" s="251"/>
      <c r="F153" s="252"/>
      <c r="G153" s="250"/>
      <c r="H153" s="4"/>
    </row>
    <row r="154" spans="1:8" ht="12.75">
      <c r="A154" s="253"/>
      <c r="B154" s="249"/>
      <c r="C154" s="250"/>
      <c r="D154" s="251"/>
      <c r="E154" s="251"/>
      <c r="F154" s="252"/>
      <c r="G154" s="250"/>
      <c r="H154" s="4"/>
    </row>
    <row r="155" spans="1:8" ht="12.75">
      <c r="A155" s="253"/>
      <c r="B155" s="248"/>
      <c r="C155" s="250"/>
      <c r="D155" s="251"/>
      <c r="E155" s="251"/>
      <c r="F155" s="252"/>
      <c r="G155" s="250"/>
      <c r="H155" s="4"/>
    </row>
    <row r="156" spans="1:8" ht="12.75">
      <c r="A156" s="253"/>
      <c r="B156" s="249"/>
      <c r="C156" s="250"/>
      <c r="D156" s="251"/>
      <c r="E156" s="251"/>
      <c r="F156" s="252"/>
      <c r="G156" s="250"/>
      <c r="H156" s="4"/>
    </row>
    <row r="157" spans="1:8" ht="12.75">
      <c r="A157" s="253"/>
      <c r="B157" s="248"/>
      <c r="C157" s="250"/>
      <c r="D157" s="251"/>
      <c r="E157" s="251"/>
      <c r="F157" s="252"/>
      <c r="G157" s="250"/>
      <c r="H157" s="4"/>
    </row>
    <row r="158" spans="1:8" ht="12.75">
      <c r="A158" s="253"/>
      <c r="B158" s="249"/>
      <c r="C158" s="250"/>
      <c r="D158" s="251"/>
      <c r="E158" s="251"/>
      <c r="F158" s="252"/>
      <c r="G158" s="250"/>
      <c r="H158" s="4"/>
    </row>
    <row r="159" spans="1:8" ht="12.75">
      <c r="A159" s="253"/>
      <c r="B159" s="248"/>
      <c r="C159" s="250"/>
      <c r="D159" s="251"/>
      <c r="E159" s="251"/>
      <c r="F159" s="252"/>
      <c r="G159" s="250"/>
      <c r="H159" s="4"/>
    </row>
    <row r="160" spans="1:8" ht="12.75">
      <c r="A160" s="253"/>
      <c r="B160" s="249"/>
      <c r="C160" s="250"/>
      <c r="D160" s="251"/>
      <c r="E160" s="251"/>
      <c r="F160" s="252"/>
      <c r="G160" s="250"/>
      <c r="H160" s="4"/>
    </row>
    <row r="161" spans="1:8" ht="12.75">
      <c r="A161" s="253"/>
      <c r="B161" s="248"/>
      <c r="C161" s="250"/>
      <c r="D161" s="251"/>
      <c r="E161" s="251"/>
      <c r="F161" s="252"/>
      <c r="G161" s="250"/>
      <c r="H161" s="4"/>
    </row>
    <row r="162" spans="1:8" ht="12.75">
      <c r="A162" s="253"/>
      <c r="B162" s="249"/>
      <c r="C162" s="250"/>
      <c r="D162" s="251"/>
      <c r="E162" s="251"/>
      <c r="F162" s="252"/>
      <c r="G162" s="250"/>
      <c r="H162" s="4"/>
    </row>
    <row r="163" spans="1:8" ht="12.75">
      <c r="A163" s="253"/>
      <c r="B163" s="248"/>
      <c r="C163" s="250"/>
      <c r="D163" s="251"/>
      <c r="E163" s="251"/>
      <c r="F163" s="252"/>
      <c r="G163" s="250"/>
      <c r="H163" s="4"/>
    </row>
    <row r="164" spans="1:8" ht="12.75">
      <c r="A164" s="253"/>
      <c r="B164" s="249"/>
      <c r="C164" s="250"/>
      <c r="D164" s="251"/>
      <c r="E164" s="251"/>
      <c r="F164" s="252"/>
      <c r="G164" s="250"/>
      <c r="H164" s="4"/>
    </row>
    <row r="165" spans="1:8" ht="12.75">
      <c r="A165" s="253"/>
      <c r="B165" s="248"/>
      <c r="C165" s="250"/>
      <c r="D165" s="251"/>
      <c r="E165" s="251"/>
      <c r="F165" s="252"/>
      <c r="G165" s="250"/>
      <c r="H165" s="4"/>
    </row>
    <row r="166" spans="1:8" ht="12.75">
      <c r="A166" s="253"/>
      <c r="B166" s="249"/>
      <c r="C166" s="250"/>
      <c r="D166" s="251"/>
      <c r="E166" s="251"/>
      <c r="F166" s="252"/>
      <c r="G166" s="250"/>
      <c r="H166" s="4"/>
    </row>
    <row r="167" spans="1:8" ht="12.75">
      <c r="A167" s="253"/>
      <c r="B167" s="248"/>
      <c r="C167" s="250"/>
      <c r="D167" s="251"/>
      <c r="E167" s="251"/>
      <c r="F167" s="252"/>
      <c r="G167" s="250"/>
      <c r="H167" s="4"/>
    </row>
    <row r="168" spans="1:8" ht="12.75">
      <c r="A168" s="253"/>
      <c r="B168" s="249"/>
      <c r="C168" s="250"/>
      <c r="D168" s="251"/>
      <c r="E168" s="251"/>
      <c r="F168" s="252"/>
      <c r="G168" s="250"/>
      <c r="H168" s="4"/>
    </row>
    <row r="169" spans="1:8" ht="12.75">
      <c r="A169" s="253"/>
      <c r="B169" s="248"/>
      <c r="C169" s="250"/>
      <c r="D169" s="251"/>
      <c r="E169" s="251"/>
      <c r="F169" s="252"/>
      <c r="G169" s="250"/>
      <c r="H169" s="4"/>
    </row>
    <row r="170" spans="1:8" ht="12.75">
      <c r="A170" s="253"/>
      <c r="B170" s="249"/>
      <c r="C170" s="250"/>
      <c r="D170" s="251"/>
      <c r="E170" s="251"/>
      <c r="F170" s="252"/>
      <c r="G170" s="250"/>
      <c r="H170" s="4"/>
    </row>
    <row r="171" spans="1:8" ht="12.75">
      <c r="A171" s="253"/>
      <c r="B171" s="248"/>
      <c r="C171" s="250"/>
      <c r="D171" s="251"/>
      <c r="E171" s="251"/>
      <c r="F171" s="252"/>
      <c r="G171" s="250"/>
      <c r="H171" s="4"/>
    </row>
    <row r="172" spans="1:8" ht="12.75">
      <c r="A172" s="253"/>
      <c r="B172" s="249"/>
      <c r="C172" s="250"/>
      <c r="D172" s="251"/>
      <c r="E172" s="251"/>
      <c r="F172" s="252"/>
      <c r="G172" s="250"/>
      <c r="H172" s="4"/>
    </row>
    <row r="173" spans="1:8" ht="12.75">
      <c r="A173" s="253"/>
      <c r="B173" s="248"/>
      <c r="C173" s="250"/>
      <c r="D173" s="251"/>
      <c r="E173" s="251"/>
      <c r="F173" s="252"/>
      <c r="G173" s="250"/>
      <c r="H173" s="4"/>
    </row>
    <row r="174" spans="1:8" ht="12.75">
      <c r="A174" s="253"/>
      <c r="B174" s="249"/>
      <c r="C174" s="250"/>
      <c r="D174" s="251"/>
      <c r="E174" s="251"/>
      <c r="F174" s="252"/>
      <c r="G174" s="250"/>
      <c r="H174" s="4"/>
    </row>
    <row r="175" spans="1:8" ht="12.75">
      <c r="A175" s="253"/>
      <c r="B175" s="248"/>
      <c r="C175" s="250"/>
      <c r="D175" s="251"/>
      <c r="E175" s="251"/>
      <c r="F175" s="252"/>
      <c r="G175" s="250"/>
      <c r="H175" s="4"/>
    </row>
    <row r="176" spans="1:8" ht="12.75">
      <c r="A176" s="253"/>
      <c r="B176" s="249"/>
      <c r="C176" s="250"/>
      <c r="D176" s="251"/>
      <c r="E176" s="251"/>
      <c r="F176" s="252"/>
      <c r="G176" s="250"/>
      <c r="H176" s="4"/>
    </row>
    <row r="177" spans="1:8" ht="12.75">
      <c r="A177" s="253"/>
      <c r="B177" s="248"/>
      <c r="C177" s="250"/>
      <c r="D177" s="251"/>
      <c r="E177" s="251"/>
      <c r="F177" s="252"/>
      <c r="G177" s="250"/>
      <c r="H177" s="4"/>
    </row>
    <row r="178" spans="1:8" ht="12.75">
      <c r="A178" s="253"/>
      <c r="B178" s="249"/>
      <c r="C178" s="250"/>
      <c r="D178" s="251"/>
      <c r="E178" s="251"/>
      <c r="F178" s="252"/>
      <c r="G178" s="250"/>
      <c r="H178" s="4"/>
    </row>
    <row r="179" spans="1:8" ht="12.75">
      <c r="A179" s="253"/>
      <c r="B179" s="248"/>
      <c r="C179" s="250"/>
      <c r="D179" s="251"/>
      <c r="E179" s="251"/>
      <c r="F179" s="252"/>
      <c r="G179" s="250"/>
      <c r="H179" s="4"/>
    </row>
    <row r="180" spans="1:8" ht="12.75">
      <c r="A180" s="253"/>
      <c r="B180" s="249"/>
      <c r="C180" s="250"/>
      <c r="D180" s="251"/>
      <c r="E180" s="251"/>
      <c r="F180" s="252"/>
      <c r="G180" s="250"/>
      <c r="H180" s="4"/>
    </row>
    <row r="181" spans="1:8" ht="12.75">
      <c r="A181" s="253"/>
      <c r="B181" s="248"/>
      <c r="C181" s="250"/>
      <c r="D181" s="251"/>
      <c r="E181" s="251"/>
      <c r="F181" s="252"/>
      <c r="G181" s="250"/>
      <c r="H181" s="4"/>
    </row>
    <row r="182" spans="1:8" ht="12.75">
      <c r="A182" s="253"/>
      <c r="B182" s="249"/>
      <c r="C182" s="250"/>
      <c r="D182" s="251"/>
      <c r="E182" s="251"/>
      <c r="F182" s="252"/>
      <c r="G182" s="250"/>
      <c r="H182" s="4"/>
    </row>
    <row r="183" spans="1:8" ht="12.75">
      <c r="A183" s="253"/>
      <c r="B183" s="248"/>
      <c r="C183" s="250"/>
      <c r="D183" s="251"/>
      <c r="E183" s="251"/>
      <c r="F183" s="252"/>
      <c r="G183" s="250"/>
      <c r="H183" s="4"/>
    </row>
    <row r="184" spans="1:8" ht="12.75">
      <c r="A184" s="253"/>
      <c r="B184" s="249"/>
      <c r="C184" s="250"/>
      <c r="D184" s="251"/>
      <c r="E184" s="251"/>
      <c r="F184" s="252"/>
      <c r="G184" s="250"/>
      <c r="H184" s="4"/>
    </row>
    <row r="185" spans="1:8" ht="12.75">
      <c r="A185" s="32"/>
      <c r="B185" s="33"/>
      <c r="C185" s="23"/>
      <c r="D185" s="24"/>
      <c r="E185" s="24"/>
      <c r="F185" s="34"/>
      <c r="G185" s="23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12.75">
      <c r="A187" s="4"/>
      <c r="B187" s="4"/>
      <c r="C187" s="4"/>
      <c r="D187" s="4"/>
      <c r="E187" s="4"/>
      <c r="F187" s="4"/>
      <c r="G187" s="4"/>
      <c r="H187" s="4"/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4"/>
      <c r="B189" s="4"/>
      <c r="C189" s="4"/>
      <c r="D189" s="4"/>
      <c r="E189" s="4"/>
      <c r="F189" s="4"/>
      <c r="G189" s="4"/>
      <c r="H189" s="4"/>
    </row>
    <row r="190" spans="1:8" ht="12.75">
      <c r="A190" s="4"/>
      <c r="B190" s="4"/>
      <c r="C190" s="4"/>
      <c r="D190" s="4"/>
      <c r="E190" s="4"/>
      <c r="F190" s="4"/>
      <c r="G190" s="4"/>
      <c r="H190" s="4"/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</sheetData>
  <sheetProtection/>
  <mergeCells count="633">
    <mergeCell ref="A1:G1"/>
    <mergeCell ref="E181:E182"/>
    <mergeCell ref="F181:F182"/>
    <mergeCell ref="G181:G182"/>
    <mergeCell ref="E177:E178"/>
    <mergeCell ref="F177:F178"/>
    <mergeCell ref="G177:G178"/>
    <mergeCell ref="A179:A180"/>
    <mergeCell ref="C181:C182"/>
    <mergeCell ref="D181:D182"/>
    <mergeCell ref="B179:B180"/>
    <mergeCell ref="C179:C180"/>
    <mergeCell ref="F183:F184"/>
    <mergeCell ref="G183:G184"/>
    <mergeCell ref="E179:E180"/>
    <mergeCell ref="F179:F180"/>
    <mergeCell ref="G179:G180"/>
    <mergeCell ref="D183:D184"/>
    <mergeCell ref="E183:E184"/>
    <mergeCell ref="A177:A178"/>
    <mergeCell ref="B177:B178"/>
    <mergeCell ref="C177:C178"/>
    <mergeCell ref="D177:D178"/>
    <mergeCell ref="A183:A184"/>
    <mergeCell ref="B183:B184"/>
    <mergeCell ref="C183:C184"/>
    <mergeCell ref="D179:D180"/>
    <mergeCell ref="A181:A182"/>
    <mergeCell ref="B181:B182"/>
    <mergeCell ref="G173:G174"/>
    <mergeCell ref="A175:A176"/>
    <mergeCell ref="B175:B176"/>
    <mergeCell ref="C175:C176"/>
    <mergeCell ref="D175:D176"/>
    <mergeCell ref="E175:E176"/>
    <mergeCell ref="F175:F176"/>
    <mergeCell ref="G175:G176"/>
    <mergeCell ref="A173:A174"/>
    <mergeCell ref="B173:B174"/>
    <mergeCell ref="C173:C174"/>
    <mergeCell ref="D173:D174"/>
    <mergeCell ref="E173:E174"/>
    <mergeCell ref="F173:F174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69:A170"/>
    <mergeCell ref="B169:B170"/>
    <mergeCell ref="C169:C170"/>
    <mergeCell ref="D169:D170"/>
    <mergeCell ref="E169:E170"/>
    <mergeCell ref="F169:F170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5:A166"/>
    <mergeCell ref="B165:B166"/>
    <mergeCell ref="C165:C166"/>
    <mergeCell ref="D165:D166"/>
    <mergeCell ref="E165:E166"/>
    <mergeCell ref="F165:F166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1:A162"/>
    <mergeCell ref="B161:B162"/>
    <mergeCell ref="C161:C162"/>
    <mergeCell ref="D161:D162"/>
    <mergeCell ref="E161:E162"/>
    <mergeCell ref="F161:F162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57:A158"/>
    <mergeCell ref="B157:B158"/>
    <mergeCell ref="C157:C158"/>
    <mergeCell ref="D157:D158"/>
    <mergeCell ref="E157:E158"/>
    <mergeCell ref="F157:F158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3:A154"/>
    <mergeCell ref="B153:B154"/>
    <mergeCell ref="C153:C154"/>
    <mergeCell ref="D153:D154"/>
    <mergeCell ref="E153:E154"/>
    <mergeCell ref="F153:F154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49:A150"/>
    <mergeCell ref="B149:B150"/>
    <mergeCell ref="C149:C150"/>
    <mergeCell ref="D149:D150"/>
    <mergeCell ref="E149:E150"/>
    <mergeCell ref="F149:F150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5:A146"/>
    <mergeCell ref="B145:B146"/>
    <mergeCell ref="C145:C146"/>
    <mergeCell ref="D145:D146"/>
    <mergeCell ref="E145:E146"/>
    <mergeCell ref="F145:F146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1:A142"/>
    <mergeCell ref="B141:B142"/>
    <mergeCell ref="C141:C142"/>
    <mergeCell ref="D141:D142"/>
    <mergeCell ref="E141:E142"/>
    <mergeCell ref="F141:F142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37:A138"/>
    <mergeCell ref="B137:B138"/>
    <mergeCell ref="C137:C138"/>
    <mergeCell ref="D137:D138"/>
    <mergeCell ref="E137:E138"/>
    <mergeCell ref="F137:F138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3:A134"/>
    <mergeCell ref="B133:B134"/>
    <mergeCell ref="C133:C134"/>
    <mergeCell ref="D133:D134"/>
    <mergeCell ref="E133:E134"/>
    <mergeCell ref="F133:F134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29:A130"/>
    <mergeCell ref="B129:B130"/>
    <mergeCell ref="C129:C130"/>
    <mergeCell ref="D129:D130"/>
    <mergeCell ref="E129:E130"/>
    <mergeCell ref="F129:F130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5:A126"/>
    <mergeCell ref="B125:B126"/>
    <mergeCell ref="C125:C126"/>
    <mergeCell ref="D125:D126"/>
    <mergeCell ref="E125:E126"/>
    <mergeCell ref="F125:F126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1:A122"/>
    <mergeCell ref="B121:B122"/>
    <mergeCell ref="C121:C122"/>
    <mergeCell ref="D121:D122"/>
    <mergeCell ref="E121:E122"/>
    <mergeCell ref="F121:F122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17:A118"/>
    <mergeCell ref="B117:B118"/>
    <mergeCell ref="C117:C118"/>
    <mergeCell ref="D117:D118"/>
    <mergeCell ref="E117:E118"/>
    <mergeCell ref="F117:F118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3:A114"/>
    <mergeCell ref="B113:B114"/>
    <mergeCell ref="C113:C114"/>
    <mergeCell ref="D113:D114"/>
    <mergeCell ref="E113:E114"/>
    <mergeCell ref="F113:F114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09:A110"/>
    <mergeCell ref="B109:B110"/>
    <mergeCell ref="C109:C110"/>
    <mergeCell ref="D109:D110"/>
    <mergeCell ref="E109:E110"/>
    <mergeCell ref="F109:F110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5:A106"/>
    <mergeCell ref="B105:B106"/>
    <mergeCell ref="C105:C106"/>
    <mergeCell ref="D105:D106"/>
    <mergeCell ref="E105:E106"/>
    <mergeCell ref="F105:F106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1:A102"/>
    <mergeCell ref="B101:B102"/>
    <mergeCell ref="A95:A96"/>
    <mergeCell ref="C101:C102"/>
    <mergeCell ref="D101:D102"/>
    <mergeCell ref="E101:E102"/>
    <mergeCell ref="F101:F102"/>
    <mergeCell ref="G97:G98"/>
    <mergeCell ref="A99:A100"/>
    <mergeCell ref="B99:B100"/>
    <mergeCell ref="C99:C100"/>
    <mergeCell ref="D99:D100"/>
    <mergeCell ref="F99:F100"/>
    <mergeCell ref="G99:G100"/>
    <mergeCell ref="A97:A98"/>
    <mergeCell ref="B97:B98"/>
    <mergeCell ref="C97:C98"/>
    <mergeCell ref="D97:D98"/>
    <mergeCell ref="E97:E98"/>
    <mergeCell ref="F97:F98"/>
    <mergeCell ref="E99:E100"/>
    <mergeCell ref="B95:B96"/>
    <mergeCell ref="C95:C96"/>
    <mergeCell ref="D95:D96"/>
    <mergeCell ref="E95:E96"/>
    <mergeCell ref="F95:F96"/>
    <mergeCell ref="G91:G92"/>
    <mergeCell ref="G93:G94"/>
    <mergeCell ref="G95:G96"/>
    <mergeCell ref="A93:A94"/>
    <mergeCell ref="B93:B94"/>
    <mergeCell ref="C93:C94"/>
    <mergeCell ref="D93:D94"/>
    <mergeCell ref="E93:E94"/>
    <mergeCell ref="F93:F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I127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67" t="s">
        <v>66</v>
      </c>
      <c r="B1" s="267"/>
      <c r="C1" s="267"/>
      <c r="D1" s="267"/>
      <c r="E1" s="267"/>
      <c r="F1" s="267"/>
      <c r="G1" s="26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39" customHeight="1" thickBot="1">
      <c r="A2" s="202" t="s">
        <v>70</v>
      </c>
      <c r="B2" s="202"/>
      <c r="C2" s="202"/>
      <c r="D2" s="210" t="str">
        <f>HYPERLINK('[1]реквизиты'!$A$2)</f>
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</c>
      <c r="E2" s="268"/>
      <c r="F2" s="268"/>
      <c r="G2" s="269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"/>
      <c r="W2" s="4"/>
    </row>
    <row r="3" spans="2:35" ht="17.25" customHeight="1" thickBot="1">
      <c r="B3" s="45"/>
      <c r="C3" s="45"/>
      <c r="D3" s="272" t="str">
        <f>HYPERLINK('[1]реквизиты'!$A$3)</f>
        <v>08-10 мая 2015 г.  г.Саратов</v>
      </c>
      <c r="E3" s="272"/>
      <c r="F3" s="272"/>
      <c r="G3" s="46" t="str">
        <f>HYPERLINK('пр.взв'!D4)</f>
        <v>В.к. 35 кг.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23" t="s">
        <v>22</v>
      </c>
      <c r="B4" s="270" t="s">
        <v>5</v>
      </c>
      <c r="C4" s="127" t="s">
        <v>2</v>
      </c>
      <c r="D4" s="125" t="s">
        <v>3</v>
      </c>
      <c r="E4" s="127" t="s">
        <v>4</v>
      </c>
      <c r="F4" s="125" t="s">
        <v>8</v>
      </c>
      <c r="G4" s="129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24"/>
      <c r="B5" s="126"/>
      <c r="C5" s="264"/>
      <c r="D5" s="126"/>
      <c r="E5" s="264"/>
      <c r="F5" s="126"/>
      <c r="G5" s="27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74" t="s">
        <v>10</v>
      </c>
      <c r="B6" s="275">
        <v>20</v>
      </c>
      <c r="C6" s="224" t="str">
        <f>VLOOKUP(B6,'пр.взв'!B7:G86,2,FALSE)</f>
        <v>Кольжанов Денис Игоревич</v>
      </c>
      <c r="D6" s="127" t="str">
        <f>VLOOKUP(B6,'пр.взв'!B7:G86,3,FALSE)</f>
        <v>19.08.2002, 1ю</v>
      </c>
      <c r="E6" s="123" t="str">
        <f>VLOOKUP(B6,'пр.взв'!B7:G86,4,FALSE)</f>
        <v>г.Балашов Саратовская обл. ПФО</v>
      </c>
      <c r="F6" s="265">
        <f>VLOOKUP(B6,'пр.взв'!B7:G86,5,FALSE)</f>
        <v>0</v>
      </c>
      <c r="G6" s="266" t="str">
        <f>VLOOKUP(B6,'пр.взв'!B7:G86,6,FALSE)</f>
        <v>Разваляев С.В.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56"/>
      <c r="B7" s="258"/>
      <c r="C7" s="259"/>
      <c r="D7" s="264"/>
      <c r="E7" s="261"/>
      <c r="F7" s="262"/>
      <c r="G7" s="255"/>
    </row>
    <row r="8" spans="1:7" ht="10.5" customHeight="1">
      <c r="A8" s="256" t="s">
        <v>11</v>
      </c>
      <c r="B8" s="257">
        <v>17</v>
      </c>
      <c r="C8" s="259" t="str">
        <f>VLOOKUP(B8,'пр.взв'!B7:G86,2,FALSE)</f>
        <v>Оглы Константин Лятюниевич</v>
      </c>
      <c r="D8" s="260" t="str">
        <f>VLOOKUP(B8,'пр.взв'!B7:G86,3,FALSE)</f>
        <v>05.02.2002, 1ю</v>
      </c>
      <c r="E8" s="261" t="str">
        <f>VLOOKUP(B8,'пр.взв'!B7:G86,4,FALSE)</f>
        <v>р.п.Таловая Воронежская обл. ЦФО</v>
      </c>
      <c r="F8" s="262">
        <f>VLOOKUP(B8,'пр.взв'!B7:G86,5,FALSE)</f>
        <v>0</v>
      </c>
      <c r="G8" s="255" t="str">
        <f>VLOOKUP(B8,'пр.взв'!B7:G86,6,FALSE)</f>
        <v>Алексеев Ю.В.</v>
      </c>
    </row>
    <row r="9" spans="1:7" ht="10.5" customHeight="1">
      <c r="A9" s="256"/>
      <c r="B9" s="258"/>
      <c r="C9" s="259"/>
      <c r="D9" s="260"/>
      <c r="E9" s="261"/>
      <c r="F9" s="262"/>
      <c r="G9" s="255"/>
    </row>
    <row r="10" spans="1:7" ht="10.5" customHeight="1">
      <c r="A10" s="256" t="s">
        <v>12</v>
      </c>
      <c r="B10" s="257">
        <v>35</v>
      </c>
      <c r="C10" s="259" t="str">
        <f>VLOOKUP(B10,'пр.взв'!B7:G86,2,FALSE)</f>
        <v>Сорокин Даниил Андреевич</v>
      </c>
      <c r="D10" s="260" t="str">
        <f>VLOOKUP(B10,'пр.взв'!B7:G86,3,FALSE)</f>
        <v>01.03.2001, 1ю</v>
      </c>
      <c r="E10" s="261" t="str">
        <f>VLOOKUP(B10,'пр.взв'!B7:G86,4,FALSE)</f>
        <v>г.Санкт-Петербург</v>
      </c>
      <c r="F10" s="262">
        <f>VLOOKUP(B10,'пр.взв'!B7:G86,5,FALSE)</f>
        <v>0</v>
      </c>
      <c r="G10" s="255" t="str">
        <f>VLOOKUP(B10,'пр.взв'!B7:G86,6,FALSE)</f>
        <v>Селяков А.А.</v>
      </c>
    </row>
    <row r="11" spans="1:7" ht="10.5" customHeight="1">
      <c r="A11" s="256"/>
      <c r="B11" s="258"/>
      <c r="C11" s="259"/>
      <c r="D11" s="260"/>
      <c r="E11" s="261"/>
      <c r="F11" s="262"/>
      <c r="G11" s="255"/>
    </row>
    <row r="12" spans="1:7" ht="10.5" customHeight="1">
      <c r="A12" s="256" t="s">
        <v>12</v>
      </c>
      <c r="B12" s="257">
        <v>41</v>
      </c>
      <c r="C12" s="259" t="str">
        <f>VLOOKUP(B12,'пр.взв'!B7:G94,2,FALSE)</f>
        <v>Леонтьев Никита Геннадьевич</v>
      </c>
      <c r="D12" s="194" t="str">
        <f>VLOOKUP(C12,'пр.взв'!C7:H94,2,FALSE)</f>
        <v>04.08.2002, 1ю</v>
      </c>
      <c r="E12" s="259" t="str">
        <f>VLOOKUP(D12,'пр.взв'!D7:I94,2,FALSE)</f>
        <v>г.Давлеканово, Р.Башкортостан</v>
      </c>
      <c r="F12" s="262">
        <f>VLOOKUP(E12,'пр.взв'!E7:J94,2,FALSE)</f>
        <v>0</v>
      </c>
      <c r="G12" s="255" t="str">
        <f>VLOOKUP(B12,'пр.взв'!B9:G88,6,FALSE)</f>
        <v>Никитин А.Г.</v>
      </c>
    </row>
    <row r="13" spans="1:7" ht="10.5" customHeight="1">
      <c r="A13" s="256"/>
      <c r="B13" s="258"/>
      <c r="C13" s="259"/>
      <c r="D13" s="193"/>
      <c r="E13" s="259"/>
      <c r="F13" s="262"/>
      <c r="G13" s="255"/>
    </row>
    <row r="14" spans="1:7" ht="10.5" customHeight="1">
      <c r="A14" s="256" t="s">
        <v>14</v>
      </c>
      <c r="B14" s="257">
        <v>2</v>
      </c>
      <c r="C14" s="259" t="str">
        <f>VLOOKUP(B14,'пр.взв'!B7:G86,2,FALSE)</f>
        <v>Фунтиков Александр Викторович</v>
      </c>
      <c r="D14" s="260" t="str">
        <f>VLOOKUP(B14,'пр.взв'!B7:G86,3,FALSE)</f>
        <v>06.08.2002, 1ю</v>
      </c>
      <c r="E14" s="261" t="str">
        <f>VLOOKUP(B14,'пр.взв'!B7:G86,4,FALSE)</f>
        <v>ГБОУ ЦО "Самбо-70" г.Москва</v>
      </c>
      <c r="F14" s="262">
        <f>VLOOKUP(B14,'пр.взв'!B7:G86,5,FALSE)</f>
        <v>0</v>
      </c>
      <c r="G14" s="255" t="str">
        <f>VLOOKUP(B14,'пр.взв'!B7:G86,6,FALSE)</f>
        <v>Кабанов Д.Б., Богатырев Д.В.</v>
      </c>
    </row>
    <row r="15" spans="1:7" ht="10.5" customHeight="1">
      <c r="A15" s="256"/>
      <c r="B15" s="258"/>
      <c r="C15" s="259"/>
      <c r="D15" s="260"/>
      <c r="E15" s="261"/>
      <c r="F15" s="262"/>
      <c r="G15" s="255"/>
    </row>
    <row r="16" spans="1:7" ht="10.5" customHeight="1">
      <c r="A16" s="256" t="s">
        <v>15</v>
      </c>
      <c r="B16" s="257">
        <v>32</v>
      </c>
      <c r="C16" s="259" t="str">
        <f>VLOOKUP(B16,'пр.взв'!B7:G86,2,FALSE)</f>
        <v>Караульщиков Никита</v>
      </c>
      <c r="D16" s="260">
        <f>VLOOKUP(B16,'пр.взв'!B7:G86,3,FALSE)</f>
        <v>2002</v>
      </c>
      <c r="E16" s="261" t="str">
        <f>VLOOKUP(B16,'пр.взв'!B7:G86,4,FALSE)</f>
        <v>г.Н.Ломов, Пензенская обл., ПФО</v>
      </c>
      <c r="F16" s="262">
        <f>VLOOKUP(B16,'пр.взв'!B7:G86,5,FALSE)</f>
        <v>0</v>
      </c>
      <c r="G16" s="255" t="str">
        <f>VLOOKUP(B16,'пр.взв'!B7:G86,6,FALSE)</f>
        <v>Конестяпин А.И.</v>
      </c>
    </row>
    <row r="17" spans="1:7" ht="10.5" customHeight="1">
      <c r="A17" s="256"/>
      <c r="B17" s="258"/>
      <c r="C17" s="259"/>
      <c r="D17" s="260"/>
      <c r="E17" s="261"/>
      <c r="F17" s="262"/>
      <c r="G17" s="255"/>
    </row>
    <row r="18" spans="1:7" ht="10.5" customHeight="1">
      <c r="A18" s="256" t="s">
        <v>16</v>
      </c>
      <c r="B18" s="257">
        <v>3</v>
      </c>
      <c r="C18" s="259" t="str">
        <f>VLOOKUP(B18,'пр.взв'!B7:G86,2,FALSE)</f>
        <v>Бушуев Никита Александрович</v>
      </c>
      <c r="D18" s="263">
        <f>VLOOKUP(B18,'пр.взв'!B7:G86,3,FALSE)</f>
        <v>37826</v>
      </c>
      <c r="E18" s="261" t="str">
        <f>VLOOKUP(B18,'пр.взв'!B7:G86,4,FALSE)</f>
        <v>г.Н.Новгород, Нижегородская обл., ПФО</v>
      </c>
      <c r="F18" s="262">
        <f>VLOOKUP(B18,'пр.взв'!B7:G86,5,FALSE)</f>
        <v>0</v>
      </c>
      <c r="G18" s="255" t="str">
        <f>VLOOKUP(B18,'пр.взв'!B7:G86,6,FALSE)</f>
        <v>Додонов А.И.</v>
      </c>
    </row>
    <row r="19" spans="1:7" ht="10.5" customHeight="1">
      <c r="A19" s="256"/>
      <c r="B19" s="258"/>
      <c r="C19" s="259"/>
      <c r="D19" s="263"/>
      <c r="E19" s="261"/>
      <c r="F19" s="262"/>
      <c r="G19" s="255"/>
    </row>
    <row r="20" spans="1:7" ht="10.5" customHeight="1">
      <c r="A20" s="256" t="s">
        <v>17</v>
      </c>
      <c r="B20" s="257">
        <v>30</v>
      </c>
      <c r="C20" s="259" t="str">
        <f>VLOOKUP(B20,'пр.взв'!B7:G86,2,FALSE)</f>
        <v>Мальцев Максим Константинович</v>
      </c>
      <c r="D20" s="263">
        <f>VLOOKUP(B20,'пр.взв'!B7:G86,3,FALSE)</f>
        <v>37847</v>
      </c>
      <c r="E20" s="261" t="str">
        <f>VLOOKUP(B20,'пр.взв'!B7:G86,4,FALSE)</f>
        <v>г.Н.Новгород, Нижегородская обл., ПФО</v>
      </c>
      <c r="F20" s="262">
        <f>VLOOKUP(B20,'пр.взв'!B7:G86,5,FALSE)</f>
        <v>0</v>
      </c>
      <c r="G20" s="255" t="str">
        <f>VLOOKUP(B20,'пр.взв'!B7:G86,6,FALSE)</f>
        <v>Додонов А.И.</v>
      </c>
    </row>
    <row r="21" spans="1:7" ht="10.5" customHeight="1">
      <c r="A21" s="256"/>
      <c r="B21" s="258"/>
      <c r="C21" s="259"/>
      <c r="D21" s="263"/>
      <c r="E21" s="261"/>
      <c r="F21" s="262"/>
      <c r="G21" s="255"/>
    </row>
    <row r="22" spans="1:7" ht="10.5" customHeight="1">
      <c r="A22" s="256" t="s">
        <v>18</v>
      </c>
      <c r="B22" s="257">
        <v>28</v>
      </c>
      <c r="C22" s="259" t="str">
        <f>VLOOKUP(B22,'пр.взв'!B7:G86,2,FALSE)</f>
        <v>Банлуев Вадим Эльмарович</v>
      </c>
      <c r="D22" s="260" t="str">
        <f>VLOOKUP(B22,'пр.взв'!B7:G86,3,FALSE)</f>
        <v>17.12.2002, 1р</v>
      </c>
      <c r="E22" s="261" t="str">
        <f>VLOOKUP(B22,'пр.взв'!B7:G86,4,FALSE)</f>
        <v>г.Красноармейск Саратовская обл., ПФО</v>
      </c>
      <c r="F22" s="262">
        <f>VLOOKUP(B22,'пр.взв'!B7:G86,5,FALSE)</f>
        <v>0</v>
      </c>
      <c r="G22" s="255" t="str">
        <f>VLOOKUP(B22,'пр.взв'!B7:G86,6,FALSE)</f>
        <v>Кругов В.В. Обухов А.В.</v>
      </c>
    </row>
    <row r="23" spans="1:7" ht="10.5" customHeight="1">
      <c r="A23" s="256"/>
      <c r="B23" s="258"/>
      <c r="C23" s="259"/>
      <c r="D23" s="260"/>
      <c r="E23" s="261"/>
      <c r="F23" s="262"/>
      <c r="G23" s="255"/>
    </row>
    <row r="24" spans="1:7" ht="10.5" customHeight="1">
      <c r="A24" s="256" t="s">
        <v>19</v>
      </c>
      <c r="B24" s="257">
        <v>10</v>
      </c>
      <c r="C24" s="259" t="str">
        <f>VLOOKUP(B24,'пр.взв'!B7:G86,2,FALSE)</f>
        <v>Носов Денис Юрьевич</v>
      </c>
      <c r="D24" s="260" t="str">
        <f>VLOOKUP(B24,'пр.взв'!B7:G86,3,FALSE)</f>
        <v>18.07.2001, 1ю</v>
      </c>
      <c r="E24" s="261" t="str">
        <f>VLOOKUP(B24,'пр.взв'!B7:G86,4,FALSE)</f>
        <v>р.п.Ивантеевка, Саратовская обл. ПФО</v>
      </c>
      <c r="F24" s="262">
        <f>VLOOKUP(B24,'пр.взв'!B7:G86,5,FALSE)</f>
        <v>0</v>
      </c>
      <c r="G24" s="255" t="str">
        <f>VLOOKUP(B24,'пр.взв'!B7:G86,6,FALSE)</f>
        <v>Аржаткин В.В.</v>
      </c>
    </row>
    <row r="25" spans="1:7" ht="10.5" customHeight="1">
      <c r="A25" s="256"/>
      <c r="B25" s="258"/>
      <c r="C25" s="259"/>
      <c r="D25" s="260"/>
      <c r="E25" s="261"/>
      <c r="F25" s="262"/>
      <c r="G25" s="255"/>
    </row>
    <row r="26" spans="1:7" ht="10.5" customHeight="1">
      <c r="A26" s="256" t="s">
        <v>20</v>
      </c>
      <c r="B26" s="257">
        <v>23</v>
      </c>
      <c r="C26" s="259" t="str">
        <f>VLOOKUP(B26,'пр.взв'!B7:G86,2,FALSE)</f>
        <v>Звягин Александр Сергеевич</v>
      </c>
      <c r="D26" s="260" t="str">
        <f>VLOOKUP(B26,'пр.взв'!B7:G86,3,FALSE)</f>
        <v>11.07.2003,   1ю</v>
      </c>
      <c r="E26" s="261" t="str">
        <f>VLOOKUP(B26,'пр.взв'!B7:G86,4,FALSE)</f>
        <v>г.Энгельс, Саратовская обл., ПФО</v>
      </c>
      <c r="F26" s="262">
        <f>VLOOKUP(B26,'пр.взв'!B7:G86,5,FALSE)</f>
        <v>0</v>
      </c>
      <c r="G26" s="255" t="str">
        <f>VLOOKUP(B26,'пр.взв'!B7:G86,6,FALSE)</f>
        <v>Никитин А.П.</v>
      </c>
    </row>
    <row r="27" spans="1:7" ht="10.5" customHeight="1">
      <c r="A27" s="256"/>
      <c r="B27" s="258"/>
      <c r="C27" s="259"/>
      <c r="D27" s="260"/>
      <c r="E27" s="261"/>
      <c r="F27" s="262"/>
      <c r="G27" s="255"/>
    </row>
    <row r="28" spans="1:7" ht="10.5" customHeight="1">
      <c r="A28" s="256" t="s">
        <v>21</v>
      </c>
      <c r="B28" s="257">
        <v>38</v>
      </c>
      <c r="C28" s="259" t="str">
        <f>VLOOKUP(B28,'пр.взв'!B7:G86,2,FALSE)</f>
        <v>Виноградов Андрей Максимович</v>
      </c>
      <c r="D28" s="260" t="str">
        <f>VLOOKUP(B28,'пр.взв'!B7:G86,3,FALSE)</f>
        <v>15.01.2003, 2ю</v>
      </c>
      <c r="E28" s="261" t="str">
        <f>VLOOKUP(B28,'пр.взв'!B7:G86,4,FALSE)</f>
        <v>ГБОУ ЦО "Самбо-70" г.Москва</v>
      </c>
      <c r="F28" s="262">
        <f>VLOOKUP(B28,'пр.взв'!B7:G86,5,FALSE)</f>
        <v>0</v>
      </c>
      <c r="G28" s="255" t="str">
        <f>VLOOKUP(B28,'пр.взв'!B7:G86,6,FALSE)</f>
        <v>Богомолов В.А., Мартынов И.В.</v>
      </c>
    </row>
    <row r="29" spans="1:7" ht="10.5" customHeight="1">
      <c r="A29" s="256"/>
      <c r="B29" s="258"/>
      <c r="C29" s="259"/>
      <c r="D29" s="260"/>
      <c r="E29" s="261"/>
      <c r="F29" s="262"/>
      <c r="G29" s="255"/>
    </row>
    <row r="30" spans="1:7" ht="10.5" customHeight="1">
      <c r="A30" s="256" t="s">
        <v>38</v>
      </c>
      <c r="B30" s="257">
        <v>44</v>
      </c>
      <c r="C30" s="259" t="str">
        <f>VLOOKUP(B30,'пр.взв'!B7:G94,2,FALSE)</f>
        <v>Левада Андрей Александрович</v>
      </c>
      <c r="D30" s="273" t="str">
        <f>VLOOKUP(C30,'пр.взв'!C7:H94,2,FALSE)</f>
        <v>27.07.2003, 1ю</v>
      </c>
      <c r="E30" s="259" t="str">
        <f>VLOOKUP(D30,'пр.взв'!D7:I94,2,FALSE)</f>
        <v>г.Мытищи, Московская обл. ЦФО</v>
      </c>
      <c r="F30" s="262">
        <f>VLOOKUP(E30,'пр.взв'!E7:J94,2,FALSE)</f>
        <v>0</v>
      </c>
      <c r="G30" s="255" t="str">
        <f>VLOOKUP(B30,'пр.взв'!B9:G94,6,FALSE)</f>
        <v>Гончаров Ю.С.</v>
      </c>
    </row>
    <row r="31" spans="1:14" ht="10.5" customHeight="1">
      <c r="A31" s="256"/>
      <c r="B31" s="258"/>
      <c r="C31" s="259"/>
      <c r="D31" s="273"/>
      <c r="E31" s="259"/>
      <c r="F31" s="262"/>
      <c r="G31" s="255"/>
      <c r="H31" s="6"/>
      <c r="I31" s="6"/>
      <c r="J31" s="6"/>
      <c r="L31" s="6"/>
      <c r="M31" s="6"/>
      <c r="N31" s="6"/>
    </row>
    <row r="32" spans="1:14" ht="10.5" customHeight="1">
      <c r="A32" s="256" t="s">
        <v>39</v>
      </c>
      <c r="B32" s="257">
        <v>9</v>
      </c>
      <c r="C32" s="259" t="str">
        <f>VLOOKUP(B32,'пр.взв'!B7:G94,2,FALSE)</f>
        <v>Дикий Владислав Александрович</v>
      </c>
      <c r="D32" s="273" t="str">
        <f>VLOOKUP(C32,'пр.взв'!C7:H94,2,FALSE)</f>
        <v>11.05.2001, 1ю</v>
      </c>
      <c r="E32" s="259" t="str">
        <f>VLOOKUP(D32,'пр.взв'!D7:I94,2,FALSE)</f>
        <v>г.Санкт-Петербург</v>
      </c>
      <c r="F32" s="262">
        <f>VLOOKUP(E32,'пр.взв'!E7:J94,2,FALSE)</f>
        <v>0</v>
      </c>
      <c r="G32" s="255" t="str">
        <f>VLOOKUP(B32,'пр.взв'!B11:G90,6,FALSE)</f>
        <v>Селяков А.А.</v>
      </c>
      <c r="H32" s="6"/>
      <c r="I32" s="6"/>
      <c r="J32" s="6"/>
      <c r="L32" s="6"/>
      <c r="M32" s="6"/>
      <c r="N32" s="6"/>
    </row>
    <row r="33" spans="1:14" ht="10.5" customHeight="1">
      <c r="A33" s="256"/>
      <c r="B33" s="258"/>
      <c r="C33" s="259"/>
      <c r="D33" s="273"/>
      <c r="E33" s="259"/>
      <c r="F33" s="262"/>
      <c r="G33" s="255"/>
      <c r="H33" s="6"/>
      <c r="I33" s="6"/>
      <c r="J33" s="6"/>
      <c r="L33" s="6"/>
      <c r="M33" s="6"/>
      <c r="N33" s="6"/>
    </row>
    <row r="34" spans="1:7" ht="10.5" customHeight="1">
      <c r="A34" s="256" t="s">
        <v>40</v>
      </c>
      <c r="B34" s="257">
        <v>40</v>
      </c>
      <c r="C34" s="259" t="str">
        <f>VLOOKUP(B34,'пр.взв'!B7:G86,2,FALSE)</f>
        <v>Шемяков Иван Эдуардович</v>
      </c>
      <c r="D34" s="273" t="str">
        <f>VLOOKUP(C34,'пр.взв'!C7:H86,2,FALSE)</f>
        <v>06.01.2002, 2р</v>
      </c>
      <c r="E34" s="261" t="str">
        <f>VLOOKUP(B34,'пр.взв'!B7:G86,4,FALSE)</f>
        <v>г.Чебоксары, Чувашская Республика, ПФО</v>
      </c>
      <c r="F34" s="262">
        <f>VLOOKUP(B34,'пр.взв'!B7:G86,5,FALSE)</f>
        <v>0</v>
      </c>
      <c r="G34" s="255" t="str">
        <f>VLOOKUP(B34,'пр.взв'!B7:G86,6,FALSE)</f>
        <v>Осипов Д.Н.</v>
      </c>
    </row>
    <row r="35" spans="1:7" ht="10.5" customHeight="1">
      <c r="A35" s="256"/>
      <c r="B35" s="258"/>
      <c r="C35" s="259"/>
      <c r="D35" s="273"/>
      <c r="E35" s="261"/>
      <c r="F35" s="262"/>
      <c r="G35" s="255"/>
    </row>
    <row r="36" spans="1:7" ht="10.5" customHeight="1">
      <c r="A36" s="256" t="s">
        <v>41</v>
      </c>
      <c r="B36" s="257">
        <v>26</v>
      </c>
      <c r="C36" s="259" t="str">
        <f>VLOOKUP(B36,'пр.взв'!B7:G86,2,FALSE)</f>
        <v>Лукашин Игорь Павлович</v>
      </c>
      <c r="D36" s="260" t="str">
        <f>VLOOKUP(B36,'пр.взв'!B7:G86,3,FALSE)</f>
        <v>11.03.2001, 1ю</v>
      </c>
      <c r="E36" s="261" t="str">
        <f>VLOOKUP(B36,'пр.взв'!B7:G86,4,FALSE)</f>
        <v>ГБОУ ЦО "Самбо-70" г.Москва</v>
      </c>
      <c r="F36" s="262">
        <f>VLOOKUP(B36,'пр.взв'!B7:G86,5,FALSE)</f>
        <v>0</v>
      </c>
      <c r="G36" s="255" t="str">
        <f>VLOOKUP(B36,'пр.взв'!B7:G86,6,FALSE)</f>
        <v>Богомолов В.А., Мартынов И.В.</v>
      </c>
    </row>
    <row r="37" spans="1:7" ht="10.5" customHeight="1">
      <c r="A37" s="256"/>
      <c r="B37" s="258"/>
      <c r="C37" s="259"/>
      <c r="D37" s="260"/>
      <c r="E37" s="261"/>
      <c r="F37" s="262"/>
      <c r="G37" s="255"/>
    </row>
    <row r="38" spans="1:7" ht="10.5" customHeight="1">
      <c r="A38" s="256" t="s">
        <v>42</v>
      </c>
      <c r="B38" s="257">
        <v>14</v>
      </c>
      <c r="C38" s="259" t="str">
        <f>VLOOKUP(B38,'пр.взв'!B7:G86,2,FALSE)</f>
        <v>Бабаев Дамир Рустамович</v>
      </c>
      <c r="D38" s="260" t="str">
        <f>VLOOKUP(B38,'пр.взв'!B7:G86,3,FALSE)</f>
        <v>23.04.2003, 1ю</v>
      </c>
      <c r="E38" s="261" t="str">
        <f>VLOOKUP(B38,'пр.взв'!B7:G86,4,FALSE)</f>
        <v>г.Волгоград, Волгоградская обл. ЮФО</v>
      </c>
      <c r="F38" s="262">
        <f>VLOOKUP(B38,'пр.взв'!B7:G86,5,FALSE)</f>
        <v>0</v>
      </c>
      <c r="G38" s="255" t="str">
        <f>VLOOKUP(B38,'пр.взв'!B7:G86,6,FALSE)</f>
        <v>Филиппов М.В., Иванова Т.А.</v>
      </c>
    </row>
    <row r="39" spans="1:7" ht="10.5" customHeight="1">
      <c r="A39" s="256">
        <f>HYPERLINK('[1]реквизиты'!$A$20)</f>
      </c>
      <c r="B39" s="258"/>
      <c r="C39" s="259"/>
      <c r="D39" s="260"/>
      <c r="E39" s="261"/>
      <c r="F39" s="262"/>
      <c r="G39" s="255"/>
    </row>
    <row r="40" spans="1:7" ht="10.5" customHeight="1">
      <c r="A40" s="256" t="s">
        <v>43</v>
      </c>
      <c r="B40" s="257">
        <v>7</v>
      </c>
      <c r="C40" s="259" t="str">
        <f>VLOOKUP(B40,'пр.взв'!B7:G86,2,FALSE)</f>
        <v>Разумов Владлен Андреевич</v>
      </c>
      <c r="D40" s="260" t="str">
        <f>VLOOKUP(B40,'пр.взв'!B7:G86,3,FALSE)</f>
        <v>03.12.2003,1р</v>
      </c>
      <c r="E40" s="261" t="str">
        <f>VLOOKUP(B40,'пр.взв'!B7:G86,4,FALSE)</f>
        <v>г.Железноводск Ставропольский край, ЮФО</v>
      </c>
      <c r="F40" s="262">
        <f>VLOOKUP(B40,'пр.взв'!B7:G86,5,FALSE)</f>
        <v>0</v>
      </c>
      <c r="G40" s="255" t="str">
        <f>VLOOKUP(B40,'пр.взв'!B7:G86,6,FALSE)</f>
        <v>Абрамян Д.А.</v>
      </c>
    </row>
    <row r="41" spans="1:7" ht="10.5" customHeight="1">
      <c r="A41" s="256"/>
      <c r="B41" s="258"/>
      <c r="C41" s="259"/>
      <c r="D41" s="260"/>
      <c r="E41" s="261"/>
      <c r="F41" s="262"/>
      <c r="G41" s="255"/>
    </row>
    <row r="42" spans="1:7" ht="10.5" customHeight="1">
      <c r="A42" s="256" t="s">
        <v>44</v>
      </c>
      <c r="B42" s="257">
        <v>42</v>
      </c>
      <c r="C42" s="259" t="str">
        <f>VLOOKUP(B42,'пр.взв'!B7:G94,2,FALSE)</f>
        <v>Основин Григорий Макисмович</v>
      </c>
      <c r="D42" s="273" t="str">
        <f>VLOOKUP(C42,'пр.взв'!C7:H94,2,FALSE)</f>
        <v>13.05.2003, 1ю</v>
      </c>
      <c r="E42" s="259" t="str">
        <f>VLOOKUP(D42,'пр.взв'!D7:I94,2,FALSE)</f>
        <v>г.Балашов Саратовская обл. ПФО</v>
      </c>
      <c r="F42" s="262">
        <f>VLOOKUP(E42,'пр.взв'!E7:J94,2,FALSE)</f>
        <v>0</v>
      </c>
      <c r="G42" s="255" t="str">
        <f>VLOOKUP(B42,'пр.взв'!B9:G94,6,FALSE)</f>
        <v>Разваляев С.В.</v>
      </c>
    </row>
    <row r="43" spans="1:7" ht="10.5" customHeight="1">
      <c r="A43" s="256"/>
      <c r="B43" s="258"/>
      <c r="C43" s="259"/>
      <c r="D43" s="273"/>
      <c r="E43" s="259"/>
      <c r="F43" s="262"/>
      <c r="G43" s="255"/>
    </row>
    <row r="44" spans="1:7" ht="10.5" customHeight="1">
      <c r="A44" s="256" t="s">
        <v>45</v>
      </c>
      <c r="B44" s="257">
        <v>6</v>
      </c>
      <c r="C44" s="259" t="str">
        <f>VLOOKUP(B44,'пр.взв'!B7:G94,2,FALSE)</f>
        <v>Аюкин Даниил Владиславович</v>
      </c>
      <c r="D44" s="273" t="str">
        <f>VLOOKUP(C44,'пр.взв'!C7:H94,2,FALSE)</f>
        <v>15.03.2001, 2ю</v>
      </c>
      <c r="E44" s="259" t="str">
        <f>VLOOKUP(D44,'пр.взв'!D7:I94,2,FALSE)</f>
        <v>г.Чебоксары, Чувашская Республика, ПФО</v>
      </c>
      <c r="F44" s="262">
        <f>VLOOKUP(E44,'пр.взв'!E7:J94,2,FALSE)</f>
        <v>0</v>
      </c>
      <c r="G44" s="255" t="str">
        <f>VLOOKUP(B44,'пр.взв'!B9:G94,6,FALSE)</f>
        <v>Трофимов Е.В.</v>
      </c>
    </row>
    <row r="45" spans="1:7" ht="10.5" customHeight="1">
      <c r="A45" s="256"/>
      <c r="B45" s="258"/>
      <c r="C45" s="259"/>
      <c r="D45" s="273"/>
      <c r="E45" s="259"/>
      <c r="F45" s="262"/>
      <c r="G45" s="255"/>
    </row>
    <row r="46" spans="1:7" ht="10.5" customHeight="1">
      <c r="A46" s="256" t="s">
        <v>46</v>
      </c>
      <c r="B46" s="257">
        <v>15</v>
      </c>
      <c r="C46" s="259" t="str">
        <f>VLOOKUP(B46,'пр.взв'!B7:G86,2,FALSE)</f>
        <v>Гордон Никита Дмитриевич</v>
      </c>
      <c r="D46" s="260" t="str">
        <f>VLOOKUP(B46,'пр.взв'!B7:G86,3,FALSE)</f>
        <v>18.11.2003, 2ю</v>
      </c>
      <c r="E46" s="261" t="str">
        <f>VLOOKUP(B46,'пр.взв'!B7:G86,4,FALSE)</f>
        <v>г.Грабово Пензенская обл., ПФО</v>
      </c>
      <c r="F46" s="262">
        <f>VLOOKUP(B46,'пр.взв'!B7:G86,5,FALSE)</f>
        <v>0</v>
      </c>
      <c r="G46" s="255" t="str">
        <f>VLOOKUP(B46,'пр.взв'!B7:G86,6,FALSE)</f>
        <v>Солуянов В.В.</v>
      </c>
    </row>
    <row r="47" spans="1:7" ht="10.5" customHeight="1">
      <c r="A47" s="256"/>
      <c r="B47" s="258"/>
      <c r="C47" s="259"/>
      <c r="D47" s="260"/>
      <c r="E47" s="261"/>
      <c r="F47" s="262"/>
      <c r="G47" s="255"/>
    </row>
    <row r="48" spans="1:7" ht="10.5" customHeight="1">
      <c r="A48" s="256" t="s">
        <v>47</v>
      </c>
      <c r="B48" s="257">
        <v>18</v>
      </c>
      <c r="C48" s="259" t="str">
        <f>VLOOKUP(B48,'пр.взв'!B7:G86,2,FALSE)</f>
        <v>Харитонов Роман Дмитриевич</v>
      </c>
      <c r="D48" s="260" t="str">
        <f>VLOOKUP(B48,'пр.взв'!B7:G86,3,FALSE)</f>
        <v>29.06.2002 2р</v>
      </c>
      <c r="E48" s="261" t="str">
        <f>VLOOKUP(B48,'пр.взв'!B7:G86,4,FALSE)</f>
        <v>г.Чебоксары, Чувашская Республика, ПФО</v>
      </c>
      <c r="F48" s="262">
        <f>VLOOKUP(B48,'пр.взв'!B7:G86,5,FALSE)</f>
        <v>0</v>
      </c>
      <c r="G48" s="255" t="str">
        <f>VLOOKUP(B48,'пр.взв'!B7:G86,6,FALSE)</f>
        <v>Пегасов С.В.</v>
      </c>
    </row>
    <row r="49" spans="1:7" ht="10.5" customHeight="1">
      <c r="A49" s="256"/>
      <c r="B49" s="258"/>
      <c r="C49" s="259"/>
      <c r="D49" s="260"/>
      <c r="E49" s="261"/>
      <c r="F49" s="262"/>
      <c r="G49" s="255"/>
    </row>
    <row r="50" spans="1:7" ht="10.5" customHeight="1">
      <c r="A50" s="256" t="s">
        <v>48</v>
      </c>
      <c r="B50" s="257">
        <v>34</v>
      </c>
      <c r="C50" s="259" t="str">
        <f>VLOOKUP(B50,'пр.взв'!B7:G86,2,FALSE)</f>
        <v>Кабанов Филипп Олегович</v>
      </c>
      <c r="D50" s="260" t="str">
        <f>VLOOKUP(B50,'пр.взв'!B7:G86,3,FALSE)</f>
        <v>24.06.2002, 1ю</v>
      </c>
      <c r="E50" s="261" t="str">
        <f>VLOOKUP(B50,'пр.взв'!B7:G86,4,FALSE)</f>
        <v>г.Волгоград, Волгоградская обл. ЮФО</v>
      </c>
      <c r="F50" s="262">
        <f>VLOOKUP(B50,'пр.взв'!B7:G86,5,FALSE)</f>
        <v>0</v>
      </c>
      <c r="G50" s="255" t="str">
        <f>VLOOKUP(B50,'пр.взв'!B7:G86,6,FALSE)</f>
        <v>Филиппов М.В., Иванова Т.А.</v>
      </c>
    </row>
    <row r="51" spans="1:7" ht="10.5" customHeight="1">
      <c r="A51" s="256"/>
      <c r="B51" s="258"/>
      <c r="C51" s="259"/>
      <c r="D51" s="260"/>
      <c r="E51" s="261"/>
      <c r="F51" s="262"/>
      <c r="G51" s="255"/>
    </row>
    <row r="52" spans="1:7" ht="10.5" customHeight="1">
      <c r="A52" s="256" t="s">
        <v>49</v>
      </c>
      <c r="B52" s="257">
        <v>16</v>
      </c>
      <c r="C52" s="259" t="str">
        <f>VLOOKUP(B52,'пр.взв'!B7:G86,2,FALSE)</f>
        <v>Земляницин Михаил Андреевич</v>
      </c>
      <c r="D52" s="260" t="str">
        <f>VLOOKUP(B52,'пр.взв'!B7:G86,3,FALSE)</f>
        <v>20.11.2001, 1ю</v>
      </c>
      <c r="E52" s="261" t="str">
        <f>VLOOKUP(B52,'пр.взв'!B7:G86,4,FALSE)</f>
        <v>ГБОУ ЦО "Самбо-70" г.Москва</v>
      </c>
      <c r="F52" s="262">
        <f>VLOOKUP(B52,'пр.взв'!B7:G86,5,FALSE)</f>
        <v>0</v>
      </c>
      <c r="G52" s="255" t="str">
        <f>VLOOKUP(B52,'пр.взв'!B7:G86,6,FALSE)</f>
        <v>Савкин А.В., Соломатин А.В., Соломатин С.В.</v>
      </c>
    </row>
    <row r="53" spans="1:7" ht="10.5" customHeight="1">
      <c r="A53" s="256"/>
      <c r="B53" s="258"/>
      <c r="C53" s="259"/>
      <c r="D53" s="260"/>
      <c r="E53" s="261"/>
      <c r="F53" s="262"/>
      <c r="G53" s="255"/>
    </row>
    <row r="54" spans="1:7" ht="10.5" customHeight="1">
      <c r="A54" s="256" t="s">
        <v>50</v>
      </c>
      <c r="B54" s="257">
        <v>27</v>
      </c>
      <c r="C54" s="259" t="str">
        <f>VLOOKUP(B54,'пр.взв'!B7:G86,2,FALSE)</f>
        <v>Оглы Роман Лятюниевич</v>
      </c>
      <c r="D54" s="260" t="str">
        <f>VLOOKUP(B54,'пр.взв'!B7:G86,3,FALSE)</f>
        <v>05.02.2002, 1ю</v>
      </c>
      <c r="E54" s="261" t="str">
        <f>VLOOKUP(B54,'пр.взв'!B7:G86,4,FALSE)</f>
        <v>р.п.Таловая Воронежская обл. ЦФО</v>
      </c>
      <c r="F54" s="262">
        <f>VLOOKUP(B54,'пр.взв'!B7:G86,5,FALSE)</f>
        <v>0</v>
      </c>
      <c r="G54" s="255" t="str">
        <f>VLOOKUP(B54,'пр.взв'!B7:G86,6,FALSE)</f>
        <v>Алексеев Ю.В.</v>
      </c>
    </row>
    <row r="55" spans="1:7" ht="10.5" customHeight="1">
      <c r="A55" s="256"/>
      <c r="B55" s="258"/>
      <c r="C55" s="259"/>
      <c r="D55" s="260"/>
      <c r="E55" s="261"/>
      <c r="F55" s="262"/>
      <c r="G55" s="255"/>
    </row>
    <row r="56" spans="1:7" ht="10.5" customHeight="1">
      <c r="A56" s="256" t="s">
        <v>51</v>
      </c>
      <c r="B56" s="257">
        <v>31</v>
      </c>
      <c r="C56" s="259" t="str">
        <f>VLOOKUP(B56,'пр.взв'!B7:G86,2,FALSE)</f>
        <v>Зулкайдаев Эрнест Сайдулович</v>
      </c>
      <c r="D56" s="260" t="str">
        <f>VLOOKUP(B56,'пр.взв'!B7:G86,3,FALSE)</f>
        <v>23.06.2001, 1ю</v>
      </c>
      <c r="E56" s="261" t="str">
        <f>VLOOKUP(B56,'пр.взв'!B7:G86,4,FALSE)</f>
        <v>р.п.Ивантеевка, Саратовская обл. ПФО</v>
      </c>
      <c r="F56" s="262">
        <f>VLOOKUP(B56,'пр.взв'!B7:G86,5,FALSE)</f>
        <v>0</v>
      </c>
      <c r="G56" s="255" t="str">
        <f>VLOOKUP(B56,'пр.взв'!B7:G86,6,FALSE)</f>
        <v>Аржаткин В.В.</v>
      </c>
    </row>
    <row r="57" spans="1:7" ht="10.5" customHeight="1">
      <c r="A57" s="256"/>
      <c r="B57" s="258"/>
      <c r="C57" s="259"/>
      <c r="D57" s="260"/>
      <c r="E57" s="261"/>
      <c r="F57" s="262"/>
      <c r="G57" s="255"/>
    </row>
    <row r="58" spans="1:7" ht="10.5" customHeight="1">
      <c r="A58" s="256" t="s">
        <v>52</v>
      </c>
      <c r="B58" s="257">
        <v>8</v>
      </c>
      <c r="C58" s="259" t="str">
        <f>VLOOKUP(B58,'пр.взв'!B7:G86,2,FALSE)</f>
        <v>Альчекенов Данияр Азаматович</v>
      </c>
      <c r="D58" s="260" t="str">
        <f>VLOOKUP(B58,'пр.взв'!B7:G86,3,FALSE)</f>
        <v>31.08.2002, 2ю</v>
      </c>
      <c r="E58" s="261" t="str">
        <f>VLOOKUP(B58,'пр.взв'!B7:G86,4,FALSE)</f>
        <v>с.Красный Яр, Астраханская обл. ЮФО</v>
      </c>
      <c r="F58" s="262">
        <f>VLOOKUP(B58,'пр.взв'!B7:G86,5,FALSE)</f>
        <v>0</v>
      </c>
      <c r="G58" s="255" t="str">
        <f>VLOOKUP(B58,'пр.взв'!B7:G86,6,FALSE)</f>
        <v>Каримов Е.А.</v>
      </c>
    </row>
    <row r="59" spans="1:7" ht="10.5" customHeight="1">
      <c r="A59" s="256"/>
      <c r="B59" s="258"/>
      <c r="C59" s="259"/>
      <c r="D59" s="260"/>
      <c r="E59" s="261"/>
      <c r="F59" s="262"/>
      <c r="G59" s="255"/>
    </row>
    <row r="60" spans="1:7" ht="10.5" customHeight="1">
      <c r="A60" s="256" t="s">
        <v>53</v>
      </c>
      <c r="B60" s="257">
        <v>11</v>
      </c>
      <c r="C60" s="259" t="str">
        <f>VLOOKUP(B60,'пр.взв'!B7:G86,2,FALSE)</f>
        <v>Лукашин Иван Алексеевич</v>
      </c>
      <c r="D60" s="260" t="str">
        <f>VLOOKUP(B60,'пр.взв'!B7:G86,3,FALSE)</f>
        <v>17.03.2002, 1р</v>
      </c>
      <c r="E60" s="261" t="str">
        <f>VLOOKUP(B60,'пр.взв'!B7:G86,4,FALSE)</f>
        <v>г.Вольск, Саратовская обл. ПФО</v>
      </c>
      <c r="F60" s="262">
        <f>VLOOKUP(B60,'пр.взв'!B7:G86,5,FALSE)</f>
        <v>0</v>
      </c>
      <c r="G60" s="255" t="str">
        <f>VLOOKUP(B60,'пр.взв'!B7:G86,6,FALSE)</f>
        <v>Очкин А.И. Очкина М.В.</v>
      </c>
    </row>
    <row r="61" spans="1:7" ht="10.5" customHeight="1">
      <c r="A61" s="256"/>
      <c r="B61" s="258"/>
      <c r="C61" s="259"/>
      <c r="D61" s="260"/>
      <c r="E61" s="261"/>
      <c r="F61" s="262"/>
      <c r="G61" s="255"/>
    </row>
    <row r="62" spans="1:7" ht="10.5" customHeight="1">
      <c r="A62" s="256" t="s">
        <v>54</v>
      </c>
      <c r="B62" s="257">
        <v>22</v>
      </c>
      <c r="C62" s="259" t="str">
        <f>VLOOKUP(B62,'пр.взв'!B7:G86,2,FALSE)</f>
        <v>Кунусов Дархан Дамирович</v>
      </c>
      <c r="D62" s="260" t="str">
        <f>VLOOKUP(B62,'пр.взв'!B7:G86,3,FALSE)</f>
        <v>11.05.2002, 3ю</v>
      </c>
      <c r="E62" s="261" t="str">
        <f>VLOOKUP(B62,'пр.взв'!B7:G86,4,FALSE)</f>
        <v>п.Володарский Астраханская обл.,ЮФО</v>
      </c>
      <c r="F62" s="262">
        <f>VLOOKUP(B62,'пр.взв'!B7:G86,5,FALSE)</f>
        <v>0</v>
      </c>
      <c r="G62" s="255" t="str">
        <f>VLOOKUP(B62,'пр.взв'!B7:G86,6,FALSE)</f>
        <v>Гайнулин И.Г.</v>
      </c>
    </row>
    <row r="63" spans="1:7" ht="10.5" customHeight="1">
      <c r="A63" s="256"/>
      <c r="B63" s="258"/>
      <c r="C63" s="259"/>
      <c r="D63" s="260"/>
      <c r="E63" s="261"/>
      <c r="F63" s="262"/>
      <c r="G63" s="255"/>
    </row>
    <row r="64" spans="1:7" ht="10.5" customHeight="1">
      <c r="A64" s="256" t="s">
        <v>55</v>
      </c>
      <c r="B64" s="257">
        <v>5</v>
      </c>
      <c r="C64" s="259" t="str">
        <f>VLOOKUP(B64,'пр.взв'!B7:G86,2,FALSE)</f>
        <v>Пономарёв Юрий Павлович</v>
      </c>
      <c r="D64" s="260" t="str">
        <f>VLOOKUP(B64,'пр.взв'!B7:G86,3,FALSE)</f>
        <v>21.11.2002, 1р</v>
      </c>
      <c r="E64" s="261" t="str">
        <f>VLOOKUP(B64,'пр.взв'!B7:G86,4,FALSE)</f>
        <v>г.Красноармейск Саратовская обл., ПФО</v>
      </c>
      <c r="F64" s="262">
        <f>VLOOKUP(B64,'пр.взв'!B7:G86,5,FALSE)</f>
        <v>0</v>
      </c>
      <c r="G64" s="255" t="str">
        <f>VLOOKUP(B64,'пр.взв'!B7:G86,6,FALSE)</f>
        <v>Кругов В.В. Обухов А.В.</v>
      </c>
    </row>
    <row r="65" spans="1:7" ht="10.5" customHeight="1" thickBot="1">
      <c r="A65" s="276"/>
      <c r="B65" s="277"/>
      <c r="C65" s="278"/>
      <c r="D65" s="128"/>
      <c r="E65" s="124"/>
      <c r="F65" s="279"/>
      <c r="G65" s="280"/>
    </row>
    <row r="66" spans="1:26" ht="10.5" customHeight="1">
      <c r="A66" s="256" t="s">
        <v>56</v>
      </c>
      <c r="B66" s="257">
        <v>12</v>
      </c>
      <c r="C66" s="259" t="str">
        <f>VLOOKUP(B66,'пр.взв'!B13:G92,2,FALSE)</f>
        <v>Ермоленко Даниил Алексеевич</v>
      </c>
      <c r="D66" s="260" t="str">
        <f>VLOOKUP(B66,'пр.взв'!B13:G92,3,FALSE)</f>
        <v>12.10.2002, 1ю</v>
      </c>
      <c r="E66" s="261" t="str">
        <f>VLOOKUP(B66,'пр.взв'!B13:G92,4,FALSE)</f>
        <v>г.Н.Новгород, Нижегородская обл., ПФО</v>
      </c>
      <c r="F66" s="262">
        <f>VLOOKUP(B66,'пр.взв'!B13:G92,5,FALSE)</f>
        <v>0</v>
      </c>
      <c r="G66" s="255" t="str">
        <f>VLOOKUP(B66,'пр.взв'!B13:G92,6,FALSE)</f>
        <v>Додонов А.И.</v>
      </c>
      <c r="H66" s="4"/>
      <c r="I66" s="4"/>
      <c r="J66" s="4"/>
      <c r="K66" s="4"/>
      <c r="L66" s="4"/>
      <c r="M66" s="4"/>
      <c r="N66" s="37"/>
      <c r="O66" s="37"/>
      <c r="P66" s="37"/>
      <c r="Q66" s="41"/>
      <c r="R66" s="39"/>
      <c r="S66" s="41"/>
      <c r="T66" s="39"/>
      <c r="U66" s="41"/>
      <c r="W66" s="41"/>
      <c r="X66" s="39"/>
      <c r="Y66" s="29"/>
      <c r="Z66" s="29"/>
    </row>
    <row r="67" spans="1:26" ht="10.5" customHeight="1">
      <c r="A67" s="256"/>
      <c r="B67" s="258"/>
      <c r="C67" s="259"/>
      <c r="D67" s="260"/>
      <c r="E67" s="261"/>
      <c r="F67" s="262"/>
      <c r="G67" s="255"/>
      <c r="H67" s="4"/>
      <c r="I67" s="4"/>
      <c r="J67" s="4"/>
      <c r="K67" s="4"/>
      <c r="L67" s="4"/>
      <c r="M67" s="4"/>
      <c r="N67" s="37"/>
      <c r="O67" s="37"/>
      <c r="P67" s="37"/>
      <c r="Q67" s="41"/>
      <c r="R67" s="39"/>
      <c r="S67" s="41"/>
      <c r="T67" s="39"/>
      <c r="U67" s="41"/>
      <c r="W67" s="41"/>
      <c r="X67" s="39"/>
      <c r="Y67" s="29"/>
      <c r="Z67" s="29"/>
    </row>
    <row r="68" spans="1:13" ht="10.5" customHeight="1">
      <c r="A68" s="256" t="s">
        <v>57</v>
      </c>
      <c r="B68" s="257">
        <v>24</v>
      </c>
      <c r="C68" s="259" t="str">
        <f>VLOOKUP(B68,'пр.взв'!B13:G92,2,FALSE)</f>
        <v>Земсков Никита Александрович</v>
      </c>
      <c r="D68" s="260" t="str">
        <f>VLOOKUP(B68,'пр.взв'!B13:G92,3,FALSE)</f>
        <v>20.09.2002, 1ю</v>
      </c>
      <c r="E68" s="261" t="str">
        <f>VLOOKUP(B68,'пр.взв'!B13:G92,4,FALSE)</f>
        <v>г.Пушкино Московская обл., ЦФО</v>
      </c>
      <c r="F68" s="262">
        <f>VLOOKUP(B68,'пр.взв'!B13:G92,5,FALSE)</f>
        <v>0</v>
      </c>
      <c r="G68" s="255" t="str">
        <f>VLOOKUP(B68,'пр.взв'!B13:G92,6,FALSE)</f>
        <v>Аппаков С.С.</v>
      </c>
      <c r="H68" s="4"/>
      <c r="I68" s="4"/>
      <c r="J68" s="4"/>
      <c r="K68" s="4"/>
      <c r="L68" s="4"/>
      <c r="M68" s="4"/>
    </row>
    <row r="69" spans="1:13" ht="10.5" customHeight="1">
      <c r="A69" s="256"/>
      <c r="B69" s="258"/>
      <c r="C69" s="259"/>
      <c r="D69" s="260"/>
      <c r="E69" s="261"/>
      <c r="F69" s="262"/>
      <c r="G69" s="255"/>
      <c r="H69" s="4"/>
      <c r="I69" s="4"/>
      <c r="J69" s="4"/>
      <c r="K69" s="4"/>
      <c r="L69" s="4"/>
      <c r="M69" s="4"/>
    </row>
    <row r="70" spans="1:10" ht="10.5" customHeight="1">
      <c r="A70" s="256" t="s">
        <v>58</v>
      </c>
      <c r="B70" s="257">
        <v>1</v>
      </c>
      <c r="C70" s="259" t="str">
        <f>VLOOKUP(B70,'пр.взв'!B7:G94,2,FALSE)</f>
        <v>Пыркин Данил Эдуардович</v>
      </c>
      <c r="D70" s="273" t="str">
        <f>VLOOKUP(C70,'пр.взв'!C7:H94,2,FALSE)</f>
        <v>27.04.2003, 2ю</v>
      </c>
      <c r="E70" s="259" t="str">
        <f>VLOOKUP(D70,'пр.взв'!D7:I94,2,FALSE)</f>
        <v>г.Чебоксары, Чувашская Республика, ПФО</v>
      </c>
      <c r="F70" s="262">
        <f>VLOOKUP(E70,'пр.взв'!E7:J94,2,FALSE)</f>
        <v>0</v>
      </c>
      <c r="G70" s="255" t="str">
        <f>VLOOKUP(B70,'пр.взв'!B7:G94,6,FALSE)</f>
        <v>Арсентьев Д.Р.</v>
      </c>
      <c r="H70" s="4"/>
      <c r="I70" s="4"/>
      <c r="J70" s="4"/>
    </row>
    <row r="71" spans="1:10" ht="10.5" customHeight="1" thickBot="1">
      <c r="A71" s="276"/>
      <c r="B71" s="277"/>
      <c r="C71" s="278"/>
      <c r="D71" s="126"/>
      <c r="E71" s="278"/>
      <c r="F71" s="279"/>
      <c r="G71" s="255"/>
      <c r="H71" s="4"/>
      <c r="I71" s="4"/>
      <c r="J71" s="4"/>
    </row>
    <row r="72" spans="1:10" ht="10.5" customHeight="1">
      <c r="A72" s="256" t="s">
        <v>59</v>
      </c>
      <c r="B72" s="257">
        <v>37</v>
      </c>
      <c r="C72" s="259" t="str">
        <f>VLOOKUP(B72,'пр.взв'!B19:G98,2,FALSE)</f>
        <v>Кунусов Мирхан Дамирович</v>
      </c>
      <c r="D72" s="260" t="str">
        <f>VLOOKUP(B72,'пр.взв'!B19:G98,3,FALSE)</f>
        <v>11.05.2002,   3ю</v>
      </c>
      <c r="E72" s="261" t="str">
        <f>VLOOKUP(B72,'пр.взв'!B19:G98,4,FALSE)</f>
        <v>п.Володарский Астраханская обл.,ЮФО</v>
      </c>
      <c r="F72" s="262">
        <f>VLOOKUP(B72,'пр.взв'!B19:G98,5,FALSE)</f>
        <v>0</v>
      </c>
      <c r="G72" s="255" t="str">
        <f>VLOOKUP(B72,'пр.взв'!B19:G98,6,FALSE)</f>
        <v>Гайнулин И.Г.</v>
      </c>
      <c r="H72" s="4"/>
      <c r="I72" s="4"/>
      <c r="J72" s="4"/>
    </row>
    <row r="73" spans="1:10" ht="10.5" customHeight="1">
      <c r="A73" s="256"/>
      <c r="B73" s="258"/>
      <c r="C73" s="259"/>
      <c r="D73" s="260"/>
      <c r="E73" s="261"/>
      <c r="F73" s="262"/>
      <c r="G73" s="255"/>
      <c r="H73" s="4"/>
      <c r="I73" s="4"/>
      <c r="J73" s="4"/>
    </row>
    <row r="74" spans="1:10" ht="10.5" customHeight="1">
      <c r="A74" s="256" t="s">
        <v>60</v>
      </c>
      <c r="B74" s="257">
        <v>33</v>
      </c>
      <c r="C74" s="259" t="str">
        <f>VLOOKUP(B74,'пр.взв'!B19:G98,2,FALSE)</f>
        <v>Ахмедов Ахмед Ихтибарович</v>
      </c>
      <c r="D74" s="260" t="str">
        <f>VLOOKUP(B74,'пр.взв'!B19:G98,3,FALSE)</f>
        <v>04.11.2003, 1ю</v>
      </c>
      <c r="E74" s="261" t="str">
        <f>VLOOKUP(B74,'пр.взв'!B19:G98,4,FALSE)</f>
        <v>г.Саратов, Саратовская обл., ПФО</v>
      </c>
      <c r="F74" s="262">
        <f>VLOOKUP(B74,'пр.взв'!B19:G98,5,FALSE)</f>
        <v>0</v>
      </c>
      <c r="G74" s="255" t="str">
        <f>VLOOKUP(B74,'пр.взв'!B19:G98,6,FALSE)</f>
        <v>Рожков В.И.</v>
      </c>
      <c r="H74" s="4"/>
      <c r="I74" s="4"/>
      <c r="J74" s="4"/>
    </row>
    <row r="75" spans="1:10" ht="10.5" customHeight="1">
      <c r="A75" s="256"/>
      <c r="B75" s="258"/>
      <c r="C75" s="259"/>
      <c r="D75" s="260"/>
      <c r="E75" s="261"/>
      <c r="F75" s="262"/>
      <c r="G75" s="255"/>
      <c r="H75" s="4"/>
      <c r="I75" s="4"/>
      <c r="J75" s="4"/>
    </row>
    <row r="76" spans="1:10" ht="10.5" customHeight="1">
      <c r="A76" s="256" t="s">
        <v>61</v>
      </c>
      <c r="B76" s="257">
        <v>21</v>
      </c>
      <c r="C76" s="259" t="str">
        <f>VLOOKUP(B76,'пр.взв'!B19:G98,2,FALSE)</f>
        <v>Гусейнов Гасанбек Султанбекович</v>
      </c>
      <c r="D76" s="260" t="str">
        <f>VLOOKUP(B76,'пр.взв'!B19:G98,3,FALSE)</f>
        <v>24.11.2002, бр</v>
      </c>
      <c r="E76" s="261" t="str">
        <f>VLOOKUP(B76,'пр.взв'!B19:G98,4,FALSE)</f>
        <v>г.Саратов, Саратовская обл., ПФО</v>
      </c>
      <c r="F76" s="262">
        <f>VLOOKUP(B76,'пр.взв'!B19:G98,5,FALSE)</f>
        <v>0</v>
      </c>
      <c r="G76" s="255" t="str">
        <f>VLOOKUP(B76,'пр.взв'!B19:G98,6,FALSE)</f>
        <v>Савкин П.А.</v>
      </c>
      <c r="H76" s="4"/>
      <c r="I76" s="4"/>
      <c r="J76" s="4"/>
    </row>
    <row r="77" spans="1:10" ht="10.5" customHeight="1" thickBot="1">
      <c r="A77" s="276"/>
      <c r="B77" s="277"/>
      <c r="C77" s="278"/>
      <c r="D77" s="128"/>
      <c r="E77" s="124"/>
      <c r="F77" s="279"/>
      <c r="G77" s="280"/>
      <c r="H77" s="4"/>
      <c r="I77" s="4"/>
      <c r="J77" s="4"/>
    </row>
    <row r="78" spans="1:10" ht="10.5" customHeight="1">
      <c r="A78" s="256" t="s">
        <v>62</v>
      </c>
      <c r="B78" s="257">
        <v>13</v>
      </c>
      <c r="C78" s="259" t="str">
        <f>VLOOKUP(B78,'пр.взв'!B25:G104,2,FALSE)</f>
        <v>Гвазава Давид Эмзаривич</v>
      </c>
      <c r="D78" s="260" t="str">
        <f>VLOOKUP(B78,'пр.взв'!B25:G104,3,FALSE)</f>
        <v>01.10.2002, 3ю</v>
      </c>
      <c r="E78" s="261" t="str">
        <f>VLOOKUP(B78,'пр.взв'!B25:G104,4,FALSE)</f>
        <v>г.Саратов, Саратовская обл., ПФО</v>
      </c>
      <c r="F78" s="262">
        <f>VLOOKUP(B78,'пр.взв'!B25:G104,5,FALSE)</f>
        <v>0</v>
      </c>
      <c r="G78" s="255" t="str">
        <f>VLOOKUP(B78,'пр.взв'!B25:G104,6,FALSE)</f>
        <v>Коченюк А.А.</v>
      </c>
      <c r="H78" s="4"/>
      <c r="I78" s="4"/>
      <c r="J78" s="4"/>
    </row>
    <row r="79" spans="1:10" ht="10.5" customHeight="1">
      <c r="A79" s="256"/>
      <c r="B79" s="258"/>
      <c r="C79" s="259"/>
      <c r="D79" s="260"/>
      <c r="E79" s="261"/>
      <c r="F79" s="262"/>
      <c r="G79" s="255"/>
      <c r="H79" s="4"/>
      <c r="I79" s="4"/>
      <c r="J79" s="4"/>
    </row>
    <row r="80" spans="1:10" ht="10.5" customHeight="1">
      <c r="A80" s="256" t="s">
        <v>63</v>
      </c>
      <c r="B80" s="257">
        <v>39</v>
      </c>
      <c r="C80" s="259" t="str">
        <f>VLOOKUP(B80,'пр.взв'!B25:G104,2,FALSE)</f>
        <v>Аманбаев Ринат Робертолунович</v>
      </c>
      <c r="D80" s="263">
        <f>VLOOKUP(B80,'пр.взв'!B25:G104,3,FALSE)</f>
        <v>37493</v>
      </c>
      <c r="E80" s="261" t="str">
        <f>VLOOKUP(B80,'пр.взв'!B25:G104,4,FALSE)</f>
        <v>Р.Казахстан</v>
      </c>
      <c r="F80" s="262">
        <f>VLOOKUP(B80,'пр.взв'!B25:G104,5,FALSE)</f>
        <v>0</v>
      </c>
      <c r="G80" s="255" t="str">
        <f>VLOOKUP(B80,'пр.взв'!B25:G104,6,FALSE)</f>
        <v>Нургалиев С.</v>
      </c>
      <c r="H80" s="4"/>
      <c r="I80" s="4"/>
      <c r="J80" s="4"/>
    </row>
    <row r="81" spans="1:10" ht="10.5" customHeight="1">
      <c r="A81" s="256"/>
      <c r="B81" s="258"/>
      <c r="C81" s="259"/>
      <c r="D81" s="263"/>
      <c r="E81" s="261"/>
      <c r="F81" s="262"/>
      <c r="G81" s="255"/>
      <c r="H81" s="4"/>
      <c r="I81" s="4"/>
      <c r="J81" s="4"/>
    </row>
    <row r="82" spans="1:10" ht="10.5" customHeight="1">
      <c r="A82" s="256" t="s">
        <v>64</v>
      </c>
      <c r="B82" s="257">
        <v>36</v>
      </c>
      <c r="C82" s="259" t="str">
        <f>VLOOKUP(B82,'пр.взв'!B25:G104,2,FALSE)</f>
        <v>Максимов Максим Константинович</v>
      </c>
      <c r="D82" s="260" t="str">
        <f>VLOOKUP(B82,'пр.взв'!B25:G104,3,FALSE)</f>
        <v>09.11.2002,</v>
      </c>
      <c r="E82" s="261" t="str">
        <f>VLOOKUP(B82,'пр.взв'!B25:G104,4,FALSE)</f>
        <v>г.Самара Самарская обл. ПФО</v>
      </c>
      <c r="F82" s="262">
        <f>VLOOKUP(B82,'пр.взв'!B25:G104,5,FALSE)</f>
        <v>0</v>
      </c>
      <c r="G82" s="255" t="str">
        <f>VLOOKUP(B82,'пр.взв'!B25:G104,6,FALSE)</f>
        <v>Киргизов В.В., Глухов Т.В.</v>
      </c>
      <c r="H82" s="4"/>
      <c r="I82" s="4"/>
      <c r="J82" s="4"/>
    </row>
    <row r="83" spans="1:10" ht="10.5" customHeight="1" thickBot="1">
      <c r="A83" s="276"/>
      <c r="B83" s="277"/>
      <c r="C83" s="278"/>
      <c r="D83" s="128"/>
      <c r="E83" s="124"/>
      <c r="F83" s="279"/>
      <c r="G83" s="280"/>
      <c r="H83" s="4"/>
      <c r="I83" s="4"/>
      <c r="J83" s="4"/>
    </row>
    <row r="84" spans="1:10" ht="10.5" customHeight="1">
      <c r="A84" s="256" t="s">
        <v>65</v>
      </c>
      <c r="B84" s="257">
        <v>43</v>
      </c>
      <c r="C84" s="259" t="str">
        <f>VLOOKUP(B84,'пр.взв'!B27:G106,2,FALSE)</f>
        <v>Колодин Сергей Олегович</v>
      </c>
      <c r="D84" s="260" t="str">
        <f>VLOOKUP(B84,'пр.взв'!B27:G106,3,FALSE)</f>
        <v>21.07.2003, бр</v>
      </c>
      <c r="E84" s="261" t="str">
        <f>VLOOKUP(B84,'пр.взв'!B27:G106,4,FALSE)</f>
        <v>г.Саратов, Саратовская обл., ПФО</v>
      </c>
      <c r="F84" s="262">
        <f>VLOOKUP(B84,'пр.взв'!B27:G106,5,FALSE)</f>
        <v>0</v>
      </c>
      <c r="G84" s="255" t="str">
        <f>VLOOKUP(B84,'пр.взв'!B27:G106,6,FALSE)</f>
        <v>Савкин П.А.</v>
      </c>
      <c r="H84" s="4"/>
      <c r="I84" s="4"/>
      <c r="J84" s="4"/>
    </row>
    <row r="85" spans="1:10" ht="10.5" customHeight="1" thickBot="1">
      <c r="A85" s="276"/>
      <c r="B85" s="277"/>
      <c r="C85" s="278"/>
      <c r="D85" s="128"/>
      <c r="E85" s="124"/>
      <c r="F85" s="279"/>
      <c r="G85" s="280"/>
      <c r="H85" s="4"/>
      <c r="I85" s="4"/>
      <c r="J85" s="4"/>
    </row>
    <row r="86" spans="1:10" ht="10.5" customHeight="1">
      <c r="A86" s="256" t="s">
        <v>78</v>
      </c>
      <c r="B86" s="257">
        <v>4</v>
      </c>
      <c r="C86" s="259" t="str">
        <f>VLOOKUP(B86,'пр.взв'!B7:G112,2,FALSE)</f>
        <v>Жонысов Мирас Айбекович</v>
      </c>
      <c r="D86" s="281">
        <f>VLOOKUP(C86,'пр.взв'!C7:H112,2,FALSE)</f>
        <v>37812</v>
      </c>
      <c r="E86" s="259" t="str">
        <f>VLOOKUP(D86,'пр.взв'!D7:I112,2,FALSE)</f>
        <v>Р.Казахстан</v>
      </c>
      <c r="F86" s="262">
        <f>VLOOKUP(E86,'пр.взв'!E7:J112,2,FALSE)</f>
        <v>0</v>
      </c>
      <c r="G86" s="255" t="str">
        <f>VLOOKUP(B86,'пр.взв'!B7:G108,6,FALSE)</f>
        <v>Нургалиев С.</v>
      </c>
      <c r="H86" s="4"/>
      <c r="I86" s="4"/>
      <c r="J86" s="4"/>
    </row>
    <row r="87" spans="1:10" ht="10.5" customHeight="1" thickBot="1">
      <c r="A87" s="256"/>
      <c r="B87" s="258"/>
      <c r="C87" s="259"/>
      <c r="D87" s="281"/>
      <c r="E87" s="259"/>
      <c r="F87" s="262"/>
      <c r="G87" s="280"/>
      <c r="H87" s="4"/>
      <c r="I87" s="4"/>
      <c r="J87" s="4"/>
    </row>
    <row r="88" spans="1:10" ht="10.5" customHeight="1">
      <c r="A88" s="256" t="s">
        <v>79</v>
      </c>
      <c r="B88" s="257">
        <v>29</v>
      </c>
      <c r="C88" s="259" t="str">
        <f>VLOOKUP(B88,'пр.взв'!B33:G112,2,FALSE)</f>
        <v>Прокопьев Савелий Александрович</v>
      </c>
      <c r="D88" s="263">
        <f>VLOOKUP(B88,'пр.взв'!B33:G112,3,FALSE)</f>
        <v>37433</v>
      </c>
      <c r="E88" s="261" t="str">
        <f>VLOOKUP(B88,'пр.взв'!B33:G112,4,FALSE)</f>
        <v>г.Новочебоксарск, Чувашская Республика, ПФО</v>
      </c>
      <c r="F88" s="262">
        <f>VLOOKUP(B88,'пр.взв'!B33:G112,5,FALSE)</f>
        <v>0</v>
      </c>
      <c r="G88" s="255" t="str">
        <f>VLOOKUP(B88,'пр.взв'!B33:G112,6,FALSE)</f>
        <v>Тимофеев А.В.</v>
      </c>
      <c r="H88" s="4"/>
      <c r="I88" s="4"/>
      <c r="J88" s="4"/>
    </row>
    <row r="89" spans="1:10" ht="10.5" customHeight="1">
      <c r="A89" s="256"/>
      <c r="B89" s="258"/>
      <c r="C89" s="259"/>
      <c r="D89" s="263"/>
      <c r="E89" s="261"/>
      <c r="F89" s="262"/>
      <c r="G89" s="255"/>
      <c r="H89" s="4"/>
      <c r="I89" s="4"/>
      <c r="J89" s="4"/>
    </row>
    <row r="90" spans="1:10" ht="10.5" customHeight="1">
      <c r="A90" s="256" t="s">
        <v>80</v>
      </c>
      <c r="B90" s="257">
        <v>25</v>
      </c>
      <c r="C90" s="259" t="str">
        <f>VLOOKUP(B90,'пр.взв'!B33:G112,2,FALSE)</f>
        <v>Шиязбаев Тореш </v>
      </c>
      <c r="D90" s="263">
        <f>VLOOKUP(B90,'пр.взв'!B33:G112,3,FALSE)</f>
        <v>37966</v>
      </c>
      <c r="E90" s="261" t="str">
        <f>VLOOKUP(B90,'пр.взв'!B33:G112,4,FALSE)</f>
        <v>Р.Казахстан</v>
      </c>
      <c r="F90" s="262">
        <f>VLOOKUP(B90,'пр.взв'!B33:G112,5,FALSE)</f>
        <v>0</v>
      </c>
      <c r="G90" s="255" t="str">
        <f>VLOOKUP(B90,'пр.взв'!B33:G112,6,FALSE)</f>
        <v>Нургалиев С.</v>
      </c>
      <c r="H90" s="4"/>
      <c r="I90" s="4"/>
      <c r="J90" s="4"/>
    </row>
    <row r="91" spans="1:10" ht="10.5" customHeight="1" thickBot="1">
      <c r="A91" s="276"/>
      <c r="B91" s="277"/>
      <c r="C91" s="278"/>
      <c r="D91" s="282"/>
      <c r="E91" s="124"/>
      <c r="F91" s="279"/>
      <c r="G91" s="280"/>
      <c r="H91" s="4"/>
      <c r="I91" s="4"/>
      <c r="J91" s="4"/>
    </row>
    <row r="92" spans="1:10" ht="10.5" customHeight="1">
      <c r="A92" s="256" t="s">
        <v>81</v>
      </c>
      <c r="B92" s="257">
        <v>19</v>
      </c>
      <c r="C92" s="259" t="str">
        <f>VLOOKUP(B92,'пр.взв'!B35:G114,2,FALSE)</f>
        <v>Муханбетов Бекзат Жукберенович</v>
      </c>
      <c r="D92" s="263">
        <f>VLOOKUP(B92,'пр.взв'!B35:G114,3,FALSE)</f>
        <v>37149</v>
      </c>
      <c r="E92" s="261" t="str">
        <f>VLOOKUP(B92,'пр.взв'!B35:G114,4,FALSE)</f>
        <v>Р.Казахстан</v>
      </c>
      <c r="F92" s="262">
        <f>VLOOKUP(B92,'пр.взв'!B35:G114,5,FALSE)</f>
        <v>0</v>
      </c>
      <c r="G92" s="255" t="str">
        <f>VLOOKUP(B92,'пр.взв'!B35:G114,6,FALSE)</f>
        <v>Нургалиев С.</v>
      </c>
      <c r="H92" s="4"/>
      <c r="I92" s="4"/>
      <c r="J92" s="4"/>
    </row>
    <row r="93" spans="1:10" ht="10.5" customHeight="1" thickBot="1">
      <c r="A93" s="276"/>
      <c r="B93" s="277"/>
      <c r="C93" s="278"/>
      <c r="D93" s="282"/>
      <c r="E93" s="124"/>
      <c r="F93" s="279"/>
      <c r="G93" s="280"/>
      <c r="H93" s="4"/>
      <c r="I93" s="4"/>
      <c r="J93" s="4"/>
    </row>
    <row r="94" spans="1:10" ht="15.75">
      <c r="A94" s="42" t="str">
        <f>HYPERLINK('[1]реквизиты'!$A$6)</f>
        <v>Гл. судья, судья МК</v>
      </c>
      <c r="B94" s="36"/>
      <c r="C94" s="36"/>
      <c r="D94" s="37"/>
      <c r="E94" s="72" t="str">
        <f>HYPERLINK('[1]реквизиты'!$G$6)</f>
        <v>Балыков Ю.А.</v>
      </c>
      <c r="F94" s="71"/>
      <c r="G94" s="42" t="str">
        <f>HYPERLINK('[1]реквизиты'!$G$7)</f>
        <v>/г.Пенза/</v>
      </c>
      <c r="H94" s="4"/>
      <c r="I94" s="4"/>
      <c r="J94" s="4"/>
    </row>
    <row r="95" spans="1:10" ht="16.5">
      <c r="A95" s="42" t="str">
        <f>HYPERLINK('[1]реквизиты'!$A$8)</f>
        <v>Гл. секретарь</v>
      </c>
      <c r="B95" s="36"/>
      <c r="C95" s="51"/>
      <c r="D95" s="58"/>
      <c r="E95" s="38" t="str">
        <f>HYPERLINK('[1]реквизиты'!$G$8)</f>
        <v>Шкильная Е.С.</v>
      </c>
      <c r="F95" s="4"/>
      <c r="G95" s="40" t="str">
        <f>HYPERLINK('[1]реквизиты'!$G$9)</f>
        <v>/г.Саратов/</v>
      </c>
      <c r="H95" s="4"/>
      <c r="I95" s="4"/>
      <c r="J95" s="4"/>
    </row>
    <row r="96" spans="1:10" ht="12.75">
      <c r="A96" s="284"/>
      <c r="B96" s="248"/>
      <c r="C96" s="250"/>
      <c r="D96" s="251"/>
      <c r="E96" s="285"/>
      <c r="F96" s="283"/>
      <c r="G96" s="250"/>
      <c r="H96" s="4"/>
      <c r="I96" s="4"/>
      <c r="J96" s="4"/>
    </row>
    <row r="97" spans="1:10" ht="12.75">
      <c r="A97" s="284"/>
      <c r="B97" s="249"/>
      <c r="C97" s="250"/>
      <c r="D97" s="251"/>
      <c r="E97" s="285"/>
      <c r="F97" s="283"/>
      <c r="G97" s="250"/>
      <c r="H97" s="4"/>
      <c r="I97" s="4"/>
      <c r="J97" s="4"/>
    </row>
    <row r="98" spans="1:10" ht="12.75">
      <c r="A98" s="284"/>
      <c r="B98" s="248"/>
      <c r="C98" s="250"/>
      <c r="D98" s="251"/>
      <c r="E98" s="285"/>
      <c r="F98" s="283"/>
      <c r="G98" s="250"/>
      <c r="H98" s="4"/>
      <c r="I98" s="4"/>
      <c r="J98" s="4"/>
    </row>
    <row r="99" spans="1:10" ht="12.75">
      <c r="A99" s="284"/>
      <c r="B99" s="249"/>
      <c r="C99" s="250"/>
      <c r="D99" s="251"/>
      <c r="E99" s="285"/>
      <c r="F99" s="283"/>
      <c r="G99" s="250"/>
      <c r="H99" s="4"/>
      <c r="I99" s="4"/>
      <c r="J99" s="4"/>
    </row>
    <row r="100" spans="1:10" ht="12.75">
      <c r="A100" s="284"/>
      <c r="B100" s="248"/>
      <c r="C100" s="250"/>
      <c r="D100" s="251"/>
      <c r="E100" s="285"/>
      <c r="F100" s="283"/>
      <c r="G100" s="250"/>
      <c r="H100" s="4"/>
      <c r="I100" s="4"/>
      <c r="J100" s="4"/>
    </row>
    <row r="101" spans="1:10" ht="12.75">
      <c r="A101" s="284"/>
      <c r="B101" s="249"/>
      <c r="C101" s="250"/>
      <c r="D101" s="251"/>
      <c r="E101" s="285"/>
      <c r="F101" s="283"/>
      <c r="G101" s="250"/>
      <c r="H101" s="4"/>
      <c r="I101" s="4"/>
      <c r="J101" s="4"/>
    </row>
    <row r="102" spans="1:10" ht="12.75">
      <c r="A102" s="284"/>
      <c r="B102" s="248"/>
      <c r="C102" s="250"/>
      <c r="D102" s="251"/>
      <c r="E102" s="285"/>
      <c r="F102" s="283"/>
      <c r="G102" s="250"/>
      <c r="H102" s="4"/>
      <c r="I102" s="4"/>
      <c r="J102" s="4"/>
    </row>
    <row r="103" spans="1:10" ht="12.75">
      <c r="A103" s="284"/>
      <c r="B103" s="249"/>
      <c r="C103" s="250"/>
      <c r="D103" s="251"/>
      <c r="E103" s="285"/>
      <c r="F103" s="283"/>
      <c r="G103" s="250"/>
      <c r="H103" s="4"/>
      <c r="I103" s="4"/>
      <c r="J103" s="4"/>
    </row>
    <row r="104" spans="1:10" ht="12.75">
      <c r="A104" s="47"/>
      <c r="B104" s="33"/>
      <c r="C104" s="23"/>
      <c r="D104" s="24"/>
      <c r="E104" s="26"/>
      <c r="F104" s="48"/>
      <c r="G104" s="23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</sheetData>
  <sheetProtection/>
  <mergeCells count="347"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G96:G97"/>
    <mergeCell ref="A98:A99"/>
    <mergeCell ref="B98:B99"/>
    <mergeCell ref="C98:C99"/>
    <mergeCell ref="D98:D99"/>
    <mergeCell ref="E98:E99"/>
    <mergeCell ref="A96:A97"/>
    <mergeCell ref="B96:B97"/>
    <mergeCell ref="C96:C97"/>
    <mergeCell ref="D96:D97"/>
    <mergeCell ref="E96:E97"/>
    <mergeCell ref="F96:F97"/>
    <mergeCell ref="B92:B93"/>
    <mergeCell ref="C92:C93"/>
    <mergeCell ref="D92:D93"/>
    <mergeCell ref="E92:E93"/>
    <mergeCell ref="F98:F99"/>
    <mergeCell ref="G98:G99"/>
    <mergeCell ref="F92:F93"/>
    <mergeCell ref="G92:G93"/>
    <mergeCell ref="A90:A91"/>
    <mergeCell ref="B90:B91"/>
    <mergeCell ref="C90:C91"/>
    <mergeCell ref="D90:D91"/>
    <mergeCell ref="E90:E91"/>
    <mergeCell ref="F90:F91"/>
    <mergeCell ref="G90:G91"/>
    <mergeCell ref="A92:A93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68:A69"/>
    <mergeCell ref="B68:B69"/>
    <mergeCell ref="C68:C69"/>
    <mergeCell ref="D68:D69"/>
    <mergeCell ref="A70:A71"/>
    <mergeCell ref="B70:B71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A58:A59"/>
    <mergeCell ref="B58:B59"/>
    <mergeCell ref="C58:C59"/>
    <mergeCell ref="D58:D59"/>
    <mergeCell ref="E58:E59"/>
    <mergeCell ref="F58:F59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2:G53"/>
    <mergeCell ref="F48:F49"/>
    <mergeCell ref="C52:C53"/>
    <mergeCell ref="D52:D53"/>
    <mergeCell ref="E52:E53"/>
    <mergeCell ref="F52:F53"/>
    <mergeCell ref="G48:G49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A34:A35"/>
    <mergeCell ref="B34:B35"/>
    <mergeCell ref="C34:C35"/>
    <mergeCell ref="D34:D35"/>
    <mergeCell ref="E34:E35"/>
    <mergeCell ref="F34:F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G66:G67"/>
    <mergeCell ref="A66:A67"/>
    <mergeCell ref="B66:B67"/>
    <mergeCell ref="C66:C67"/>
    <mergeCell ref="D66:D67"/>
    <mergeCell ref="E66:E67"/>
    <mergeCell ref="F66:F6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8">
      <selection activeCell="A28" sqref="A28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3" t="str">
        <f>HYPERLINK('пр.взв'!D4)</f>
        <v>В.к. 35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28" t="s">
        <v>32</v>
      </c>
      <c r="B4" s="228" t="s">
        <v>5</v>
      </c>
      <c r="C4" s="241" t="s">
        <v>2</v>
      </c>
      <c r="D4" s="228" t="s">
        <v>24</v>
      </c>
      <c r="E4" s="228" t="s">
        <v>25</v>
      </c>
      <c r="F4" s="228" t="s">
        <v>26</v>
      </c>
      <c r="G4" s="228" t="s">
        <v>27</v>
      </c>
      <c r="H4" s="228" t="s">
        <v>28</v>
      </c>
      <c r="I4" s="228" t="s">
        <v>29</v>
      </c>
    </row>
    <row r="5" spans="1:9" ht="12.75">
      <c r="A5" s="240"/>
      <c r="B5" s="240"/>
      <c r="C5" s="240"/>
      <c r="D5" s="240"/>
      <c r="E5" s="240"/>
      <c r="F5" s="240"/>
      <c r="G5" s="240"/>
      <c r="H5" s="240"/>
      <c r="I5" s="240"/>
    </row>
    <row r="6" spans="1:9" ht="12.75">
      <c r="A6" s="289"/>
      <c r="B6" s="291">
        <v>20</v>
      </c>
      <c r="C6" s="286" t="str">
        <f>VLOOKUP(B6,'пр.взв'!B7:E94,2,FALSE)</f>
        <v>Кольжанов Денис Игоревич</v>
      </c>
      <c r="D6" s="286" t="str">
        <f>VLOOKUP(C6,'пр.взв'!C7:F94,2,FALSE)</f>
        <v>19.08.2002, 1ю</v>
      </c>
      <c r="E6" s="286" t="str">
        <f>VLOOKUP(D6,'пр.взв'!D7:G94,2,FALSE)</f>
        <v>г.Балашов Саратовская обл. ПФО</v>
      </c>
      <c r="F6" s="287"/>
      <c r="G6" s="290"/>
      <c r="H6" s="230"/>
      <c r="I6" s="228"/>
    </row>
    <row r="7" spans="1:9" ht="12.75">
      <c r="A7" s="289"/>
      <c r="B7" s="228"/>
      <c r="C7" s="286"/>
      <c r="D7" s="286"/>
      <c r="E7" s="286"/>
      <c r="F7" s="287"/>
      <c r="G7" s="287"/>
      <c r="H7" s="230"/>
      <c r="I7" s="228"/>
    </row>
    <row r="8" spans="1:9" ht="12.75">
      <c r="A8" s="288"/>
      <c r="B8" s="291">
        <v>35</v>
      </c>
      <c r="C8" s="286" t="str">
        <f>VLOOKUP(B8,'пр.взв'!B9:E94,2,FALSE)</f>
        <v>Сорокин Даниил Андреевич</v>
      </c>
      <c r="D8" s="286" t="str">
        <f>VLOOKUP(C8,'пр.взв'!C9:F96,2,FALSE)</f>
        <v>01.03.2001, 1ю</v>
      </c>
      <c r="E8" s="286" t="str">
        <f>VLOOKUP(D8,'пр.взв'!D9:G96,2,FALSE)</f>
        <v>г.Санкт-Петербург</v>
      </c>
      <c r="F8" s="287"/>
      <c r="G8" s="287"/>
      <c r="H8" s="228"/>
      <c r="I8" s="228"/>
    </row>
    <row r="9" spans="1:9" ht="12.75">
      <c r="A9" s="288"/>
      <c r="B9" s="228"/>
      <c r="C9" s="286"/>
      <c r="D9" s="286"/>
      <c r="E9" s="286"/>
      <c r="F9" s="287"/>
      <c r="G9" s="287"/>
      <c r="H9" s="228"/>
      <c r="I9" s="228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3" t="str">
        <f>HYPERLINK('пр.взв'!D4)</f>
        <v>В.к. 35 кг.</v>
      </c>
    </row>
    <row r="16" spans="1:9" ht="12.75">
      <c r="A16" s="228" t="s">
        <v>32</v>
      </c>
      <c r="B16" s="228" t="s">
        <v>5</v>
      </c>
      <c r="C16" s="241" t="s">
        <v>2</v>
      </c>
      <c r="D16" s="228" t="s">
        <v>24</v>
      </c>
      <c r="E16" s="228" t="s">
        <v>25</v>
      </c>
      <c r="F16" s="228" t="s">
        <v>26</v>
      </c>
      <c r="G16" s="228" t="s">
        <v>27</v>
      </c>
      <c r="H16" s="228" t="s">
        <v>28</v>
      </c>
      <c r="I16" s="228" t="s">
        <v>29</v>
      </c>
    </row>
    <row r="17" spans="1:9" ht="12.75">
      <c r="A17" s="240"/>
      <c r="B17" s="240"/>
      <c r="C17" s="240"/>
      <c r="D17" s="240"/>
      <c r="E17" s="240"/>
      <c r="F17" s="240"/>
      <c r="G17" s="240"/>
      <c r="H17" s="240"/>
      <c r="I17" s="240"/>
    </row>
    <row r="18" spans="1:9" ht="12.75">
      <c r="A18" s="289"/>
      <c r="B18" s="291">
        <v>41</v>
      </c>
      <c r="C18" s="286" t="str">
        <f>VLOOKUP(B18,'пр.взв'!B7:E94,2,FALSE)</f>
        <v>Леонтьев Никита Геннадьевич</v>
      </c>
      <c r="D18" s="286" t="str">
        <f>VLOOKUP(C18,'пр.взв'!C7:F94,2,FALSE)</f>
        <v>04.08.2002, 1ю</v>
      </c>
      <c r="E18" s="286" t="str">
        <f>VLOOKUP(D18,'пр.взв'!D7:G94,2,FALSE)</f>
        <v>г.Давлеканово, Р.Башкортостан</v>
      </c>
      <c r="F18" s="287"/>
      <c r="G18" s="290"/>
      <c r="H18" s="230"/>
      <c r="I18" s="228"/>
    </row>
    <row r="19" spans="1:9" ht="12.75">
      <c r="A19" s="289"/>
      <c r="B19" s="228"/>
      <c r="C19" s="286"/>
      <c r="D19" s="286"/>
      <c r="E19" s="286"/>
      <c r="F19" s="287"/>
      <c r="G19" s="287"/>
      <c r="H19" s="230"/>
      <c r="I19" s="228"/>
    </row>
    <row r="20" spans="1:9" ht="12.75">
      <c r="A20" s="288"/>
      <c r="B20" s="291">
        <v>17</v>
      </c>
      <c r="C20" s="286" t="str">
        <f>VLOOKUP(B20,'пр.взв'!B9:E96,2,FALSE)</f>
        <v>Оглы Константин Лятюниевич</v>
      </c>
      <c r="D20" s="286" t="str">
        <f>VLOOKUP(C20,'пр.взв'!C9:F96,2,FALSE)</f>
        <v>05.02.2002, 1ю</v>
      </c>
      <c r="E20" s="286" t="str">
        <f>VLOOKUP(D20,'пр.взв'!D9:G96,2,FALSE)</f>
        <v>р.п.Таловая Воронежская обл. ЦФО</v>
      </c>
      <c r="F20" s="287"/>
      <c r="G20" s="287"/>
      <c r="H20" s="228"/>
      <c r="I20" s="228"/>
    </row>
    <row r="21" spans="1:9" ht="12.75">
      <c r="A21" s="288"/>
      <c r="B21" s="228"/>
      <c r="C21" s="286"/>
      <c r="D21" s="286"/>
      <c r="E21" s="286"/>
      <c r="F21" s="287"/>
      <c r="G21" s="287"/>
      <c r="H21" s="228"/>
      <c r="I21" s="228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3" t="str">
        <f>HYPERLINK('пр.взв'!D4)</f>
        <v>В.к. 35 кг.</v>
      </c>
    </row>
    <row r="29" spans="1:9" ht="12.75">
      <c r="A29" s="228" t="s">
        <v>32</v>
      </c>
      <c r="B29" s="228" t="s">
        <v>5</v>
      </c>
      <c r="C29" s="241" t="s">
        <v>2</v>
      </c>
      <c r="D29" s="228" t="s">
        <v>24</v>
      </c>
      <c r="E29" s="228" t="s">
        <v>25</v>
      </c>
      <c r="F29" s="228" t="s">
        <v>26</v>
      </c>
      <c r="G29" s="228" t="s">
        <v>27</v>
      </c>
      <c r="H29" s="228" t="s">
        <v>28</v>
      </c>
      <c r="I29" s="228" t="s">
        <v>29</v>
      </c>
    </row>
    <row r="30" spans="1:9" ht="12.75">
      <c r="A30" s="240"/>
      <c r="B30" s="240"/>
      <c r="C30" s="240"/>
      <c r="D30" s="240"/>
      <c r="E30" s="240"/>
      <c r="F30" s="240"/>
      <c r="G30" s="240"/>
      <c r="H30" s="240"/>
      <c r="I30" s="240"/>
    </row>
    <row r="31" spans="1:9" ht="12.75">
      <c r="A31" s="289"/>
      <c r="B31" s="228">
        <v>17</v>
      </c>
      <c r="C31" s="286" t="str">
        <f>VLOOKUP(B31,'пр.взв'!B7:D94,2,FALSE)</f>
        <v>Оглы Константин Лятюниевич</v>
      </c>
      <c r="D31" s="286" t="str">
        <f>VLOOKUP(C31,'пр.взв'!C7:E94,2,FALSE)</f>
        <v>05.02.2002, 1ю</v>
      </c>
      <c r="E31" s="286" t="str">
        <f>VLOOKUP(D31,'пр.взв'!D7:F94,2,FALSE)</f>
        <v>р.п.Таловая Воронежская обл. ЦФО</v>
      </c>
      <c r="F31" s="287"/>
      <c r="G31" s="290"/>
      <c r="H31" s="230"/>
      <c r="I31" s="228"/>
    </row>
    <row r="32" spans="1:9" ht="12.75">
      <c r="A32" s="289"/>
      <c r="B32" s="228"/>
      <c r="C32" s="286"/>
      <c r="D32" s="286"/>
      <c r="E32" s="286"/>
      <c r="F32" s="287"/>
      <c r="G32" s="287"/>
      <c r="H32" s="230"/>
      <c r="I32" s="228"/>
    </row>
    <row r="33" spans="1:9" ht="12.75">
      <c r="A33" s="288"/>
      <c r="B33" s="228">
        <v>20</v>
      </c>
      <c r="C33" s="286" t="str">
        <f>VLOOKUP(B33,'пр.взв'!B9:D96,2,FALSE)</f>
        <v>Кольжанов Денис Игоревич</v>
      </c>
      <c r="D33" s="286" t="str">
        <f>VLOOKUP(C33,'пр.взв'!C9:E96,2,FALSE)</f>
        <v>19.08.2002, 1ю</v>
      </c>
      <c r="E33" s="286" t="str">
        <f>VLOOKUP(D33,'пр.взв'!D9:F96,2,FALSE)</f>
        <v>г.Балашов Саратовская обл. ПФО</v>
      </c>
      <c r="F33" s="287"/>
      <c r="G33" s="287"/>
      <c r="H33" s="228"/>
      <c r="I33" s="228"/>
    </row>
    <row r="34" spans="1:9" ht="12.75">
      <c r="A34" s="288"/>
      <c r="B34" s="228"/>
      <c r="C34" s="286"/>
      <c r="D34" s="286"/>
      <c r="E34" s="286"/>
      <c r="F34" s="287"/>
      <c r="G34" s="287"/>
      <c r="H34" s="228"/>
      <c r="I34" s="228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2015-05-10T10:49:31Z</cp:lastPrinted>
  <dcterms:created xsi:type="dcterms:W3CDTF">1996-10-08T23:32:33Z</dcterms:created>
  <dcterms:modified xsi:type="dcterms:W3CDTF">2015-05-12T10:25:03Z</dcterms:modified>
  <cp:category/>
  <cp:version/>
  <cp:contentType/>
  <cp:contentStatus/>
</cp:coreProperties>
</file>