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<sst xmlns="http://schemas.openxmlformats.org/spreadsheetml/2006/main" count="200" uniqueCount="96">
  <si>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</si>
  <si>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</si>
  <si>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</si>
  <si>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</si>
  <si>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</si>
  <si>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</si>
  <si>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</si>
  <si>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</si>
  <si>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</si>
  <si>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</si>
  <si>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</si>
  <si>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</si>
  <si>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</si>
  <si>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</si>
  <si>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</si>
  <si>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</si>
  <si>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</si>
  <si>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</si>
  <si>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</si>
  <si>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</si>
  <si>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</si>
  <si>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</si>
  <si>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</si>
  <si>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</si>
  <si>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</si>
  <si>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</si>
  <si>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</si>
  <si>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</si>
  <si>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</si>
  <si>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</si>
  <si>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</si>
  <si>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</si>
  <si>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</si>
  <si>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</si>
  <si>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</si>
  <si>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</si>
  <si>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</si>
  <si>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</si>
  <si>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</si>
  <si>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</si>
  <si>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</si>
  <si>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</si>
  <si>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</si>
  <si>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</si>
  <si>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</si>
  <si>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</si>
  <si>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г.Железноводск Ставропольский край, ЮФО</t>
  </si>
  <si>
    <t>Абрамян Д.А.</t>
  </si>
  <si>
    <t>Караханян Карен Валерьевич</t>
  </si>
  <si>
    <t>05.10.2001, 1ю</t>
  </si>
  <si>
    <t>р.п.Ивантеевка, Саратовская обл. ПФО</t>
  </si>
  <si>
    <t>Аржаткин В.В.</t>
  </si>
  <si>
    <t>Успенский Антон Сергеевич</t>
  </si>
  <si>
    <t>ГБОУ ЦО "Самбо-70" г.Москва</t>
  </si>
  <si>
    <t>Богомолов В.А., Мартынов И.В.</t>
  </si>
  <si>
    <t>г.Энгельс, Саратовская обл., ПФО</t>
  </si>
  <si>
    <t>Гусев М.С.</t>
  </si>
  <si>
    <t>Тулиев Ильнар Ильнурович</t>
  </si>
  <si>
    <t>25.08.2001, 1ю</t>
  </si>
  <si>
    <t>г.Астрахань, Астраханская обл., ЮФО</t>
  </si>
  <si>
    <t>Дуйсенов К.Г.</t>
  </si>
  <si>
    <t>Кабдулаев Дархан Олегович</t>
  </si>
  <si>
    <t>21.04.2001, 1ю</t>
  </si>
  <si>
    <t>Заподовников В.И.</t>
  </si>
  <si>
    <t>Брянкин Александр Андреевич</t>
  </si>
  <si>
    <t>04.01.2001, 1б</t>
  </si>
  <si>
    <t>Кабанов Д.Б., Богатырев Д.В.</t>
  </si>
  <si>
    <t>Ударцев Кирилл Вадимович</t>
  </si>
  <si>
    <t>г.Дубна Московская обл.ЦФО</t>
  </si>
  <si>
    <t>Рыбанкин К.В.</t>
  </si>
  <si>
    <t>В.к. 54 кг.</t>
  </si>
  <si>
    <t>06.02.2001,1ю</t>
  </si>
  <si>
    <t>Резников Роман Игоревич</t>
  </si>
  <si>
    <t>06.11.2003, 1р</t>
  </si>
  <si>
    <t>Чапурин Владимир Владимирович</t>
  </si>
  <si>
    <t>12.07.2001, 1ю</t>
  </si>
  <si>
    <t>подгруппа А</t>
  </si>
  <si>
    <t>подгруппа Б</t>
  </si>
  <si>
    <t>2,59</t>
  </si>
  <si>
    <t>1,05</t>
  </si>
  <si>
    <t>2,37</t>
  </si>
  <si>
    <t>0,49</t>
  </si>
  <si>
    <t>2,38</t>
  </si>
  <si>
    <t>х</t>
  </si>
  <si>
    <t>св</t>
  </si>
  <si>
    <t xml:space="preserve"> КРУГ 3</t>
  </si>
  <si>
    <t>свободег</t>
  </si>
  <si>
    <t>2,27</t>
  </si>
  <si>
    <t>А1</t>
  </si>
  <si>
    <t>А2</t>
  </si>
  <si>
    <t>пф</t>
  </si>
  <si>
    <t>ф</t>
  </si>
  <si>
    <t>2,41</t>
  </si>
  <si>
    <t>Б1</t>
  </si>
  <si>
    <t>Б2</t>
  </si>
  <si>
    <t>1,25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</si>
</sst>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b/>
      <sz val="12"/>
      <color indexed="12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42" applyFont="1" applyAlignment="1" applyProtection="1">
      <alignment/>
      <protection/>
    </xf>
    <xf numFmtId="0" fontId="3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 wrapText="1"/>
    </xf>
    <xf numFmtId="0" fontId="32" fillId="0" borderId="0" xfId="42" applyFont="1" applyBorder="1" applyAlignment="1" applyProtection="1">
      <alignment horizontal="center" vertical="center"/>
      <protection/>
    </xf>
    <xf numFmtId="0" fontId="16" fillId="0" borderId="0" xfId="42" applyFont="1" applyBorder="1" applyAlignment="1" applyProtection="1">
      <alignment vertical="center"/>
      <protection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3" fillId="0" borderId="0" xfId="42" applyFont="1" applyAlignment="1" applyProtection="1">
      <alignment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30" fillId="0" borderId="26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34" borderId="25" xfId="0" applyFont="1" applyFill="1" applyBorder="1" applyAlignment="1">
      <alignment horizontal="center" vertical="center"/>
    </xf>
    <xf numFmtId="0" fontId="29" fillId="34" borderId="28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0" fontId="25" fillId="35" borderId="29" xfId="42" applyFont="1" applyFill="1" applyBorder="1" applyAlignment="1" applyProtection="1">
      <alignment horizontal="center" vertical="center" wrapText="1"/>
      <protection/>
    </xf>
    <xf numFmtId="0" fontId="25" fillId="35" borderId="30" xfId="42" applyFont="1" applyFill="1" applyBorder="1" applyAlignment="1" applyProtection="1">
      <alignment horizontal="center" vertical="center" wrapText="1"/>
      <protection/>
    </xf>
    <xf numFmtId="0" fontId="25" fillId="35" borderId="31" xfId="42" applyFont="1" applyFill="1" applyBorder="1" applyAlignment="1" applyProtection="1">
      <alignment horizontal="center" vertical="center" wrapText="1"/>
      <protection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9" xfId="42" applyFont="1" applyFill="1" applyBorder="1" applyAlignment="1" applyProtection="1">
      <alignment horizontal="center" vertical="center"/>
      <protection/>
    </xf>
    <xf numFmtId="0" fontId="28" fillId="34" borderId="30" xfId="42" applyFont="1" applyFill="1" applyBorder="1" applyAlignment="1" applyProtection="1">
      <alignment horizontal="center" vertical="center"/>
      <protection/>
    </xf>
    <xf numFmtId="0" fontId="28" fillId="34" borderId="31" xfId="42" applyFont="1" applyFill="1" applyBorder="1" applyAlignment="1" applyProtection="1">
      <alignment horizontal="center" vertical="center"/>
      <protection/>
    </xf>
    <xf numFmtId="0" fontId="29" fillId="36" borderId="25" xfId="0" applyFont="1" applyFill="1" applyBorder="1" applyAlignment="1">
      <alignment horizontal="center" vertical="center"/>
    </xf>
    <xf numFmtId="0" fontId="29" fillId="36" borderId="28" xfId="0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9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5" fillId="0" borderId="48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9" xfId="42" applyFont="1" applyBorder="1" applyAlignment="1" applyProtection="1">
      <alignment horizontal="center"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23" xfId="42" applyFont="1" applyBorder="1" applyAlignment="1" applyProtection="1">
      <alignment horizontal="center" vertical="center" wrapText="1"/>
      <protection/>
    </xf>
    <xf numFmtId="0" fontId="4" fillId="0" borderId="24" xfId="42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3" fillId="37" borderId="55" xfId="0" applyFont="1" applyFill="1" applyBorder="1" applyAlignment="1">
      <alignment horizontal="center" vertical="center" wrapText="1"/>
    </xf>
    <xf numFmtId="0" fontId="13" fillId="37" borderId="56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20" fillId="0" borderId="30" xfId="42" applyNumberFormat="1" applyFont="1" applyFill="1" applyBorder="1" applyAlignment="1" applyProtection="1">
      <alignment horizontal="center" vertical="center" wrapText="1"/>
      <protection/>
    </xf>
    <xf numFmtId="0" fontId="20" fillId="0" borderId="31" xfId="42" applyNumberFormat="1" applyFont="1" applyFill="1" applyBorder="1" applyAlignment="1" applyProtection="1">
      <alignment horizontal="center" vertical="center" wrapText="1"/>
      <protection/>
    </xf>
    <xf numFmtId="0" fontId="22" fillId="0" borderId="57" xfId="0" applyFont="1" applyBorder="1" applyAlignment="1">
      <alignment horizontal="center" vertical="center" textRotation="90" wrapText="1"/>
    </xf>
    <xf numFmtId="0" fontId="22" fillId="0" borderId="58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3" fillId="37" borderId="62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37" borderId="63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3" fillId="36" borderId="57" xfId="0" applyFont="1" applyFill="1" applyBorder="1" applyAlignment="1">
      <alignment horizontal="center" vertical="center" textRotation="90" wrapText="1"/>
    </xf>
    <xf numFmtId="0" fontId="23" fillId="36" borderId="5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3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4" fillId="0" borderId="26" xfId="42" applyFont="1" applyBorder="1" applyAlignment="1" applyProtection="1">
      <alignment horizontal="center" vertical="center" wrapText="1"/>
      <protection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0" xfId="42" applyNumberFormat="1" applyFont="1" applyFill="1" applyBorder="1" applyAlignment="1" applyProtection="1">
      <alignment horizontal="center" vertical="center" wrapText="1"/>
      <protection/>
    </xf>
    <xf numFmtId="0" fontId="5" fillId="0" borderId="31" xfId="42" applyNumberFormat="1" applyFont="1" applyFill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0" fillId="0" borderId="37" xfId="42" applyFont="1" applyFill="1" applyBorder="1" applyAlignment="1" applyProtection="1">
      <alignment horizontal="left" vertical="center" wrapText="1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95250</xdr:colOff>
      <xdr:row>3</xdr:row>
      <xdr:rowOff>152400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    </cell>
        </row>
        <row r="3">
          <cell r="A3" t="str">
            <v>08-10 мая 2015 г.  г.Саратов</v>
          </cell>
        </row>
        <row r="6">
          <cell r="A6" t="str">
            <v>Гл. судья, судья МК</v>
          </cell>
          <cell r="G6" t="str">
            <v>Балыков Ю.А.</v>
          </cell>
        </row>
        <row r="7">
          <cell r="G7" t="str">
            <v>/г.Пенза/</v>
          </cell>
        </row>
        <row r="8">
          <cell r="A8" t="str">
            <v>Гл. секретарь</v>
          </cell>
          <cell r="G8" t="str">
            <v>Шкильная Е.С.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0" t="str">
        <f>HYPERLINK('[2]реквизиты'!$A$2)</f>
        <v>Наименование соревнования</v>
      </c>
      <c r="B1" s="91"/>
      <c r="C1" s="91"/>
      <c r="D1" s="91"/>
      <c r="E1" s="91"/>
      <c r="F1" s="91"/>
      <c r="G1" s="91"/>
      <c r="H1" s="92"/>
    </row>
    <row r="2" spans="1:8" ht="17.25" customHeight="1">
      <c r="A2" s="93" t="str">
        <f>HYPERLINK('[2]реквизиты'!$A$3)</f>
        <v>дата и место проведения</v>
      </c>
      <c r="B2" s="93"/>
      <c r="C2" s="93"/>
      <c r="D2" s="93"/>
      <c r="E2" s="93"/>
      <c r="F2" s="93"/>
      <c r="G2" s="93"/>
      <c r="H2" s="93"/>
    </row>
    <row r="3" spans="1:8" ht="18.75" thickBot="1">
      <c r="A3" s="94" t="s">
        <v>40</v>
      </c>
      <c r="B3" s="94"/>
      <c r="C3" s="94"/>
      <c r="D3" s="94"/>
      <c r="E3" s="94"/>
      <c r="F3" s="94"/>
      <c r="G3" s="94"/>
      <c r="H3" s="94"/>
    </row>
    <row r="4" spans="2:8" ht="18.75" thickBot="1">
      <c r="B4" s="49"/>
      <c r="C4" s="50"/>
      <c r="D4" s="95" t="str">
        <f>HYPERLINK('[3]пр.взв.'!F3)</f>
        <v>в.к.   кг</v>
      </c>
      <c r="E4" s="96"/>
      <c r="F4" s="97"/>
      <c r="G4" s="50"/>
      <c r="H4" s="50"/>
    </row>
    <row r="5" spans="1:8" ht="12" customHeight="1" thickBot="1">
      <c r="A5" s="50"/>
      <c r="B5" s="50"/>
      <c r="C5" s="50"/>
      <c r="D5" s="50"/>
      <c r="E5" s="50"/>
      <c r="F5" s="50"/>
      <c r="G5" s="50"/>
      <c r="H5" s="50"/>
    </row>
    <row r="6" spans="1:10" ht="18">
      <c r="A6" s="98" t="s">
        <v>41</v>
      </c>
      <c r="B6" s="85" t="e">
        <f>VLOOKUP(J6,'пр.взв'!B7:G22,2,FALSE)</f>
        <v>#N/A</v>
      </c>
      <c r="C6" s="85"/>
      <c r="D6" s="85"/>
      <c r="E6" s="85"/>
      <c r="F6" s="85"/>
      <c r="G6" s="85"/>
      <c r="H6" s="74" t="e">
        <f>VLOOKUP(J6,'пр.взв'!B7:G22,2,FALSE)</f>
        <v>#N/A</v>
      </c>
      <c r="I6" s="50"/>
      <c r="J6" s="51">
        <v>0</v>
      </c>
    </row>
    <row r="7" spans="1:10" ht="18">
      <c r="A7" s="99"/>
      <c r="B7" s="86"/>
      <c r="C7" s="86"/>
      <c r="D7" s="86"/>
      <c r="E7" s="86"/>
      <c r="F7" s="86"/>
      <c r="G7" s="86"/>
      <c r="H7" s="75"/>
      <c r="I7" s="50"/>
      <c r="J7" s="51"/>
    </row>
    <row r="8" spans="1:10" ht="18">
      <c r="A8" s="99"/>
      <c r="B8" s="76" t="e">
        <f>VLOOKUP(J6,'пр.взв'!B7:G22,2,FALSE)</f>
        <v>#N/A</v>
      </c>
      <c r="C8" s="76"/>
      <c r="D8" s="76"/>
      <c r="E8" s="76"/>
      <c r="F8" s="76"/>
      <c r="G8" s="76"/>
      <c r="H8" s="75"/>
      <c r="I8" s="50"/>
      <c r="J8" s="51"/>
    </row>
    <row r="9" spans="1:10" ht="18.75" thickBot="1">
      <c r="A9" s="100"/>
      <c r="B9" s="77"/>
      <c r="C9" s="77"/>
      <c r="D9" s="77"/>
      <c r="E9" s="77"/>
      <c r="F9" s="77"/>
      <c r="G9" s="77"/>
      <c r="H9" s="78"/>
      <c r="I9" s="50"/>
      <c r="J9" s="51"/>
    </row>
    <row r="10" spans="1:10" ht="18.75" thickBot="1">
      <c r="A10" s="50"/>
      <c r="B10" s="50"/>
      <c r="C10" s="50"/>
      <c r="D10" s="50"/>
      <c r="E10" s="50"/>
      <c r="F10" s="50"/>
      <c r="G10" s="50"/>
      <c r="H10" s="50"/>
      <c r="I10" s="50"/>
      <c r="J10" s="51"/>
    </row>
    <row r="11" spans="1:10" ht="18" customHeight="1">
      <c r="A11" s="87" t="s">
        <v>42</v>
      </c>
      <c r="B11" s="85" t="e">
        <f>VLOOKUP(J11,'пр.взв'!B2:G22,2,FALSE)</f>
        <v>#N/A</v>
      </c>
      <c r="C11" s="85"/>
      <c r="D11" s="85"/>
      <c r="E11" s="85"/>
      <c r="F11" s="85"/>
      <c r="G11" s="85"/>
      <c r="H11" s="74" t="e">
        <f>VLOOKUP(J11,'пр.взв'!B2:G22,2,FALSE)</f>
        <v>#N/A</v>
      </c>
      <c r="I11" s="50"/>
      <c r="J11" s="51">
        <v>0</v>
      </c>
    </row>
    <row r="12" spans="1:10" ht="18" customHeight="1">
      <c r="A12" s="88"/>
      <c r="B12" s="86"/>
      <c r="C12" s="86"/>
      <c r="D12" s="86"/>
      <c r="E12" s="86"/>
      <c r="F12" s="86"/>
      <c r="G12" s="86"/>
      <c r="H12" s="75"/>
      <c r="I12" s="50"/>
      <c r="J12" s="51"/>
    </row>
    <row r="13" spans="1:10" ht="18">
      <c r="A13" s="88"/>
      <c r="B13" s="76" t="e">
        <f>VLOOKUP(J11,'пр.взв'!B2:G22,2,FALSE)</f>
        <v>#N/A</v>
      </c>
      <c r="C13" s="76"/>
      <c r="D13" s="76"/>
      <c r="E13" s="76"/>
      <c r="F13" s="76"/>
      <c r="G13" s="76"/>
      <c r="H13" s="75"/>
      <c r="I13" s="50"/>
      <c r="J13" s="51"/>
    </row>
    <row r="14" spans="1:10" ht="18.75" thickBot="1">
      <c r="A14" s="89"/>
      <c r="B14" s="77"/>
      <c r="C14" s="77"/>
      <c r="D14" s="77"/>
      <c r="E14" s="77"/>
      <c r="F14" s="77"/>
      <c r="G14" s="77"/>
      <c r="H14" s="78"/>
      <c r="I14" s="50"/>
      <c r="J14" s="51"/>
    </row>
    <row r="15" spans="1:10" ht="18.75" thickBot="1">
      <c r="A15" s="50"/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8" customHeight="1">
      <c r="A16" s="82" t="s">
        <v>43</v>
      </c>
      <c r="B16" s="85" t="e">
        <f>VLOOKUP(J16,'пр.взв'!B1:G22,2,FALSE)</f>
        <v>#N/A</v>
      </c>
      <c r="C16" s="85"/>
      <c r="D16" s="85"/>
      <c r="E16" s="85"/>
      <c r="F16" s="85"/>
      <c r="G16" s="85"/>
      <c r="H16" s="74" t="e">
        <f>VLOOKUP(J16,'пр.взв'!B1:G22,2,FALSE)</f>
        <v>#N/A</v>
      </c>
      <c r="I16" s="50"/>
      <c r="J16" s="51">
        <v>0</v>
      </c>
    </row>
    <row r="17" spans="1:10" ht="18" customHeight="1">
      <c r="A17" s="83"/>
      <c r="B17" s="86"/>
      <c r="C17" s="86"/>
      <c r="D17" s="86"/>
      <c r="E17" s="86"/>
      <c r="F17" s="86"/>
      <c r="G17" s="86"/>
      <c r="H17" s="75"/>
      <c r="I17" s="50"/>
      <c r="J17" s="51"/>
    </row>
    <row r="18" spans="1:10" ht="18">
      <c r="A18" s="83"/>
      <c r="B18" s="76" t="e">
        <f>VLOOKUP(J16,'пр.взв'!B1:G22,2,FALSE)</f>
        <v>#N/A</v>
      </c>
      <c r="C18" s="76"/>
      <c r="D18" s="76"/>
      <c r="E18" s="76"/>
      <c r="F18" s="76"/>
      <c r="G18" s="76"/>
      <c r="H18" s="75"/>
      <c r="I18" s="50"/>
      <c r="J18" s="51"/>
    </row>
    <row r="19" spans="1:10" ht="18.75" thickBot="1">
      <c r="A19" s="84"/>
      <c r="B19" s="77"/>
      <c r="C19" s="77"/>
      <c r="D19" s="77"/>
      <c r="E19" s="77"/>
      <c r="F19" s="77"/>
      <c r="G19" s="77"/>
      <c r="H19" s="78"/>
      <c r="I19" s="50"/>
      <c r="J19" s="51"/>
    </row>
    <row r="20" spans="1:10" ht="18.75" thickBot="1">
      <c r="A20" s="50"/>
      <c r="B20" s="50"/>
      <c r="C20" s="50"/>
      <c r="D20" s="50"/>
      <c r="E20" s="50"/>
      <c r="F20" s="50"/>
      <c r="G20" s="50"/>
      <c r="H20" s="50"/>
      <c r="I20" s="50"/>
      <c r="J20" s="51"/>
    </row>
    <row r="21" spans="1:10" ht="18" customHeight="1">
      <c r="A21" s="82" t="s">
        <v>43</v>
      </c>
      <c r="B21" s="85" t="e">
        <f>VLOOKUP(J21,'пр.взв'!B2:G22,2,FALSE)</f>
        <v>#N/A</v>
      </c>
      <c r="C21" s="85"/>
      <c r="D21" s="85"/>
      <c r="E21" s="85"/>
      <c r="F21" s="85"/>
      <c r="G21" s="85"/>
      <c r="H21" s="74" t="e">
        <f>VLOOKUP(J21,'пр.взв'!B2:G22,2,FALSE)</f>
        <v>#N/A</v>
      </c>
      <c r="I21" s="50"/>
      <c r="J21" s="51">
        <v>0</v>
      </c>
    </row>
    <row r="22" spans="1:10" ht="18" customHeight="1">
      <c r="A22" s="83"/>
      <c r="B22" s="86"/>
      <c r="C22" s="86"/>
      <c r="D22" s="86"/>
      <c r="E22" s="86"/>
      <c r="F22" s="86"/>
      <c r="G22" s="86"/>
      <c r="H22" s="75"/>
      <c r="I22" s="50"/>
      <c r="J22" s="51"/>
    </row>
    <row r="23" spans="1:9" ht="18">
      <c r="A23" s="83"/>
      <c r="B23" s="76" t="e">
        <f>VLOOKUP(J21,'пр.взв'!B2:G22,2,FALSE)</f>
        <v>#N/A</v>
      </c>
      <c r="C23" s="76"/>
      <c r="D23" s="76"/>
      <c r="E23" s="76"/>
      <c r="F23" s="76"/>
      <c r="G23" s="76"/>
      <c r="H23" s="75"/>
      <c r="I23" s="50"/>
    </row>
    <row r="24" spans="1:9" ht="18.75" thickBot="1">
      <c r="A24" s="84"/>
      <c r="B24" s="77"/>
      <c r="C24" s="77"/>
      <c r="D24" s="77"/>
      <c r="E24" s="77"/>
      <c r="F24" s="77"/>
      <c r="G24" s="77"/>
      <c r="H24" s="78"/>
      <c r="I24" s="50"/>
    </row>
    <row r="25" spans="1:8" ht="18">
      <c r="A25" s="50"/>
      <c r="B25" s="50"/>
      <c r="C25" s="50"/>
      <c r="D25" s="50"/>
      <c r="E25" s="50"/>
      <c r="F25" s="50"/>
      <c r="G25" s="50"/>
      <c r="H25" s="50"/>
    </row>
    <row r="26" spans="1:8" ht="18">
      <c r="A26" s="50" t="s">
        <v>44</v>
      </c>
      <c r="B26" s="50"/>
      <c r="C26" s="50"/>
      <c r="D26" s="50"/>
      <c r="E26" s="50"/>
      <c r="F26" s="50"/>
      <c r="G26" s="50"/>
      <c r="H26" s="50"/>
    </row>
    <row r="27" ht="13.5" thickBot="1"/>
    <row r="28" spans="1:10" ht="12.75">
      <c r="A28" s="79" t="e">
        <f>VLOOKUP(J28,'пр.взв'!B7:G37,6,FALSE)</f>
        <v>#N/A</v>
      </c>
      <c r="B28" s="80"/>
      <c r="C28" s="80"/>
      <c r="D28" s="80"/>
      <c r="E28" s="80"/>
      <c r="F28" s="80"/>
      <c r="G28" s="80"/>
      <c r="H28" s="74"/>
      <c r="J28">
        <v>0</v>
      </c>
    </row>
    <row r="29" spans="1:8" ht="13.5" thickBot="1">
      <c r="A29" s="81"/>
      <c r="B29" s="77"/>
      <c r="C29" s="77"/>
      <c r="D29" s="77"/>
      <c r="E29" s="77"/>
      <c r="F29" s="77"/>
      <c r="G29" s="77"/>
      <c r="H29" s="78"/>
    </row>
    <row r="32" spans="1:8" ht="18">
      <c r="A32" s="50" t="s">
        <v>45</v>
      </c>
      <c r="B32" s="50"/>
      <c r="C32" s="50"/>
      <c r="D32" s="50"/>
      <c r="E32" s="50"/>
      <c r="F32" s="50"/>
      <c r="G32" s="50"/>
      <c r="H32" s="50"/>
    </row>
    <row r="33" spans="1:8" ht="18">
      <c r="A33" s="50"/>
      <c r="B33" s="50"/>
      <c r="C33" s="50"/>
      <c r="D33" s="50"/>
      <c r="E33" s="50"/>
      <c r="F33" s="50"/>
      <c r="G33" s="50"/>
      <c r="H33" s="50"/>
    </row>
    <row r="34" spans="1:8" ht="18">
      <c r="A34" s="50"/>
      <c r="B34" s="50"/>
      <c r="C34" s="50"/>
      <c r="D34" s="50"/>
      <c r="E34" s="50"/>
      <c r="F34" s="50"/>
      <c r="G34" s="50"/>
      <c r="H34" s="50"/>
    </row>
    <row r="35" spans="1:8" ht="18">
      <c r="A35" s="52"/>
      <c r="B35" s="52"/>
      <c r="C35" s="52"/>
      <c r="D35" s="52"/>
      <c r="E35" s="52"/>
      <c r="F35" s="52"/>
      <c r="G35" s="52"/>
      <c r="H35" s="52"/>
    </row>
    <row r="36" spans="1:8" ht="18">
      <c r="A36" s="53"/>
      <c r="B36" s="53"/>
      <c r="C36" s="53"/>
      <c r="D36" s="53"/>
      <c r="E36" s="53"/>
      <c r="F36" s="53"/>
      <c r="G36" s="53"/>
      <c r="H36" s="53"/>
    </row>
    <row r="37" spans="1:8" ht="18">
      <c r="A37" s="52"/>
      <c r="B37" s="52"/>
      <c r="C37" s="52"/>
      <c r="D37" s="52"/>
      <c r="E37" s="52"/>
      <c r="F37" s="52"/>
      <c r="G37" s="52"/>
      <c r="H37" s="52"/>
    </row>
    <row r="38" spans="1:8" ht="18">
      <c r="A38" s="54"/>
      <c r="B38" s="54"/>
      <c r="C38" s="54"/>
      <c r="D38" s="54"/>
      <c r="E38" s="54"/>
      <c r="F38" s="54"/>
      <c r="G38" s="54"/>
      <c r="H38" s="54"/>
    </row>
    <row r="39" spans="1:8" ht="18">
      <c r="A39" s="52"/>
      <c r="B39" s="52"/>
      <c r="C39" s="52"/>
      <c r="D39" s="52"/>
      <c r="E39" s="52"/>
      <c r="F39" s="52"/>
      <c r="G39" s="52"/>
      <c r="H39" s="52"/>
    </row>
    <row r="40" spans="1:8" ht="18">
      <c r="A40" s="54"/>
      <c r="B40" s="54"/>
      <c r="C40" s="54"/>
      <c r="D40" s="54"/>
      <c r="E40" s="54"/>
      <c r="F40" s="54"/>
      <c r="G40" s="54"/>
      <c r="H40" s="54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K1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9" t="s">
        <v>19</v>
      </c>
      <c r="C1" s="109"/>
      <c r="D1" s="109"/>
      <c r="E1" s="109"/>
      <c r="F1" s="109"/>
      <c r="G1" s="109"/>
      <c r="H1" s="109"/>
      <c r="I1" s="109"/>
      <c r="K1" s="133" t="s">
        <v>19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11"/>
      <c r="B2" s="13"/>
      <c r="C2" s="13" t="s">
        <v>85</v>
      </c>
      <c r="D2" s="13"/>
      <c r="E2" s="71" t="s">
        <v>76</v>
      </c>
      <c r="F2" s="33" t="str">
        <f>HYPERLINK('пр.взв'!D4)</f>
        <v>В.к. 54 кг.</v>
      </c>
      <c r="G2" s="13"/>
      <c r="H2" s="13"/>
      <c r="I2" s="13"/>
      <c r="K2" s="1"/>
      <c r="L2" s="1" t="s">
        <v>85</v>
      </c>
      <c r="M2" s="1"/>
      <c r="N2" s="72" t="s">
        <v>77</v>
      </c>
      <c r="O2" s="33" t="str">
        <f>HYPERLINK('пр.взв'!D4)</f>
        <v>В.к. 54 кг.</v>
      </c>
      <c r="P2" s="1"/>
      <c r="Q2" s="1"/>
      <c r="R2" s="1"/>
    </row>
    <row r="3" spans="1:18" ht="12.75">
      <c r="A3" s="127"/>
      <c r="B3" s="110" t="s">
        <v>5</v>
      </c>
      <c r="C3" s="101" t="s">
        <v>2</v>
      </c>
      <c r="D3" s="112" t="s">
        <v>20</v>
      </c>
      <c r="E3" s="101" t="s">
        <v>21</v>
      </c>
      <c r="F3" s="101" t="s">
        <v>22</v>
      </c>
      <c r="G3" s="112" t="s">
        <v>23</v>
      </c>
      <c r="H3" s="101" t="s">
        <v>24</v>
      </c>
      <c r="I3" s="103" t="s">
        <v>25</v>
      </c>
      <c r="K3" s="134" t="s">
        <v>5</v>
      </c>
      <c r="L3" s="136" t="s">
        <v>2</v>
      </c>
      <c r="M3" s="138" t="s">
        <v>20</v>
      </c>
      <c r="N3" s="136" t="s">
        <v>21</v>
      </c>
      <c r="O3" s="136" t="s">
        <v>22</v>
      </c>
      <c r="P3" s="138" t="s">
        <v>23</v>
      </c>
      <c r="Q3" s="136" t="s">
        <v>24</v>
      </c>
      <c r="R3" s="140" t="s">
        <v>25</v>
      </c>
    </row>
    <row r="4" spans="1:18" ht="13.5" thickBot="1">
      <c r="A4" s="127"/>
      <c r="B4" s="111"/>
      <c r="C4" s="102"/>
      <c r="D4" s="113"/>
      <c r="E4" s="102"/>
      <c r="F4" s="102"/>
      <c r="G4" s="113"/>
      <c r="H4" s="102"/>
      <c r="I4" s="104"/>
      <c r="K4" s="135"/>
      <c r="L4" s="137"/>
      <c r="M4" s="139"/>
      <c r="N4" s="137"/>
      <c r="O4" s="137"/>
      <c r="P4" s="139"/>
      <c r="Q4" s="137"/>
      <c r="R4" s="141"/>
    </row>
    <row r="5" spans="1:18" ht="12.75">
      <c r="A5" s="127"/>
      <c r="B5" s="126">
        <v>2</v>
      </c>
      <c r="C5" s="105" t="str">
        <f>VLOOKUP(B5,'пр.взв'!B7:E22,2,FALSE)</f>
        <v>Тулиев Ильнар Ильнурович</v>
      </c>
      <c r="D5" s="107" t="str">
        <f>VLOOKUP(B5,'пр.взв'!B7:F22,3,FALSE)</f>
        <v>25.08.2001, 1ю</v>
      </c>
      <c r="E5" s="107" t="str">
        <f>VLOOKUP(B5,'пр.взв'!B5:G22,4,FALSE)</f>
        <v>г.Астрахань, Астраханская обл., ЮФО</v>
      </c>
      <c r="F5" s="121"/>
      <c r="G5" s="121"/>
      <c r="H5" s="123"/>
      <c r="I5" s="125"/>
      <c r="K5" s="126">
        <v>5</v>
      </c>
      <c r="L5" s="105" t="str">
        <f>VLOOKUP(K5,'пр.взв'!B7:E22,2,FALSE)</f>
        <v>Ударцев Кирилл Вадимович</v>
      </c>
      <c r="M5" s="105">
        <f>VLOOKUP(K5,'пр.взв'!B7:G22,3,FALSE)</f>
        <v>37544</v>
      </c>
      <c r="N5" s="105" t="str">
        <f>VLOOKUP(K5,'пр.взв'!B7:G22,4,FALSE)</f>
        <v>г.Дубна Московская обл.ЦФО</v>
      </c>
      <c r="O5" s="121"/>
      <c r="P5" s="121"/>
      <c r="Q5" s="123"/>
      <c r="R5" s="125"/>
    </row>
    <row r="6" spans="1:18" ht="12.75">
      <c r="A6" s="127"/>
      <c r="B6" s="116"/>
      <c r="C6" s="106"/>
      <c r="D6" s="108"/>
      <c r="E6" s="108"/>
      <c r="F6" s="122"/>
      <c r="G6" s="122"/>
      <c r="H6" s="124"/>
      <c r="I6" s="114"/>
      <c r="K6" s="116"/>
      <c r="L6" s="106"/>
      <c r="M6" s="106"/>
      <c r="N6" s="106"/>
      <c r="O6" s="122"/>
      <c r="P6" s="122"/>
      <c r="Q6" s="124"/>
      <c r="R6" s="114"/>
    </row>
    <row r="7" spans="1:18" ht="12.75">
      <c r="A7" s="127"/>
      <c r="B7" s="116">
        <v>3</v>
      </c>
      <c r="C7" s="118" t="str">
        <f>VLOOKUP(B7,'пр.взв'!B7:G22,2,FALSE)</f>
        <v>Караханян Карен Валерьевич</v>
      </c>
      <c r="D7" s="108" t="str">
        <f>VLOOKUP(B7,'пр.взв'!B7:G22,3,FALSE)</f>
        <v>05.10.2001, 1ю</v>
      </c>
      <c r="E7" s="108" t="str">
        <f>VLOOKUP(B7,'пр.взв'!B7:G22,4,FALSE)</f>
        <v>р.п.Ивантеевка, Саратовская обл. ПФО</v>
      </c>
      <c r="F7" s="122"/>
      <c r="G7" s="122"/>
      <c r="H7" s="124"/>
      <c r="I7" s="114"/>
      <c r="K7" s="116">
        <v>8</v>
      </c>
      <c r="L7" s="118" t="str">
        <f>VLOOKUP(K7,'пр.взв'!B7:E22,2,FALSE)</f>
        <v>Брянкин Александр Андреевич</v>
      </c>
      <c r="M7" s="118" t="str">
        <f>VLOOKUP(K7,'пр.взв'!B7:G22,3,FALSE)</f>
        <v>04.01.2001, 1б</v>
      </c>
      <c r="N7" s="118" t="str">
        <f>VLOOKUP(K7,'пр.взв'!B7:G22,4,FALSE)</f>
        <v>ГБОУ ЦО "Самбо-70" г.Москва</v>
      </c>
      <c r="O7" s="122"/>
      <c r="P7" s="122"/>
      <c r="Q7" s="124"/>
      <c r="R7" s="114"/>
    </row>
    <row r="8" spans="1:18" ht="13.5" thickBot="1">
      <c r="A8" s="127"/>
      <c r="B8" s="117"/>
      <c r="C8" s="119"/>
      <c r="D8" s="120"/>
      <c r="E8" s="120"/>
      <c r="F8" s="128"/>
      <c r="G8" s="128"/>
      <c r="H8" s="129"/>
      <c r="I8" s="115"/>
      <c r="K8" s="117"/>
      <c r="L8" s="106"/>
      <c r="M8" s="106"/>
      <c r="N8" s="106"/>
      <c r="O8" s="128"/>
      <c r="P8" s="128"/>
      <c r="Q8" s="129"/>
      <c r="R8" s="115"/>
    </row>
    <row r="9" spans="1:18" ht="12.75">
      <c r="A9" s="127"/>
      <c r="B9" s="126">
        <v>1</v>
      </c>
      <c r="C9" s="105" t="str">
        <f>VLOOKUP(B9,'пр.взв'!B7:E797,2,FALSE)</f>
        <v>Успенский Антон Сергеевич</v>
      </c>
      <c r="D9" s="107" t="str">
        <f>VLOOKUP(B9,'пр.взв'!B7:F22,3,FALSE)</f>
        <v>06.02.2001,1ю</v>
      </c>
      <c r="E9" s="107" t="str">
        <f>VLOOKUP(B9,'пр.взв'!B7:G22,4,FALSE)</f>
        <v>ГБОУ ЦО "Самбо-70" г.Москва</v>
      </c>
      <c r="F9" s="121" t="s">
        <v>86</v>
      </c>
      <c r="G9" s="121"/>
      <c r="H9" s="123"/>
      <c r="I9" s="125"/>
      <c r="K9" s="126"/>
      <c r="L9" s="105" t="e">
        <f>VLOOKUP(K9,'пр.взв'!B7:E22,2,FALSE)</f>
        <v>#N/A</v>
      </c>
      <c r="M9" s="105" t="e">
        <f>VLOOKUP(K9,'пр.взв'!B7:G22,3,FALSE)</f>
        <v>#N/A</v>
      </c>
      <c r="N9" s="105" t="e">
        <f>VLOOKUP(K9,'пр.взв'!B7:G22,4,FALSE)</f>
        <v>#N/A</v>
      </c>
      <c r="O9" s="121"/>
      <c r="P9" s="121"/>
      <c r="Q9" s="123"/>
      <c r="R9" s="125"/>
    </row>
    <row r="10" spans="1:18" ht="12.75">
      <c r="A10" s="127"/>
      <c r="B10" s="116"/>
      <c r="C10" s="106"/>
      <c r="D10" s="108"/>
      <c r="E10" s="108"/>
      <c r="F10" s="122"/>
      <c r="G10" s="122"/>
      <c r="H10" s="124"/>
      <c r="I10" s="114"/>
      <c r="K10" s="116"/>
      <c r="L10" s="106"/>
      <c r="M10" s="106"/>
      <c r="N10" s="106"/>
      <c r="O10" s="122"/>
      <c r="P10" s="122"/>
      <c r="Q10" s="124"/>
      <c r="R10" s="114"/>
    </row>
    <row r="11" spans="1:18" ht="12.75">
      <c r="A11" s="127"/>
      <c r="B11" s="116"/>
      <c r="C11" s="118" t="e">
        <f>VLOOKUP(B11,'пр.взв'!B7:E22,2,FALSE)</f>
        <v>#N/A</v>
      </c>
      <c r="D11" s="108" t="e">
        <f>VLOOKUP(B11,'пр.взв'!B7:G22,3,FALSE)</f>
        <v>#N/A</v>
      </c>
      <c r="E11" s="108" t="e">
        <f>VLOOKUP(B11,'пр.взв'!B7:G22,4,FALSE)</f>
        <v>#N/A</v>
      </c>
      <c r="F11" s="122"/>
      <c r="G11" s="122"/>
      <c r="H11" s="124"/>
      <c r="I11" s="114"/>
      <c r="K11" s="116"/>
      <c r="L11" s="118" t="e">
        <f>VLOOKUP(K11,'пр.взв'!B7:E22,2,FALSE)</f>
        <v>#N/A</v>
      </c>
      <c r="M11" s="118" t="e">
        <f>VLOOKUP(K11,'пр.взв'!B7:G22,3,FALSE)</f>
        <v>#N/A</v>
      </c>
      <c r="N11" s="118" t="e">
        <f>VLOOKUP(K11,'пр.взв'!B7:G22,4,FALSE)</f>
        <v>#N/A</v>
      </c>
      <c r="O11" s="122"/>
      <c r="P11" s="122"/>
      <c r="Q11" s="124"/>
      <c r="R11" s="114"/>
    </row>
    <row r="12" spans="1:18" ht="13.5" thickBot="1">
      <c r="A12" s="127"/>
      <c r="B12" s="117"/>
      <c r="C12" s="119"/>
      <c r="D12" s="120"/>
      <c r="E12" s="120"/>
      <c r="F12" s="128"/>
      <c r="G12" s="128"/>
      <c r="H12" s="129"/>
      <c r="I12" s="115"/>
      <c r="K12" s="117"/>
      <c r="L12" s="106"/>
      <c r="M12" s="106"/>
      <c r="N12" s="106"/>
      <c r="O12" s="128"/>
      <c r="P12" s="128"/>
      <c r="Q12" s="129"/>
      <c r="R12" s="115"/>
    </row>
    <row r="13" spans="1:18" ht="12.75">
      <c r="A13" s="127"/>
      <c r="B13" s="126"/>
      <c r="C13" s="105" t="e">
        <f>VLOOKUP(B13,'пр.взв'!B7:E22,2,FALSE)</f>
        <v>#N/A</v>
      </c>
      <c r="D13" s="107" t="e">
        <f>VLOOKUP(B13,'пр.взв'!B5:F22,3,FALSE)</f>
        <v>#N/A</v>
      </c>
      <c r="E13" s="107" t="e">
        <f>VLOOKUP(B13,'пр.взв'!B3:G22,4,FALSE)</f>
        <v>#N/A</v>
      </c>
      <c r="F13" s="121"/>
      <c r="G13" s="121"/>
      <c r="H13" s="123"/>
      <c r="I13" s="125"/>
      <c r="K13" s="126"/>
      <c r="L13" s="105" t="e">
        <f>VLOOKUP(K13,'пр.взв'!B7:E22,2,FALSE)</f>
        <v>#N/A</v>
      </c>
      <c r="M13" s="105" t="e">
        <f>VLOOKUP(K13,'пр.взв'!B5:G22,3,FALSE)</f>
        <v>#N/A</v>
      </c>
      <c r="N13" s="105" t="e">
        <f>VLOOKUP(K13,'пр.взв'!B5:G22,4,FALSE)</f>
        <v>#N/A</v>
      </c>
      <c r="O13" s="121"/>
      <c r="P13" s="121"/>
      <c r="Q13" s="123"/>
      <c r="R13" s="125"/>
    </row>
    <row r="14" spans="1:18" ht="12.75">
      <c r="A14" s="127"/>
      <c r="B14" s="116"/>
      <c r="C14" s="106"/>
      <c r="D14" s="108"/>
      <c r="E14" s="108"/>
      <c r="F14" s="122"/>
      <c r="G14" s="122"/>
      <c r="H14" s="124"/>
      <c r="I14" s="114"/>
      <c r="K14" s="116"/>
      <c r="L14" s="106"/>
      <c r="M14" s="106"/>
      <c r="N14" s="106"/>
      <c r="O14" s="122"/>
      <c r="P14" s="122"/>
      <c r="Q14" s="124"/>
      <c r="R14" s="114"/>
    </row>
    <row r="15" spans="1:18" ht="12.75">
      <c r="A15" s="127"/>
      <c r="B15" s="116"/>
      <c r="C15" s="118" t="e">
        <f>VLOOKUP(B15,'пр.взв'!B7:E22,2,FALSE)</f>
        <v>#N/A</v>
      </c>
      <c r="D15" s="108" t="e">
        <f>VLOOKUP(B15,'пр.взв'!B5:G22,3,FALSE)</f>
        <v>#N/A</v>
      </c>
      <c r="E15" s="108" t="e">
        <f>VLOOKUP(B15,'пр.взв'!B5:G22,4,FALSE)</f>
        <v>#N/A</v>
      </c>
      <c r="F15" s="122"/>
      <c r="G15" s="122"/>
      <c r="H15" s="124"/>
      <c r="I15" s="114"/>
      <c r="K15" s="116"/>
      <c r="L15" s="118" t="e">
        <f>VLOOKUP(K15,'пр.взв'!B7:E22,2,FALSE)</f>
        <v>#N/A</v>
      </c>
      <c r="M15" s="118" t="e">
        <f>VLOOKUP(K15,'пр.взв'!B5:G22,3,FALSE)</f>
        <v>#N/A</v>
      </c>
      <c r="N15" s="118" t="e">
        <f>VLOOKUP(K15,'пр.взв'!B5:G22,4,FALSE)</f>
        <v>#N/A</v>
      </c>
      <c r="O15" s="122"/>
      <c r="P15" s="122"/>
      <c r="Q15" s="124"/>
      <c r="R15" s="114"/>
    </row>
    <row r="16" spans="1:18" ht="13.5" thickBot="1">
      <c r="A16" s="127"/>
      <c r="B16" s="117"/>
      <c r="C16" s="119"/>
      <c r="D16" s="120"/>
      <c r="E16" s="120"/>
      <c r="F16" s="128"/>
      <c r="G16" s="128"/>
      <c r="H16" s="129"/>
      <c r="I16" s="115"/>
      <c r="K16" s="117"/>
      <c r="L16" s="106"/>
      <c r="M16" s="106"/>
      <c r="N16" s="106"/>
      <c r="O16" s="128"/>
      <c r="P16" s="128"/>
      <c r="Q16" s="129"/>
      <c r="R16" s="115"/>
    </row>
    <row r="17" spans="1:18" ht="12.75">
      <c r="A17" s="127"/>
      <c r="B17" s="126"/>
      <c r="C17" s="105" t="e">
        <f>VLOOKUP(B17,'пр.взв'!B7:E22,2,FALSE)</f>
        <v>#N/A</v>
      </c>
      <c r="D17" s="107" t="e">
        <f>VLOOKUP(B17,'пр.взв'!B7:F22,3,FALSE)</f>
        <v>#N/A</v>
      </c>
      <c r="E17" s="107" t="e">
        <f>VLOOKUP(B17,'пр.взв'!B7:G22,4,FALSE)</f>
        <v>#N/A</v>
      </c>
      <c r="F17" s="121"/>
      <c r="G17" s="121"/>
      <c r="H17" s="123"/>
      <c r="I17" s="125"/>
      <c r="K17" s="126"/>
      <c r="L17" s="105" t="e">
        <f>VLOOKUP(K17,'пр.взв'!B7:E22,2,FALSE)</f>
        <v>#N/A</v>
      </c>
      <c r="M17" s="105" t="e">
        <f>VLOOKUP(K17,'пр.взв'!B7:G22,3,FALSE)</f>
        <v>#N/A</v>
      </c>
      <c r="N17" s="105" t="e">
        <f>VLOOKUP(K17,'пр.взв'!B7:G22,4,FALSE)</f>
        <v>#N/A</v>
      </c>
      <c r="O17" s="121"/>
      <c r="P17" s="121"/>
      <c r="Q17" s="123"/>
      <c r="R17" s="125"/>
    </row>
    <row r="18" spans="1:18" ht="12.75">
      <c r="A18" s="127"/>
      <c r="B18" s="116"/>
      <c r="C18" s="106"/>
      <c r="D18" s="108"/>
      <c r="E18" s="108"/>
      <c r="F18" s="122"/>
      <c r="G18" s="122"/>
      <c r="H18" s="124"/>
      <c r="I18" s="114"/>
      <c r="K18" s="116"/>
      <c r="L18" s="106"/>
      <c r="M18" s="106"/>
      <c r="N18" s="106"/>
      <c r="O18" s="122"/>
      <c r="P18" s="122"/>
      <c r="Q18" s="124"/>
      <c r="R18" s="114"/>
    </row>
    <row r="19" spans="1:18" ht="12.75">
      <c r="A19" s="127"/>
      <c r="B19" s="116"/>
      <c r="C19" s="118" t="e">
        <f>VLOOKUP(B19,'пр.взв'!B7:E22,2,FALSE)</f>
        <v>#N/A</v>
      </c>
      <c r="D19" s="108" t="e">
        <f>VLOOKUP(B19,'пр.взв'!B7:G22,3,FALSE)</f>
        <v>#N/A</v>
      </c>
      <c r="E19" s="108" t="e">
        <f>VLOOKUP(B19,'пр.взв'!B7:G22,4,FALSE)</f>
        <v>#N/A</v>
      </c>
      <c r="F19" s="122"/>
      <c r="G19" s="122"/>
      <c r="H19" s="124"/>
      <c r="I19" s="114"/>
      <c r="K19" s="116"/>
      <c r="L19" s="118" t="e">
        <f>VLOOKUP(K19,'пр.взв'!B7:E22,2,FALSE)</f>
        <v>#N/A</v>
      </c>
      <c r="M19" s="118" t="e">
        <f>VLOOKUP(K19,'пр.взв'!B7:G22,3,FALSE)</f>
        <v>#N/A</v>
      </c>
      <c r="N19" s="118" t="e">
        <f>VLOOKUP(K19,'пр.взв'!B7:G22,4,FALSE)</f>
        <v>#N/A</v>
      </c>
      <c r="O19" s="122"/>
      <c r="P19" s="122"/>
      <c r="Q19" s="124"/>
      <c r="R19" s="114"/>
    </row>
    <row r="20" spans="1:18" ht="13.5" thickBot="1">
      <c r="A20" s="127"/>
      <c r="B20" s="117"/>
      <c r="C20" s="119"/>
      <c r="D20" s="120"/>
      <c r="E20" s="120"/>
      <c r="F20" s="128"/>
      <c r="G20" s="128"/>
      <c r="H20" s="129"/>
      <c r="I20" s="115"/>
      <c r="K20" s="117"/>
      <c r="L20" s="106"/>
      <c r="M20" s="106"/>
      <c r="N20" s="106"/>
      <c r="O20" s="128"/>
      <c r="P20" s="128"/>
      <c r="Q20" s="129"/>
      <c r="R20" s="115"/>
    </row>
    <row r="21" spans="1:18" ht="12.75">
      <c r="A21" s="127"/>
      <c r="B21" s="126"/>
      <c r="C21" s="105" t="e">
        <f>VLOOKUP(B21,'пр.взв'!B7:E22,2,FALSE)</f>
        <v>#N/A</v>
      </c>
      <c r="D21" s="107" t="e">
        <f>VLOOKUP(B21,'пр.взв'!B3:F22,3,FALSE)</f>
        <v>#N/A</v>
      </c>
      <c r="E21" s="107" t="e">
        <f>VLOOKUP(B21,'пр.взв'!B2:G22,4,FALSE)</f>
        <v>#N/A</v>
      </c>
      <c r="F21" s="121"/>
      <c r="G21" s="121"/>
      <c r="H21" s="123"/>
      <c r="I21" s="125"/>
      <c r="K21" s="126"/>
      <c r="L21" s="105" t="e">
        <f>VLOOKUP(K21,'пр.взв'!B7:E22,2,FALSE)</f>
        <v>#N/A</v>
      </c>
      <c r="M21" s="105" t="e">
        <f>VLOOKUP(K21,'пр.взв'!B3:G23,3,FALSE)</f>
        <v>#N/A</v>
      </c>
      <c r="N21" s="105" t="e">
        <f>VLOOKUP(K21,'пр.взв'!B3:G23,4,FALSE)</f>
        <v>#N/A</v>
      </c>
      <c r="O21" s="121"/>
      <c r="P21" s="121"/>
      <c r="Q21" s="123"/>
      <c r="R21" s="125"/>
    </row>
    <row r="22" spans="1:18" ht="12.75">
      <c r="A22" s="127"/>
      <c r="B22" s="116"/>
      <c r="C22" s="106"/>
      <c r="D22" s="108"/>
      <c r="E22" s="108"/>
      <c r="F22" s="122"/>
      <c r="G22" s="122"/>
      <c r="H22" s="124"/>
      <c r="I22" s="114"/>
      <c r="K22" s="116"/>
      <c r="L22" s="106"/>
      <c r="M22" s="106"/>
      <c r="N22" s="106"/>
      <c r="O22" s="122"/>
      <c r="P22" s="122"/>
      <c r="Q22" s="124"/>
      <c r="R22" s="114"/>
    </row>
    <row r="23" spans="1:18" ht="12.75">
      <c r="A23" s="127"/>
      <c r="B23" s="116"/>
      <c r="C23" s="118" t="e">
        <f>VLOOKUP(B23,'пр.взв'!B7:E22,2,FALSE)</f>
        <v>#N/A</v>
      </c>
      <c r="D23" s="108" t="e">
        <f>VLOOKUP(B23,'пр.взв'!B3:G23,3,FALSE)</f>
        <v>#N/A</v>
      </c>
      <c r="E23" s="108" t="e">
        <f>VLOOKUP(B23,'пр.взв'!B2:G23,4,FALSE)</f>
        <v>#N/A</v>
      </c>
      <c r="F23" s="122"/>
      <c r="G23" s="122"/>
      <c r="H23" s="124"/>
      <c r="I23" s="114"/>
      <c r="K23" s="116"/>
      <c r="L23" s="118" t="e">
        <f>VLOOKUP(K23,'пр.взв'!B6:E22,2,FALSE)</f>
        <v>#N/A</v>
      </c>
      <c r="M23" s="118" t="e">
        <f>VLOOKUP(K23,'пр.взв'!B3:G25,3,FALSE)</f>
        <v>#N/A</v>
      </c>
      <c r="N23" s="118" t="e">
        <f>VLOOKUP(K23,'пр.взв'!B3:G25,4,FALSE)</f>
        <v>#N/A</v>
      </c>
      <c r="O23" s="122"/>
      <c r="P23" s="122"/>
      <c r="Q23" s="124"/>
      <c r="R23" s="114"/>
    </row>
    <row r="24" spans="1:18" ht="13.5" thickBot="1">
      <c r="A24" s="127"/>
      <c r="B24" s="117"/>
      <c r="C24" s="119"/>
      <c r="D24" s="120"/>
      <c r="E24" s="120"/>
      <c r="F24" s="128"/>
      <c r="G24" s="128"/>
      <c r="H24" s="129"/>
      <c r="I24" s="115"/>
      <c r="K24" s="117"/>
      <c r="L24" s="106"/>
      <c r="M24" s="106"/>
      <c r="N24" s="106"/>
      <c r="O24" s="128"/>
      <c r="P24" s="128"/>
      <c r="Q24" s="129"/>
      <c r="R24" s="115"/>
    </row>
    <row r="25" spans="1:18" ht="12.75">
      <c r="A25" s="127"/>
      <c r="B25" s="126"/>
      <c r="C25" s="105" t="e">
        <f>VLOOKUP(B25,'пр.взв'!B7:E22,2,FALSE)</f>
        <v>#N/A</v>
      </c>
      <c r="D25" s="107" t="e">
        <f>VLOOKUP(B25,'пр.взв'!B7:F26,3,FALSE)</f>
        <v>#N/A</v>
      </c>
      <c r="E25" s="107" t="e">
        <f>VLOOKUP(B25,'пр.взв'!B2:G26,4,FALSE)</f>
        <v>#N/A</v>
      </c>
      <c r="F25" s="121"/>
      <c r="G25" s="121"/>
      <c r="H25" s="123"/>
      <c r="I25" s="125"/>
      <c r="K25" s="126"/>
      <c r="L25" s="105" t="e">
        <f>VLOOKUP(K25,'пр.взв'!B7:E22,2,FALSE)</f>
        <v>#N/A</v>
      </c>
      <c r="M25" s="105" t="e">
        <f>VLOOKUP(K25,'пр.взв'!B2:G27,3,FALSE)</f>
        <v>#N/A</v>
      </c>
      <c r="N25" s="105" t="e">
        <f>VLOOKUP(K25,'пр.взв'!B7:G27,4,FALSE)</f>
        <v>#N/A</v>
      </c>
      <c r="O25" s="121"/>
      <c r="P25" s="121"/>
      <c r="Q25" s="123"/>
      <c r="R25" s="125"/>
    </row>
    <row r="26" spans="1:18" ht="12.75">
      <c r="A26" s="127"/>
      <c r="B26" s="116"/>
      <c r="C26" s="106"/>
      <c r="D26" s="108"/>
      <c r="E26" s="108"/>
      <c r="F26" s="122"/>
      <c r="G26" s="122"/>
      <c r="H26" s="124"/>
      <c r="I26" s="114"/>
      <c r="K26" s="116"/>
      <c r="L26" s="106"/>
      <c r="M26" s="106"/>
      <c r="N26" s="106"/>
      <c r="O26" s="122"/>
      <c r="P26" s="122"/>
      <c r="Q26" s="124"/>
      <c r="R26" s="114"/>
    </row>
    <row r="27" spans="1:18" ht="12.75">
      <c r="A27" s="127"/>
      <c r="B27" s="116"/>
      <c r="C27" s="118" t="e">
        <f>VLOOKUP(B27,'пр.взв'!B7:E22,2,FALSE)</f>
        <v>#N/A</v>
      </c>
      <c r="D27" s="108" t="e">
        <f>VLOOKUP(B27,'пр.взв'!B7:G27,3,FALSE)</f>
        <v>#N/A</v>
      </c>
      <c r="E27" s="108" t="e">
        <f>VLOOKUP(B27,'пр.взв'!B2:G27,4,FALSE)</f>
        <v>#N/A</v>
      </c>
      <c r="F27" s="122"/>
      <c r="G27" s="122"/>
      <c r="H27" s="124"/>
      <c r="I27" s="114"/>
      <c r="K27" s="116"/>
      <c r="L27" s="118" t="e">
        <f>VLOOKUP(K27,'пр.взв'!B7:E22,2,FALSE)</f>
        <v>#N/A</v>
      </c>
      <c r="M27" s="118" t="e">
        <f>VLOOKUP(K27,'пр.взв'!B2:G29,3,FALSE)</f>
        <v>#N/A</v>
      </c>
      <c r="N27" s="118" t="e">
        <f>VLOOKUP(K27,'пр.взв'!B7:G29,4,FALSE)</f>
        <v>#N/A</v>
      </c>
      <c r="O27" s="122"/>
      <c r="P27" s="122"/>
      <c r="Q27" s="124"/>
      <c r="R27" s="114"/>
    </row>
    <row r="28" spans="1:18" ht="13.5" thickBot="1">
      <c r="A28" s="127"/>
      <c r="B28" s="117"/>
      <c r="C28" s="119"/>
      <c r="D28" s="120"/>
      <c r="E28" s="120"/>
      <c r="F28" s="128"/>
      <c r="G28" s="128"/>
      <c r="H28" s="129"/>
      <c r="I28" s="115"/>
      <c r="K28" s="117"/>
      <c r="L28" s="106"/>
      <c r="M28" s="106"/>
      <c r="N28" s="106"/>
      <c r="O28" s="128"/>
      <c r="P28" s="128"/>
      <c r="Q28" s="129"/>
      <c r="R28" s="115"/>
    </row>
    <row r="29" spans="1:18" ht="12.75">
      <c r="A29" s="127"/>
      <c r="B29" s="126"/>
      <c r="C29" s="105" t="e">
        <f>VLOOKUP(B29,'пр.взв'!B7:E22,2,FALSE)</f>
        <v>#N/A</v>
      </c>
      <c r="D29" s="107" t="e">
        <f>VLOOKUP(B29,'пр.взв'!B3:F30,3,FALSE)</f>
        <v>#N/A</v>
      </c>
      <c r="E29" s="107" t="e">
        <f>VLOOKUP(B29,'пр.взв'!B2:G30,4,FALSE)</f>
        <v>#N/A</v>
      </c>
      <c r="F29" s="121"/>
      <c r="G29" s="121"/>
      <c r="H29" s="123"/>
      <c r="I29" s="125"/>
      <c r="K29" s="126"/>
      <c r="L29" s="105" t="e">
        <f>VLOOKUP(K29,'пр.взв'!B7:E22,2,FALSE)</f>
        <v>#N/A</v>
      </c>
      <c r="M29" s="105" t="e">
        <f>VLOOKUP(K29,'пр.взв'!B3:G31,3,FALSE)</f>
        <v>#N/A</v>
      </c>
      <c r="N29" s="105" t="e">
        <f>VLOOKUP(K29,'пр.взв'!B3:G31,4,FALSE)</f>
        <v>#N/A</v>
      </c>
      <c r="O29" s="121"/>
      <c r="P29" s="121"/>
      <c r="Q29" s="123"/>
      <c r="R29" s="125"/>
    </row>
    <row r="30" spans="1:18" ht="12.75">
      <c r="A30" s="127"/>
      <c r="B30" s="116"/>
      <c r="C30" s="106"/>
      <c r="D30" s="108"/>
      <c r="E30" s="108"/>
      <c r="F30" s="122"/>
      <c r="G30" s="122"/>
      <c r="H30" s="124"/>
      <c r="I30" s="114"/>
      <c r="K30" s="116"/>
      <c r="L30" s="106"/>
      <c r="M30" s="106"/>
      <c r="N30" s="106"/>
      <c r="O30" s="122"/>
      <c r="P30" s="122"/>
      <c r="Q30" s="124"/>
      <c r="R30" s="114"/>
    </row>
    <row r="31" spans="1:18" ht="12.75">
      <c r="A31" s="127"/>
      <c r="B31" s="116"/>
      <c r="C31" s="118" t="e">
        <f>VLOOKUP(B31,'пр.взв'!B7:E22,2,FALSE)</f>
        <v>#N/A</v>
      </c>
      <c r="D31" s="108" t="e">
        <f>VLOOKUP(B31,'пр.взв'!B3:G31,3,FALSE)</f>
        <v>#N/A</v>
      </c>
      <c r="E31" s="108" t="e">
        <f>VLOOKUP(B31,'пр.взв'!B3:G31,4,FALSE)</f>
        <v>#N/A</v>
      </c>
      <c r="F31" s="122"/>
      <c r="G31" s="122"/>
      <c r="H31" s="124"/>
      <c r="I31" s="114"/>
      <c r="K31" s="116"/>
      <c r="L31" s="118" t="e">
        <f>VLOOKUP(K31,'пр.взв'!B7:E22,2,FALSE)</f>
        <v>#N/A</v>
      </c>
      <c r="M31" s="118" t="e">
        <f>VLOOKUP(K31,'пр.взв'!B3:G33,3,FALSE)</f>
        <v>#N/A</v>
      </c>
      <c r="N31" s="118" t="e">
        <f>VLOOKUP(K31,'пр.взв'!B3:G33,4,FALSE)</f>
        <v>#N/A</v>
      </c>
      <c r="O31" s="122"/>
      <c r="P31" s="122"/>
      <c r="Q31" s="124"/>
      <c r="R31" s="114"/>
    </row>
    <row r="32" spans="1:18" ht="13.5" thickBot="1">
      <c r="A32" s="127"/>
      <c r="B32" s="117"/>
      <c r="C32" s="119"/>
      <c r="D32" s="120"/>
      <c r="E32" s="120"/>
      <c r="F32" s="128"/>
      <c r="G32" s="128"/>
      <c r="H32" s="129"/>
      <c r="I32" s="115"/>
      <c r="K32" s="117"/>
      <c r="L32" s="106"/>
      <c r="M32" s="106"/>
      <c r="N32" s="106"/>
      <c r="O32" s="128"/>
      <c r="P32" s="128"/>
      <c r="Q32" s="129"/>
      <c r="R32" s="115"/>
    </row>
    <row r="33" spans="1:18" ht="12.75">
      <c r="A33" s="127"/>
      <c r="B33" s="126"/>
      <c r="C33" s="105" t="e">
        <f>VLOOKUP(B33,'пр.взв'!B7:E22,2,FALSE)</f>
        <v>#N/A</v>
      </c>
      <c r="D33" s="107" t="e">
        <f>VLOOKUP(B33,'пр.взв'!B5:F34,3,FALSE)</f>
        <v>#N/A</v>
      </c>
      <c r="E33" s="107" t="e">
        <f>VLOOKUP(B33,'пр.взв'!B3:G34,4,FALSE)</f>
        <v>#N/A</v>
      </c>
      <c r="F33" s="121"/>
      <c r="G33" s="121"/>
      <c r="H33" s="123"/>
      <c r="I33" s="125"/>
      <c r="K33" s="126"/>
      <c r="L33" s="105" t="e">
        <f>VLOOKUP(K33,'пр.взв'!B7:E22,2,FALSE)</f>
        <v>#N/A</v>
      </c>
      <c r="M33" s="105" t="e">
        <f>VLOOKUP(K33,'пр.взв'!B3:G35,3,FALSE)</f>
        <v>#N/A</v>
      </c>
      <c r="N33" s="105" t="e">
        <f>VLOOKUP(K33,'пр.взв'!B3:G35,4,FALSE)</f>
        <v>#N/A</v>
      </c>
      <c r="O33" s="121"/>
      <c r="P33" s="121"/>
      <c r="Q33" s="123"/>
      <c r="R33" s="125"/>
    </row>
    <row r="34" spans="1:18" ht="12.75">
      <c r="A34" s="127"/>
      <c r="B34" s="116"/>
      <c r="C34" s="106"/>
      <c r="D34" s="108"/>
      <c r="E34" s="108"/>
      <c r="F34" s="122"/>
      <c r="G34" s="122"/>
      <c r="H34" s="124"/>
      <c r="I34" s="114"/>
      <c r="K34" s="116"/>
      <c r="L34" s="106"/>
      <c r="M34" s="106"/>
      <c r="N34" s="106"/>
      <c r="O34" s="122"/>
      <c r="P34" s="122"/>
      <c r="Q34" s="124"/>
      <c r="R34" s="114"/>
    </row>
    <row r="35" spans="1:18" ht="12.75">
      <c r="A35" s="127"/>
      <c r="B35" s="116"/>
      <c r="C35" s="118" t="e">
        <f>VLOOKUP(B35,'пр.взв'!B7:E22,2,FALSE)</f>
        <v>#N/A</v>
      </c>
      <c r="D35" s="108" t="e">
        <f>VLOOKUP(B35,'пр.взв'!B5:G35,3,FALSE)</f>
        <v>#N/A</v>
      </c>
      <c r="E35" s="108" t="e">
        <f>VLOOKUP(B35,'пр.взв'!B3:G35,4,FALSE)</f>
        <v>#N/A</v>
      </c>
      <c r="F35" s="122"/>
      <c r="G35" s="122"/>
      <c r="H35" s="124"/>
      <c r="I35" s="114"/>
      <c r="K35" s="116"/>
      <c r="L35" s="118" t="e">
        <f>VLOOKUP(K35,'пр.взв'!B7:E22,2,FALSE)</f>
        <v>#N/A</v>
      </c>
      <c r="M35" s="118" t="e">
        <f>VLOOKUP(K35,'пр.взв'!B3:G37,3,FALSE)</f>
        <v>#N/A</v>
      </c>
      <c r="N35" s="118" t="e">
        <f>VLOOKUP(K35,'пр.взв'!B3:G37,4,FALSE)</f>
        <v>#N/A</v>
      </c>
      <c r="O35" s="122"/>
      <c r="P35" s="122"/>
      <c r="Q35" s="124"/>
      <c r="R35" s="114"/>
    </row>
    <row r="36" spans="1:18" ht="13.5" thickBot="1">
      <c r="A36" s="127"/>
      <c r="B36" s="117"/>
      <c r="C36" s="119"/>
      <c r="D36" s="120"/>
      <c r="E36" s="120"/>
      <c r="F36" s="128"/>
      <c r="G36" s="128"/>
      <c r="H36" s="129"/>
      <c r="I36" s="115"/>
      <c r="K36" s="117"/>
      <c r="L36" s="106"/>
      <c r="M36" s="106"/>
      <c r="N36" s="106"/>
      <c r="O36" s="128"/>
      <c r="P36" s="128"/>
      <c r="Q36" s="129"/>
      <c r="R36" s="115"/>
    </row>
    <row r="37" spans="1:18" ht="12.75">
      <c r="A37" s="127"/>
      <c r="B37" s="126"/>
      <c r="C37" s="105" t="e">
        <f>VLOOKUP(B37,'пр.взв'!B7:E22,2,FALSE)</f>
        <v>#N/A</v>
      </c>
      <c r="D37" s="107" t="e">
        <f>VLOOKUP(B37,'пр.взв'!B3:F38,3,FALSE)</f>
        <v>#N/A</v>
      </c>
      <c r="E37" s="107" t="e">
        <f>VLOOKUP(B37,'пр.взв'!B7:G38,4,FALSE)</f>
        <v>#N/A</v>
      </c>
      <c r="F37" s="121"/>
      <c r="G37" s="121"/>
      <c r="H37" s="123"/>
      <c r="I37" s="125"/>
      <c r="K37" s="126"/>
      <c r="L37" s="105" t="e">
        <f>VLOOKUP(K37,'пр.взв'!B7:E22,2,FALSE)</f>
        <v>#N/A</v>
      </c>
      <c r="M37" s="105" t="e">
        <f>VLOOKUP(K37,'пр.взв'!B3:G39,3,FALSE)</f>
        <v>#N/A</v>
      </c>
      <c r="N37" s="105" t="e">
        <f>VLOOKUP(K37,'пр.взв'!B3:G39,4,FALSE)</f>
        <v>#N/A</v>
      </c>
      <c r="O37" s="121"/>
      <c r="P37" s="121"/>
      <c r="Q37" s="123"/>
      <c r="R37" s="125"/>
    </row>
    <row r="38" spans="1:18" ht="12.75">
      <c r="A38" s="127"/>
      <c r="B38" s="116"/>
      <c r="C38" s="106"/>
      <c r="D38" s="108"/>
      <c r="E38" s="108"/>
      <c r="F38" s="122"/>
      <c r="G38" s="122"/>
      <c r="H38" s="124"/>
      <c r="I38" s="114"/>
      <c r="K38" s="116"/>
      <c r="L38" s="106"/>
      <c r="M38" s="106"/>
      <c r="N38" s="106"/>
      <c r="O38" s="122"/>
      <c r="P38" s="122"/>
      <c r="Q38" s="124"/>
      <c r="R38" s="114"/>
    </row>
    <row r="39" spans="1:18" ht="12.75">
      <c r="A39" s="127"/>
      <c r="B39" s="116"/>
      <c r="C39" s="118" t="e">
        <f>VLOOKUP(B39,'пр.взв'!B7:E22,2,FALSE)</f>
        <v>#N/A</v>
      </c>
      <c r="D39" s="108" t="e">
        <f>VLOOKUP(B39,'пр.взв'!B3:G39,3,FALSE)</f>
        <v>#N/A</v>
      </c>
      <c r="E39" s="108" t="e">
        <f>VLOOKUP(B39,'пр.взв'!B3:G39,4,FALSE)</f>
        <v>#N/A</v>
      </c>
      <c r="F39" s="122"/>
      <c r="G39" s="122"/>
      <c r="H39" s="124"/>
      <c r="I39" s="114"/>
      <c r="K39" s="116"/>
      <c r="L39" s="118" t="e">
        <f>VLOOKUP(K39,'пр.взв'!B7:E22,2,FALSE)</f>
        <v>#N/A</v>
      </c>
      <c r="M39" s="118" t="e">
        <f>VLOOKUP(K39,'пр.взв'!B3:G41,3,FALSE)</f>
        <v>#N/A</v>
      </c>
      <c r="N39" s="118" t="e">
        <f>VLOOKUP(K39,'пр.взв'!B3:G41,4,FALSE)</f>
        <v>#N/A</v>
      </c>
      <c r="O39" s="122"/>
      <c r="P39" s="122"/>
      <c r="Q39" s="124"/>
      <c r="R39" s="114"/>
    </row>
    <row r="40" spans="1:18" ht="13.5" thickBot="1">
      <c r="A40" s="127"/>
      <c r="B40" s="117"/>
      <c r="C40" s="119"/>
      <c r="D40" s="120"/>
      <c r="E40" s="120"/>
      <c r="F40" s="128"/>
      <c r="G40" s="128"/>
      <c r="H40" s="129"/>
      <c r="I40" s="115"/>
      <c r="K40" s="117"/>
      <c r="L40" s="106"/>
      <c r="M40" s="106"/>
      <c r="N40" s="106"/>
      <c r="O40" s="128"/>
      <c r="P40" s="128"/>
      <c r="Q40" s="129"/>
      <c r="R40" s="115"/>
    </row>
    <row r="41" spans="1:18" ht="12.75">
      <c r="A41" s="127"/>
      <c r="B41" s="126"/>
      <c r="C41" s="105" t="e">
        <f>VLOOKUP(B41,'пр.взв'!B7:E22,2,FALSE)</f>
        <v>#N/A</v>
      </c>
      <c r="D41" s="107" t="e">
        <f>VLOOKUP(B41,'пр.взв'!B3:F42,3,FALSE)</f>
        <v>#N/A</v>
      </c>
      <c r="E41" s="107" t="e">
        <f>VLOOKUP(B41,'пр.взв'!B4:G42,4,FALSE)</f>
        <v>#N/A</v>
      </c>
      <c r="F41" s="121"/>
      <c r="G41" s="121"/>
      <c r="H41" s="123"/>
      <c r="I41" s="125"/>
      <c r="K41" s="126"/>
      <c r="L41" s="105" t="e">
        <f>VLOOKUP(K41,'пр.взв'!B7:E22,2,FALSE)</f>
        <v>#N/A</v>
      </c>
      <c r="M41" s="105" t="e">
        <f>VLOOKUP(K41,'пр.взв'!B4:G43,3,FALSE)</f>
        <v>#N/A</v>
      </c>
      <c r="N41" s="105" t="e">
        <f>VLOOKUP(K41,'пр.взв'!B4:G43,4,FALSE)</f>
        <v>#N/A</v>
      </c>
      <c r="O41" s="121"/>
      <c r="P41" s="121"/>
      <c r="Q41" s="123"/>
      <c r="R41" s="125"/>
    </row>
    <row r="42" spans="1:18" ht="12.75">
      <c r="A42" s="127"/>
      <c r="B42" s="116"/>
      <c r="C42" s="106"/>
      <c r="D42" s="108"/>
      <c r="E42" s="108"/>
      <c r="F42" s="122"/>
      <c r="G42" s="122"/>
      <c r="H42" s="124"/>
      <c r="I42" s="114"/>
      <c r="K42" s="116"/>
      <c r="L42" s="106"/>
      <c r="M42" s="106"/>
      <c r="N42" s="106"/>
      <c r="O42" s="122"/>
      <c r="P42" s="122"/>
      <c r="Q42" s="124"/>
      <c r="R42" s="114"/>
    </row>
    <row r="43" spans="1:18" ht="12.75">
      <c r="A43" s="127"/>
      <c r="B43" s="116"/>
      <c r="C43" s="118" t="e">
        <f>VLOOKUP(B43,'пр.взв'!B7:E22,2,FALSE)</f>
        <v>#N/A</v>
      </c>
      <c r="D43" s="108" t="e">
        <f>VLOOKUP(B43,'пр.взв'!B3:G43,3,FALSE)</f>
        <v>#N/A</v>
      </c>
      <c r="E43" s="108" t="e">
        <f>VLOOKUP(B43,'пр.взв'!B4:G43,4,FALSE)</f>
        <v>#N/A</v>
      </c>
      <c r="F43" s="122"/>
      <c r="G43" s="122"/>
      <c r="H43" s="124"/>
      <c r="I43" s="114"/>
      <c r="K43" s="116"/>
      <c r="L43" s="118" t="e">
        <f>VLOOKUP(K43,'пр.взв'!B7:F22,2,FALSE)</f>
        <v>#N/A</v>
      </c>
      <c r="M43" s="118" t="e">
        <f>VLOOKUP(K43,'пр.взв'!B4:G45,3,FALSE)</f>
        <v>#N/A</v>
      </c>
      <c r="N43" s="118" t="e">
        <f>VLOOKUP(K43,'пр.взв'!B4:G45,4,FALSE)</f>
        <v>#N/A</v>
      </c>
      <c r="O43" s="122"/>
      <c r="P43" s="122"/>
      <c r="Q43" s="124"/>
      <c r="R43" s="114"/>
    </row>
    <row r="44" spans="1:18" ht="13.5" thickBot="1">
      <c r="A44" s="127"/>
      <c r="B44" s="117"/>
      <c r="C44" s="119"/>
      <c r="D44" s="120"/>
      <c r="E44" s="120"/>
      <c r="F44" s="128"/>
      <c r="G44" s="128"/>
      <c r="H44" s="129"/>
      <c r="I44" s="115"/>
      <c r="K44" s="117"/>
      <c r="L44" s="106"/>
      <c r="M44" s="106"/>
      <c r="N44" s="106"/>
      <c r="O44" s="128"/>
      <c r="P44" s="128"/>
      <c r="Q44" s="129"/>
      <c r="R44" s="115"/>
    </row>
    <row r="45" spans="1:18" ht="12.75">
      <c r="A45" s="127"/>
      <c r="B45" s="126"/>
      <c r="C45" s="105" t="e">
        <f>VLOOKUP(B45,'пр.взв'!B7:E22,2,FALSE)</f>
        <v>#N/A</v>
      </c>
      <c r="D45" s="107" t="e">
        <f>VLOOKUP(B45,'пр.взв'!B7:F46,3,FALSE)</f>
        <v>#N/A</v>
      </c>
      <c r="E45" s="107" t="e">
        <f>VLOOKUP(B45,'пр.взв'!B4:G46,4,FALSE)</f>
        <v>#N/A</v>
      </c>
      <c r="F45" s="121"/>
      <c r="G45" s="121"/>
      <c r="H45" s="123"/>
      <c r="I45" s="125"/>
      <c r="K45" s="126"/>
      <c r="L45" s="105" t="e">
        <f>VLOOKUP(K45,'пр.взв'!B7:E22,2,FALSE)</f>
        <v>#N/A</v>
      </c>
      <c r="M45" s="105" t="e">
        <f>VLOOKUP(K45,'пр.взв'!B4:G47,3,FALSE)</f>
        <v>#N/A</v>
      </c>
      <c r="N45" s="105" t="e">
        <f>VLOOKUP(K45,'пр.взв'!B4:G47,4,FALSE)</f>
        <v>#N/A</v>
      </c>
      <c r="O45" s="121"/>
      <c r="P45" s="121"/>
      <c r="Q45" s="123"/>
      <c r="R45" s="125"/>
    </row>
    <row r="46" spans="1:18" ht="12.75">
      <c r="A46" s="127"/>
      <c r="B46" s="116"/>
      <c r="C46" s="106"/>
      <c r="D46" s="108"/>
      <c r="E46" s="108"/>
      <c r="F46" s="122"/>
      <c r="G46" s="122"/>
      <c r="H46" s="124"/>
      <c r="I46" s="114"/>
      <c r="K46" s="116"/>
      <c r="L46" s="106"/>
      <c r="M46" s="106"/>
      <c r="N46" s="106"/>
      <c r="O46" s="122"/>
      <c r="P46" s="122"/>
      <c r="Q46" s="124"/>
      <c r="R46" s="114"/>
    </row>
    <row r="47" spans="1:18" ht="12.75">
      <c r="A47" s="127"/>
      <c r="B47" s="116"/>
      <c r="C47" s="118" t="e">
        <f>VLOOKUP(B47,'пр.взв'!B7:E22,2,FALSE)</f>
        <v>#N/A</v>
      </c>
      <c r="D47" s="108" t="e">
        <f>VLOOKUP(B47,'пр.взв'!B7:G47,3,FALSE)</f>
        <v>#N/A</v>
      </c>
      <c r="E47" s="108" t="e">
        <f>VLOOKUP(B47,'пр.взв'!B4:G47,4,FALSE)</f>
        <v>#N/A</v>
      </c>
      <c r="F47" s="122"/>
      <c r="G47" s="122"/>
      <c r="H47" s="124"/>
      <c r="I47" s="114"/>
      <c r="K47" s="116"/>
      <c r="L47" s="118" t="e">
        <f>VLOOKUP(K47,'пр.взв'!B7:E22,2,FALSE)</f>
        <v>#N/A</v>
      </c>
      <c r="M47" s="118" t="e">
        <f>VLOOKUP(K47,'пр.взв'!B4:G49,3,FALSE)</f>
        <v>#N/A</v>
      </c>
      <c r="N47" s="118" t="e">
        <f>VLOOKUP(K47,'пр.взв'!B4:G49,4,FALSE)</f>
        <v>#N/A</v>
      </c>
      <c r="O47" s="122"/>
      <c r="P47" s="122"/>
      <c r="Q47" s="124"/>
      <c r="R47" s="114"/>
    </row>
    <row r="48" spans="1:18" ht="13.5" thickBot="1">
      <c r="A48" s="127"/>
      <c r="B48" s="117"/>
      <c r="C48" s="119"/>
      <c r="D48" s="120"/>
      <c r="E48" s="120"/>
      <c r="F48" s="128"/>
      <c r="G48" s="128"/>
      <c r="H48" s="129"/>
      <c r="I48" s="115"/>
      <c r="K48" s="117"/>
      <c r="L48" s="106"/>
      <c r="M48" s="106"/>
      <c r="N48" s="106"/>
      <c r="O48" s="128"/>
      <c r="P48" s="128"/>
      <c r="Q48" s="129"/>
      <c r="R48" s="115"/>
    </row>
    <row r="49" spans="1:18" ht="12.75">
      <c r="A49" s="127"/>
      <c r="B49" s="126"/>
      <c r="C49" s="105" t="e">
        <f>VLOOKUP(B49,'пр.взв'!B3:E22,2,FALSE)</f>
        <v>#N/A</v>
      </c>
      <c r="D49" s="107" t="e">
        <f>VLOOKUP(B49,'пр.взв'!B5:F50,3,FALSE)</f>
        <v>#N/A</v>
      </c>
      <c r="E49" s="107" t="e">
        <f>VLOOKUP(B49,'пр.взв'!B4:G50,4,FALSE)</f>
        <v>#N/A</v>
      </c>
      <c r="F49" s="121"/>
      <c r="G49" s="121"/>
      <c r="H49" s="123"/>
      <c r="I49" s="125"/>
      <c r="K49" s="126"/>
      <c r="L49" s="105" t="e">
        <f>VLOOKUP(K49,'пр.взв'!B7:E22,2,FALSE)</f>
        <v>#N/A</v>
      </c>
      <c r="M49" s="105" t="e">
        <f>VLOOKUP(K49,'пр.взв'!B5:G51,3,FALSE)</f>
        <v>#N/A</v>
      </c>
      <c r="N49" s="105" t="e">
        <f>VLOOKUP(K49,'пр.взв'!B5:G51,4,FALSE)</f>
        <v>#N/A</v>
      </c>
      <c r="O49" s="121"/>
      <c r="P49" s="121"/>
      <c r="Q49" s="123"/>
      <c r="R49" s="125"/>
    </row>
    <row r="50" spans="1:18" ht="12.75">
      <c r="A50" s="127"/>
      <c r="B50" s="116"/>
      <c r="C50" s="106"/>
      <c r="D50" s="108"/>
      <c r="E50" s="108"/>
      <c r="F50" s="122"/>
      <c r="G50" s="122"/>
      <c r="H50" s="124"/>
      <c r="I50" s="114"/>
      <c r="K50" s="116"/>
      <c r="L50" s="106"/>
      <c r="M50" s="106"/>
      <c r="N50" s="106"/>
      <c r="O50" s="122"/>
      <c r="P50" s="122"/>
      <c r="Q50" s="124"/>
      <c r="R50" s="114"/>
    </row>
    <row r="51" spans="1:18" ht="12.75">
      <c r="A51" s="127"/>
      <c r="B51" s="116"/>
      <c r="C51" s="118" t="e">
        <f>VLOOKUP(B51,'пр.взв'!B7:E22,2,FALSE)</f>
        <v>#N/A</v>
      </c>
      <c r="D51" s="108" t="e">
        <f>VLOOKUP(B51,'пр.взв'!B5:G51,3,FALSE)</f>
        <v>#N/A</v>
      </c>
      <c r="E51" s="108" t="e">
        <f>VLOOKUP(B51,'пр.взв'!B5:G51,4,FALSE)</f>
        <v>#N/A</v>
      </c>
      <c r="F51" s="122"/>
      <c r="G51" s="122"/>
      <c r="H51" s="124"/>
      <c r="I51" s="114"/>
      <c r="K51" s="116"/>
      <c r="L51" s="118" t="e">
        <f>VLOOKUP(K51,'пр.взв'!B7:E22,2,FALSE)</f>
        <v>#N/A</v>
      </c>
      <c r="M51" s="118" t="e">
        <f>VLOOKUP(K51,'пр.взв'!B5:G53,3,FALSE)</f>
        <v>#N/A</v>
      </c>
      <c r="N51" s="118" t="e">
        <f>VLOOKUP(K51,'пр.взв'!B5:G53,4,FALSE)</f>
        <v>#N/A</v>
      </c>
      <c r="O51" s="122"/>
      <c r="P51" s="122"/>
      <c r="Q51" s="124"/>
      <c r="R51" s="114"/>
    </row>
    <row r="52" spans="1:18" ht="13.5" thickBot="1">
      <c r="A52" s="127"/>
      <c r="B52" s="117"/>
      <c r="C52" s="119"/>
      <c r="D52" s="120"/>
      <c r="E52" s="120"/>
      <c r="F52" s="128"/>
      <c r="G52" s="128"/>
      <c r="H52" s="129"/>
      <c r="I52" s="115"/>
      <c r="K52" s="117"/>
      <c r="L52" s="106"/>
      <c r="M52" s="106"/>
      <c r="N52" s="106"/>
      <c r="O52" s="128"/>
      <c r="P52" s="128"/>
      <c r="Q52" s="129"/>
      <c r="R52" s="115"/>
    </row>
    <row r="53" spans="1:18" ht="12.75">
      <c r="A53" s="127"/>
      <c r="B53" s="126"/>
      <c r="C53" s="105" t="e">
        <f>VLOOKUP(B53,'пр.взв'!B7:E22,2,FALSE)</f>
        <v>#N/A</v>
      </c>
      <c r="D53" s="107" t="e">
        <f>VLOOKUP(B53,'пр.взв'!B5:F54,3,FALSE)</f>
        <v>#N/A</v>
      </c>
      <c r="E53" s="107" t="e">
        <f>VLOOKUP(B53,'пр.взв'!B5:G54,4,FALSE)</f>
        <v>#N/A</v>
      </c>
      <c r="F53" s="121"/>
      <c r="G53" s="121"/>
      <c r="H53" s="123"/>
      <c r="I53" s="125"/>
      <c r="K53" s="126"/>
      <c r="L53" s="105" t="e">
        <f>VLOOKUP(K53,'пр.взв'!B7:E22,2,FALSE)</f>
        <v>#N/A</v>
      </c>
      <c r="M53" s="105" t="e">
        <f>VLOOKUP(K53,'пр.взв'!B5:G55,3,FALSE)</f>
        <v>#N/A</v>
      </c>
      <c r="N53" s="105" t="e">
        <f>VLOOKUP(K53,'пр.взв'!B5:G55,4,FALSE)</f>
        <v>#N/A</v>
      </c>
      <c r="O53" s="121"/>
      <c r="P53" s="121"/>
      <c r="Q53" s="123"/>
      <c r="R53" s="125"/>
    </row>
    <row r="54" spans="1:18" ht="12.75">
      <c r="A54" s="127"/>
      <c r="B54" s="116"/>
      <c r="C54" s="106"/>
      <c r="D54" s="108"/>
      <c r="E54" s="108"/>
      <c r="F54" s="122"/>
      <c r="G54" s="122"/>
      <c r="H54" s="124"/>
      <c r="I54" s="114"/>
      <c r="K54" s="116"/>
      <c r="L54" s="106"/>
      <c r="M54" s="106"/>
      <c r="N54" s="106"/>
      <c r="O54" s="122"/>
      <c r="P54" s="122"/>
      <c r="Q54" s="124"/>
      <c r="R54" s="114"/>
    </row>
    <row r="55" spans="1:18" ht="12.75">
      <c r="A55" s="127"/>
      <c r="B55" s="116"/>
      <c r="C55" s="118" t="e">
        <f>VLOOKUP(B55,'пр.взв'!B7:E22,2,FALSE)</f>
        <v>#N/A</v>
      </c>
      <c r="D55" s="108" t="e">
        <f>VLOOKUP(B55,'пр.взв'!B5:G55,3,FALSE)</f>
        <v>#N/A</v>
      </c>
      <c r="E55" s="108" t="e">
        <f>VLOOKUP(B55,'пр.взв'!B5:G55,4,FALSE)</f>
        <v>#N/A</v>
      </c>
      <c r="F55" s="122"/>
      <c r="G55" s="122"/>
      <c r="H55" s="124"/>
      <c r="I55" s="114"/>
      <c r="K55" s="116"/>
      <c r="L55" s="118" t="e">
        <f>VLOOKUP(K55,'пр.взв'!B7:E22,2,FALSE)</f>
        <v>#N/A</v>
      </c>
      <c r="M55" s="118" t="e">
        <f>VLOOKUP(K55,'пр.взв'!B5:G57,3,FALSE)</f>
        <v>#N/A</v>
      </c>
      <c r="N55" s="118" t="e">
        <f>VLOOKUP(K55,'пр.взв'!B5:G57,4,FALSE)</f>
        <v>#N/A</v>
      </c>
      <c r="O55" s="122"/>
      <c r="P55" s="122"/>
      <c r="Q55" s="124"/>
      <c r="R55" s="114"/>
    </row>
    <row r="56" spans="1:18" ht="13.5" thickBot="1">
      <c r="A56" s="127"/>
      <c r="B56" s="117"/>
      <c r="C56" s="119"/>
      <c r="D56" s="120"/>
      <c r="E56" s="120"/>
      <c r="F56" s="128"/>
      <c r="G56" s="128"/>
      <c r="H56" s="129"/>
      <c r="I56" s="115"/>
      <c r="K56" s="117"/>
      <c r="L56" s="106"/>
      <c r="M56" s="106"/>
      <c r="N56" s="106"/>
      <c r="O56" s="128"/>
      <c r="P56" s="128"/>
      <c r="Q56" s="129"/>
      <c r="R56" s="115"/>
    </row>
    <row r="57" spans="1:18" ht="12.75">
      <c r="A57" s="127"/>
      <c r="B57" s="126"/>
      <c r="C57" s="105" t="e">
        <f>VLOOKUP(B57,'пр.взв'!B7:E22,2,FALSE)</f>
        <v>#N/A</v>
      </c>
      <c r="D57" s="107" t="e">
        <f>VLOOKUP(B57,'пр.взв'!B5:F58,3,FALSE)</f>
        <v>#N/A</v>
      </c>
      <c r="E57" s="107" t="e">
        <f>VLOOKUP(B57,'пр.взв'!B5:G58,4,FALSE)</f>
        <v>#N/A</v>
      </c>
      <c r="F57" s="130"/>
      <c r="G57" s="121"/>
      <c r="H57" s="123"/>
      <c r="I57" s="125"/>
      <c r="K57" s="126"/>
      <c r="L57" s="105" t="e">
        <f>VLOOKUP(K57,'пр.взв'!B7:E22,2,FALSE)</f>
        <v>#N/A</v>
      </c>
      <c r="M57" s="105" t="e">
        <f>VLOOKUP(K57,'пр.взв'!B5:G59,3,FALSE)</f>
        <v>#N/A</v>
      </c>
      <c r="N57" s="105" t="e">
        <f>VLOOKUP(K57,'пр.взв'!B5:G59,4,FALSE)</f>
        <v>#N/A</v>
      </c>
      <c r="O57" s="130"/>
      <c r="P57" s="121"/>
      <c r="Q57" s="123"/>
      <c r="R57" s="125"/>
    </row>
    <row r="58" spans="1:18" ht="12.75">
      <c r="A58" s="127"/>
      <c r="B58" s="116"/>
      <c r="C58" s="106"/>
      <c r="D58" s="108"/>
      <c r="E58" s="108"/>
      <c r="F58" s="131"/>
      <c r="G58" s="122"/>
      <c r="H58" s="124"/>
      <c r="I58" s="114"/>
      <c r="K58" s="116"/>
      <c r="L58" s="106"/>
      <c r="M58" s="106"/>
      <c r="N58" s="106"/>
      <c r="O58" s="131"/>
      <c r="P58" s="122"/>
      <c r="Q58" s="124"/>
      <c r="R58" s="114"/>
    </row>
    <row r="59" spans="1:18" ht="12.75">
      <c r="A59" s="127"/>
      <c r="B59" s="116"/>
      <c r="C59" s="118" t="e">
        <f>VLOOKUP(B59,'пр.взв'!B7:E22,2,FALSE)</f>
        <v>#N/A</v>
      </c>
      <c r="D59" s="108" t="e">
        <f>VLOOKUP(B59,'пр.взв'!B5:G59,3,FALSE)</f>
        <v>#N/A</v>
      </c>
      <c r="E59" s="108" t="e">
        <f>VLOOKUP(B59,'пр.взв'!B5:G59,4,FALSE)</f>
        <v>#N/A</v>
      </c>
      <c r="F59" s="131"/>
      <c r="G59" s="122"/>
      <c r="H59" s="124"/>
      <c r="I59" s="114"/>
      <c r="K59" s="116"/>
      <c r="L59" s="118" t="e">
        <f>VLOOKUP(K59,'пр.взв'!B7:E22,2,FALSE)</f>
        <v>#N/A</v>
      </c>
      <c r="M59" s="106" t="e">
        <f>VLOOKUP(K59,'пр.взв'!B5:G61,3,FALSE)</f>
        <v>#N/A</v>
      </c>
      <c r="N59" s="106" t="e">
        <f>VLOOKUP(K59,'пр.взв'!B5:G61,4,FALSE)</f>
        <v>#N/A</v>
      </c>
      <c r="O59" s="131"/>
      <c r="P59" s="122"/>
      <c r="Q59" s="124"/>
      <c r="R59" s="114"/>
    </row>
    <row r="60" spans="1:18" ht="13.5" thickBot="1">
      <c r="A60" s="127"/>
      <c r="B60" s="117"/>
      <c r="C60" s="119"/>
      <c r="D60" s="120"/>
      <c r="E60" s="120"/>
      <c r="F60" s="132"/>
      <c r="G60" s="128"/>
      <c r="H60" s="129"/>
      <c r="I60" s="115"/>
      <c r="K60" s="117"/>
      <c r="L60" s="119"/>
      <c r="M60" s="119"/>
      <c r="N60" s="119"/>
      <c r="O60" s="132"/>
      <c r="P60" s="128"/>
      <c r="Q60" s="129"/>
      <c r="R60" s="115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G33:G34"/>
    <mergeCell ref="H33:H34"/>
    <mergeCell ref="I33:I34"/>
    <mergeCell ref="H37:H38"/>
    <mergeCell ref="I37:I38"/>
    <mergeCell ref="I35:I36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G41:G42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26"/>
  <sheetViews>
    <sheetView zoomScalePageLayoutView="0" workbookViewId="0" topLeftCell="A1">
      <pane xSplit="5" ySplit="5" topLeftCell="F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I12" sqref="AI1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</row>
    <row r="2" spans="1:28" ht="50.25" customHeight="1" thickBot="1">
      <c r="A2" s="16"/>
      <c r="B2" s="155" t="s">
        <v>35</v>
      </c>
      <c r="C2" s="156"/>
      <c r="D2" s="156"/>
      <c r="E2" s="156"/>
      <c r="F2" s="156"/>
      <c r="G2" s="156"/>
      <c r="H2" s="156"/>
      <c r="I2" s="156"/>
      <c r="J2" s="156"/>
      <c r="K2" s="160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2"/>
    </row>
    <row r="3" spans="1:30" ht="20.25" customHeight="1" thickBot="1">
      <c r="A3" s="17"/>
      <c r="B3" s="149" t="str">
        <f>HYPERLINK('[1]реквизиты'!$A$3)</f>
        <v>08-10 мая 2015 г.  г.Саратов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50"/>
      <c r="X3" s="146" t="str">
        <f>HYPERLINK('пр.взв'!D4)</f>
        <v>В.к. 54 кг.</v>
      </c>
      <c r="Y3" s="147"/>
      <c r="Z3" s="147"/>
      <c r="AA3" s="147"/>
      <c r="AB3" s="148"/>
      <c r="AC3" s="14"/>
      <c r="AD3" s="14"/>
    </row>
    <row r="4" spans="1:34" ht="14.25" customHeight="1" thickBot="1">
      <c r="A4" s="210"/>
      <c r="B4" s="191" t="s">
        <v>5</v>
      </c>
      <c r="C4" s="193" t="s">
        <v>2</v>
      </c>
      <c r="D4" s="157" t="s">
        <v>3</v>
      </c>
      <c r="E4" s="175" t="s">
        <v>36</v>
      </c>
      <c r="F4" s="178" t="s">
        <v>6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80"/>
      <c r="Y4" s="181"/>
      <c r="Z4" s="163" t="s">
        <v>7</v>
      </c>
      <c r="AA4" s="165" t="s">
        <v>39</v>
      </c>
      <c r="AB4" s="207" t="s">
        <v>18</v>
      </c>
      <c r="AC4" s="14"/>
      <c r="AD4" s="14"/>
      <c r="AH4" s="18"/>
    </row>
    <row r="5" spans="1:33" ht="15" customHeight="1" thickBot="1">
      <c r="A5" s="210"/>
      <c r="B5" s="192"/>
      <c r="C5" s="194"/>
      <c r="D5" s="158"/>
      <c r="E5" s="176"/>
      <c r="F5" s="153">
        <v>1</v>
      </c>
      <c r="G5" s="177"/>
      <c r="H5" s="153">
        <v>2</v>
      </c>
      <c r="I5" s="154"/>
      <c r="J5" s="182">
        <v>3</v>
      </c>
      <c r="K5" s="177"/>
      <c r="L5" s="153">
        <v>4</v>
      </c>
      <c r="M5" s="154"/>
      <c r="N5" s="182">
        <v>5</v>
      </c>
      <c r="O5" s="177"/>
      <c r="P5" s="153">
        <v>6</v>
      </c>
      <c r="Q5" s="154"/>
      <c r="R5" s="182">
        <v>7</v>
      </c>
      <c r="S5" s="177"/>
      <c r="T5" s="153">
        <v>8</v>
      </c>
      <c r="U5" s="154"/>
      <c r="V5" s="153" t="s">
        <v>90</v>
      </c>
      <c r="W5" s="154"/>
      <c r="X5" s="153" t="s">
        <v>91</v>
      </c>
      <c r="Y5" s="154"/>
      <c r="Z5" s="164"/>
      <c r="AA5" s="166"/>
      <c r="AB5" s="208"/>
      <c r="AC5" s="29"/>
      <c r="AD5" s="29"/>
      <c r="AE5" s="20"/>
      <c r="AF5" s="20"/>
      <c r="AG5" s="2"/>
    </row>
    <row r="6" spans="1:33" ht="15" customHeight="1" thickBot="1">
      <c r="A6" s="15"/>
      <c r="B6" s="142" t="s">
        <v>76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4"/>
      <c r="AC6" s="29"/>
      <c r="AD6" s="29"/>
      <c r="AE6" s="20"/>
      <c r="AF6" s="20"/>
      <c r="AG6" s="2"/>
    </row>
    <row r="7" spans="1:34" ht="12.75" customHeight="1">
      <c r="A7" s="201"/>
      <c r="B7" s="199">
        <v>1</v>
      </c>
      <c r="C7" s="187" t="str">
        <f>VLOOKUP(B7,'пр.взв'!B7:E22,2,FALSE)</f>
        <v>Успенский Антон Сергеевич</v>
      </c>
      <c r="D7" s="195" t="str">
        <f>VLOOKUP(B7,'пр.взв'!B7:F22,3,FALSE)</f>
        <v>06.02.2001,1ю</v>
      </c>
      <c r="E7" s="195" t="str">
        <f>VLOOKUP(B7,'пр.взв'!B7:G22,4,FALSE)</f>
        <v>ГБОУ ЦО "Самбо-70" г.Москва</v>
      </c>
      <c r="F7" s="183">
        <v>2</v>
      </c>
      <c r="G7" s="63">
        <v>2</v>
      </c>
      <c r="H7" s="174">
        <v>3</v>
      </c>
      <c r="I7" s="63">
        <v>0</v>
      </c>
      <c r="J7" s="174" t="s">
        <v>84</v>
      </c>
      <c r="K7" s="63"/>
      <c r="L7" s="174" t="s">
        <v>88</v>
      </c>
      <c r="M7" s="63"/>
      <c r="N7" s="174"/>
      <c r="O7" s="63"/>
      <c r="P7" s="174"/>
      <c r="Q7" s="63"/>
      <c r="R7" s="174"/>
      <c r="S7" s="63"/>
      <c r="T7" s="174"/>
      <c r="U7" s="63"/>
      <c r="V7" s="174">
        <v>8</v>
      </c>
      <c r="W7" s="63">
        <v>2</v>
      </c>
      <c r="X7" s="174">
        <v>5</v>
      </c>
      <c r="Y7" s="63">
        <v>0</v>
      </c>
      <c r="Z7" s="151"/>
      <c r="AA7" s="167">
        <f>SUM(G7+I7+K7+M7+O7+Q7+S7+U7+W7+Y7)</f>
        <v>4</v>
      </c>
      <c r="AB7" s="169" t="s">
        <v>10</v>
      </c>
      <c r="AC7" s="27"/>
      <c r="AD7" s="27"/>
      <c r="AE7" s="27"/>
      <c r="AF7" s="27"/>
      <c r="AG7" s="27"/>
      <c r="AH7" s="27"/>
    </row>
    <row r="8" spans="1:34" ht="12.75" customHeight="1" thickBot="1">
      <c r="A8" s="209"/>
      <c r="B8" s="200"/>
      <c r="C8" s="188"/>
      <c r="D8" s="196"/>
      <c r="E8" s="196"/>
      <c r="F8" s="184"/>
      <c r="G8" s="64"/>
      <c r="H8" s="174"/>
      <c r="I8" s="64" t="s">
        <v>80</v>
      </c>
      <c r="J8" s="174"/>
      <c r="K8" s="64"/>
      <c r="L8" s="174"/>
      <c r="M8" s="64"/>
      <c r="N8" s="174"/>
      <c r="O8" s="64"/>
      <c r="P8" s="174"/>
      <c r="Q8" s="64"/>
      <c r="R8" s="174"/>
      <c r="S8" s="64"/>
      <c r="T8" s="174"/>
      <c r="U8" s="64"/>
      <c r="V8" s="174"/>
      <c r="W8" s="64"/>
      <c r="X8" s="174"/>
      <c r="Y8" s="64" t="s">
        <v>95</v>
      </c>
      <c r="Z8" s="152"/>
      <c r="AA8" s="168"/>
      <c r="AB8" s="170"/>
      <c r="AC8" s="27"/>
      <c r="AD8" s="27"/>
      <c r="AE8" s="27"/>
      <c r="AF8" s="27"/>
      <c r="AG8" s="27"/>
      <c r="AH8" s="27"/>
    </row>
    <row r="9" spans="1:34" ht="12.75" customHeight="1" thickTop="1">
      <c r="A9" s="201"/>
      <c r="B9" s="203">
        <v>2</v>
      </c>
      <c r="C9" s="205" t="str">
        <f>VLOOKUP(B9,'пр.взв'!B9:E22,2,FALSE)</f>
        <v>Тулиев Ильнар Ильнурович</v>
      </c>
      <c r="D9" s="197" t="str">
        <f>VLOOKUP(B9,'пр.взв'!B9:F22,3,FALSE)</f>
        <v>25.08.2001, 1ю</v>
      </c>
      <c r="E9" s="197" t="str">
        <f>VLOOKUP(B9,'пр.взв'!B9:G22,4,FALSE)</f>
        <v>г.Астрахань, Астраханская обл., ЮФО</v>
      </c>
      <c r="F9" s="185">
        <v>1</v>
      </c>
      <c r="G9" s="65">
        <v>3</v>
      </c>
      <c r="H9" s="172">
        <v>4</v>
      </c>
      <c r="I9" s="65">
        <v>0</v>
      </c>
      <c r="J9" s="172">
        <v>3</v>
      </c>
      <c r="K9" s="65">
        <v>4</v>
      </c>
      <c r="L9" s="172" t="s">
        <v>83</v>
      </c>
      <c r="M9" s="65"/>
      <c r="N9" s="172" t="s">
        <v>83</v>
      </c>
      <c r="O9" s="65"/>
      <c r="P9" s="172" t="s">
        <v>83</v>
      </c>
      <c r="Q9" s="65"/>
      <c r="R9" s="172" t="s">
        <v>83</v>
      </c>
      <c r="S9" s="65"/>
      <c r="T9" s="172" t="s">
        <v>83</v>
      </c>
      <c r="U9" s="66"/>
      <c r="V9" s="172" t="s">
        <v>83</v>
      </c>
      <c r="W9" s="66"/>
      <c r="X9" s="172"/>
      <c r="Y9" s="66"/>
      <c r="Z9" s="159">
        <v>3</v>
      </c>
      <c r="AA9" s="186">
        <f>SUM(G9+I9+K9+M9+O9+Q9+S9+U9+W9+Y9)</f>
        <v>7</v>
      </c>
      <c r="AB9" s="171" t="s">
        <v>14</v>
      </c>
      <c r="AC9" s="27"/>
      <c r="AD9" s="27"/>
      <c r="AE9" s="27"/>
      <c r="AF9" s="27"/>
      <c r="AG9" s="27"/>
      <c r="AH9" s="27"/>
    </row>
    <row r="10" spans="1:34" ht="12.75" customHeight="1" thickBot="1">
      <c r="A10" s="202"/>
      <c r="B10" s="204"/>
      <c r="C10" s="206"/>
      <c r="D10" s="198"/>
      <c r="E10" s="198"/>
      <c r="F10" s="184"/>
      <c r="G10" s="67"/>
      <c r="H10" s="173"/>
      <c r="I10" s="67" t="s">
        <v>81</v>
      </c>
      <c r="J10" s="173"/>
      <c r="K10" s="67"/>
      <c r="L10" s="173"/>
      <c r="M10" s="67"/>
      <c r="N10" s="173"/>
      <c r="O10" s="67"/>
      <c r="P10" s="173"/>
      <c r="Q10" s="67"/>
      <c r="R10" s="173"/>
      <c r="S10" s="67"/>
      <c r="T10" s="173"/>
      <c r="U10" s="68"/>
      <c r="V10" s="173"/>
      <c r="W10" s="68"/>
      <c r="X10" s="173"/>
      <c r="Y10" s="68"/>
      <c r="Z10" s="152"/>
      <c r="AA10" s="168"/>
      <c r="AB10" s="170"/>
      <c r="AC10" s="27"/>
      <c r="AD10" s="27"/>
      <c r="AE10" s="27"/>
      <c r="AF10" s="27"/>
      <c r="AG10" s="27"/>
      <c r="AH10" s="27"/>
    </row>
    <row r="11" spans="1:34" ht="12.75" customHeight="1" thickTop="1">
      <c r="A11" s="15"/>
      <c r="B11" s="199">
        <v>3</v>
      </c>
      <c r="C11" s="205" t="str">
        <f>VLOOKUP(B11,'пр.взв'!B11:E22,2,FALSE)</f>
        <v>Караханян Карен Валерьевич</v>
      </c>
      <c r="D11" s="189" t="str">
        <f>VLOOKUP(B11,'пр.взв'!B11:F22,3,FALSE)</f>
        <v>05.10.2001, 1ю</v>
      </c>
      <c r="E11" s="189" t="str">
        <f>VLOOKUP(B11,'пр.взв'!B11:G22,4,FALSE)</f>
        <v>р.п.Ивантеевка, Саратовская обл. ПФО</v>
      </c>
      <c r="F11" s="185">
        <v>4</v>
      </c>
      <c r="G11" s="65">
        <v>0</v>
      </c>
      <c r="H11" s="172">
        <v>1</v>
      </c>
      <c r="I11" s="65">
        <v>4</v>
      </c>
      <c r="J11" s="172">
        <v>2</v>
      </c>
      <c r="K11" s="65">
        <v>0</v>
      </c>
      <c r="L11" s="172" t="s">
        <v>89</v>
      </c>
      <c r="M11" s="65"/>
      <c r="N11" s="172"/>
      <c r="O11" s="65"/>
      <c r="P11" s="172"/>
      <c r="Q11" s="65"/>
      <c r="R11" s="172"/>
      <c r="S11" s="65"/>
      <c r="T11" s="172"/>
      <c r="U11" s="66"/>
      <c r="V11" s="172">
        <v>5</v>
      </c>
      <c r="W11" s="66">
        <v>3</v>
      </c>
      <c r="X11" s="172"/>
      <c r="Y11" s="66"/>
      <c r="Z11" s="159"/>
      <c r="AA11" s="186">
        <f>SUM(G11+I11+K11+M11+O11+Q11+S11+U11+W11+Y11)</f>
        <v>7</v>
      </c>
      <c r="AB11" s="171" t="s">
        <v>12</v>
      </c>
      <c r="AC11" s="27"/>
      <c r="AD11" s="27"/>
      <c r="AE11" s="27"/>
      <c r="AF11" s="27"/>
      <c r="AG11" s="27"/>
      <c r="AH11" s="27"/>
    </row>
    <row r="12" spans="1:34" ht="12.75" customHeight="1" thickBot="1">
      <c r="A12" s="15"/>
      <c r="B12" s="200"/>
      <c r="C12" s="206"/>
      <c r="D12" s="190"/>
      <c r="E12" s="190"/>
      <c r="F12" s="184"/>
      <c r="G12" s="67" t="s">
        <v>78</v>
      </c>
      <c r="H12" s="173"/>
      <c r="I12" s="67"/>
      <c r="J12" s="173"/>
      <c r="K12" s="67" t="s">
        <v>87</v>
      </c>
      <c r="L12" s="173"/>
      <c r="M12" s="67"/>
      <c r="N12" s="173"/>
      <c r="O12" s="67"/>
      <c r="P12" s="173"/>
      <c r="Q12" s="67"/>
      <c r="R12" s="173"/>
      <c r="S12" s="67"/>
      <c r="T12" s="173"/>
      <c r="U12" s="68"/>
      <c r="V12" s="173"/>
      <c r="W12" s="68"/>
      <c r="X12" s="173"/>
      <c r="Y12" s="68"/>
      <c r="Z12" s="152"/>
      <c r="AA12" s="168"/>
      <c r="AB12" s="170"/>
      <c r="AC12" s="27"/>
      <c r="AD12" s="27"/>
      <c r="AE12" s="27"/>
      <c r="AF12" s="27"/>
      <c r="AG12" s="27"/>
      <c r="AH12" s="27"/>
    </row>
    <row r="13" spans="1:34" ht="12.75" customHeight="1" thickTop="1">
      <c r="A13" s="15"/>
      <c r="B13" s="203">
        <v>4</v>
      </c>
      <c r="C13" s="205" t="str">
        <f>VLOOKUP(B13,'пр.взв'!B13:E22,2,FALSE)</f>
        <v>Резников Роман Игоревич</v>
      </c>
      <c r="D13" s="189" t="str">
        <f>VLOOKUP(B13,'пр.взв'!B13:F22,3,FALSE)</f>
        <v>06.11.2003, 1р</v>
      </c>
      <c r="E13" s="197" t="str">
        <f>VLOOKUP(B13,'пр.взв'!B13:G22,4,FALSE)</f>
        <v>г.Железноводск Ставропольский край, ЮФО</v>
      </c>
      <c r="F13" s="185">
        <v>3</v>
      </c>
      <c r="G13" s="65">
        <v>4</v>
      </c>
      <c r="H13" s="172">
        <v>2</v>
      </c>
      <c r="I13" s="65">
        <v>4</v>
      </c>
      <c r="J13" s="172" t="s">
        <v>83</v>
      </c>
      <c r="K13" s="65"/>
      <c r="L13" s="172" t="s">
        <v>83</v>
      </c>
      <c r="M13" s="65"/>
      <c r="N13" s="172" t="s">
        <v>83</v>
      </c>
      <c r="O13" s="65"/>
      <c r="P13" s="172" t="s">
        <v>83</v>
      </c>
      <c r="Q13" s="65"/>
      <c r="R13" s="172" t="s">
        <v>83</v>
      </c>
      <c r="S13" s="65"/>
      <c r="T13" s="172" t="s">
        <v>83</v>
      </c>
      <c r="U13" s="66"/>
      <c r="V13" s="172" t="s">
        <v>83</v>
      </c>
      <c r="W13" s="66"/>
      <c r="X13" s="172" t="s">
        <v>83</v>
      </c>
      <c r="Y13" s="66"/>
      <c r="Z13" s="159">
        <v>2</v>
      </c>
      <c r="AA13" s="186">
        <f>SUM(G13+I13+K13+M13+O13+Q13+S13+U13+W13+Y13)</f>
        <v>8</v>
      </c>
      <c r="AB13" s="171" t="s">
        <v>17</v>
      </c>
      <c r="AC13" s="27"/>
      <c r="AD13" s="27"/>
      <c r="AE13" s="27"/>
      <c r="AF13" s="27"/>
      <c r="AG13" s="27"/>
      <c r="AH13" s="27"/>
    </row>
    <row r="14" spans="1:34" ht="12.75" customHeight="1" thickBot="1">
      <c r="A14" s="15"/>
      <c r="B14" s="200"/>
      <c r="C14" s="212"/>
      <c r="D14" s="211"/>
      <c r="E14" s="213"/>
      <c r="F14" s="183"/>
      <c r="G14" s="64"/>
      <c r="H14" s="174"/>
      <c r="I14" s="64"/>
      <c r="J14" s="174"/>
      <c r="K14" s="64"/>
      <c r="L14" s="174"/>
      <c r="M14" s="64"/>
      <c r="N14" s="174"/>
      <c r="O14" s="64"/>
      <c r="P14" s="174"/>
      <c r="Q14" s="64"/>
      <c r="R14" s="174"/>
      <c r="S14" s="64"/>
      <c r="T14" s="174"/>
      <c r="U14" s="69"/>
      <c r="V14" s="174"/>
      <c r="W14" s="69"/>
      <c r="X14" s="174"/>
      <c r="Y14" s="69"/>
      <c r="Z14" s="151"/>
      <c r="AA14" s="167"/>
      <c r="AB14" s="169"/>
      <c r="AC14" s="27"/>
      <c r="AD14" s="27"/>
      <c r="AE14" s="27"/>
      <c r="AF14" s="27"/>
      <c r="AG14" s="27"/>
      <c r="AH14" s="27"/>
    </row>
    <row r="15" spans="1:34" ht="16.5" customHeight="1" thickBot="1">
      <c r="A15" s="15"/>
      <c r="B15" s="142" t="s">
        <v>77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4"/>
      <c r="AC15" s="27"/>
      <c r="AD15" s="27"/>
      <c r="AE15" s="27"/>
      <c r="AF15" s="27"/>
      <c r="AG15" s="27"/>
      <c r="AH15" s="27"/>
    </row>
    <row r="16" spans="1:34" ht="12.75" customHeight="1">
      <c r="A16" s="15"/>
      <c r="B16" s="199">
        <v>5</v>
      </c>
      <c r="C16" s="214" t="str">
        <f>VLOOKUP(B16,'пр.взв'!B15:E22,2,FALSE)</f>
        <v>Ударцев Кирилл Вадимович</v>
      </c>
      <c r="D16" s="211">
        <f>VLOOKUP(B16,'пр.взв'!B15:F22,3,FALSE)</f>
        <v>37544</v>
      </c>
      <c r="E16" s="211" t="str">
        <f>VLOOKUP(B16,'пр.взв'!B15:G22,4,FALSE)</f>
        <v>г.Дубна Московская обл.ЦФО</v>
      </c>
      <c r="F16" s="183">
        <v>6</v>
      </c>
      <c r="G16" s="63">
        <v>0</v>
      </c>
      <c r="H16" s="174">
        <v>7</v>
      </c>
      <c r="I16" s="63">
        <v>0</v>
      </c>
      <c r="J16" s="174">
        <v>8</v>
      </c>
      <c r="K16" s="63">
        <v>0</v>
      </c>
      <c r="L16" s="174" t="s">
        <v>93</v>
      </c>
      <c r="M16" s="63"/>
      <c r="N16" s="174"/>
      <c r="O16" s="63"/>
      <c r="P16" s="174"/>
      <c r="Q16" s="63"/>
      <c r="R16" s="174"/>
      <c r="S16" s="63"/>
      <c r="T16" s="174"/>
      <c r="U16" s="70"/>
      <c r="V16" s="174">
        <v>3</v>
      </c>
      <c r="W16" s="70">
        <v>1</v>
      </c>
      <c r="X16" s="174">
        <v>1</v>
      </c>
      <c r="Y16" s="70">
        <v>4</v>
      </c>
      <c r="Z16" s="151"/>
      <c r="AA16" s="167">
        <f>SUM(G16+I16+K16+M16+O16+Q16+S16+U16+W16+Y16)</f>
        <v>5</v>
      </c>
      <c r="AB16" s="169" t="s">
        <v>11</v>
      </c>
      <c r="AC16" s="27"/>
      <c r="AD16" s="27"/>
      <c r="AE16" s="27"/>
      <c r="AF16" s="27"/>
      <c r="AG16" s="27"/>
      <c r="AH16" s="27"/>
    </row>
    <row r="17" spans="1:34" ht="12.75" customHeight="1" thickBot="1">
      <c r="A17" s="15"/>
      <c r="B17" s="200"/>
      <c r="C17" s="206"/>
      <c r="D17" s="190"/>
      <c r="E17" s="190"/>
      <c r="F17" s="184"/>
      <c r="G17" s="67" t="s">
        <v>79</v>
      </c>
      <c r="H17" s="173"/>
      <c r="I17" s="67" t="s">
        <v>82</v>
      </c>
      <c r="J17" s="173"/>
      <c r="K17" s="67" t="s">
        <v>92</v>
      </c>
      <c r="L17" s="173"/>
      <c r="M17" s="67"/>
      <c r="N17" s="173"/>
      <c r="O17" s="67"/>
      <c r="P17" s="173"/>
      <c r="Q17" s="67"/>
      <c r="R17" s="173"/>
      <c r="S17" s="67"/>
      <c r="T17" s="173"/>
      <c r="U17" s="68"/>
      <c r="V17" s="173"/>
      <c r="W17" s="68"/>
      <c r="X17" s="173"/>
      <c r="Y17" s="68"/>
      <c r="Z17" s="152"/>
      <c r="AA17" s="168"/>
      <c r="AB17" s="170"/>
      <c r="AC17" s="27"/>
      <c r="AD17" s="27"/>
      <c r="AE17" s="27"/>
      <c r="AF17" s="27"/>
      <c r="AG17" s="27"/>
      <c r="AH17" s="27"/>
    </row>
    <row r="18" spans="1:34" ht="12.75" customHeight="1" thickTop="1">
      <c r="A18" s="15"/>
      <c r="B18" s="203">
        <v>6</v>
      </c>
      <c r="C18" s="205" t="str">
        <f>VLOOKUP(B18,'пр.взв'!B17:E22,2,FALSE)</f>
        <v>Чапурин Владимир Владимирович</v>
      </c>
      <c r="D18" s="189" t="str">
        <f>VLOOKUP(B18,'пр.взв'!B17:F22,3,FALSE)</f>
        <v>12.07.2001, 1ю</v>
      </c>
      <c r="E18" s="197" t="str">
        <f>VLOOKUP(B18,'пр.взв'!B17:G22,4,FALSE)</f>
        <v>г.Энгельс, Саратовская обл., ПФО</v>
      </c>
      <c r="F18" s="185">
        <v>5</v>
      </c>
      <c r="G18" s="65">
        <v>4</v>
      </c>
      <c r="H18" s="172">
        <v>8</v>
      </c>
      <c r="I18" s="65">
        <v>3</v>
      </c>
      <c r="J18" s="172" t="s">
        <v>83</v>
      </c>
      <c r="K18" s="65"/>
      <c r="L18" s="172" t="s">
        <v>83</v>
      </c>
      <c r="M18" s="65"/>
      <c r="N18" s="172" t="s">
        <v>83</v>
      </c>
      <c r="O18" s="65"/>
      <c r="P18" s="172" t="s">
        <v>83</v>
      </c>
      <c r="Q18" s="65"/>
      <c r="R18" s="172" t="s">
        <v>83</v>
      </c>
      <c r="S18" s="65"/>
      <c r="T18" s="172" t="s">
        <v>83</v>
      </c>
      <c r="U18" s="66"/>
      <c r="V18" s="172" t="s">
        <v>83</v>
      </c>
      <c r="W18" s="66"/>
      <c r="X18" s="172" t="s">
        <v>83</v>
      </c>
      <c r="Y18" s="66"/>
      <c r="Z18" s="159">
        <v>2</v>
      </c>
      <c r="AA18" s="186">
        <f>SUM(G18+I18+K18+M18+O18+Q18+S18+U18+W18+Y18)</f>
        <v>7</v>
      </c>
      <c r="AB18" s="171" t="s">
        <v>16</v>
      </c>
      <c r="AC18" s="27"/>
      <c r="AD18" s="27"/>
      <c r="AE18" s="27"/>
      <c r="AF18" s="27"/>
      <c r="AG18" s="27"/>
      <c r="AH18" s="27"/>
    </row>
    <row r="19" spans="1:34" ht="12.75" customHeight="1" thickBot="1">
      <c r="A19" s="15"/>
      <c r="B19" s="204"/>
      <c r="C19" s="206"/>
      <c r="D19" s="190"/>
      <c r="E19" s="198"/>
      <c r="F19" s="184"/>
      <c r="G19" s="67"/>
      <c r="H19" s="173"/>
      <c r="I19" s="67"/>
      <c r="J19" s="173"/>
      <c r="K19" s="67"/>
      <c r="L19" s="173"/>
      <c r="M19" s="67"/>
      <c r="N19" s="173"/>
      <c r="O19" s="67"/>
      <c r="P19" s="173"/>
      <c r="Q19" s="67"/>
      <c r="R19" s="173"/>
      <c r="S19" s="67"/>
      <c r="T19" s="173"/>
      <c r="U19" s="68"/>
      <c r="V19" s="173"/>
      <c r="W19" s="68"/>
      <c r="X19" s="173"/>
      <c r="Y19" s="68"/>
      <c r="Z19" s="152"/>
      <c r="AA19" s="168"/>
      <c r="AB19" s="170"/>
      <c r="AC19" s="27"/>
      <c r="AD19" s="27"/>
      <c r="AE19" s="27"/>
      <c r="AF19" s="27"/>
      <c r="AG19" s="27"/>
      <c r="AH19" s="27"/>
    </row>
    <row r="20" spans="1:34" ht="12.75" customHeight="1" thickTop="1">
      <c r="A20" s="15"/>
      <c r="B20" s="203">
        <v>7</v>
      </c>
      <c r="C20" s="205" t="str">
        <f>VLOOKUP(B20,'пр.взв'!B19:E22,2,FALSE)</f>
        <v>Кабдулаев Дархан Олегович</v>
      </c>
      <c r="D20" s="189" t="str">
        <f>VLOOKUP(B20,'пр.взв'!B19:F22,3,FALSE)</f>
        <v>21.04.2001, 1ю</v>
      </c>
      <c r="E20" s="189" t="str">
        <f>VLOOKUP(B20,'пр.взв'!B19:G22,4,FALSE)</f>
        <v>г.Астрахань, Астраханская обл., ЮФО</v>
      </c>
      <c r="F20" s="185">
        <v>8</v>
      </c>
      <c r="G20" s="65">
        <v>3</v>
      </c>
      <c r="H20" s="172">
        <v>5</v>
      </c>
      <c r="I20" s="65">
        <v>4</v>
      </c>
      <c r="J20" s="172" t="s">
        <v>83</v>
      </c>
      <c r="K20" s="65"/>
      <c r="L20" s="172" t="s">
        <v>83</v>
      </c>
      <c r="M20" s="65"/>
      <c r="N20" s="172" t="s">
        <v>83</v>
      </c>
      <c r="O20" s="65"/>
      <c r="P20" s="172" t="s">
        <v>83</v>
      </c>
      <c r="Q20" s="65"/>
      <c r="R20" s="172" t="s">
        <v>83</v>
      </c>
      <c r="S20" s="65"/>
      <c r="T20" s="172" t="s">
        <v>83</v>
      </c>
      <c r="U20" s="66"/>
      <c r="V20" s="172" t="s">
        <v>83</v>
      </c>
      <c r="W20" s="66"/>
      <c r="X20" s="172" t="s">
        <v>83</v>
      </c>
      <c r="Y20" s="66"/>
      <c r="Z20" s="159">
        <v>2</v>
      </c>
      <c r="AA20" s="186">
        <f>SUM(G20+I20+K20+M20+O20+Q20+S20+U20+W20+Y20)</f>
        <v>7</v>
      </c>
      <c r="AB20" s="171" t="s">
        <v>15</v>
      </c>
      <c r="AC20" s="27"/>
      <c r="AD20" s="27"/>
      <c r="AE20" s="27"/>
      <c r="AF20" s="27"/>
      <c r="AG20" s="27"/>
      <c r="AH20" s="27"/>
    </row>
    <row r="21" spans="1:34" ht="12.75" customHeight="1" thickBot="1">
      <c r="A21" s="15"/>
      <c r="B21" s="204"/>
      <c r="C21" s="206"/>
      <c r="D21" s="190"/>
      <c r="E21" s="190"/>
      <c r="F21" s="184"/>
      <c r="G21" s="67"/>
      <c r="H21" s="173"/>
      <c r="I21" s="67"/>
      <c r="J21" s="173"/>
      <c r="K21" s="67"/>
      <c r="L21" s="173"/>
      <c r="M21" s="67"/>
      <c r="N21" s="173"/>
      <c r="O21" s="67"/>
      <c r="P21" s="173"/>
      <c r="Q21" s="67"/>
      <c r="R21" s="173"/>
      <c r="S21" s="67"/>
      <c r="T21" s="173"/>
      <c r="U21" s="68"/>
      <c r="V21" s="173"/>
      <c r="W21" s="68"/>
      <c r="X21" s="173"/>
      <c r="Y21" s="68"/>
      <c r="Z21" s="152"/>
      <c r="AA21" s="168"/>
      <c r="AB21" s="170"/>
      <c r="AC21" s="27"/>
      <c r="AD21" s="27"/>
      <c r="AE21" s="27"/>
      <c r="AF21" s="27"/>
      <c r="AG21" s="27"/>
      <c r="AH21" s="27"/>
    </row>
    <row r="22" spans="1:34" ht="12.75" customHeight="1" thickTop="1">
      <c r="A22" s="15"/>
      <c r="B22" s="203">
        <v>8</v>
      </c>
      <c r="C22" s="205" t="str">
        <f>VLOOKUP(B22,'пр.взв'!B21:E22,2,FALSE)</f>
        <v>Брянкин Александр Андреевич</v>
      </c>
      <c r="D22" s="189" t="str">
        <f>VLOOKUP(B22,'пр.взв'!B21:F22,3,FALSE)</f>
        <v>04.01.2001, 1б</v>
      </c>
      <c r="E22" s="197" t="str">
        <f>VLOOKUP(B22,'пр.взв'!B21:G22,4,FALSE)</f>
        <v>ГБОУ ЦО "Самбо-70" г.Москва</v>
      </c>
      <c r="F22" s="185">
        <v>7</v>
      </c>
      <c r="G22" s="65">
        <v>2</v>
      </c>
      <c r="H22" s="172">
        <v>6</v>
      </c>
      <c r="I22" s="65">
        <v>2</v>
      </c>
      <c r="J22" s="172">
        <v>5</v>
      </c>
      <c r="K22" s="65">
        <v>4</v>
      </c>
      <c r="L22" s="172" t="s">
        <v>94</v>
      </c>
      <c r="M22" s="65"/>
      <c r="N22" s="172"/>
      <c r="O22" s="65"/>
      <c r="P22" s="172"/>
      <c r="Q22" s="65"/>
      <c r="R22" s="172"/>
      <c r="S22" s="65"/>
      <c r="T22" s="172"/>
      <c r="U22" s="66"/>
      <c r="V22" s="172">
        <v>1</v>
      </c>
      <c r="W22" s="66">
        <v>3</v>
      </c>
      <c r="X22" s="172"/>
      <c r="Y22" s="66"/>
      <c r="Z22" s="159"/>
      <c r="AA22" s="186">
        <f>SUM(G22+I22+K22+M22+O22+Q22+S22+U22+W22+Y22)</f>
        <v>11</v>
      </c>
      <c r="AB22" s="171" t="s">
        <v>12</v>
      </c>
      <c r="AC22" s="27"/>
      <c r="AD22" s="27"/>
      <c r="AE22" s="27"/>
      <c r="AF22" s="27"/>
      <c r="AG22" s="27"/>
      <c r="AH22" s="27"/>
    </row>
    <row r="23" spans="1:34" ht="12.75" customHeight="1" thickBot="1">
      <c r="A23" s="15"/>
      <c r="B23" s="204"/>
      <c r="C23" s="206"/>
      <c r="D23" s="190"/>
      <c r="E23" s="198"/>
      <c r="F23" s="184"/>
      <c r="G23" s="67"/>
      <c r="H23" s="173"/>
      <c r="I23" s="67"/>
      <c r="J23" s="173"/>
      <c r="K23" s="67"/>
      <c r="L23" s="173"/>
      <c r="M23" s="67"/>
      <c r="N23" s="173"/>
      <c r="O23" s="67"/>
      <c r="P23" s="173"/>
      <c r="Q23" s="67"/>
      <c r="R23" s="173"/>
      <c r="S23" s="67"/>
      <c r="T23" s="173"/>
      <c r="U23" s="68"/>
      <c r="V23" s="173"/>
      <c r="W23" s="68"/>
      <c r="X23" s="173"/>
      <c r="Y23" s="68"/>
      <c r="Z23" s="152"/>
      <c r="AA23" s="168"/>
      <c r="AB23" s="170"/>
      <c r="AC23" s="27"/>
      <c r="AD23" s="27"/>
      <c r="AE23" s="27"/>
      <c r="AF23" s="27"/>
      <c r="AG23" s="27"/>
      <c r="AH23" s="27"/>
    </row>
    <row r="24" spans="2:28" ht="10.5" customHeight="1" thickTop="1">
      <c r="B24" s="25"/>
      <c r="C24" s="24"/>
      <c r="D24" s="24"/>
      <c r="E24" s="24"/>
      <c r="F24" s="26"/>
      <c r="G24" s="23"/>
      <c r="H24" s="26"/>
      <c r="I24" s="23"/>
      <c r="J24" s="26"/>
      <c r="K24" s="23"/>
      <c r="L24" s="26"/>
      <c r="M24" s="23"/>
      <c r="N24" s="26"/>
      <c r="O24" s="23"/>
      <c r="P24" s="26"/>
      <c r="Q24" s="23"/>
      <c r="R24" s="26"/>
      <c r="S24" s="23"/>
      <c r="T24" s="26"/>
      <c r="U24" s="23"/>
      <c r="V24" s="26"/>
      <c r="W24" s="23"/>
      <c r="X24" s="26"/>
      <c r="Y24" s="23"/>
      <c r="Z24" s="27"/>
      <c r="AA24" s="27"/>
      <c r="AB24" s="27"/>
    </row>
    <row r="25" spans="2:29" ht="18.75" customHeight="1">
      <c r="B25" s="58" t="str">
        <f>HYPERLINK('[1]реквизиты'!$A$6)</f>
        <v>Гл. судья, судья МК</v>
      </c>
      <c r="C25" s="35"/>
      <c r="D25" s="35"/>
      <c r="E25" s="35"/>
      <c r="F25" s="59"/>
      <c r="G25" s="35"/>
      <c r="H25" s="58"/>
      <c r="I25" s="57"/>
      <c r="J25" s="38"/>
      <c r="K25" s="57"/>
      <c r="L25" s="38"/>
      <c r="M25" s="57"/>
      <c r="N25" s="38"/>
      <c r="O25" s="57"/>
      <c r="P25" s="38"/>
      <c r="Q25" s="57"/>
      <c r="R25" s="38"/>
      <c r="S25" s="40"/>
      <c r="T25" s="38" t="str">
        <f>HYPERLINK('[1]реквизиты'!$G$6)</f>
        <v>Балыков Ю.А.</v>
      </c>
      <c r="U25" s="57"/>
      <c r="V25" s="38"/>
      <c r="W25" s="57"/>
      <c r="X25" s="38"/>
      <c r="Y25" s="57"/>
      <c r="Z25" s="38" t="str">
        <f>HYPERLINK('[1]реквизиты'!$G$7)</f>
        <v>/г.Пенза/</v>
      </c>
      <c r="AA25" s="38"/>
      <c r="AB25" s="38"/>
      <c r="AC25" s="35"/>
    </row>
    <row r="26" spans="2:29" ht="16.5" customHeight="1">
      <c r="B26" s="58" t="str">
        <f>HYPERLINK('[1]реквизиты'!$A$8)</f>
        <v>Гл. секретарь</v>
      </c>
      <c r="C26" s="35"/>
      <c r="D26" s="48"/>
      <c r="E26" s="48"/>
      <c r="F26" s="59"/>
      <c r="G26" s="48"/>
      <c r="H26" s="58"/>
      <c r="I26" s="40"/>
      <c r="J26" s="38"/>
      <c r="K26" s="40"/>
      <c r="L26" s="38"/>
      <c r="M26" s="40"/>
      <c r="N26" s="38"/>
      <c r="O26" s="40"/>
      <c r="P26" s="38"/>
      <c r="Q26" s="40"/>
      <c r="R26" s="38"/>
      <c r="S26" s="40"/>
      <c r="T26" s="62" t="str">
        <f>HYPERLINK('[1]реквизиты'!$G$8)</f>
        <v>Шкильная Е.С.</v>
      </c>
      <c r="U26" s="61"/>
      <c r="V26" s="38"/>
      <c r="W26" s="40"/>
      <c r="X26" s="38"/>
      <c r="Y26" s="40"/>
      <c r="Z26" s="38" t="str">
        <f>HYPERLINK('[1]реквизиты'!$G$9)</f>
        <v>/г.Саратов/</v>
      </c>
      <c r="AA26" s="38"/>
      <c r="AB26" s="38"/>
      <c r="AC26" s="35"/>
    </row>
    <row r="27" spans="2:29" ht="10.5" customHeight="1">
      <c r="B27" s="60"/>
      <c r="C27" s="60"/>
      <c r="D27" s="60"/>
      <c r="E27" s="60"/>
      <c r="F27" s="38"/>
      <c r="G27" s="57"/>
      <c r="H27" s="38"/>
      <c r="I27" s="57"/>
      <c r="J27" s="38"/>
      <c r="K27" s="57"/>
      <c r="L27" s="38"/>
      <c r="M27" s="57"/>
      <c r="N27" s="38"/>
      <c r="O27" s="57"/>
      <c r="P27" s="38"/>
      <c r="Q27" s="57"/>
      <c r="R27" s="38"/>
      <c r="S27" s="57"/>
      <c r="T27" s="38"/>
      <c r="U27" s="57"/>
      <c r="V27" s="38"/>
      <c r="W27" s="57"/>
      <c r="X27" s="38"/>
      <c r="Y27" s="57"/>
      <c r="Z27" s="38"/>
      <c r="AA27" s="38"/>
      <c r="AB27" s="38"/>
      <c r="AC27" s="35"/>
    </row>
    <row r="28" spans="2:28" ht="10.5" customHeight="1">
      <c r="B28" s="25"/>
      <c r="C28" s="24"/>
      <c r="D28" s="24"/>
      <c r="E28" s="24"/>
      <c r="F28" s="26"/>
      <c r="G28" s="23"/>
      <c r="H28" s="26"/>
      <c r="I28" s="23"/>
      <c r="J28" s="26"/>
      <c r="K28" s="23"/>
      <c r="L28" s="26"/>
      <c r="M28" s="23"/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</row>
    <row r="29" spans="2:28" ht="10.5" customHeight="1">
      <c r="B29" s="28"/>
      <c r="C29" s="24"/>
      <c r="D29" s="24"/>
      <c r="E29" s="24"/>
      <c r="F29" s="26"/>
      <c r="G29" s="19"/>
      <c r="H29" s="26"/>
      <c r="I29" s="19"/>
      <c r="J29" s="2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</row>
    <row r="30" spans="2:28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</row>
    <row r="31" spans="2:28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</row>
    <row r="32" spans="2:28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</row>
    <row r="33" spans="2:28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</row>
    <row r="34" spans="2:28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</row>
    <row r="35" spans="2:28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</row>
    <row r="36" spans="2:28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</row>
    <row r="37" spans="2:28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</row>
    <row r="38" spans="2:28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</row>
    <row r="39" spans="2:28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</row>
    <row r="40" spans="2:28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</row>
    <row r="41" spans="2:28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</row>
    <row r="42" spans="2:28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</row>
    <row r="43" spans="2:28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</row>
    <row r="44" spans="2:28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</row>
    <row r="45" spans="2:28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</row>
    <row r="46" spans="2:28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</row>
    <row r="47" spans="2:28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</row>
    <row r="48" spans="2:28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</row>
    <row r="49" spans="2:28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</row>
    <row r="50" spans="2:28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31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  <c r="AC80" s="3"/>
      <c r="AD80" s="3"/>
      <c r="AE80" s="3"/>
    </row>
    <row r="81" spans="2:31" ht="15.75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  <c r="AC81" s="3"/>
      <c r="AD81" s="3"/>
      <c r="AE81" s="3"/>
    </row>
    <row r="82" spans="2:31" ht="15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  <c r="AC82" s="3"/>
      <c r="AD82" s="3"/>
      <c r="AE82" s="3"/>
    </row>
    <row r="83" spans="2:31" ht="15.75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  <c r="AC83" s="3"/>
      <c r="AD83" s="3"/>
      <c r="AE83" s="3"/>
    </row>
    <row r="84" spans="2:31" ht="15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  <c r="AC84" s="3"/>
      <c r="AD84" s="3"/>
      <c r="AE84" s="3"/>
    </row>
    <row r="85" spans="2:31" ht="15.75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  <c r="AC85" s="3"/>
      <c r="AD85" s="3"/>
      <c r="AE85" s="3"/>
    </row>
    <row r="86" spans="2:31" ht="15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  <c r="AC86" s="3"/>
      <c r="AD86" s="3"/>
      <c r="AE86" s="3"/>
    </row>
    <row r="87" spans="2:31" ht="15.75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  <c r="AC87" s="3"/>
      <c r="AD87" s="3"/>
      <c r="AE87" s="3"/>
    </row>
    <row r="88" spans="2:31" ht="15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  <c r="AC88" s="3"/>
      <c r="AD88" s="3"/>
      <c r="AE88" s="3"/>
    </row>
    <row r="89" spans="2:31" ht="15.75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  <c r="AC89" s="3"/>
      <c r="AD89" s="3"/>
      <c r="AE89" s="3"/>
    </row>
    <row r="90" spans="2:31" ht="15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  <c r="AC90" s="3"/>
      <c r="AD90" s="3"/>
      <c r="AE90" s="3"/>
    </row>
    <row r="91" spans="2:31" ht="15.75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  <c r="AC91" s="3"/>
      <c r="AD91" s="3"/>
      <c r="AE91" s="3"/>
    </row>
    <row r="92" spans="2:31" ht="15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  <c r="AC92" s="3"/>
      <c r="AD92" s="3"/>
      <c r="AE92" s="3"/>
    </row>
    <row r="93" spans="2:31" ht="15.75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  <c r="AC93" s="3"/>
      <c r="AD93" s="3"/>
      <c r="AE93" s="3"/>
    </row>
    <row r="94" spans="2:31" ht="15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  <c r="AC94" s="3"/>
      <c r="AD94" s="3"/>
      <c r="AE94" s="3"/>
    </row>
    <row r="95" spans="2:31" ht="15.75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  <c r="AC95" s="3"/>
      <c r="AD95" s="3"/>
      <c r="AE95" s="3"/>
    </row>
    <row r="96" spans="2:31" ht="15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  <c r="AC96" s="3"/>
      <c r="AD96" s="3"/>
      <c r="AE96" s="3"/>
    </row>
    <row r="97" spans="2:31" ht="15.75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  <c r="AC97" s="3"/>
      <c r="AD97" s="3"/>
      <c r="AE97" s="3"/>
    </row>
    <row r="98" spans="2:31" ht="15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  <c r="AC98" s="3"/>
      <c r="AD98" s="3"/>
      <c r="AE98" s="3"/>
    </row>
    <row r="99" spans="2:31" ht="15.75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  <c r="AC99" s="3"/>
      <c r="AD99" s="3"/>
      <c r="AE99" s="3"/>
    </row>
    <row r="100" spans="2:31" ht="15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  <c r="AC100" s="3"/>
      <c r="AD100" s="3"/>
      <c r="AE100" s="3"/>
    </row>
    <row r="101" spans="2:31" ht="15.75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  <c r="AC101" s="3"/>
      <c r="AD101" s="3"/>
      <c r="AE101" s="3"/>
    </row>
    <row r="102" spans="2:31" ht="15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  <c r="AC102" s="3"/>
      <c r="AD102" s="3"/>
      <c r="AE102" s="3"/>
    </row>
    <row r="103" spans="2:31" ht="15.75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  <c r="AC103" s="3"/>
      <c r="AD103" s="3"/>
      <c r="AE103" s="3"/>
    </row>
    <row r="104" spans="2:31" ht="15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  <c r="AC104" s="3"/>
      <c r="AD104" s="3"/>
      <c r="AE104" s="3"/>
    </row>
    <row r="105" spans="2:31" ht="15.75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  <c r="AC105" s="3"/>
      <c r="AD105" s="3"/>
      <c r="AE105" s="3"/>
    </row>
    <row r="106" spans="2:31" ht="15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  <c r="AC106" s="3"/>
      <c r="AD106" s="3"/>
      <c r="AE106" s="3"/>
    </row>
    <row r="107" spans="2:31" ht="15.75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  <c r="AC107" s="3"/>
      <c r="AD107" s="3"/>
      <c r="AE107" s="3"/>
    </row>
    <row r="108" spans="2:31" ht="15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  <c r="AC108" s="3"/>
      <c r="AD108" s="3"/>
      <c r="AE108" s="3"/>
    </row>
    <row r="109" spans="2:31" ht="15.75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  <c r="AC109" s="3"/>
      <c r="AD109" s="3"/>
      <c r="AE109" s="3"/>
    </row>
    <row r="110" spans="2:31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2:31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2:31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28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2:28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2:28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2:28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2:28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2:28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2:28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2:28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2:28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2:28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2:28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2:28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2:28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2:28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</sheetData>
  <sheetProtection/>
  <mergeCells count="164">
    <mergeCell ref="AB20:AB21"/>
    <mergeCell ref="AB22:AB23"/>
    <mergeCell ref="AB11:AB12"/>
    <mergeCell ref="AB13:AB14"/>
    <mergeCell ref="AB16:AB17"/>
    <mergeCell ref="AB18:AB19"/>
    <mergeCell ref="C22:C23"/>
    <mergeCell ref="D22:D23"/>
    <mergeCell ref="E22:E23"/>
    <mergeCell ref="B22:B23"/>
    <mergeCell ref="AA16:AA17"/>
    <mergeCell ref="AA18:AA19"/>
    <mergeCell ref="Z18:Z19"/>
    <mergeCell ref="B18:B19"/>
    <mergeCell ref="C18:C19"/>
    <mergeCell ref="D18:D19"/>
    <mergeCell ref="B20:B21"/>
    <mergeCell ref="C20:C21"/>
    <mergeCell ref="D20:D21"/>
    <mergeCell ref="B16:B17"/>
    <mergeCell ref="C16:C17"/>
    <mergeCell ref="D16:D17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E20:E21"/>
    <mergeCell ref="B4:B5"/>
    <mergeCell ref="C4:C5"/>
    <mergeCell ref="D7:D8"/>
    <mergeCell ref="E7:E8"/>
    <mergeCell ref="D9:D10"/>
    <mergeCell ref="E9:E10"/>
    <mergeCell ref="E18:E19"/>
    <mergeCell ref="B7:B8"/>
    <mergeCell ref="E16:E17"/>
    <mergeCell ref="C7:C8"/>
    <mergeCell ref="T18:T19"/>
    <mergeCell ref="AA11:AA12"/>
    <mergeCell ref="Z11:Z12"/>
    <mergeCell ref="T9:T10"/>
    <mergeCell ref="X16:X17"/>
    <mergeCell ref="H16:H17"/>
    <mergeCell ref="J16:J17"/>
    <mergeCell ref="L16:L17"/>
    <mergeCell ref="N16:N17"/>
    <mergeCell ref="AA22:AA23"/>
    <mergeCell ref="T22:T23"/>
    <mergeCell ref="F22:F23"/>
    <mergeCell ref="T7:T8"/>
    <mergeCell ref="T5:U5"/>
    <mergeCell ref="T11:T12"/>
    <mergeCell ref="T16:T17"/>
    <mergeCell ref="AA13:AA14"/>
    <mergeCell ref="T13:T14"/>
    <mergeCell ref="AA9:AA10"/>
    <mergeCell ref="T20:T21"/>
    <mergeCell ref="AA20:AA21"/>
    <mergeCell ref="P20:P21"/>
    <mergeCell ref="N20:N21"/>
    <mergeCell ref="R20:R21"/>
    <mergeCell ref="F9:F10"/>
    <mergeCell ref="F11:F12"/>
    <mergeCell ref="F13:F14"/>
    <mergeCell ref="F16:F17"/>
    <mergeCell ref="F18:F19"/>
    <mergeCell ref="F20:F21"/>
    <mergeCell ref="H22:H23"/>
    <mergeCell ref="J22:J23"/>
    <mergeCell ref="L22:L23"/>
    <mergeCell ref="N22:N23"/>
    <mergeCell ref="P22:P23"/>
    <mergeCell ref="R22:R23"/>
    <mergeCell ref="H20:H21"/>
    <mergeCell ref="J20:J21"/>
    <mergeCell ref="L20:L21"/>
    <mergeCell ref="P18:P19"/>
    <mergeCell ref="R18:R19"/>
    <mergeCell ref="H18:H19"/>
    <mergeCell ref="J18:J19"/>
    <mergeCell ref="L18:L19"/>
    <mergeCell ref="N18:N19"/>
    <mergeCell ref="P11:P12"/>
    <mergeCell ref="R11:R12"/>
    <mergeCell ref="P13:P14"/>
    <mergeCell ref="R13:R14"/>
    <mergeCell ref="P16:P17"/>
    <mergeCell ref="R16:R17"/>
    <mergeCell ref="H13:H14"/>
    <mergeCell ref="J13:J14"/>
    <mergeCell ref="L13:L14"/>
    <mergeCell ref="N13:N14"/>
    <mergeCell ref="H11:H12"/>
    <mergeCell ref="J11:J12"/>
    <mergeCell ref="L11:L12"/>
    <mergeCell ref="N11:N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E4:E5"/>
    <mergeCell ref="F5:G5"/>
    <mergeCell ref="H5:I5"/>
    <mergeCell ref="F4:Y4"/>
    <mergeCell ref="P5:Q5"/>
    <mergeCell ref="R5:S5"/>
    <mergeCell ref="N5:O5"/>
    <mergeCell ref="L5:M5"/>
    <mergeCell ref="X18:X19"/>
    <mergeCell ref="V13:V14"/>
    <mergeCell ref="X13:X14"/>
    <mergeCell ref="V16:V17"/>
    <mergeCell ref="V7:V8"/>
    <mergeCell ref="X7:X8"/>
    <mergeCell ref="Z22:Z23"/>
    <mergeCell ref="V20:V21"/>
    <mergeCell ref="V9:V10"/>
    <mergeCell ref="X9:X10"/>
    <mergeCell ref="V11:V12"/>
    <mergeCell ref="X11:X12"/>
    <mergeCell ref="X20:X21"/>
    <mergeCell ref="V22:V23"/>
    <mergeCell ref="X22:X23"/>
    <mergeCell ref="V18:V19"/>
    <mergeCell ref="Z20:Z21"/>
    <mergeCell ref="K2:AB2"/>
    <mergeCell ref="Z4:Z5"/>
    <mergeCell ref="AA4:AA5"/>
    <mergeCell ref="AA7:AA8"/>
    <mergeCell ref="Z9:Z10"/>
    <mergeCell ref="AB7:AB8"/>
    <mergeCell ref="AB9:AB10"/>
    <mergeCell ref="Z7:Z8"/>
    <mergeCell ref="Z13:Z14"/>
    <mergeCell ref="B6:AB6"/>
    <mergeCell ref="B15:AB15"/>
    <mergeCell ref="A1:AB1"/>
    <mergeCell ref="X3:AB3"/>
    <mergeCell ref="B3:W3"/>
    <mergeCell ref="Z16:Z17"/>
    <mergeCell ref="V5:W5"/>
    <mergeCell ref="X5:Y5"/>
    <mergeCell ref="B2:J2"/>
    <mergeCell ref="D4:D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28"/>
  <sheetViews>
    <sheetView zoomScalePageLayoutView="0" workbookViewId="0" topLeftCell="A1">
      <selection activeCell="E17" sqref="E17:E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5" t="s">
        <v>37</v>
      </c>
      <c r="B1" s="215"/>
      <c r="C1" s="215"/>
      <c r="D1" s="215"/>
      <c r="E1" s="215"/>
      <c r="F1" s="215"/>
      <c r="G1" s="215"/>
    </row>
    <row r="2" spans="1:10" ht="24" customHeight="1">
      <c r="A2" s="222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B2" s="223"/>
      <c r="C2" s="223"/>
      <c r="D2" s="223"/>
      <c r="E2" s="223"/>
      <c r="F2" s="223"/>
      <c r="G2" s="223"/>
      <c r="H2" s="4"/>
      <c r="I2" s="4"/>
      <c r="J2" s="4"/>
    </row>
    <row r="3" spans="1:7" ht="15" customHeight="1">
      <c r="A3" s="224" t="str">
        <f>HYPERLINK('[1]реквизиты'!$A$3)</f>
        <v>08-10 мая 2015 г.  г.Саратов</v>
      </c>
      <c r="B3" s="224"/>
      <c r="C3" s="224"/>
      <c r="D3" s="224"/>
      <c r="E3" s="224"/>
      <c r="F3" s="224"/>
      <c r="G3" s="224"/>
    </row>
    <row r="4" ht="12.75">
      <c r="D4" s="7" t="s">
        <v>70</v>
      </c>
    </row>
    <row r="5" spans="1:7" ht="12.75">
      <c r="A5" s="225" t="s">
        <v>1</v>
      </c>
      <c r="B5" s="226" t="s">
        <v>5</v>
      </c>
      <c r="C5" s="225" t="s">
        <v>2</v>
      </c>
      <c r="D5" s="225" t="s">
        <v>3</v>
      </c>
      <c r="E5" s="225" t="s">
        <v>33</v>
      </c>
      <c r="F5" s="225" t="s">
        <v>8</v>
      </c>
      <c r="G5" s="225" t="s">
        <v>9</v>
      </c>
    </row>
    <row r="6" spans="1:7" ht="12.75">
      <c r="A6" s="225"/>
      <c r="B6" s="225"/>
      <c r="C6" s="225"/>
      <c r="D6" s="225"/>
      <c r="E6" s="225"/>
      <c r="F6" s="225"/>
      <c r="G6" s="225"/>
    </row>
    <row r="7" spans="1:7" ht="12.75">
      <c r="A7" s="227" t="s">
        <v>10</v>
      </c>
      <c r="B7" s="228">
        <v>1</v>
      </c>
      <c r="C7" s="230" t="s">
        <v>52</v>
      </c>
      <c r="D7" s="225" t="s">
        <v>71</v>
      </c>
      <c r="E7" s="231" t="s">
        <v>53</v>
      </c>
      <c r="F7" s="232"/>
      <c r="G7" s="233" t="s">
        <v>54</v>
      </c>
    </row>
    <row r="8" spans="1:7" ht="12.75">
      <c r="A8" s="227"/>
      <c r="B8" s="229"/>
      <c r="C8" s="230"/>
      <c r="D8" s="225"/>
      <c r="E8" s="231"/>
      <c r="F8" s="232"/>
      <c r="G8" s="233"/>
    </row>
    <row r="9" spans="1:7" ht="12.75" customHeight="1">
      <c r="A9" s="227" t="s">
        <v>11</v>
      </c>
      <c r="B9" s="228">
        <v>2</v>
      </c>
      <c r="C9" s="230" t="s">
        <v>57</v>
      </c>
      <c r="D9" s="225" t="s">
        <v>58</v>
      </c>
      <c r="E9" s="231" t="s">
        <v>59</v>
      </c>
      <c r="F9" s="232"/>
      <c r="G9" s="233" t="s">
        <v>60</v>
      </c>
    </row>
    <row r="10" spans="1:7" ht="12.75" customHeight="1">
      <c r="A10" s="227"/>
      <c r="B10" s="229"/>
      <c r="C10" s="230"/>
      <c r="D10" s="225"/>
      <c r="E10" s="231"/>
      <c r="F10" s="232"/>
      <c r="G10" s="233"/>
    </row>
    <row r="11" spans="1:7" ht="12.75" customHeight="1">
      <c r="A11" s="227" t="s">
        <v>12</v>
      </c>
      <c r="B11" s="228">
        <v>3</v>
      </c>
      <c r="C11" s="234" t="s">
        <v>48</v>
      </c>
      <c r="D11" s="236" t="s">
        <v>49</v>
      </c>
      <c r="E11" s="238" t="s">
        <v>50</v>
      </c>
      <c r="F11" s="240"/>
      <c r="G11" s="242" t="s">
        <v>51</v>
      </c>
    </row>
    <row r="12" spans="1:7" ht="12.75" customHeight="1">
      <c r="A12" s="227"/>
      <c r="B12" s="229"/>
      <c r="C12" s="235"/>
      <c r="D12" s="237"/>
      <c r="E12" s="239"/>
      <c r="F12" s="241"/>
      <c r="G12" s="243"/>
    </row>
    <row r="13" spans="1:7" ht="12.75" customHeight="1">
      <c r="A13" s="227" t="s">
        <v>13</v>
      </c>
      <c r="B13" s="228">
        <v>4</v>
      </c>
      <c r="C13" s="230" t="s">
        <v>72</v>
      </c>
      <c r="D13" s="225" t="s">
        <v>73</v>
      </c>
      <c r="E13" s="231" t="s">
        <v>46</v>
      </c>
      <c r="F13" s="232"/>
      <c r="G13" s="233" t="s">
        <v>47</v>
      </c>
    </row>
    <row r="14" spans="1:7" ht="12.75" customHeight="1">
      <c r="A14" s="227"/>
      <c r="B14" s="229"/>
      <c r="C14" s="230"/>
      <c r="D14" s="225"/>
      <c r="E14" s="231"/>
      <c r="F14" s="232"/>
      <c r="G14" s="233"/>
    </row>
    <row r="15" spans="1:7" ht="12.75" customHeight="1">
      <c r="A15" s="227" t="s">
        <v>14</v>
      </c>
      <c r="B15" s="228">
        <v>5</v>
      </c>
      <c r="C15" s="230" t="s">
        <v>67</v>
      </c>
      <c r="D15" s="244">
        <v>37544</v>
      </c>
      <c r="E15" s="231" t="s">
        <v>68</v>
      </c>
      <c r="F15" s="232"/>
      <c r="G15" s="233" t="s">
        <v>69</v>
      </c>
    </row>
    <row r="16" spans="1:7" ht="12.75" customHeight="1">
      <c r="A16" s="227"/>
      <c r="B16" s="229"/>
      <c r="C16" s="230"/>
      <c r="D16" s="225"/>
      <c r="E16" s="231"/>
      <c r="F16" s="232"/>
      <c r="G16" s="233"/>
    </row>
    <row r="17" spans="1:7" ht="12.75" customHeight="1">
      <c r="A17" s="227" t="s">
        <v>15</v>
      </c>
      <c r="B17" s="228">
        <v>6</v>
      </c>
      <c r="C17" s="230" t="s">
        <v>74</v>
      </c>
      <c r="D17" s="225" t="s">
        <v>75</v>
      </c>
      <c r="E17" s="231" t="s">
        <v>55</v>
      </c>
      <c r="F17" s="232"/>
      <c r="G17" s="233" t="s">
        <v>56</v>
      </c>
    </row>
    <row r="18" spans="1:7" ht="12.75" customHeight="1">
      <c r="A18" s="227"/>
      <c r="B18" s="229"/>
      <c r="C18" s="230"/>
      <c r="D18" s="225"/>
      <c r="E18" s="231"/>
      <c r="F18" s="232"/>
      <c r="G18" s="233"/>
    </row>
    <row r="19" spans="1:7" ht="12.75" customHeight="1">
      <c r="A19" s="227" t="s">
        <v>16</v>
      </c>
      <c r="B19" s="228">
        <v>7</v>
      </c>
      <c r="C19" s="230" t="s">
        <v>61</v>
      </c>
      <c r="D19" s="225" t="s">
        <v>62</v>
      </c>
      <c r="E19" s="231" t="s">
        <v>59</v>
      </c>
      <c r="F19" s="232"/>
      <c r="G19" s="233" t="s">
        <v>63</v>
      </c>
    </row>
    <row r="20" spans="1:7" ht="12.75" customHeight="1">
      <c r="A20" s="227"/>
      <c r="B20" s="229"/>
      <c r="C20" s="230"/>
      <c r="D20" s="225"/>
      <c r="E20" s="231"/>
      <c r="F20" s="232"/>
      <c r="G20" s="233"/>
    </row>
    <row r="21" spans="1:7" ht="12.75" customHeight="1">
      <c r="A21" s="227" t="s">
        <v>17</v>
      </c>
      <c r="B21" s="228">
        <v>8</v>
      </c>
      <c r="C21" s="230" t="s">
        <v>64</v>
      </c>
      <c r="D21" s="225" t="s">
        <v>65</v>
      </c>
      <c r="E21" s="231" t="s">
        <v>53</v>
      </c>
      <c r="F21" s="232"/>
      <c r="G21" s="233" t="s">
        <v>66</v>
      </c>
    </row>
    <row r="22" spans="1:7" ht="12.75" customHeight="1">
      <c r="A22" s="227"/>
      <c r="B22" s="229"/>
      <c r="C22" s="230"/>
      <c r="D22" s="225"/>
      <c r="E22" s="231"/>
      <c r="F22" s="232"/>
      <c r="G22" s="233"/>
    </row>
    <row r="23" spans="1:8" ht="12.75">
      <c r="A23" s="30"/>
      <c r="B23" s="56"/>
      <c r="C23" s="21"/>
      <c r="D23" s="22"/>
      <c r="E23" s="22"/>
      <c r="F23" s="32"/>
      <c r="G23" s="21"/>
      <c r="H23" s="3"/>
    </row>
    <row r="24" spans="1:8" ht="12.75">
      <c r="A24" s="219"/>
      <c r="B24" s="220"/>
      <c r="C24" s="218"/>
      <c r="D24" s="216"/>
      <c r="E24" s="216"/>
      <c r="F24" s="217"/>
      <c r="G24" s="218"/>
      <c r="H24" s="3"/>
    </row>
    <row r="25" spans="1:8" ht="12.75">
      <c r="A25" s="219"/>
      <c r="B25" s="221"/>
      <c r="C25" s="218"/>
      <c r="D25" s="216"/>
      <c r="E25" s="216"/>
      <c r="F25" s="217"/>
      <c r="G25" s="218"/>
      <c r="H25" s="3"/>
    </row>
    <row r="26" spans="1:8" ht="12.75">
      <c r="A26" s="219"/>
      <c r="B26" s="220"/>
      <c r="C26" s="218"/>
      <c r="D26" s="216"/>
      <c r="E26" s="216"/>
      <c r="F26" s="217"/>
      <c r="G26" s="218"/>
      <c r="H26" s="3"/>
    </row>
    <row r="27" spans="1:8" ht="12.75">
      <c r="A27" s="219"/>
      <c r="B27" s="221"/>
      <c r="C27" s="218"/>
      <c r="D27" s="216"/>
      <c r="E27" s="216"/>
      <c r="F27" s="217"/>
      <c r="G27" s="218"/>
      <c r="H27" s="3"/>
    </row>
    <row r="28" spans="1:8" ht="12.75">
      <c r="A28" s="219"/>
      <c r="B28" s="220"/>
      <c r="C28" s="218"/>
      <c r="D28" s="216"/>
      <c r="E28" s="216"/>
      <c r="F28" s="217"/>
      <c r="G28" s="218"/>
      <c r="H28" s="3"/>
    </row>
    <row r="29" spans="1:8" ht="12.75">
      <c r="A29" s="219"/>
      <c r="B29" s="221"/>
      <c r="C29" s="218"/>
      <c r="D29" s="216"/>
      <c r="E29" s="216"/>
      <c r="F29" s="217"/>
      <c r="G29" s="218"/>
      <c r="H29" s="3"/>
    </row>
    <row r="30" spans="1:8" ht="12.75">
      <c r="A30" s="219"/>
      <c r="B30" s="220"/>
      <c r="C30" s="218"/>
      <c r="D30" s="216"/>
      <c r="E30" s="216"/>
      <c r="F30" s="217"/>
      <c r="G30" s="218"/>
      <c r="H30" s="3"/>
    </row>
    <row r="31" spans="1:8" ht="12.75">
      <c r="A31" s="219"/>
      <c r="B31" s="221"/>
      <c r="C31" s="218"/>
      <c r="D31" s="216"/>
      <c r="E31" s="216"/>
      <c r="F31" s="217"/>
      <c r="G31" s="218"/>
      <c r="H31" s="3"/>
    </row>
    <row r="32" spans="1:8" ht="12.75">
      <c r="A32" s="219"/>
      <c r="B32" s="220"/>
      <c r="C32" s="218"/>
      <c r="D32" s="216"/>
      <c r="E32" s="216"/>
      <c r="F32" s="217"/>
      <c r="G32" s="218"/>
      <c r="H32" s="3"/>
    </row>
    <row r="33" spans="1:8" ht="12.75">
      <c r="A33" s="219"/>
      <c r="B33" s="221"/>
      <c r="C33" s="218"/>
      <c r="D33" s="216"/>
      <c r="E33" s="216"/>
      <c r="F33" s="217"/>
      <c r="G33" s="218"/>
      <c r="H33" s="3"/>
    </row>
    <row r="34" spans="1:8" ht="12.75">
      <c r="A34" s="219"/>
      <c r="B34" s="220"/>
      <c r="C34" s="218"/>
      <c r="D34" s="216"/>
      <c r="E34" s="216"/>
      <c r="F34" s="217"/>
      <c r="G34" s="218"/>
      <c r="H34" s="3"/>
    </row>
    <row r="35" spans="1:8" ht="12.75">
      <c r="A35" s="219"/>
      <c r="B35" s="221"/>
      <c r="C35" s="218"/>
      <c r="D35" s="216"/>
      <c r="E35" s="216"/>
      <c r="F35" s="217"/>
      <c r="G35" s="218"/>
      <c r="H35" s="3"/>
    </row>
    <row r="36" spans="1:8" ht="12.75">
      <c r="A36" s="219"/>
      <c r="B36" s="220"/>
      <c r="C36" s="218"/>
      <c r="D36" s="216"/>
      <c r="E36" s="216"/>
      <c r="F36" s="217"/>
      <c r="G36" s="218"/>
      <c r="H36" s="3"/>
    </row>
    <row r="37" spans="1:8" ht="12.75">
      <c r="A37" s="219"/>
      <c r="B37" s="221"/>
      <c r="C37" s="218"/>
      <c r="D37" s="216"/>
      <c r="E37" s="216"/>
      <c r="F37" s="217"/>
      <c r="G37" s="218"/>
      <c r="H37" s="3"/>
    </row>
    <row r="38" spans="1:8" ht="12.75">
      <c r="A38" s="219"/>
      <c r="B38" s="220"/>
      <c r="C38" s="218"/>
      <c r="D38" s="216"/>
      <c r="E38" s="216"/>
      <c r="F38" s="217"/>
      <c r="G38" s="218"/>
      <c r="H38" s="3"/>
    </row>
    <row r="39" spans="1:8" ht="12.75">
      <c r="A39" s="219"/>
      <c r="B39" s="221"/>
      <c r="C39" s="218"/>
      <c r="D39" s="216"/>
      <c r="E39" s="216"/>
      <c r="F39" s="217"/>
      <c r="G39" s="218"/>
      <c r="H39" s="3"/>
    </row>
    <row r="40" spans="1:8" ht="12.75">
      <c r="A40" s="219"/>
      <c r="B40" s="220"/>
      <c r="C40" s="218"/>
      <c r="D40" s="216"/>
      <c r="E40" s="216"/>
      <c r="F40" s="217"/>
      <c r="G40" s="218"/>
      <c r="H40" s="3"/>
    </row>
    <row r="41" spans="1:8" ht="12.75">
      <c r="A41" s="219"/>
      <c r="B41" s="221"/>
      <c r="C41" s="218"/>
      <c r="D41" s="216"/>
      <c r="E41" s="216"/>
      <c r="F41" s="217"/>
      <c r="G41" s="218"/>
      <c r="H41" s="3"/>
    </row>
    <row r="42" spans="1:8" ht="12.75">
      <c r="A42" s="219"/>
      <c r="B42" s="220"/>
      <c r="C42" s="218"/>
      <c r="D42" s="216"/>
      <c r="E42" s="216"/>
      <c r="F42" s="217"/>
      <c r="G42" s="218"/>
      <c r="H42" s="3"/>
    </row>
    <row r="43" spans="1:8" ht="12.75">
      <c r="A43" s="219"/>
      <c r="B43" s="221"/>
      <c r="C43" s="218"/>
      <c r="D43" s="216"/>
      <c r="E43" s="216"/>
      <c r="F43" s="217"/>
      <c r="G43" s="218"/>
      <c r="H43" s="3"/>
    </row>
    <row r="44" spans="1:8" ht="12.75">
      <c r="A44" s="219"/>
      <c r="B44" s="220"/>
      <c r="C44" s="218"/>
      <c r="D44" s="216"/>
      <c r="E44" s="216"/>
      <c r="F44" s="217"/>
      <c r="G44" s="218"/>
      <c r="H44" s="3"/>
    </row>
    <row r="45" spans="1:8" ht="12.75">
      <c r="A45" s="219"/>
      <c r="B45" s="221"/>
      <c r="C45" s="218"/>
      <c r="D45" s="216"/>
      <c r="E45" s="216"/>
      <c r="F45" s="217"/>
      <c r="G45" s="218"/>
      <c r="H45" s="3"/>
    </row>
    <row r="46" spans="1:8" ht="12.75">
      <c r="A46" s="219"/>
      <c r="B46" s="220"/>
      <c r="C46" s="218"/>
      <c r="D46" s="216"/>
      <c r="E46" s="216"/>
      <c r="F46" s="217"/>
      <c r="G46" s="218"/>
      <c r="H46" s="3"/>
    </row>
    <row r="47" spans="1:8" ht="12.75">
      <c r="A47" s="219"/>
      <c r="B47" s="221"/>
      <c r="C47" s="218"/>
      <c r="D47" s="216"/>
      <c r="E47" s="216"/>
      <c r="F47" s="217"/>
      <c r="G47" s="218"/>
      <c r="H47" s="3"/>
    </row>
    <row r="48" spans="1:8" ht="12.75">
      <c r="A48" s="219"/>
      <c r="B48" s="220"/>
      <c r="C48" s="218"/>
      <c r="D48" s="216"/>
      <c r="E48" s="216"/>
      <c r="F48" s="217"/>
      <c r="G48" s="218"/>
      <c r="H48" s="3"/>
    </row>
    <row r="49" spans="1:8" ht="12.75">
      <c r="A49" s="219"/>
      <c r="B49" s="221"/>
      <c r="C49" s="218"/>
      <c r="D49" s="216"/>
      <c r="E49" s="216"/>
      <c r="F49" s="217"/>
      <c r="G49" s="218"/>
      <c r="H49" s="3"/>
    </row>
    <row r="50" spans="1:8" ht="12.75">
      <c r="A50" s="219"/>
      <c r="B50" s="220"/>
      <c r="C50" s="218"/>
      <c r="D50" s="216"/>
      <c r="E50" s="216"/>
      <c r="F50" s="217"/>
      <c r="G50" s="218"/>
      <c r="H50" s="3"/>
    </row>
    <row r="51" spans="1:8" ht="12.75">
      <c r="A51" s="219"/>
      <c r="B51" s="221"/>
      <c r="C51" s="218"/>
      <c r="D51" s="216"/>
      <c r="E51" s="216"/>
      <c r="F51" s="217"/>
      <c r="G51" s="218"/>
      <c r="H51" s="3"/>
    </row>
    <row r="52" spans="1:8" ht="12.75">
      <c r="A52" s="219"/>
      <c r="B52" s="220"/>
      <c r="C52" s="218"/>
      <c r="D52" s="216"/>
      <c r="E52" s="216"/>
      <c r="F52" s="217"/>
      <c r="G52" s="218"/>
      <c r="H52" s="3"/>
    </row>
    <row r="53" spans="1:8" ht="12.75">
      <c r="A53" s="219"/>
      <c r="B53" s="221"/>
      <c r="C53" s="218"/>
      <c r="D53" s="216"/>
      <c r="E53" s="216"/>
      <c r="F53" s="217"/>
      <c r="G53" s="218"/>
      <c r="H53" s="3"/>
    </row>
    <row r="54" spans="1:8" ht="12.75">
      <c r="A54" s="219"/>
      <c r="B54" s="220"/>
      <c r="C54" s="218"/>
      <c r="D54" s="216"/>
      <c r="E54" s="216"/>
      <c r="F54" s="217"/>
      <c r="G54" s="218"/>
      <c r="H54" s="3"/>
    </row>
    <row r="55" spans="1:8" ht="12.75">
      <c r="A55" s="219"/>
      <c r="B55" s="221"/>
      <c r="C55" s="218"/>
      <c r="D55" s="216"/>
      <c r="E55" s="216"/>
      <c r="F55" s="217"/>
      <c r="G55" s="218"/>
      <c r="H55" s="3"/>
    </row>
    <row r="56" spans="1:8" ht="12.75">
      <c r="A56" s="219"/>
      <c r="B56" s="220"/>
      <c r="C56" s="218"/>
      <c r="D56" s="216"/>
      <c r="E56" s="216"/>
      <c r="F56" s="217"/>
      <c r="G56" s="218"/>
      <c r="H56" s="3"/>
    </row>
    <row r="57" spans="1:8" ht="12.75">
      <c r="A57" s="219"/>
      <c r="B57" s="221"/>
      <c r="C57" s="218"/>
      <c r="D57" s="216"/>
      <c r="E57" s="216"/>
      <c r="F57" s="217"/>
      <c r="G57" s="218"/>
      <c r="H57" s="3"/>
    </row>
    <row r="58" spans="1:8" ht="12.75">
      <c r="A58" s="219"/>
      <c r="B58" s="220"/>
      <c r="C58" s="218"/>
      <c r="D58" s="216"/>
      <c r="E58" s="216"/>
      <c r="F58" s="217"/>
      <c r="G58" s="218"/>
      <c r="H58" s="3"/>
    </row>
    <row r="59" spans="1:8" ht="12.75">
      <c r="A59" s="219"/>
      <c r="B59" s="221"/>
      <c r="C59" s="218"/>
      <c r="D59" s="216"/>
      <c r="E59" s="216"/>
      <c r="F59" s="217"/>
      <c r="G59" s="218"/>
      <c r="H59" s="3"/>
    </row>
    <row r="60" spans="1:8" ht="12.75">
      <c r="A60" s="219"/>
      <c r="B60" s="220"/>
      <c r="C60" s="218"/>
      <c r="D60" s="216"/>
      <c r="E60" s="216"/>
      <c r="F60" s="217"/>
      <c r="G60" s="218"/>
      <c r="H60" s="3"/>
    </row>
    <row r="61" spans="1:8" ht="12.75">
      <c r="A61" s="219"/>
      <c r="B61" s="221"/>
      <c r="C61" s="218"/>
      <c r="D61" s="216"/>
      <c r="E61" s="216"/>
      <c r="F61" s="217"/>
      <c r="G61" s="218"/>
      <c r="H61" s="3"/>
    </row>
    <row r="62" spans="1:8" ht="12.75">
      <c r="A62" s="219"/>
      <c r="B62" s="220"/>
      <c r="C62" s="218"/>
      <c r="D62" s="216"/>
      <c r="E62" s="216"/>
      <c r="F62" s="217"/>
      <c r="G62" s="218"/>
      <c r="H62" s="3"/>
    </row>
    <row r="63" spans="1:8" ht="12.75">
      <c r="A63" s="219"/>
      <c r="B63" s="221"/>
      <c r="C63" s="218"/>
      <c r="D63" s="216"/>
      <c r="E63" s="216"/>
      <c r="F63" s="217"/>
      <c r="G63" s="218"/>
      <c r="H63" s="3"/>
    </row>
    <row r="64" spans="1:8" ht="12.75">
      <c r="A64" s="219"/>
      <c r="B64" s="220"/>
      <c r="C64" s="218"/>
      <c r="D64" s="216"/>
      <c r="E64" s="216"/>
      <c r="F64" s="217"/>
      <c r="G64" s="218"/>
      <c r="H64" s="3"/>
    </row>
    <row r="65" spans="1:8" ht="12.75">
      <c r="A65" s="219"/>
      <c r="B65" s="221"/>
      <c r="C65" s="218"/>
      <c r="D65" s="216"/>
      <c r="E65" s="216"/>
      <c r="F65" s="217"/>
      <c r="G65" s="218"/>
      <c r="H65" s="3"/>
    </row>
    <row r="66" spans="1:8" ht="12.75">
      <c r="A66" s="219"/>
      <c r="B66" s="220"/>
      <c r="C66" s="218"/>
      <c r="D66" s="216"/>
      <c r="E66" s="216"/>
      <c r="F66" s="217"/>
      <c r="G66" s="218"/>
      <c r="H66" s="3"/>
    </row>
    <row r="67" spans="1:8" ht="12.75">
      <c r="A67" s="219"/>
      <c r="B67" s="221"/>
      <c r="C67" s="218"/>
      <c r="D67" s="216"/>
      <c r="E67" s="216"/>
      <c r="F67" s="217"/>
      <c r="G67" s="218"/>
      <c r="H67" s="3"/>
    </row>
    <row r="68" spans="1:8" ht="12.75">
      <c r="A68" s="219"/>
      <c r="B68" s="220"/>
      <c r="C68" s="218"/>
      <c r="D68" s="216"/>
      <c r="E68" s="216"/>
      <c r="F68" s="217"/>
      <c r="G68" s="218"/>
      <c r="H68" s="3"/>
    </row>
    <row r="69" spans="1:8" ht="12.75">
      <c r="A69" s="219"/>
      <c r="B69" s="221"/>
      <c r="C69" s="218"/>
      <c r="D69" s="216"/>
      <c r="E69" s="216"/>
      <c r="F69" s="217"/>
      <c r="G69" s="218"/>
      <c r="H69" s="3"/>
    </row>
    <row r="70" spans="1:8" ht="12.75">
      <c r="A70" s="219"/>
      <c r="B70" s="220"/>
      <c r="C70" s="218"/>
      <c r="D70" s="216"/>
      <c r="E70" s="216"/>
      <c r="F70" s="217"/>
      <c r="G70" s="218"/>
      <c r="H70" s="3"/>
    </row>
    <row r="71" spans="1:8" ht="12.75">
      <c r="A71" s="219"/>
      <c r="B71" s="221"/>
      <c r="C71" s="218"/>
      <c r="D71" s="216"/>
      <c r="E71" s="216"/>
      <c r="F71" s="217"/>
      <c r="G71" s="218"/>
      <c r="H71" s="3"/>
    </row>
    <row r="72" spans="1:8" ht="12.75">
      <c r="A72" s="219"/>
      <c r="B72" s="220"/>
      <c r="C72" s="218"/>
      <c r="D72" s="216"/>
      <c r="E72" s="216"/>
      <c r="F72" s="217"/>
      <c r="G72" s="218"/>
      <c r="H72" s="3"/>
    </row>
    <row r="73" spans="1:8" ht="12.75">
      <c r="A73" s="219"/>
      <c r="B73" s="221"/>
      <c r="C73" s="218"/>
      <c r="D73" s="216"/>
      <c r="E73" s="216"/>
      <c r="F73" s="217"/>
      <c r="G73" s="218"/>
      <c r="H73" s="3"/>
    </row>
    <row r="74" spans="1:8" ht="12.75">
      <c r="A74" s="219"/>
      <c r="B74" s="220"/>
      <c r="C74" s="218"/>
      <c r="D74" s="216"/>
      <c r="E74" s="216"/>
      <c r="F74" s="217"/>
      <c r="G74" s="218"/>
      <c r="H74" s="3"/>
    </row>
    <row r="75" spans="1:8" ht="12.75">
      <c r="A75" s="219"/>
      <c r="B75" s="221"/>
      <c r="C75" s="218"/>
      <c r="D75" s="216"/>
      <c r="E75" s="216"/>
      <c r="F75" s="217"/>
      <c r="G75" s="218"/>
      <c r="H75" s="3"/>
    </row>
    <row r="76" spans="1:8" ht="12.75">
      <c r="A76" s="219"/>
      <c r="B76" s="220"/>
      <c r="C76" s="218"/>
      <c r="D76" s="216"/>
      <c r="E76" s="216"/>
      <c r="F76" s="217"/>
      <c r="G76" s="218"/>
      <c r="H76" s="3"/>
    </row>
    <row r="77" spans="1:8" ht="12.75">
      <c r="A77" s="219"/>
      <c r="B77" s="221"/>
      <c r="C77" s="218"/>
      <c r="D77" s="216"/>
      <c r="E77" s="216"/>
      <c r="F77" s="217"/>
      <c r="G77" s="218"/>
      <c r="H77" s="3"/>
    </row>
    <row r="78" spans="1:8" ht="12.75">
      <c r="A78" s="219"/>
      <c r="B78" s="220"/>
      <c r="C78" s="218"/>
      <c r="D78" s="216"/>
      <c r="E78" s="216"/>
      <c r="F78" s="217"/>
      <c r="G78" s="218"/>
      <c r="H78" s="3"/>
    </row>
    <row r="79" spans="1:8" ht="12.75">
      <c r="A79" s="219"/>
      <c r="B79" s="221"/>
      <c r="C79" s="218"/>
      <c r="D79" s="216"/>
      <c r="E79" s="216"/>
      <c r="F79" s="217"/>
      <c r="G79" s="218"/>
      <c r="H79" s="3"/>
    </row>
    <row r="80" spans="1:8" ht="12.75">
      <c r="A80" s="219"/>
      <c r="B80" s="220"/>
      <c r="C80" s="218"/>
      <c r="D80" s="216"/>
      <c r="E80" s="216"/>
      <c r="F80" s="217"/>
      <c r="G80" s="218"/>
      <c r="H80" s="3"/>
    </row>
    <row r="81" spans="1:8" ht="12.75">
      <c r="A81" s="219"/>
      <c r="B81" s="221"/>
      <c r="C81" s="218"/>
      <c r="D81" s="216"/>
      <c r="E81" s="216"/>
      <c r="F81" s="217"/>
      <c r="G81" s="218"/>
      <c r="H81" s="3"/>
    </row>
    <row r="82" spans="1:8" ht="12.75">
      <c r="A82" s="219"/>
      <c r="B82" s="220"/>
      <c r="C82" s="218"/>
      <c r="D82" s="216"/>
      <c r="E82" s="216"/>
      <c r="F82" s="217"/>
      <c r="G82" s="218"/>
      <c r="H82" s="3"/>
    </row>
    <row r="83" spans="1:8" ht="12.75">
      <c r="A83" s="219"/>
      <c r="B83" s="221"/>
      <c r="C83" s="218"/>
      <c r="D83" s="216"/>
      <c r="E83" s="216"/>
      <c r="F83" s="217"/>
      <c r="G83" s="218"/>
      <c r="H83" s="3"/>
    </row>
    <row r="84" spans="1:8" ht="12.75">
      <c r="A84" s="219"/>
      <c r="B84" s="220"/>
      <c r="C84" s="218"/>
      <c r="D84" s="216"/>
      <c r="E84" s="216"/>
      <c r="F84" s="217"/>
      <c r="G84" s="218"/>
      <c r="H84" s="3"/>
    </row>
    <row r="85" spans="1:8" ht="12.75">
      <c r="A85" s="219"/>
      <c r="B85" s="221"/>
      <c r="C85" s="218"/>
      <c r="D85" s="216"/>
      <c r="E85" s="216"/>
      <c r="F85" s="217"/>
      <c r="G85" s="218"/>
      <c r="H85" s="3"/>
    </row>
    <row r="86" spans="1:8" ht="12.75">
      <c r="A86" s="219"/>
      <c r="B86" s="220"/>
      <c r="C86" s="218"/>
      <c r="D86" s="216"/>
      <c r="E86" s="216"/>
      <c r="F86" s="217"/>
      <c r="G86" s="218"/>
      <c r="H86" s="3"/>
    </row>
    <row r="87" spans="1:8" ht="12.75">
      <c r="A87" s="219"/>
      <c r="B87" s="221"/>
      <c r="C87" s="218"/>
      <c r="D87" s="216"/>
      <c r="E87" s="216"/>
      <c r="F87" s="217"/>
      <c r="G87" s="218"/>
      <c r="H87" s="3"/>
    </row>
    <row r="88" spans="1:8" ht="12.75">
      <c r="A88" s="219"/>
      <c r="B88" s="220"/>
      <c r="C88" s="218"/>
      <c r="D88" s="216"/>
      <c r="E88" s="216"/>
      <c r="F88" s="217"/>
      <c r="G88" s="218"/>
      <c r="H88" s="3"/>
    </row>
    <row r="89" spans="1:8" ht="12.75">
      <c r="A89" s="219"/>
      <c r="B89" s="221"/>
      <c r="C89" s="218"/>
      <c r="D89" s="216"/>
      <c r="E89" s="216"/>
      <c r="F89" s="217"/>
      <c r="G89" s="218"/>
      <c r="H89" s="3"/>
    </row>
    <row r="90" spans="1:8" ht="12.75">
      <c r="A90" s="219"/>
      <c r="B90" s="220"/>
      <c r="C90" s="218"/>
      <c r="D90" s="216"/>
      <c r="E90" s="216"/>
      <c r="F90" s="217"/>
      <c r="G90" s="218"/>
      <c r="H90" s="3"/>
    </row>
    <row r="91" spans="1:8" ht="12.75">
      <c r="A91" s="219"/>
      <c r="B91" s="221"/>
      <c r="C91" s="218"/>
      <c r="D91" s="216"/>
      <c r="E91" s="216"/>
      <c r="F91" s="217"/>
      <c r="G91" s="218"/>
      <c r="H91" s="3"/>
    </row>
    <row r="92" spans="1:8" ht="12.75">
      <c r="A92" s="219"/>
      <c r="B92" s="220"/>
      <c r="C92" s="218"/>
      <c r="D92" s="216"/>
      <c r="E92" s="216"/>
      <c r="F92" s="217"/>
      <c r="G92" s="218"/>
      <c r="H92" s="3"/>
    </row>
    <row r="93" spans="1:8" ht="12.75">
      <c r="A93" s="219"/>
      <c r="B93" s="221"/>
      <c r="C93" s="218"/>
      <c r="D93" s="216"/>
      <c r="E93" s="216"/>
      <c r="F93" s="217"/>
      <c r="G93" s="218"/>
      <c r="H93" s="3"/>
    </row>
    <row r="94" spans="1:8" ht="12.75">
      <c r="A94" s="219"/>
      <c r="B94" s="220"/>
      <c r="C94" s="218"/>
      <c r="D94" s="216"/>
      <c r="E94" s="216"/>
      <c r="F94" s="217"/>
      <c r="G94" s="218"/>
      <c r="H94" s="3"/>
    </row>
    <row r="95" spans="1:8" ht="12.75">
      <c r="A95" s="219"/>
      <c r="B95" s="221"/>
      <c r="C95" s="218"/>
      <c r="D95" s="216"/>
      <c r="E95" s="216"/>
      <c r="F95" s="217"/>
      <c r="G95" s="218"/>
      <c r="H95" s="3"/>
    </row>
    <row r="96" spans="1:8" ht="12.75">
      <c r="A96" s="219"/>
      <c r="B96" s="220"/>
      <c r="C96" s="218"/>
      <c r="D96" s="216"/>
      <c r="E96" s="216"/>
      <c r="F96" s="217"/>
      <c r="G96" s="218"/>
      <c r="H96" s="3"/>
    </row>
    <row r="97" spans="1:8" ht="12.75">
      <c r="A97" s="219"/>
      <c r="B97" s="221"/>
      <c r="C97" s="218"/>
      <c r="D97" s="216"/>
      <c r="E97" s="216"/>
      <c r="F97" s="217"/>
      <c r="G97" s="218"/>
      <c r="H97" s="3"/>
    </row>
    <row r="98" spans="1:8" ht="12.75">
      <c r="A98" s="219"/>
      <c r="B98" s="220"/>
      <c r="C98" s="218"/>
      <c r="D98" s="216"/>
      <c r="E98" s="216"/>
      <c r="F98" s="217"/>
      <c r="G98" s="218"/>
      <c r="H98" s="3"/>
    </row>
    <row r="99" spans="1:8" ht="12.75">
      <c r="A99" s="219"/>
      <c r="B99" s="221"/>
      <c r="C99" s="218"/>
      <c r="D99" s="216"/>
      <c r="E99" s="216"/>
      <c r="F99" s="217"/>
      <c r="G99" s="218"/>
      <c r="H99" s="3"/>
    </row>
    <row r="100" spans="1:8" ht="12.75">
      <c r="A100" s="219"/>
      <c r="B100" s="220"/>
      <c r="C100" s="218"/>
      <c r="D100" s="216"/>
      <c r="E100" s="216"/>
      <c r="F100" s="217"/>
      <c r="G100" s="218"/>
      <c r="H100" s="3"/>
    </row>
    <row r="101" spans="1:8" ht="12.75">
      <c r="A101" s="219"/>
      <c r="B101" s="221"/>
      <c r="C101" s="218"/>
      <c r="D101" s="216"/>
      <c r="E101" s="216"/>
      <c r="F101" s="217"/>
      <c r="G101" s="218"/>
      <c r="H101" s="3"/>
    </row>
    <row r="102" spans="1:8" ht="12.75">
      <c r="A102" s="219"/>
      <c r="B102" s="220"/>
      <c r="C102" s="218"/>
      <c r="D102" s="216"/>
      <c r="E102" s="216"/>
      <c r="F102" s="217"/>
      <c r="G102" s="218"/>
      <c r="H102" s="3"/>
    </row>
    <row r="103" spans="1:8" ht="12.75">
      <c r="A103" s="219"/>
      <c r="B103" s="221"/>
      <c r="C103" s="218"/>
      <c r="D103" s="216"/>
      <c r="E103" s="216"/>
      <c r="F103" s="217"/>
      <c r="G103" s="218"/>
      <c r="H103" s="3"/>
    </row>
    <row r="104" spans="1:8" ht="12.75">
      <c r="A104" s="219"/>
      <c r="B104" s="220"/>
      <c r="C104" s="218"/>
      <c r="D104" s="216"/>
      <c r="E104" s="216"/>
      <c r="F104" s="217"/>
      <c r="G104" s="218"/>
      <c r="H104" s="3"/>
    </row>
    <row r="105" spans="1:8" ht="12.75">
      <c r="A105" s="219"/>
      <c r="B105" s="221"/>
      <c r="C105" s="218"/>
      <c r="D105" s="216"/>
      <c r="E105" s="216"/>
      <c r="F105" s="217"/>
      <c r="G105" s="218"/>
      <c r="H105" s="3"/>
    </row>
    <row r="106" spans="1:8" ht="12.75">
      <c r="A106" s="219"/>
      <c r="B106" s="220"/>
      <c r="C106" s="218"/>
      <c r="D106" s="216"/>
      <c r="E106" s="216"/>
      <c r="F106" s="217"/>
      <c r="G106" s="218"/>
      <c r="H106" s="3"/>
    </row>
    <row r="107" spans="1:8" ht="12.75">
      <c r="A107" s="219"/>
      <c r="B107" s="221"/>
      <c r="C107" s="218"/>
      <c r="D107" s="216"/>
      <c r="E107" s="216"/>
      <c r="F107" s="217"/>
      <c r="G107" s="218"/>
      <c r="H107" s="3"/>
    </row>
    <row r="108" spans="1:8" ht="12.75">
      <c r="A108" s="219"/>
      <c r="B108" s="220"/>
      <c r="C108" s="218"/>
      <c r="D108" s="216"/>
      <c r="E108" s="216"/>
      <c r="F108" s="217"/>
      <c r="G108" s="218"/>
      <c r="H108" s="3"/>
    </row>
    <row r="109" spans="1:8" ht="12.75">
      <c r="A109" s="219"/>
      <c r="B109" s="221"/>
      <c r="C109" s="218"/>
      <c r="D109" s="216"/>
      <c r="E109" s="216"/>
      <c r="F109" s="217"/>
      <c r="G109" s="218"/>
      <c r="H109" s="3"/>
    </row>
    <row r="110" spans="1:8" ht="12.75">
      <c r="A110" s="219"/>
      <c r="B110" s="220"/>
      <c r="C110" s="218"/>
      <c r="D110" s="216"/>
      <c r="E110" s="216"/>
      <c r="F110" s="217"/>
      <c r="G110" s="218"/>
      <c r="H110" s="3"/>
    </row>
    <row r="111" spans="1:8" ht="12.75">
      <c r="A111" s="219"/>
      <c r="B111" s="221"/>
      <c r="C111" s="218"/>
      <c r="D111" s="216"/>
      <c r="E111" s="216"/>
      <c r="F111" s="217"/>
      <c r="G111" s="218"/>
      <c r="H111" s="3"/>
    </row>
    <row r="112" spans="1:8" ht="12.75">
      <c r="A112" s="30"/>
      <c r="B112" s="31"/>
      <c r="C112" s="21"/>
      <c r="D112" s="22"/>
      <c r="E112" s="22"/>
      <c r="F112" s="32"/>
      <c r="G112" s="21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</sheetData>
  <sheetProtection/>
  <mergeCells count="374">
    <mergeCell ref="C21:C22"/>
    <mergeCell ref="D21:D22"/>
    <mergeCell ref="E21:E22"/>
    <mergeCell ref="F21:F22"/>
    <mergeCell ref="G21:G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G7:G8"/>
    <mergeCell ref="C9:C10"/>
    <mergeCell ref="D9:D10"/>
    <mergeCell ref="E9:E10"/>
    <mergeCell ref="F9:F10"/>
    <mergeCell ref="A9:A10"/>
    <mergeCell ref="B9:B10"/>
    <mergeCell ref="A7:A8"/>
    <mergeCell ref="B7:B8"/>
    <mergeCell ref="C7:C8"/>
    <mergeCell ref="D7:D8"/>
    <mergeCell ref="E7:E8"/>
    <mergeCell ref="F7:F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F26:F27"/>
    <mergeCell ref="G26:G27"/>
    <mergeCell ref="A24:A25"/>
    <mergeCell ref="B24:B25"/>
    <mergeCell ref="C24:C25"/>
    <mergeCell ref="D24:D25"/>
    <mergeCell ref="E24:E25"/>
    <mergeCell ref="F24:F25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F34:F35"/>
    <mergeCell ref="G34:G35"/>
    <mergeCell ref="A32:A33"/>
    <mergeCell ref="B32:B33"/>
    <mergeCell ref="C32:C33"/>
    <mergeCell ref="D32:D33"/>
    <mergeCell ref="E32:E33"/>
    <mergeCell ref="F32:F33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F48:F49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F58:F59"/>
    <mergeCell ref="G58:G59"/>
    <mergeCell ref="A56:A57"/>
    <mergeCell ref="B56:B57"/>
    <mergeCell ref="C56:C57"/>
    <mergeCell ref="D56:D57"/>
    <mergeCell ref="E56:E57"/>
    <mergeCell ref="F56:F57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F66:F67"/>
    <mergeCell ref="G66:G67"/>
    <mergeCell ref="A64:A65"/>
    <mergeCell ref="B64:B65"/>
    <mergeCell ref="C64:C65"/>
    <mergeCell ref="D64:D65"/>
    <mergeCell ref="E64:E65"/>
    <mergeCell ref="F64:F65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F74:F75"/>
    <mergeCell ref="G74:G75"/>
    <mergeCell ref="A72:A73"/>
    <mergeCell ref="B72:B73"/>
    <mergeCell ref="C72:C73"/>
    <mergeCell ref="D72:D73"/>
    <mergeCell ref="E72:E73"/>
    <mergeCell ref="F72:F73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F82:F83"/>
    <mergeCell ref="G82:G83"/>
    <mergeCell ref="A80:A81"/>
    <mergeCell ref="B80:B81"/>
    <mergeCell ref="C80:C81"/>
    <mergeCell ref="D80:D81"/>
    <mergeCell ref="E80:E81"/>
    <mergeCell ref="F80:F81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F90:F91"/>
    <mergeCell ref="G90:G91"/>
    <mergeCell ref="A88:A89"/>
    <mergeCell ref="B88:B89"/>
    <mergeCell ref="C88:C89"/>
    <mergeCell ref="D88:D89"/>
    <mergeCell ref="E88:E89"/>
    <mergeCell ref="F88:F89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F98:F99"/>
    <mergeCell ref="G98:G99"/>
    <mergeCell ref="A96:A97"/>
    <mergeCell ref="B96:B97"/>
    <mergeCell ref="C96:C97"/>
    <mergeCell ref="D96:D97"/>
    <mergeCell ref="E96:E97"/>
    <mergeCell ref="F96:F97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A104:A105"/>
    <mergeCell ref="B104:B105"/>
    <mergeCell ref="C104:C105"/>
    <mergeCell ref="D104:D105"/>
    <mergeCell ref="A110:A111"/>
    <mergeCell ref="B110:B111"/>
    <mergeCell ref="C110:C111"/>
    <mergeCell ref="D106:D107"/>
    <mergeCell ref="A108:A109"/>
    <mergeCell ref="B108:B109"/>
    <mergeCell ref="B106:B107"/>
    <mergeCell ref="C106:C107"/>
    <mergeCell ref="F110:F111"/>
    <mergeCell ref="G110:G111"/>
    <mergeCell ref="E106:E107"/>
    <mergeCell ref="F106:F107"/>
    <mergeCell ref="G106:G107"/>
    <mergeCell ref="D110:D111"/>
    <mergeCell ref="E110:E111"/>
    <mergeCell ref="A1:G1"/>
    <mergeCell ref="E108:E109"/>
    <mergeCell ref="F108:F109"/>
    <mergeCell ref="G108:G109"/>
    <mergeCell ref="E104:E105"/>
    <mergeCell ref="F104:F105"/>
    <mergeCell ref="G104:G105"/>
    <mergeCell ref="A106:A107"/>
    <mergeCell ref="C108:C109"/>
    <mergeCell ref="D108:D109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3">
      <selection activeCell="F24" sqref="F24:F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1" t="s">
        <v>34</v>
      </c>
      <c r="B1" s="261"/>
      <c r="C1" s="261"/>
      <c r="D1" s="261"/>
      <c r="E1" s="261"/>
      <c r="F1" s="261"/>
      <c r="G1" s="26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9" customHeight="1" thickBot="1">
      <c r="A2" s="155" t="s">
        <v>38</v>
      </c>
      <c r="B2" s="155"/>
      <c r="C2" s="155"/>
      <c r="D2" s="160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E2" s="262"/>
      <c r="F2" s="262"/>
      <c r="G2" s="26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3"/>
      <c r="W2" s="3"/>
    </row>
    <row r="3" spans="2:35" ht="25.5" customHeight="1" thickBot="1">
      <c r="B3" s="44"/>
      <c r="C3" s="44"/>
      <c r="D3" s="250" t="str">
        <f>HYPERLINK('[1]реквизиты'!$A$3)</f>
        <v>08-10 мая 2015 г.  г.Саратов</v>
      </c>
      <c r="E3" s="250"/>
      <c r="F3" s="250"/>
      <c r="G3" s="45" t="str">
        <f>HYPERLINK('пр.взв'!D4)</f>
        <v>В.к. 54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34" t="s">
        <v>18</v>
      </c>
      <c r="B4" s="264" t="s">
        <v>5</v>
      </c>
      <c r="C4" s="138" t="s">
        <v>2</v>
      </c>
      <c r="D4" s="136" t="s">
        <v>3</v>
      </c>
      <c r="E4" s="138" t="s">
        <v>4</v>
      </c>
      <c r="F4" s="136" t="s">
        <v>8</v>
      </c>
      <c r="G4" s="140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35"/>
      <c r="B5" s="137"/>
      <c r="C5" s="248"/>
      <c r="D5" s="137"/>
      <c r="E5" s="248"/>
      <c r="F5" s="137"/>
      <c r="G5" s="24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251" t="s">
        <v>10</v>
      </c>
      <c r="B6" s="253">
        <v>1</v>
      </c>
      <c r="C6" s="255" t="str">
        <f>VLOOKUP(B6,'пр.взв'!B7:G22,2,FALSE)</f>
        <v>Успенский Антон Сергеевич</v>
      </c>
      <c r="D6" s="138" t="str">
        <f>VLOOKUP(B6,'пр.взв'!B7:G22,3,FALSE)</f>
        <v>06.02.2001,1ю</v>
      </c>
      <c r="E6" s="134" t="str">
        <f>VLOOKUP(B6,'пр.взв'!B7:G22,4,FALSE)</f>
        <v>ГБОУ ЦО "Самбо-70" г.Москва</v>
      </c>
      <c r="F6" s="136">
        <f>VLOOKUP(B6,'пр.взв'!B7:G22,5,FALSE)</f>
        <v>0</v>
      </c>
      <c r="G6" s="259" t="str">
        <f>VLOOKUP(B6,'пр.взв'!B7:G22,6,FALSE)</f>
        <v>Богомолов В.А., Мартынов И.В.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252"/>
      <c r="B7" s="254"/>
      <c r="C7" s="256"/>
      <c r="D7" s="248"/>
      <c r="E7" s="257"/>
      <c r="F7" s="258"/>
      <c r="G7" s="260"/>
    </row>
    <row r="8" spans="1:7" ht="12.75" customHeight="1">
      <c r="A8" s="252" t="s">
        <v>11</v>
      </c>
      <c r="B8" s="265">
        <v>5</v>
      </c>
      <c r="C8" s="256" t="str">
        <f>VLOOKUP(B8,'пр.взв'!B7:G22,2,FALSE)</f>
        <v>Ударцев Кирилл Вадимович</v>
      </c>
      <c r="D8" s="266">
        <f>VLOOKUP(B8,'пр.взв'!B7:G22,3,FALSE)</f>
        <v>37544</v>
      </c>
      <c r="E8" s="257" t="str">
        <f>VLOOKUP(B8,'пр.взв'!B7:G22,4,FALSE)</f>
        <v>г.Дубна Московская обл.ЦФО</v>
      </c>
      <c r="F8" s="258">
        <f>VLOOKUP(B8,'пр.взв'!B7:G22,5,FALSE)</f>
        <v>0</v>
      </c>
      <c r="G8" s="260" t="str">
        <f>VLOOKUP(B8,'пр.взв'!B7:G22,6,FALSE)</f>
        <v>Рыбанкин К.В.</v>
      </c>
    </row>
    <row r="9" spans="1:7" ht="12.75" customHeight="1">
      <c r="A9" s="252"/>
      <c r="B9" s="254"/>
      <c r="C9" s="256"/>
      <c r="D9" s="266"/>
      <c r="E9" s="257"/>
      <c r="F9" s="258"/>
      <c r="G9" s="260"/>
    </row>
    <row r="10" spans="1:7" ht="12.75" customHeight="1">
      <c r="A10" s="252" t="s">
        <v>12</v>
      </c>
      <c r="B10" s="265">
        <v>3</v>
      </c>
      <c r="C10" s="256" t="str">
        <f>VLOOKUP(B10,'пр.взв'!B7:G22,2,FALSE)</f>
        <v>Караханян Карен Валерьевич</v>
      </c>
      <c r="D10" s="266" t="str">
        <f>VLOOKUP(B10,'пр.взв'!B7:G22,3,FALSE)</f>
        <v>05.10.2001, 1ю</v>
      </c>
      <c r="E10" s="257" t="str">
        <f>VLOOKUP(B10,'пр.взв'!B7:G22,4,FALSE)</f>
        <v>р.п.Ивантеевка, Саратовская обл. ПФО</v>
      </c>
      <c r="F10" s="258">
        <f>VLOOKUP(B10,'пр.взв'!B7:G22,5,FALSE)</f>
        <v>0</v>
      </c>
      <c r="G10" s="260" t="str">
        <f>VLOOKUP(B10,'пр.взв'!B7:G22,6,FALSE)</f>
        <v>Аржаткин В.В.</v>
      </c>
    </row>
    <row r="11" spans="1:7" ht="12.75" customHeight="1">
      <c r="A11" s="252"/>
      <c r="B11" s="254"/>
      <c r="C11" s="256"/>
      <c r="D11" s="266"/>
      <c r="E11" s="257"/>
      <c r="F11" s="258"/>
      <c r="G11" s="260"/>
    </row>
    <row r="12" spans="1:7" ht="12.75" customHeight="1">
      <c r="A12" s="252" t="s">
        <v>12</v>
      </c>
      <c r="B12" s="265">
        <v>8</v>
      </c>
      <c r="C12" s="256" t="str">
        <f>VLOOKUP(B12,'пр.взв'!B7:G22,2,FALSE)</f>
        <v>Брянкин Александр Андреевич</v>
      </c>
      <c r="D12" s="266" t="str">
        <f>VLOOKUP(B12,'пр.взв'!B7:G22,3,FALSE)</f>
        <v>04.01.2001, 1б</v>
      </c>
      <c r="E12" s="257" t="str">
        <f>VLOOKUP(B12,'пр.взв'!B7:G22,4,FALSE)</f>
        <v>ГБОУ ЦО "Самбо-70" г.Москва</v>
      </c>
      <c r="F12" s="258">
        <f>VLOOKUP(B12,'пр.взв'!B7:G22,5,FALSE)</f>
        <v>0</v>
      </c>
      <c r="G12" s="260" t="str">
        <f>VLOOKUP(B12,'пр.взв'!B7:G22,6,FALSE)</f>
        <v>Кабанов Д.Б., Богатырев Д.В.</v>
      </c>
    </row>
    <row r="13" spans="1:7" ht="12.75" customHeight="1">
      <c r="A13" s="252"/>
      <c r="B13" s="254"/>
      <c r="C13" s="256"/>
      <c r="D13" s="266"/>
      <c r="E13" s="257"/>
      <c r="F13" s="258"/>
      <c r="G13" s="260"/>
    </row>
    <row r="14" spans="1:7" ht="12.75" customHeight="1">
      <c r="A14" s="252" t="s">
        <v>14</v>
      </c>
      <c r="B14" s="265">
        <v>2</v>
      </c>
      <c r="C14" s="256" t="str">
        <f>VLOOKUP(B14,'пр.взв'!B7:G22,2,FALSE)</f>
        <v>Тулиев Ильнар Ильнурович</v>
      </c>
      <c r="D14" s="266" t="str">
        <f>VLOOKUP(B14,'пр.взв'!B7:G22,3,FALSE)</f>
        <v>25.08.2001, 1ю</v>
      </c>
      <c r="E14" s="257" t="str">
        <f>VLOOKUP(B14,'пр.взв'!B7:G22,4,FALSE)</f>
        <v>г.Астрахань, Астраханская обл., ЮФО</v>
      </c>
      <c r="F14" s="258">
        <f>VLOOKUP(B14,'пр.взв'!B7:G22,5,FALSE)</f>
        <v>0</v>
      </c>
      <c r="G14" s="260" t="str">
        <f>VLOOKUP(B14,'пр.взв'!B7:G22,6,FALSE)</f>
        <v>Дуйсенов К.Г.</v>
      </c>
    </row>
    <row r="15" spans="1:7" ht="12.75" customHeight="1">
      <c r="A15" s="252"/>
      <c r="B15" s="254"/>
      <c r="C15" s="256"/>
      <c r="D15" s="266"/>
      <c r="E15" s="257"/>
      <c r="F15" s="258"/>
      <c r="G15" s="260"/>
    </row>
    <row r="16" spans="1:7" ht="12.75" customHeight="1">
      <c r="A16" s="252" t="s">
        <v>15</v>
      </c>
      <c r="B16" s="265">
        <v>7</v>
      </c>
      <c r="C16" s="256" t="str">
        <f>VLOOKUP(B16,'пр.взв'!B7:G22,2,FALSE)</f>
        <v>Кабдулаев Дархан Олегович</v>
      </c>
      <c r="D16" s="266" t="str">
        <f>VLOOKUP(B16,'пр.взв'!B7:G22,3,FALSE)</f>
        <v>21.04.2001, 1ю</v>
      </c>
      <c r="E16" s="257" t="str">
        <f>VLOOKUP(B16,'пр.взв'!B7:G22,4,FALSE)</f>
        <v>г.Астрахань, Астраханская обл., ЮФО</v>
      </c>
      <c r="F16" s="258">
        <f>VLOOKUP(B16,'пр.взв'!B7:G22,5,FALSE)</f>
        <v>0</v>
      </c>
      <c r="G16" s="260" t="str">
        <f>VLOOKUP(B16,'пр.взв'!B7:G22,6,FALSE)</f>
        <v>Заподовников В.И.</v>
      </c>
    </row>
    <row r="17" spans="1:7" ht="12.75" customHeight="1">
      <c r="A17" s="252"/>
      <c r="B17" s="254"/>
      <c r="C17" s="256"/>
      <c r="D17" s="266"/>
      <c r="E17" s="257"/>
      <c r="F17" s="258"/>
      <c r="G17" s="260"/>
    </row>
    <row r="18" spans="1:7" ht="12.75" customHeight="1">
      <c r="A18" s="252" t="s">
        <v>16</v>
      </c>
      <c r="B18" s="265">
        <v>6</v>
      </c>
      <c r="C18" s="256" t="str">
        <f>VLOOKUP(B18,'пр.взв'!B7:G22,2,FALSE)</f>
        <v>Чапурин Владимир Владимирович</v>
      </c>
      <c r="D18" s="266" t="str">
        <f>VLOOKUP(B18,'пр.взв'!B7:G22,3,FALSE)</f>
        <v>12.07.2001, 1ю</v>
      </c>
      <c r="E18" s="257" t="str">
        <f>VLOOKUP(B18,'пр.взв'!B7:G22,4,FALSE)</f>
        <v>г.Энгельс, Саратовская обл., ПФО</v>
      </c>
      <c r="F18" s="258">
        <f>VLOOKUP(B18,'пр.взв'!B7:G22,5,FALSE)</f>
        <v>0</v>
      </c>
      <c r="G18" s="260" t="str">
        <f>VLOOKUP(B18,'пр.взв'!B7:G22,6,FALSE)</f>
        <v>Гусев М.С.</v>
      </c>
    </row>
    <row r="19" spans="1:7" ht="12.75" customHeight="1">
      <c r="A19" s="252"/>
      <c r="B19" s="254"/>
      <c r="C19" s="256"/>
      <c r="D19" s="266"/>
      <c r="E19" s="257"/>
      <c r="F19" s="258"/>
      <c r="G19" s="260"/>
    </row>
    <row r="20" spans="1:7" ht="12.75" customHeight="1">
      <c r="A20" s="252" t="s">
        <v>17</v>
      </c>
      <c r="B20" s="265">
        <v>4</v>
      </c>
      <c r="C20" s="256" t="str">
        <f>VLOOKUP(B20,'пр.взв'!B7:G22,2,FALSE)</f>
        <v>Резников Роман Игоревич</v>
      </c>
      <c r="D20" s="266" t="str">
        <f>VLOOKUP(B20,'пр.взв'!B7:G22,3,FALSE)</f>
        <v>06.11.2003, 1р</v>
      </c>
      <c r="E20" s="257" t="str">
        <f>VLOOKUP(B20,'пр.взв'!B7:G22,4,FALSE)</f>
        <v>г.Железноводск Ставропольский край, ЮФО</v>
      </c>
      <c r="F20" s="258">
        <f>VLOOKUP(B20,'пр.взв'!B7:G22,5,FALSE)</f>
        <v>0</v>
      </c>
      <c r="G20" s="260" t="str">
        <f>VLOOKUP(B20,'пр.взв'!B7:G22,6,FALSE)</f>
        <v>Абрамян Д.А.</v>
      </c>
    </row>
    <row r="21" spans="1:7" ht="12.75" customHeight="1">
      <c r="A21" s="252"/>
      <c r="B21" s="254"/>
      <c r="C21" s="256"/>
      <c r="D21" s="266"/>
      <c r="E21" s="257"/>
      <c r="F21" s="258"/>
      <c r="G21" s="260"/>
    </row>
    <row r="22" spans="1:26" ht="34.5" customHeight="1">
      <c r="A22" s="34" t="str">
        <f>HYPERLINK('[1]реквизиты'!$A$6)</f>
        <v>Гл. судья, судья МК</v>
      </c>
      <c r="B22" s="35"/>
      <c r="C22" s="35"/>
      <c r="D22" s="36"/>
      <c r="E22" s="73" t="str">
        <f>HYPERLINK('[1]реквизиты'!$G$6)</f>
        <v>Балыков Ю.А.</v>
      </c>
      <c r="G22" s="39" t="str">
        <f>HYPERLINK('[1]реквизиты'!$G$7)</f>
        <v>/г.Пенза/</v>
      </c>
      <c r="H22" s="3"/>
      <c r="I22" s="3"/>
      <c r="J22" s="3"/>
      <c r="K22" s="3"/>
      <c r="L22" s="3"/>
      <c r="M22" s="3"/>
      <c r="N22" s="36"/>
      <c r="O22" s="36"/>
      <c r="P22" s="36"/>
      <c r="Q22" s="40"/>
      <c r="R22" s="38"/>
      <c r="S22" s="40"/>
      <c r="T22" s="38"/>
      <c r="U22" s="40"/>
      <c r="W22" s="40"/>
      <c r="X22" s="38"/>
      <c r="Y22" s="27"/>
      <c r="Z22" s="27"/>
    </row>
    <row r="23" spans="1:26" ht="28.5" customHeight="1">
      <c r="A23" s="41" t="str">
        <f>HYPERLINK('[1]реквизиты'!$A$8)</f>
        <v>Гл. секретарь</v>
      </c>
      <c r="B23" s="35"/>
      <c r="C23" s="48"/>
      <c r="D23" s="55"/>
      <c r="E23" s="37" t="str">
        <f>HYPERLINK('[1]реквизиты'!$G$8)</f>
        <v>Шкильная Е.С.</v>
      </c>
      <c r="F23" s="3"/>
      <c r="G23" s="39" t="str">
        <f>HYPERLINK('[1]реквизиты'!$G$9)</f>
        <v>/г.Саратов/</v>
      </c>
      <c r="H23" s="3"/>
      <c r="I23" s="3"/>
      <c r="J23" s="3"/>
      <c r="K23" s="3"/>
      <c r="L23" s="3"/>
      <c r="M23" s="3"/>
      <c r="N23" s="36"/>
      <c r="O23" s="36"/>
      <c r="P23" s="36"/>
      <c r="Q23" s="40"/>
      <c r="R23" s="38"/>
      <c r="S23" s="40"/>
      <c r="T23" s="38"/>
      <c r="U23" s="40"/>
      <c r="W23" s="40"/>
      <c r="X23" s="38"/>
      <c r="Y23" s="27"/>
      <c r="Z23" s="27"/>
    </row>
    <row r="24" spans="1:13" ht="12.75">
      <c r="A24" s="245"/>
      <c r="B24" s="220"/>
      <c r="C24" s="218"/>
      <c r="D24" s="216"/>
      <c r="E24" s="246"/>
      <c r="F24" s="247"/>
      <c r="G24" s="218"/>
      <c r="H24" s="3"/>
      <c r="I24" s="3"/>
      <c r="J24" s="3"/>
      <c r="K24" s="3"/>
      <c r="L24" s="3"/>
      <c r="M24" s="3"/>
    </row>
    <row r="25" spans="1:13" ht="12.75">
      <c r="A25" s="245"/>
      <c r="B25" s="221"/>
      <c r="C25" s="218"/>
      <c r="D25" s="216"/>
      <c r="E25" s="246"/>
      <c r="F25" s="247"/>
      <c r="G25" s="218"/>
      <c r="H25" s="3"/>
      <c r="I25" s="3"/>
      <c r="J25" s="3"/>
      <c r="K25" s="3"/>
      <c r="L25" s="3"/>
      <c r="M25" s="3"/>
    </row>
    <row r="26" spans="1:10" ht="12.75">
      <c r="A26" s="245"/>
      <c r="B26" s="220"/>
      <c r="C26" s="218"/>
      <c r="D26" s="216"/>
      <c r="E26" s="246"/>
      <c r="F26" s="247"/>
      <c r="G26" s="218"/>
      <c r="H26" s="3"/>
      <c r="I26" s="3"/>
      <c r="J26" s="3"/>
    </row>
    <row r="27" spans="1:10" ht="12.75">
      <c r="A27" s="245"/>
      <c r="B27" s="221"/>
      <c r="C27" s="218"/>
      <c r="D27" s="216"/>
      <c r="E27" s="246"/>
      <c r="F27" s="247"/>
      <c r="G27" s="218"/>
      <c r="H27" s="3"/>
      <c r="I27" s="3"/>
      <c r="J27" s="3"/>
    </row>
    <row r="28" spans="1:10" ht="12.75">
      <c r="A28" s="245"/>
      <c r="B28" s="220"/>
      <c r="C28" s="218"/>
      <c r="D28" s="216"/>
      <c r="E28" s="246"/>
      <c r="F28" s="247"/>
      <c r="G28" s="218"/>
      <c r="H28" s="3"/>
      <c r="I28" s="3"/>
      <c r="J28" s="3"/>
    </row>
    <row r="29" spans="1:10" ht="12.75">
      <c r="A29" s="245"/>
      <c r="B29" s="221"/>
      <c r="C29" s="218"/>
      <c r="D29" s="216"/>
      <c r="E29" s="246"/>
      <c r="F29" s="247"/>
      <c r="G29" s="218"/>
      <c r="H29" s="3"/>
      <c r="I29" s="3"/>
      <c r="J29" s="3"/>
    </row>
    <row r="30" spans="1:10" ht="12.75">
      <c r="A30" s="245"/>
      <c r="B30" s="220"/>
      <c r="C30" s="218"/>
      <c r="D30" s="216"/>
      <c r="E30" s="246"/>
      <c r="F30" s="247"/>
      <c r="G30" s="218"/>
      <c r="H30" s="3"/>
      <c r="I30" s="3"/>
      <c r="J30" s="3"/>
    </row>
    <row r="31" spans="1:10" ht="12.75">
      <c r="A31" s="245"/>
      <c r="B31" s="221"/>
      <c r="C31" s="218"/>
      <c r="D31" s="216"/>
      <c r="E31" s="246"/>
      <c r="F31" s="247"/>
      <c r="G31" s="218"/>
      <c r="H31" s="3"/>
      <c r="I31" s="3"/>
      <c r="J31" s="3"/>
    </row>
    <row r="32" spans="1:10" ht="12.75">
      <c r="A32" s="245"/>
      <c r="B32" s="220"/>
      <c r="C32" s="218"/>
      <c r="D32" s="216"/>
      <c r="E32" s="246"/>
      <c r="F32" s="247"/>
      <c r="G32" s="218"/>
      <c r="H32" s="3"/>
      <c r="I32" s="3"/>
      <c r="J32" s="3"/>
    </row>
    <row r="33" spans="1:10" ht="12.75">
      <c r="A33" s="245"/>
      <c r="B33" s="221"/>
      <c r="C33" s="218"/>
      <c r="D33" s="216"/>
      <c r="E33" s="246"/>
      <c r="F33" s="247"/>
      <c r="G33" s="218"/>
      <c r="H33" s="3"/>
      <c r="I33" s="3"/>
      <c r="J33" s="3"/>
    </row>
    <row r="34" spans="1:10" ht="12.75">
      <c r="A34" s="245"/>
      <c r="B34" s="220"/>
      <c r="C34" s="218"/>
      <c r="D34" s="216"/>
      <c r="E34" s="246"/>
      <c r="F34" s="247"/>
      <c r="G34" s="218"/>
      <c r="H34" s="3"/>
      <c r="I34" s="3"/>
      <c r="J34" s="3"/>
    </row>
    <row r="35" spans="1:10" ht="12.75">
      <c r="A35" s="245"/>
      <c r="B35" s="221"/>
      <c r="C35" s="218"/>
      <c r="D35" s="216"/>
      <c r="E35" s="246"/>
      <c r="F35" s="247"/>
      <c r="G35" s="218"/>
      <c r="H35" s="3"/>
      <c r="I35" s="3"/>
      <c r="J35" s="3"/>
    </row>
    <row r="36" spans="1:10" ht="12.75">
      <c r="A36" s="245"/>
      <c r="B36" s="220"/>
      <c r="C36" s="218"/>
      <c r="D36" s="216"/>
      <c r="E36" s="246"/>
      <c r="F36" s="247"/>
      <c r="G36" s="218"/>
      <c r="H36" s="3"/>
      <c r="I36" s="3"/>
      <c r="J36" s="3"/>
    </row>
    <row r="37" spans="1:10" ht="12.75">
      <c r="A37" s="245"/>
      <c r="B37" s="221"/>
      <c r="C37" s="218"/>
      <c r="D37" s="216"/>
      <c r="E37" s="246"/>
      <c r="F37" s="247"/>
      <c r="G37" s="218"/>
      <c r="H37" s="3"/>
      <c r="I37" s="3"/>
      <c r="J37" s="3"/>
    </row>
    <row r="38" spans="1:10" ht="12.75">
      <c r="A38" s="245"/>
      <c r="B38" s="220"/>
      <c r="C38" s="218"/>
      <c r="D38" s="216"/>
      <c r="E38" s="246"/>
      <c r="F38" s="247"/>
      <c r="G38" s="218"/>
      <c r="H38" s="3"/>
      <c r="I38" s="3"/>
      <c r="J38" s="3"/>
    </row>
    <row r="39" spans="1:10" ht="12.75">
      <c r="A39" s="245"/>
      <c r="B39" s="221"/>
      <c r="C39" s="218"/>
      <c r="D39" s="216"/>
      <c r="E39" s="246"/>
      <c r="F39" s="247"/>
      <c r="G39" s="218"/>
      <c r="H39" s="3"/>
      <c r="I39" s="3"/>
      <c r="J39" s="3"/>
    </row>
    <row r="40" spans="1:10" ht="12.75">
      <c r="A40" s="245"/>
      <c r="B40" s="220"/>
      <c r="C40" s="218"/>
      <c r="D40" s="216"/>
      <c r="E40" s="246"/>
      <c r="F40" s="247"/>
      <c r="G40" s="218"/>
      <c r="H40" s="3"/>
      <c r="I40" s="3"/>
      <c r="J40" s="3"/>
    </row>
    <row r="41" spans="1:10" ht="12.75">
      <c r="A41" s="245"/>
      <c r="B41" s="221"/>
      <c r="C41" s="218"/>
      <c r="D41" s="216"/>
      <c r="E41" s="246"/>
      <c r="F41" s="247"/>
      <c r="G41" s="218"/>
      <c r="H41" s="3"/>
      <c r="I41" s="3"/>
      <c r="J41" s="3"/>
    </row>
    <row r="42" spans="1:10" ht="12.75">
      <c r="A42" s="245"/>
      <c r="B42" s="220"/>
      <c r="C42" s="218"/>
      <c r="D42" s="216"/>
      <c r="E42" s="246"/>
      <c r="F42" s="247"/>
      <c r="G42" s="218"/>
      <c r="H42" s="3"/>
      <c r="I42" s="3"/>
      <c r="J42" s="3"/>
    </row>
    <row r="43" spans="1:10" ht="12.75">
      <c r="A43" s="245"/>
      <c r="B43" s="221"/>
      <c r="C43" s="218"/>
      <c r="D43" s="216"/>
      <c r="E43" s="246"/>
      <c r="F43" s="247"/>
      <c r="G43" s="218"/>
      <c r="H43" s="3"/>
      <c r="I43" s="3"/>
      <c r="J43" s="3"/>
    </row>
    <row r="44" spans="1:10" ht="12.75">
      <c r="A44" s="245"/>
      <c r="B44" s="220"/>
      <c r="C44" s="218"/>
      <c r="D44" s="216"/>
      <c r="E44" s="246"/>
      <c r="F44" s="247"/>
      <c r="G44" s="218"/>
      <c r="H44" s="3"/>
      <c r="I44" s="3"/>
      <c r="J44" s="3"/>
    </row>
    <row r="45" spans="1:10" ht="12.75">
      <c r="A45" s="245"/>
      <c r="B45" s="221"/>
      <c r="C45" s="218"/>
      <c r="D45" s="216"/>
      <c r="E45" s="246"/>
      <c r="F45" s="247"/>
      <c r="G45" s="218"/>
      <c r="H45" s="3"/>
      <c r="I45" s="3"/>
      <c r="J45" s="3"/>
    </row>
    <row r="46" spans="1:10" ht="12.75">
      <c r="A46" s="245"/>
      <c r="B46" s="220"/>
      <c r="C46" s="218"/>
      <c r="D46" s="216"/>
      <c r="E46" s="246"/>
      <c r="F46" s="247"/>
      <c r="G46" s="218"/>
      <c r="H46" s="3"/>
      <c r="I46" s="3"/>
      <c r="J46" s="3"/>
    </row>
    <row r="47" spans="1:10" ht="12.75">
      <c r="A47" s="245"/>
      <c r="B47" s="221"/>
      <c r="C47" s="218"/>
      <c r="D47" s="216"/>
      <c r="E47" s="246"/>
      <c r="F47" s="247"/>
      <c r="G47" s="218"/>
      <c r="H47" s="3"/>
      <c r="I47" s="3"/>
      <c r="J47" s="3"/>
    </row>
    <row r="48" spans="1:10" ht="12.75">
      <c r="A48" s="245"/>
      <c r="B48" s="220"/>
      <c r="C48" s="218"/>
      <c r="D48" s="216"/>
      <c r="E48" s="246"/>
      <c r="F48" s="247"/>
      <c r="G48" s="218"/>
      <c r="H48" s="3"/>
      <c r="I48" s="3"/>
      <c r="J48" s="3"/>
    </row>
    <row r="49" spans="1:10" ht="12.75">
      <c r="A49" s="245"/>
      <c r="B49" s="221"/>
      <c r="C49" s="218"/>
      <c r="D49" s="216"/>
      <c r="E49" s="246"/>
      <c r="F49" s="247"/>
      <c r="G49" s="218"/>
      <c r="H49" s="3"/>
      <c r="I49" s="3"/>
      <c r="J49" s="3"/>
    </row>
    <row r="50" spans="1:10" ht="12.75">
      <c r="A50" s="245"/>
      <c r="B50" s="220"/>
      <c r="C50" s="218"/>
      <c r="D50" s="216"/>
      <c r="E50" s="246"/>
      <c r="F50" s="247"/>
      <c r="G50" s="218"/>
      <c r="H50" s="3"/>
      <c r="I50" s="3"/>
      <c r="J50" s="3"/>
    </row>
    <row r="51" spans="1:10" ht="12.75">
      <c r="A51" s="245"/>
      <c r="B51" s="221"/>
      <c r="C51" s="218"/>
      <c r="D51" s="216"/>
      <c r="E51" s="246"/>
      <c r="F51" s="247"/>
      <c r="G51" s="218"/>
      <c r="H51" s="3"/>
      <c r="I51" s="3"/>
      <c r="J51" s="3"/>
    </row>
    <row r="52" spans="1:10" ht="12.75">
      <c r="A52" s="245"/>
      <c r="B52" s="220"/>
      <c r="C52" s="218"/>
      <c r="D52" s="216"/>
      <c r="E52" s="246"/>
      <c r="F52" s="247"/>
      <c r="G52" s="218"/>
      <c r="H52" s="3"/>
      <c r="I52" s="3"/>
      <c r="J52" s="3"/>
    </row>
    <row r="53" spans="1:10" ht="12.75">
      <c r="A53" s="245"/>
      <c r="B53" s="221"/>
      <c r="C53" s="218"/>
      <c r="D53" s="216"/>
      <c r="E53" s="246"/>
      <c r="F53" s="247"/>
      <c r="G53" s="218"/>
      <c r="H53" s="3"/>
      <c r="I53" s="3"/>
      <c r="J53" s="3"/>
    </row>
    <row r="54" spans="1:10" ht="12.75">
      <c r="A54" s="245"/>
      <c r="B54" s="220"/>
      <c r="C54" s="218"/>
      <c r="D54" s="216"/>
      <c r="E54" s="246"/>
      <c r="F54" s="247"/>
      <c r="G54" s="218"/>
      <c r="H54" s="3"/>
      <c r="I54" s="3"/>
      <c r="J54" s="3"/>
    </row>
    <row r="55" spans="1:10" ht="12.75">
      <c r="A55" s="245"/>
      <c r="B55" s="221"/>
      <c r="C55" s="218"/>
      <c r="D55" s="216"/>
      <c r="E55" s="246"/>
      <c r="F55" s="247"/>
      <c r="G55" s="218"/>
      <c r="H55" s="3"/>
      <c r="I55" s="3"/>
      <c r="J55" s="3"/>
    </row>
    <row r="56" spans="1:10" ht="12.75">
      <c r="A56" s="245"/>
      <c r="B56" s="220"/>
      <c r="C56" s="218"/>
      <c r="D56" s="216"/>
      <c r="E56" s="246"/>
      <c r="F56" s="247"/>
      <c r="G56" s="218"/>
      <c r="H56" s="3"/>
      <c r="I56" s="3"/>
      <c r="J56" s="3"/>
    </row>
    <row r="57" spans="1:10" ht="12.75">
      <c r="A57" s="245"/>
      <c r="B57" s="221"/>
      <c r="C57" s="218"/>
      <c r="D57" s="216"/>
      <c r="E57" s="246"/>
      <c r="F57" s="247"/>
      <c r="G57" s="218"/>
      <c r="H57" s="3"/>
      <c r="I57" s="3"/>
      <c r="J57" s="3"/>
    </row>
    <row r="58" spans="1:10" ht="12.75">
      <c r="A58" s="245"/>
      <c r="B58" s="220"/>
      <c r="C58" s="218"/>
      <c r="D58" s="216"/>
      <c r="E58" s="246"/>
      <c r="F58" s="247"/>
      <c r="G58" s="218"/>
      <c r="H58" s="3"/>
      <c r="I58" s="3"/>
      <c r="J58" s="3"/>
    </row>
    <row r="59" spans="1:10" ht="12.75">
      <c r="A59" s="245"/>
      <c r="B59" s="221"/>
      <c r="C59" s="218"/>
      <c r="D59" s="216"/>
      <c r="E59" s="246"/>
      <c r="F59" s="247"/>
      <c r="G59" s="218"/>
      <c r="H59" s="3"/>
      <c r="I59" s="3"/>
      <c r="J59" s="3"/>
    </row>
    <row r="60" spans="1:10" ht="12.75">
      <c r="A60" s="245"/>
      <c r="B60" s="220"/>
      <c r="C60" s="218"/>
      <c r="D60" s="216"/>
      <c r="E60" s="246"/>
      <c r="F60" s="247"/>
      <c r="G60" s="218"/>
      <c r="H60" s="3"/>
      <c r="I60" s="3"/>
      <c r="J60" s="3"/>
    </row>
    <row r="61" spans="1:10" ht="12.75">
      <c r="A61" s="245"/>
      <c r="B61" s="221"/>
      <c r="C61" s="218"/>
      <c r="D61" s="216"/>
      <c r="E61" s="246"/>
      <c r="F61" s="247"/>
      <c r="G61" s="218"/>
      <c r="H61" s="3"/>
      <c r="I61" s="3"/>
      <c r="J61" s="3"/>
    </row>
    <row r="62" spans="1:10" ht="12.75">
      <c r="A62" s="46"/>
      <c r="B62" s="31"/>
      <c r="C62" s="21"/>
      <c r="D62" s="22"/>
      <c r="E62" s="24"/>
      <c r="F62" s="47"/>
      <c r="G62" s="21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sheetProtection/>
  <mergeCells count="200">
    <mergeCell ref="E20:E21"/>
    <mergeCell ref="F20:F21"/>
    <mergeCell ref="G20:G21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3:F3"/>
    <mergeCell ref="A6:A7"/>
    <mergeCell ref="B6:B7"/>
    <mergeCell ref="C6:C7"/>
    <mergeCell ref="D6:D7"/>
    <mergeCell ref="E6:E7"/>
    <mergeCell ref="F6:F7"/>
    <mergeCell ref="G24:G25"/>
    <mergeCell ref="A24:A25"/>
    <mergeCell ref="B24:B25"/>
    <mergeCell ref="C24:C25"/>
    <mergeCell ref="D24:D25"/>
    <mergeCell ref="D4:D5"/>
    <mergeCell ref="E4:E5"/>
    <mergeCell ref="F4:F5"/>
    <mergeCell ref="G4:G5"/>
    <mergeCell ref="G6:G7"/>
    <mergeCell ref="C26:C27"/>
    <mergeCell ref="D26:D27"/>
    <mergeCell ref="E26:E27"/>
    <mergeCell ref="F26:F27"/>
    <mergeCell ref="E24:E25"/>
    <mergeCell ref="F24:F25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F32:F33"/>
    <mergeCell ref="G32:G33"/>
    <mergeCell ref="A30:A31"/>
    <mergeCell ref="B30:B31"/>
    <mergeCell ref="C30:C31"/>
    <mergeCell ref="D30:D31"/>
    <mergeCell ref="E30:E31"/>
    <mergeCell ref="F30:F31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F40:F41"/>
    <mergeCell ref="G40:G41"/>
    <mergeCell ref="A38:A39"/>
    <mergeCell ref="B38:B39"/>
    <mergeCell ref="C38:C39"/>
    <mergeCell ref="D38:D39"/>
    <mergeCell ref="E38:E39"/>
    <mergeCell ref="F38:F39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F48:F49"/>
    <mergeCell ref="G48:G49"/>
    <mergeCell ref="A46:A47"/>
    <mergeCell ref="B46:B47"/>
    <mergeCell ref="C46:C47"/>
    <mergeCell ref="D46:D47"/>
    <mergeCell ref="E46:E47"/>
    <mergeCell ref="F46:F47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F56:F57"/>
    <mergeCell ref="G56:G57"/>
    <mergeCell ref="A54:A55"/>
    <mergeCell ref="B54:B55"/>
    <mergeCell ref="C54:C55"/>
    <mergeCell ref="D54:D55"/>
    <mergeCell ref="E54:E55"/>
    <mergeCell ref="F54:F55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3">
      <selection activeCell="K37" sqref="K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2" t="str">
        <f>HYPERLINK('пр.взв'!D4)</f>
        <v>В.к. 54 кг.</v>
      </c>
    </row>
    <row r="2" ht="12.75">
      <c r="C2" s="5" t="s">
        <v>26</v>
      </c>
    </row>
    <row r="3" ht="12.75">
      <c r="C3" s="6" t="s">
        <v>27</v>
      </c>
    </row>
    <row r="4" spans="1:9" ht="12.75">
      <c r="A4" s="225" t="s">
        <v>28</v>
      </c>
      <c r="B4" s="225" t="s">
        <v>5</v>
      </c>
      <c r="C4" s="237" t="s">
        <v>2</v>
      </c>
      <c r="D4" s="225" t="s">
        <v>20</v>
      </c>
      <c r="E4" s="225" t="s">
        <v>21</v>
      </c>
      <c r="F4" s="225" t="s">
        <v>22</v>
      </c>
      <c r="G4" s="225" t="s">
        <v>23</v>
      </c>
      <c r="H4" s="225" t="s">
        <v>24</v>
      </c>
      <c r="I4" s="225" t="s">
        <v>25</v>
      </c>
    </row>
    <row r="5" spans="1:9" ht="12.75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2.75">
      <c r="A6" s="267"/>
      <c r="B6" s="268">
        <v>1</v>
      </c>
      <c r="C6" s="269" t="str">
        <f>VLOOKUP(B6,'пр.взв'!B7:E22,2,FALSE)</f>
        <v>Успенский Антон Сергеевич</v>
      </c>
      <c r="D6" s="269" t="str">
        <f>VLOOKUP(C6,'пр.взв'!C7:F22,2,FALSE)</f>
        <v>06.02.2001,1ю</v>
      </c>
      <c r="E6" s="269" t="str">
        <f>VLOOKUP(D6,'пр.взв'!D7:G22,2,FALSE)</f>
        <v>ГБОУ ЦО "Самбо-70" г.Москва</v>
      </c>
      <c r="F6" s="270"/>
      <c r="G6" s="271"/>
      <c r="H6" s="232"/>
      <c r="I6" s="225"/>
    </row>
    <row r="7" spans="1:9" ht="12.75">
      <c r="A7" s="267"/>
      <c r="B7" s="225"/>
      <c r="C7" s="269"/>
      <c r="D7" s="269"/>
      <c r="E7" s="269"/>
      <c r="F7" s="270"/>
      <c r="G7" s="270"/>
      <c r="H7" s="232"/>
      <c r="I7" s="225"/>
    </row>
    <row r="8" spans="1:9" ht="12.75">
      <c r="A8" s="272"/>
      <c r="B8" s="268">
        <v>8</v>
      </c>
      <c r="C8" s="269" t="str">
        <f>VLOOKUP(B8,'пр.взв'!B7:E22,2,FALSE)</f>
        <v>Брянкин Александр Андреевич</v>
      </c>
      <c r="D8" s="269" t="str">
        <f>VLOOKUP(C8,'пр.взв'!C7:F22,2,FALSE)</f>
        <v>04.01.2001, 1б</v>
      </c>
      <c r="E8" s="269" t="str">
        <f>VLOOKUP(D8,'пр.взв'!D7:G22,2,FALSE)</f>
        <v>ГБОУ ЦО "Самбо-70" г.Москва</v>
      </c>
      <c r="F8" s="270"/>
      <c r="G8" s="270"/>
      <c r="H8" s="225"/>
      <c r="I8" s="225"/>
    </row>
    <row r="9" spans="1:9" ht="12.75">
      <c r="A9" s="272"/>
      <c r="B9" s="225"/>
      <c r="C9" s="269"/>
      <c r="D9" s="269"/>
      <c r="E9" s="269"/>
      <c r="F9" s="270"/>
      <c r="G9" s="270"/>
      <c r="H9" s="225"/>
      <c r="I9" s="225"/>
    </row>
    <row r="10" ht="24.75" customHeight="1">
      <c r="E10" s="7" t="s">
        <v>29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30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31</v>
      </c>
      <c r="E15" s="7"/>
      <c r="F15" s="42" t="str">
        <f>HYPERLINK('пр.взв'!D4)</f>
        <v>В.к. 54 кг.</v>
      </c>
    </row>
    <row r="16" spans="1:9" ht="12.75">
      <c r="A16" s="225" t="s">
        <v>28</v>
      </c>
      <c r="B16" s="225" t="s">
        <v>5</v>
      </c>
      <c r="C16" s="237" t="s">
        <v>2</v>
      </c>
      <c r="D16" s="225" t="s">
        <v>20</v>
      </c>
      <c r="E16" s="225" t="s">
        <v>21</v>
      </c>
      <c r="F16" s="225" t="s">
        <v>22</v>
      </c>
      <c r="G16" s="225" t="s">
        <v>23</v>
      </c>
      <c r="H16" s="225" t="s">
        <v>24</v>
      </c>
      <c r="I16" s="225" t="s">
        <v>25</v>
      </c>
    </row>
    <row r="17" spans="1:9" ht="12.75">
      <c r="A17" s="236"/>
      <c r="B17" s="236"/>
      <c r="C17" s="236"/>
      <c r="D17" s="236"/>
      <c r="E17" s="236"/>
      <c r="F17" s="236"/>
      <c r="G17" s="236"/>
      <c r="H17" s="236"/>
      <c r="I17" s="236"/>
    </row>
    <row r="18" spans="1:9" ht="12.75">
      <c r="A18" s="267"/>
      <c r="B18" s="268">
        <v>5</v>
      </c>
      <c r="C18" s="269" t="str">
        <f>VLOOKUP(B18,'пр.взв'!B7:E22,2,FALSE)</f>
        <v>Ударцев Кирилл Вадимович</v>
      </c>
      <c r="D18" s="269">
        <f>VLOOKUP(C18,'пр.взв'!C7:F22,2,FALSE)</f>
        <v>37544</v>
      </c>
      <c r="E18" s="269" t="str">
        <f>VLOOKUP(D18,'пр.взв'!D7:G22,2,FALSE)</f>
        <v>г.Дубна Московская обл.ЦФО</v>
      </c>
      <c r="F18" s="270"/>
      <c r="G18" s="271"/>
      <c r="H18" s="232"/>
      <c r="I18" s="225"/>
    </row>
    <row r="19" spans="1:9" ht="12.75">
      <c r="A19" s="267"/>
      <c r="B19" s="225"/>
      <c r="C19" s="269"/>
      <c r="D19" s="269"/>
      <c r="E19" s="269"/>
      <c r="F19" s="270"/>
      <c r="G19" s="270"/>
      <c r="H19" s="232"/>
      <c r="I19" s="225"/>
    </row>
    <row r="20" spans="1:9" ht="12.75">
      <c r="A20" s="272"/>
      <c r="B20" s="268">
        <v>3</v>
      </c>
      <c r="C20" s="269" t="str">
        <f>VLOOKUP(B20,'пр.взв'!B9:E22,2,FALSE)</f>
        <v>Караханян Карен Валерьевич</v>
      </c>
      <c r="D20" s="269" t="str">
        <f>VLOOKUP(C20,'пр.взв'!C9:F22,2,FALSE)</f>
        <v>05.10.2001, 1ю</v>
      </c>
      <c r="E20" s="269" t="str">
        <f>VLOOKUP(D20,'пр.взв'!D9:G22,2,FALSE)</f>
        <v>р.п.Ивантеевка, Саратовская обл. ПФО</v>
      </c>
      <c r="F20" s="270"/>
      <c r="G20" s="270"/>
      <c r="H20" s="225"/>
      <c r="I20" s="225"/>
    </row>
    <row r="21" spans="1:9" ht="12.75">
      <c r="A21" s="272"/>
      <c r="B21" s="225"/>
      <c r="C21" s="269"/>
      <c r="D21" s="269"/>
      <c r="E21" s="269"/>
      <c r="F21" s="270"/>
      <c r="G21" s="270"/>
      <c r="H21" s="225"/>
      <c r="I21" s="225"/>
    </row>
    <row r="22" ht="24.75" customHeight="1">
      <c r="E22" s="7" t="s">
        <v>29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30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32</v>
      </c>
      <c r="F28" s="42" t="str">
        <f>HYPERLINK('пр.взв'!D4)</f>
        <v>В.к. 54 кг.</v>
      </c>
    </row>
    <row r="29" spans="1:9" ht="12.75">
      <c r="A29" s="225" t="s">
        <v>28</v>
      </c>
      <c r="B29" s="225" t="s">
        <v>5</v>
      </c>
      <c r="C29" s="237" t="s">
        <v>2</v>
      </c>
      <c r="D29" s="225" t="s">
        <v>20</v>
      </c>
      <c r="E29" s="225" t="s">
        <v>21</v>
      </c>
      <c r="F29" s="225" t="s">
        <v>22</v>
      </c>
      <c r="G29" s="225" t="s">
        <v>23</v>
      </c>
      <c r="H29" s="225" t="s">
        <v>24</v>
      </c>
      <c r="I29" s="225" t="s">
        <v>25</v>
      </c>
    </row>
    <row r="30" spans="1:9" ht="12.75">
      <c r="A30" s="236"/>
      <c r="B30" s="236"/>
      <c r="C30" s="236"/>
      <c r="D30" s="236"/>
      <c r="E30" s="236"/>
      <c r="F30" s="236"/>
      <c r="G30" s="236"/>
      <c r="H30" s="236"/>
      <c r="I30" s="236"/>
    </row>
    <row r="31" spans="1:9" ht="12.75">
      <c r="A31" s="267"/>
      <c r="B31" s="225">
        <v>1</v>
      </c>
      <c r="C31" s="269" t="str">
        <f>VLOOKUP(B31,'пр.взв'!B7:D22,2,FALSE)</f>
        <v>Успенский Антон Сергеевич</v>
      </c>
      <c r="D31" s="269" t="str">
        <f>VLOOKUP(C31,'пр.взв'!C7:E22,2,FALSE)</f>
        <v>06.02.2001,1ю</v>
      </c>
      <c r="E31" s="269" t="str">
        <f>VLOOKUP(D31,'пр.взв'!D7:F22,2,FALSE)</f>
        <v>ГБОУ ЦО "Самбо-70" г.Москва</v>
      </c>
      <c r="F31" s="270"/>
      <c r="G31" s="271"/>
      <c r="H31" s="232"/>
      <c r="I31" s="225"/>
    </row>
    <row r="32" spans="1:9" ht="12.75">
      <c r="A32" s="267"/>
      <c r="B32" s="225"/>
      <c r="C32" s="269"/>
      <c r="D32" s="269"/>
      <c r="E32" s="269"/>
      <c r="F32" s="270"/>
      <c r="G32" s="270"/>
      <c r="H32" s="232"/>
      <c r="I32" s="225"/>
    </row>
    <row r="33" spans="1:9" ht="12.75">
      <c r="A33" s="272"/>
      <c r="B33" s="225">
        <v>5</v>
      </c>
      <c r="C33" s="269" t="str">
        <f>VLOOKUP(B33,'пр.взв'!B9:D22,2,FALSE)</f>
        <v>Ударцев Кирилл Вадимович</v>
      </c>
      <c r="D33" s="269">
        <f>VLOOKUP(C33,'пр.взв'!C9:E22,2,FALSE)</f>
        <v>37544</v>
      </c>
      <c r="E33" s="269" t="str">
        <f>VLOOKUP(D33,'пр.взв'!D9:F22,2,FALSE)</f>
        <v>г.Дубна Московская обл.ЦФО</v>
      </c>
      <c r="F33" s="270"/>
      <c r="G33" s="270"/>
      <c r="H33" s="225"/>
      <c r="I33" s="225"/>
    </row>
    <row r="34" spans="1:9" ht="12.75">
      <c r="A34" s="272"/>
      <c r="B34" s="225"/>
      <c r="C34" s="269"/>
      <c r="D34" s="269"/>
      <c r="E34" s="269"/>
      <c r="F34" s="270"/>
      <c r="G34" s="270"/>
      <c r="H34" s="225"/>
      <c r="I34" s="225"/>
    </row>
    <row r="35" ht="24.75" customHeight="1">
      <c r="E35" s="7" t="s">
        <v>29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30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2015-05-10T10:52:34Z</cp:lastPrinted>
  <dcterms:created xsi:type="dcterms:W3CDTF">1996-10-08T23:32:33Z</dcterms:created>
  <dcterms:modified xsi:type="dcterms:W3CDTF">2015-05-11T18:52:19Z</dcterms:modified>
  <cp:category/>
  <cp:version/>
  <cp:contentType/>
  <cp:contentStatus/>
</cp:coreProperties>
</file>