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<sst xmlns="http://schemas.openxmlformats.org/spreadsheetml/2006/main" count="340" uniqueCount="143">
  <si>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</si>
  <si>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</si>
  <si>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</si>
  <si>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</si>
  <si>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</si>
  <si>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</si>
  <si>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</si>
  <si>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</si>
  <si>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</si>
  <si>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</si>
  <si>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</si>
  <si>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</si>
  <si>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</si>
  <si>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</si>
  <si>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</si>
  <si>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</si>
  <si>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</si>
  <si>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</si>
  <si>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</si>
  <si>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</si>
  <si>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</si>
  <si>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</si>
  <si>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</si>
  <si>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</si>
  <si>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</si>
  <si>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</si>
  <si>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</si>
  <si>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</si>
  <si>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</si>
  <si>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</si>
  <si>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</si>
  <si>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</si>
  <si>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</si>
  <si>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</si>
  <si>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</si>
  <si>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</si>
  <si>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</si>
  <si>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</si>
  <si>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</si>
  <si>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</si>
  <si>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</si>
  <si>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</si>
  <si>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</si>
  <si>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</si>
  <si>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</si>
  <si>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</si>
  <si>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</si>
  <si>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</si>
  <si>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</si>
  <si>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</si>
  <si>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</si>
  <si>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</si>
  <si>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</si>
  <si>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</si>
  <si>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</si>
  <si>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</si>
  <si>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</si>
  <si>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Юдин Вячеслав Романович</t>
  </si>
  <si>
    <t>11.09.2001, 1ю</t>
  </si>
  <si>
    <t>р.п.Таловая Воронежская обл. ЦФО</t>
  </si>
  <si>
    <t>Алексеев Ю.В.</t>
  </si>
  <si>
    <t>Назаров Павел Александрович</t>
  </si>
  <si>
    <t>22.01.2002, 1ю</t>
  </si>
  <si>
    <t>г.Пушкино Московская обл., ЦФО</t>
  </si>
  <si>
    <t>Аппаков С.С.</t>
  </si>
  <si>
    <t>Рафиков Ильдар Дамирович</t>
  </si>
  <si>
    <t>г.Сызрань Самарская область, ПФО</t>
  </si>
  <si>
    <t>Арычков А.А., Брагин Д.В.</t>
  </si>
  <si>
    <t>Тихомиров Егор Валерьевич</t>
  </si>
  <si>
    <t>22.05.2000, 1ю</t>
  </si>
  <si>
    <t>ГБОУ ЦО "Самбо-70" г.Москва</t>
  </si>
  <si>
    <t>Богомолов В.А., Мартынов И.В.</t>
  </si>
  <si>
    <t>Мазин Илья Александрович</t>
  </si>
  <si>
    <t>12.03.2002, 2ю</t>
  </si>
  <si>
    <t xml:space="preserve">Захаров Никита Сергеевич </t>
  </si>
  <si>
    <t>2001, 2ю</t>
  </si>
  <si>
    <t>Уваров Виктор Владимирович</t>
  </si>
  <si>
    <t>Скрыпченко Константин Александрович</t>
  </si>
  <si>
    <t>24.06.2002, 1ю</t>
  </si>
  <si>
    <t>г.Волгоград, Волгоградская обл. ЮФО</t>
  </si>
  <si>
    <t>Вьюжанин  Е.Г.</t>
  </si>
  <si>
    <t>Дуйсенов Тимур Равильевич</t>
  </si>
  <si>
    <t>14.09.2001, 1ю</t>
  </si>
  <si>
    <t>г.Астрахань, Астраханская обл., ЮФО</t>
  </si>
  <si>
    <t>Дуйсенов К.Г.</t>
  </si>
  <si>
    <t>Багдасарян Найри Граирович</t>
  </si>
  <si>
    <t>08.01.2002, 1ю</t>
  </si>
  <si>
    <t>Кабанов Д.Б., Богатырев Д.В.</t>
  </si>
  <si>
    <t>Каниковский Матвей Геннадьевич</t>
  </si>
  <si>
    <t>11.11.2001, 1ю</t>
  </si>
  <si>
    <t>Уциев Адам Бесланович</t>
  </si>
  <si>
    <t>24.04.2001, 1ю</t>
  </si>
  <si>
    <t>Бурханов Тимур Рауфович</t>
  </si>
  <si>
    <t>26.03.2001, 1ю</t>
  </si>
  <si>
    <t>г.Петровск Саратовская обл., ПФО</t>
  </si>
  <si>
    <t>Карманов С.А.</t>
  </si>
  <si>
    <t>Шканин Сергей Николаевич</t>
  </si>
  <si>
    <t>г.Самара Самарская обл. ПФО</t>
  </si>
  <si>
    <t>Киргизов В.В., Глухов Т.В.</t>
  </si>
  <si>
    <t>Сафонов Андрей Сергеевич</t>
  </si>
  <si>
    <t>02.02.2002, 1ю</t>
  </si>
  <si>
    <t>г.Энгельс, Саратовская обл., ПФО</t>
  </si>
  <si>
    <t>Никитин А.П.</t>
  </si>
  <si>
    <t>Р.Казахстан</t>
  </si>
  <si>
    <t>Нургалиев С.</t>
  </si>
  <si>
    <t>Григорьев Павел Михайлович</t>
  </si>
  <si>
    <t>г.Чебоксары, Чувашская Республика, ПФО</t>
  </si>
  <si>
    <t>Осипов Д.Н.</t>
  </si>
  <si>
    <t>Васильев Кирилл Алексеевич</t>
  </si>
  <si>
    <t>23.01.2002, 2 р</t>
  </si>
  <si>
    <t>Кахрыманов Ансар Бейбалаевич</t>
  </si>
  <si>
    <t>11.05.2001., бр</t>
  </si>
  <si>
    <t>г.Саратов, Саратовская обл., ПФО</t>
  </si>
  <si>
    <t>Савкин П.А.</t>
  </si>
  <si>
    <t>10.02.2001,1ю</t>
  </si>
  <si>
    <t>27.01.2002, 2 р</t>
  </si>
  <si>
    <t>Абитханов Алихан Куржанович</t>
  </si>
  <si>
    <t>В.к. 59 кг.</t>
  </si>
  <si>
    <t>подгруппа А</t>
  </si>
  <si>
    <t>подгруппа Б</t>
  </si>
  <si>
    <t>св</t>
  </si>
  <si>
    <t>свободен</t>
  </si>
  <si>
    <t>1,30</t>
  </si>
  <si>
    <t>2,00</t>
  </si>
  <si>
    <t>0,10</t>
  </si>
  <si>
    <t>2,59</t>
  </si>
  <si>
    <t>2,28</t>
  </si>
  <si>
    <t>0,30</t>
  </si>
  <si>
    <t>0,48</t>
  </si>
  <si>
    <t>х</t>
  </si>
  <si>
    <t>0,20</t>
  </si>
  <si>
    <t>2,35</t>
  </si>
  <si>
    <t>0,25</t>
  </si>
  <si>
    <t>2,20</t>
  </si>
  <si>
    <t xml:space="preserve"> КРУГ 5</t>
  </si>
  <si>
    <t xml:space="preserve"> КРУГ 6</t>
  </si>
  <si>
    <t>0,44</t>
  </si>
  <si>
    <t>А1</t>
  </si>
  <si>
    <t>А2</t>
  </si>
  <si>
    <t>Б1</t>
  </si>
  <si>
    <t>Б2</t>
  </si>
  <si>
    <t>пф</t>
  </si>
  <si>
    <t>ф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</si>
</sst>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b/>
      <sz val="12"/>
      <color indexed="12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42" applyFont="1" applyAlignment="1" applyProtection="1">
      <alignment/>
      <protection/>
    </xf>
    <xf numFmtId="0" fontId="3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 wrapText="1"/>
    </xf>
    <xf numFmtId="0" fontId="32" fillId="0" borderId="0" xfId="42" applyFont="1" applyBorder="1" applyAlignment="1" applyProtection="1">
      <alignment horizontal="center" vertical="center"/>
      <protection/>
    </xf>
    <xf numFmtId="0" fontId="16" fillId="0" borderId="0" xfId="42" applyFont="1" applyBorder="1" applyAlignment="1" applyProtection="1">
      <alignment vertical="center"/>
      <protection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23" fillId="33" borderId="2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81" fontId="15" fillId="0" borderId="16" xfId="0" applyNumberFormat="1" applyFont="1" applyBorder="1" applyAlignment="1">
      <alignment horizontal="center" vertical="center"/>
    </xf>
    <xf numFmtId="0" fontId="33" fillId="0" borderId="0" xfId="42" applyFont="1" applyAlignment="1" applyProtection="1">
      <alignment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5" fillId="34" borderId="26" xfId="42" applyFont="1" applyFill="1" applyBorder="1" applyAlignment="1" applyProtection="1">
      <alignment horizontal="center" vertical="center" wrapText="1"/>
      <protection/>
    </xf>
    <xf numFmtId="0" fontId="25" fillId="34" borderId="27" xfId="42" applyFont="1" applyFill="1" applyBorder="1" applyAlignment="1" applyProtection="1">
      <alignment horizontal="center" vertical="center" wrapText="1"/>
      <protection/>
    </xf>
    <xf numFmtId="0" fontId="25" fillId="34" borderId="28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5" borderId="26" xfId="42" applyFont="1" applyFill="1" applyBorder="1" applyAlignment="1" applyProtection="1">
      <alignment horizontal="center" vertical="center"/>
      <protection/>
    </xf>
    <xf numFmtId="0" fontId="28" fillId="35" borderId="27" xfId="42" applyFont="1" applyFill="1" applyBorder="1" applyAlignment="1" applyProtection="1">
      <alignment horizontal="center" vertical="center"/>
      <protection/>
    </xf>
    <xf numFmtId="0" fontId="28" fillId="35" borderId="28" xfId="42" applyFont="1" applyFill="1" applyBorder="1" applyAlignment="1" applyProtection="1">
      <alignment horizontal="center" vertical="center"/>
      <protection/>
    </xf>
    <xf numFmtId="0" fontId="29" fillId="33" borderId="2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0" fontId="29" fillId="36" borderId="29" xfId="0" applyFont="1" applyFill="1" applyBorder="1" applyAlignment="1">
      <alignment horizontal="center" vertical="center"/>
    </xf>
    <xf numFmtId="0" fontId="29" fillId="36" borderId="20" xfId="0" applyFont="1" applyFill="1" applyBorder="1" applyAlignment="1">
      <alignment horizontal="center" vertical="center"/>
    </xf>
    <xf numFmtId="0" fontId="29" fillId="36" borderId="30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9" fillId="35" borderId="29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center" vertical="center"/>
    </xf>
    <xf numFmtId="0" fontId="29" fillId="35" borderId="30" xfId="0" applyFont="1" applyFill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Border="1" applyAlignment="1">
      <alignment horizontal="center"/>
    </xf>
    <xf numFmtId="0" fontId="0" fillId="0" borderId="52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4" fontId="2" fillId="0" borderId="63" xfId="0" applyNumberFormat="1" applyFont="1" applyBorder="1" applyAlignment="1">
      <alignment horizontal="center" vertical="center" wrapText="1"/>
    </xf>
    <xf numFmtId="14" fontId="2" fillId="0" borderId="54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3" fillId="33" borderId="53" xfId="0" applyFont="1" applyFill="1" applyBorder="1" applyAlignment="1">
      <alignment horizontal="center" vertical="center" textRotation="90" wrapText="1"/>
    </xf>
    <xf numFmtId="0" fontId="23" fillId="33" borderId="72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181" fontId="11" fillId="0" borderId="53" xfId="0" applyNumberFormat="1" applyFont="1" applyBorder="1" applyAlignment="1">
      <alignment horizontal="center" vertical="center"/>
    </xf>
    <xf numFmtId="181" fontId="11" fillId="0" borderId="54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20" fillId="0" borderId="27" xfId="42" applyNumberFormat="1" applyFont="1" applyFill="1" applyBorder="1" applyAlignment="1" applyProtection="1">
      <alignment horizontal="center" vertical="center" wrapText="1"/>
      <protection/>
    </xf>
    <xf numFmtId="0" fontId="20" fillId="0" borderId="28" xfId="42" applyNumberFormat="1" applyFont="1" applyFill="1" applyBorder="1" applyAlignment="1" applyProtection="1">
      <alignment horizontal="center" vertical="center" wrapText="1"/>
      <protection/>
    </xf>
    <xf numFmtId="0" fontId="22" fillId="0" borderId="53" xfId="0" applyFont="1" applyBorder="1" applyAlignment="1">
      <alignment horizontal="center" vertical="center" textRotation="90" wrapText="1"/>
    </xf>
    <xf numFmtId="0" fontId="22" fillId="0" borderId="72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26" xfId="42" applyFont="1" applyBorder="1" applyAlignment="1" applyProtection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0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5" fillId="0" borderId="2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9" fillId="0" borderId="46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4" fillId="0" borderId="23" xfId="42" applyFont="1" applyBorder="1" applyAlignment="1" applyProtection="1">
      <alignment horizontal="center" vertical="center" wrapText="1"/>
      <protection/>
    </xf>
    <xf numFmtId="49" fontId="6" fillId="0" borderId="43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200025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762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95250</xdr:colOff>
      <xdr:row>3</xdr:row>
      <xdr:rowOff>152400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    </cell>
        </row>
        <row r="3">
          <cell r="A3" t="str">
            <v>08-10 мая 2015 г.  г.Саратов</v>
          </cell>
        </row>
        <row r="6">
          <cell r="A6" t="str">
            <v>Гл. судья, судья МК</v>
          </cell>
          <cell r="G6" t="str">
            <v>Балыков Ю.А.</v>
          </cell>
        </row>
        <row r="7">
          <cell r="G7" t="str">
            <v>/г.Пенза/</v>
          </cell>
        </row>
        <row r="8">
          <cell r="A8" t="str">
            <v>Гл. секретарь</v>
          </cell>
          <cell r="G8" t="str">
            <v>Шкильная Е.С.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5" t="str">
        <f>HYPERLINK('[2]реквизиты'!$A$2)</f>
        <v>Наименование соревнования</v>
      </c>
      <c r="B1" s="86"/>
      <c r="C1" s="86"/>
      <c r="D1" s="86"/>
      <c r="E1" s="86"/>
      <c r="F1" s="86"/>
      <c r="G1" s="86"/>
      <c r="H1" s="87"/>
    </row>
    <row r="2" spans="1:8" ht="17.25" customHeight="1">
      <c r="A2" s="88" t="str">
        <f>HYPERLINK('[2]реквизиты'!$A$3)</f>
        <v>дата и место проведения</v>
      </c>
      <c r="B2" s="88"/>
      <c r="C2" s="88"/>
      <c r="D2" s="88"/>
      <c r="E2" s="88"/>
      <c r="F2" s="88"/>
      <c r="G2" s="88"/>
      <c r="H2" s="88"/>
    </row>
    <row r="3" spans="1:8" ht="18.75" thickBot="1">
      <c r="A3" s="89" t="s">
        <v>51</v>
      </c>
      <c r="B3" s="89"/>
      <c r="C3" s="89"/>
      <c r="D3" s="89"/>
      <c r="E3" s="89"/>
      <c r="F3" s="89"/>
      <c r="G3" s="89"/>
      <c r="H3" s="89"/>
    </row>
    <row r="4" spans="2:8" ht="18.75" thickBot="1">
      <c r="B4" s="51"/>
      <c r="C4" s="52"/>
      <c r="D4" s="90" t="str">
        <f>HYPERLINK('[3]пр.взв.'!F3)</f>
        <v>в.к.   кг</v>
      </c>
      <c r="E4" s="91"/>
      <c r="F4" s="92"/>
      <c r="G4" s="52"/>
      <c r="H4" s="52"/>
    </row>
    <row r="5" spans="1:8" ht="12" customHeight="1" thickBot="1">
      <c r="A5" s="52"/>
      <c r="B5" s="52"/>
      <c r="C5" s="52"/>
      <c r="D5" s="52"/>
      <c r="E5" s="52"/>
      <c r="F5" s="52"/>
      <c r="G5" s="52"/>
      <c r="H5" s="52"/>
    </row>
    <row r="6" spans="1:10" ht="18">
      <c r="A6" s="93" t="s">
        <v>52</v>
      </c>
      <c r="B6" s="80" t="e">
        <f>VLOOKUP(J6,'пр.взв'!B7:G44,2,FALSE)</f>
        <v>#N/A</v>
      </c>
      <c r="C6" s="80"/>
      <c r="D6" s="80"/>
      <c r="E6" s="80"/>
      <c r="F6" s="80"/>
      <c r="G6" s="80"/>
      <c r="H6" s="78" t="e">
        <f>VLOOKUP(J6,'пр.взв'!B7:G44,2,FALSE)</f>
        <v>#N/A</v>
      </c>
      <c r="I6" s="52"/>
      <c r="J6" s="53">
        <v>0</v>
      </c>
    </row>
    <row r="7" spans="1:10" ht="18">
      <c r="A7" s="94"/>
      <c r="B7" s="81"/>
      <c r="C7" s="81"/>
      <c r="D7" s="81"/>
      <c r="E7" s="81"/>
      <c r="F7" s="81"/>
      <c r="G7" s="81"/>
      <c r="H7" s="79"/>
      <c r="I7" s="52"/>
      <c r="J7" s="53"/>
    </row>
    <row r="8" spans="1:10" ht="18">
      <c r="A8" s="94"/>
      <c r="B8" s="82" t="e">
        <f>VLOOKUP(J6,'пр.взв'!B7:G44,2,FALSE)</f>
        <v>#N/A</v>
      </c>
      <c r="C8" s="82"/>
      <c r="D8" s="82"/>
      <c r="E8" s="82"/>
      <c r="F8" s="82"/>
      <c r="G8" s="82"/>
      <c r="H8" s="79"/>
      <c r="I8" s="52"/>
      <c r="J8" s="53"/>
    </row>
    <row r="9" spans="1:10" ht="18.75" thickBot="1">
      <c r="A9" s="95"/>
      <c r="B9" s="83"/>
      <c r="C9" s="83"/>
      <c r="D9" s="83"/>
      <c r="E9" s="83"/>
      <c r="F9" s="83"/>
      <c r="G9" s="83"/>
      <c r="H9" s="84"/>
      <c r="I9" s="52"/>
      <c r="J9" s="53"/>
    </row>
    <row r="10" spans="1:10" ht="18.75" thickBot="1">
      <c r="A10" s="52"/>
      <c r="B10" s="52"/>
      <c r="C10" s="52"/>
      <c r="D10" s="52"/>
      <c r="E10" s="52"/>
      <c r="F10" s="52"/>
      <c r="G10" s="52"/>
      <c r="H10" s="52"/>
      <c r="I10" s="52"/>
      <c r="J10" s="53"/>
    </row>
    <row r="11" spans="1:10" ht="18" customHeight="1">
      <c r="A11" s="102" t="s">
        <v>53</v>
      </c>
      <c r="B11" s="80" t="e">
        <f>VLOOKUP(J11,'пр.взв'!B2:G44,2,FALSE)</f>
        <v>#N/A</v>
      </c>
      <c r="C11" s="80"/>
      <c r="D11" s="80"/>
      <c r="E11" s="80"/>
      <c r="F11" s="80"/>
      <c r="G11" s="80"/>
      <c r="H11" s="78" t="e">
        <f>VLOOKUP(J11,'пр.взв'!B2:G44,2,FALSE)</f>
        <v>#N/A</v>
      </c>
      <c r="I11" s="52"/>
      <c r="J11" s="53">
        <v>0</v>
      </c>
    </row>
    <row r="12" spans="1:10" ht="18" customHeight="1">
      <c r="A12" s="103"/>
      <c r="B12" s="81"/>
      <c r="C12" s="81"/>
      <c r="D12" s="81"/>
      <c r="E12" s="81"/>
      <c r="F12" s="81"/>
      <c r="G12" s="81"/>
      <c r="H12" s="79"/>
      <c r="I12" s="52"/>
      <c r="J12" s="53"/>
    </row>
    <row r="13" spans="1:10" ht="18">
      <c r="A13" s="103"/>
      <c r="B13" s="82" t="e">
        <f>VLOOKUP(J11,'пр.взв'!B2:G44,2,FALSE)</f>
        <v>#N/A</v>
      </c>
      <c r="C13" s="82"/>
      <c r="D13" s="82"/>
      <c r="E13" s="82"/>
      <c r="F13" s="82"/>
      <c r="G13" s="82"/>
      <c r="H13" s="79"/>
      <c r="I13" s="52"/>
      <c r="J13" s="53"/>
    </row>
    <row r="14" spans="1:10" ht="18.75" thickBot="1">
      <c r="A14" s="104"/>
      <c r="B14" s="83"/>
      <c r="C14" s="83"/>
      <c r="D14" s="83"/>
      <c r="E14" s="83"/>
      <c r="F14" s="83"/>
      <c r="G14" s="83"/>
      <c r="H14" s="84"/>
      <c r="I14" s="52"/>
      <c r="J14" s="53"/>
    </row>
    <row r="15" spans="1:10" ht="18.75" thickBot="1">
      <c r="A15" s="52"/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8" customHeight="1">
      <c r="A16" s="96" t="s">
        <v>54</v>
      </c>
      <c r="B16" s="80" t="e">
        <f>VLOOKUP(J16,'пр.взв'!B1:G44,2,FALSE)</f>
        <v>#N/A</v>
      </c>
      <c r="C16" s="80"/>
      <c r="D16" s="80"/>
      <c r="E16" s="80"/>
      <c r="F16" s="80"/>
      <c r="G16" s="80"/>
      <c r="H16" s="78" t="e">
        <f>VLOOKUP(J16,'пр.взв'!B1:G44,2,FALSE)</f>
        <v>#N/A</v>
      </c>
      <c r="I16" s="52"/>
      <c r="J16" s="53">
        <v>0</v>
      </c>
    </row>
    <row r="17" spans="1:10" ht="18" customHeight="1">
      <c r="A17" s="97"/>
      <c r="B17" s="81"/>
      <c r="C17" s="81"/>
      <c r="D17" s="81"/>
      <c r="E17" s="81"/>
      <c r="F17" s="81"/>
      <c r="G17" s="81"/>
      <c r="H17" s="79"/>
      <c r="I17" s="52"/>
      <c r="J17" s="53"/>
    </row>
    <row r="18" spans="1:10" ht="18">
      <c r="A18" s="97"/>
      <c r="B18" s="82" t="e">
        <f>VLOOKUP(J16,'пр.взв'!B1:G44,2,FALSE)</f>
        <v>#N/A</v>
      </c>
      <c r="C18" s="82"/>
      <c r="D18" s="82"/>
      <c r="E18" s="82"/>
      <c r="F18" s="82"/>
      <c r="G18" s="82"/>
      <c r="H18" s="79"/>
      <c r="I18" s="52"/>
      <c r="J18" s="53"/>
    </row>
    <row r="19" spans="1:10" ht="18.75" thickBot="1">
      <c r="A19" s="98"/>
      <c r="B19" s="83"/>
      <c r="C19" s="83"/>
      <c r="D19" s="83"/>
      <c r="E19" s="83"/>
      <c r="F19" s="83"/>
      <c r="G19" s="83"/>
      <c r="H19" s="84"/>
      <c r="I19" s="52"/>
      <c r="J19" s="53"/>
    </row>
    <row r="20" spans="1:10" ht="18.75" thickBot="1">
      <c r="A20" s="52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8" customHeight="1">
      <c r="A21" s="96" t="s">
        <v>54</v>
      </c>
      <c r="B21" s="80" t="e">
        <f>VLOOKUP(J21,'пр.взв'!B2:G45,2,FALSE)</f>
        <v>#N/A</v>
      </c>
      <c r="C21" s="80"/>
      <c r="D21" s="80"/>
      <c r="E21" s="80"/>
      <c r="F21" s="80"/>
      <c r="G21" s="80"/>
      <c r="H21" s="78" t="e">
        <f>VLOOKUP(J21,'пр.взв'!B2:G45,2,FALSE)</f>
        <v>#N/A</v>
      </c>
      <c r="I21" s="52"/>
      <c r="J21" s="53">
        <v>0</v>
      </c>
    </row>
    <row r="22" spans="1:10" ht="18" customHeight="1">
      <c r="A22" s="97"/>
      <c r="B22" s="81"/>
      <c r="C22" s="81"/>
      <c r="D22" s="81"/>
      <c r="E22" s="81"/>
      <c r="F22" s="81"/>
      <c r="G22" s="81"/>
      <c r="H22" s="79"/>
      <c r="I22" s="52"/>
      <c r="J22" s="53"/>
    </row>
    <row r="23" spans="1:9" ht="18">
      <c r="A23" s="97"/>
      <c r="B23" s="82" t="e">
        <f>VLOOKUP(J21,'пр.взв'!B2:G45,2,FALSE)</f>
        <v>#N/A</v>
      </c>
      <c r="C23" s="82"/>
      <c r="D23" s="82"/>
      <c r="E23" s="82"/>
      <c r="F23" s="82"/>
      <c r="G23" s="82"/>
      <c r="H23" s="79"/>
      <c r="I23" s="52"/>
    </row>
    <row r="24" spans="1:9" ht="18.75" thickBot="1">
      <c r="A24" s="98"/>
      <c r="B24" s="83"/>
      <c r="C24" s="83"/>
      <c r="D24" s="83"/>
      <c r="E24" s="83"/>
      <c r="F24" s="83"/>
      <c r="G24" s="83"/>
      <c r="H24" s="84"/>
      <c r="I24" s="52"/>
    </row>
    <row r="25" spans="1:8" ht="18">
      <c r="A25" s="52"/>
      <c r="B25" s="52"/>
      <c r="C25" s="52"/>
      <c r="D25" s="52"/>
      <c r="E25" s="52"/>
      <c r="F25" s="52"/>
      <c r="G25" s="52"/>
      <c r="H25" s="52"/>
    </row>
    <row r="26" spans="1:8" ht="18">
      <c r="A26" s="52" t="s">
        <v>55</v>
      </c>
      <c r="B26" s="52"/>
      <c r="C26" s="52"/>
      <c r="D26" s="52"/>
      <c r="E26" s="52"/>
      <c r="F26" s="52"/>
      <c r="G26" s="52"/>
      <c r="H26" s="52"/>
    </row>
    <row r="27" ht="13.5" thickBot="1"/>
    <row r="28" spans="1:10" ht="12.75">
      <c r="A28" s="99" t="e">
        <f>VLOOKUP(J28,'пр.взв'!B7:G60,6,FALSE)</f>
        <v>#N/A</v>
      </c>
      <c r="B28" s="100"/>
      <c r="C28" s="100"/>
      <c r="D28" s="100"/>
      <c r="E28" s="100"/>
      <c r="F28" s="100"/>
      <c r="G28" s="100"/>
      <c r="H28" s="78"/>
      <c r="J28">
        <v>0</v>
      </c>
    </row>
    <row r="29" spans="1:8" ht="13.5" thickBot="1">
      <c r="A29" s="101"/>
      <c r="B29" s="83"/>
      <c r="C29" s="83"/>
      <c r="D29" s="83"/>
      <c r="E29" s="83"/>
      <c r="F29" s="83"/>
      <c r="G29" s="83"/>
      <c r="H29" s="84"/>
    </row>
    <row r="32" spans="1:8" ht="18">
      <c r="A32" s="52" t="s">
        <v>56</v>
      </c>
      <c r="B32" s="52"/>
      <c r="C32" s="52"/>
      <c r="D32" s="52"/>
      <c r="E32" s="52"/>
      <c r="F32" s="52"/>
      <c r="G32" s="52"/>
      <c r="H32" s="52"/>
    </row>
    <row r="33" spans="1:8" ht="18">
      <c r="A33" s="52"/>
      <c r="B33" s="52"/>
      <c r="C33" s="52"/>
      <c r="D33" s="52"/>
      <c r="E33" s="52"/>
      <c r="F33" s="52"/>
      <c r="G33" s="52"/>
      <c r="H33" s="52"/>
    </row>
    <row r="34" spans="1:8" ht="18">
      <c r="A34" s="52"/>
      <c r="B34" s="52"/>
      <c r="C34" s="52"/>
      <c r="D34" s="52"/>
      <c r="E34" s="52"/>
      <c r="F34" s="52"/>
      <c r="G34" s="52"/>
      <c r="H34" s="52"/>
    </row>
    <row r="35" spans="1:8" ht="18">
      <c r="A35" s="54"/>
      <c r="B35" s="54"/>
      <c r="C35" s="54"/>
      <c r="D35" s="54"/>
      <c r="E35" s="54"/>
      <c r="F35" s="54"/>
      <c r="G35" s="54"/>
      <c r="H35" s="54"/>
    </row>
    <row r="36" spans="1:8" ht="18">
      <c r="A36" s="55"/>
      <c r="B36" s="55"/>
      <c r="C36" s="55"/>
      <c r="D36" s="55"/>
      <c r="E36" s="55"/>
      <c r="F36" s="55"/>
      <c r="G36" s="55"/>
      <c r="H36" s="55"/>
    </row>
    <row r="37" spans="1:8" ht="18">
      <c r="A37" s="54"/>
      <c r="B37" s="54"/>
      <c r="C37" s="54"/>
      <c r="D37" s="54"/>
      <c r="E37" s="54"/>
      <c r="F37" s="54"/>
      <c r="G37" s="54"/>
      <c r="H37" s="54"/>
    </row>
    <row r="38" spans="1:8" ht="18">
      <c r="A38" s="56"/>
      <c r="B38" s="56"/>
      <c r="C38" s="56"/>
      <c r="D38" s="56"/>
      <c r="E38" s="56"/>
      <c r="F38" s="56"/>
      <c r="G38" s="56"/>
      <c r="H38" s="56"/>
    </row>
    <row r="39" spans="1:8" ht="18">
      <c r="A39" s="54"/>
      <c r="B39" s="54"/>
      <c r="C39" s="54"/>
      <c r="D39" s="54"/>
      <c r="E39" s="54"/>
      <c r="F39" s="54"/>
      <c r="G39" s="54"/>
      <c r="H39" s="54"/>
    </row>
    <row r="40" spans="1:8" ht="18">
      <c r="A40" s="56"/>
      <c r="B40" s="56"/>
      <c r="C40" s="56"/>
      <c r="D40" s="56"/>
      <c r="E40" s="56"/>
      <c r="F40" s="56"/>
      <c r="G40" s="56"/>
      <c r="H40" s="56"/>
    </row>
  </sheetData>
  <sheetProtection/>
  <mergeCells count="21">
    <mergeCell ref="A11:A14"/>
    <mergeCell ref="A16:A19"/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H6:H7"/>
    <mergeCell ref="B11:G12"/>
    <mergeCell ref="B13:H14"/>
    <mergeCell ref="B16:G17"/>
    <mergeCell ref="B18:H19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3" t="s">
        <v>23</v>
      </c>
      <c r="C1" s="143"/>
      <c r="D1" s="143"/>
      <c r="E1" s="143"/>
      <c r="F1" s="143"/>
      <c r="G1" s="143"/>
      <c r="H1" s="143"/>
      <c r="I1" s="143"/>
      <c r="K1" s="124" t="s">
        <v>23</v>
      </c>
      <c r="L1" s="124"/>
      <c r="M1" s="124"/>
      <c r="N1" s="124"/>
      <c r="O1" s="124"/>
      <c r="P1" s="124"/>
      <c r="Q1" s="124"/>
      <c r="R1" s="124"/>
    </row>
    <row r="2" spans="1:18" ht="15" customHeight="1" thickBot="1">
      <c r="A2" s="13"/>
      <c r="B2" s="15"/>
      <c r="C2" s="15" t="s">
        <v>135</v>
      </c>
      <c r="D2" s="15"/>
      <c r="E2" s="75" t="s">
        <v>118</v>
      </c>
      <c r="F2" s="35" t="str">
        <f>HYPERLINK('пр.взв'!D4)</f>
        <v>В.к. 59 кг.</v>
      </c>
      <c r="G2" s="15"/>
      <c r="H2" s="15"/>
      <c r="I2" s="15"/>
      <c r="K2" s="2"/>
      <c r="L2" s="2" t="s">
        <v>134</v>
      </c>
      <c r="M2" s="2"/>
      <c r="N2" s="74" t="s">
        <v>119</v>
      </c>
      <c r="O2" s="35" t="str">
        <f>HYPERLINK('пр.взв'!D4)</f>
        <v>В.к. 59 кг.</v>
      </c>
      <c r="P2" s="2"/>
      <c r="Q2" s="2"/>
      <c r="R2" s="2"/>
    </row>
    <row r="3" spans="1:18" ht="12.75">
      <c r="A3" s="135"/>
      <c r="B3" s="144" t="s">
        <v>5</v>
      </c>
      <c r="C3" s="137" t="s">
        <v>2</v>
      </c>
      <c r="D3" s="139" t="s">
        <v>24</v>
      </c>
      <c r="E3" s="137" t="s">
        <v>25</v>
      </c>
      <c r="F3" s="137" t="s">
        <v>26</v>
      </c>
      <c r="G3" s="139" t="s">
        <v>27</v>
      </c>
      <c r="H3" s="137" t="s">
        <v>28</v>
      </c>
      <c r="I3" s="141" t="s">
        <v>29</v>
      </c>
      <c r="K3" s="125" t="s">
        <v>5</v>
      </c>
      <c r="L3" s="127" t="s">
        <v>2</v>
      </c>
      <c r="M3" s="129" t="s">
        <v>24</v>
      </c>
      <c r="N3" s="127" t="s">
        <v>25</v>
      </c>
      <c r="O3" s="127" t="s">
        <v>26</v>
      </c>
      <c r="P3" s="129" t="s">
        <v>27</v>
      </c>
      <c r="Q3" s="127" t="s">
        <v>28</v>
      </c>
      <c r="R3" s="131" t="s">
        <v>29</v>
      </c>
    </row>
    <row r="4" spans="1:18" ht="13.5" thickBot="1">
      <c r="A4" s="135"/>
      <c r="B4" s="145"/>
      <c r="C4" s="138"/>
      <c r="D4" s="140"/>
      <c r="E4" s="138"/>
      <c r="F4" s="138"/>
      <c r="G4" s="140"/>
      <c r="H4" s="138"/>
      <c r="I4" s="142"/>
      <c r="K4" s="126"/>
      <c r="L4" s="128"/>
      <c r="M4" s="130"/>
      <c r="N4" s="128"/>
      <c r="O4" s="128"/>
      <c r="P4" s="130"/>
      <c r="Q4" s="128"/>
      <c r="R4" s="132"/>
    </row>
    <row r="5" spans="1:18" ht="12.75">
      <c r="A5" s="135"/>
      <c r="B5" s="122">
        <v>1</v>
      </c>
      <c r="C5" s="123" t="str">
        <f>VLOOKUP(B5,'пр.взв'!B7:E44,2,FALSE)</f>
        <v>Каниковский Матвей Геннадьевич</v>
      </c>
      <c r="D5" s="136" t="str">
        <f>VLOOKUP(B5,'пр.взв'!B7:F44,3,FALSE)</f>
        <v>11.11.2001, 1ю</v>
      </c>
      <c r="E5" s="136" t="str">
        <f>VLOOKUP(B5,'пр.взв'!B5:G44,4,FALSE)</f>
        <v>ГБОУ ЦО "Самбо-70" г.Москва</v>
      </c>
      <c r="F5" s="119"/>
      <c r="G5" s="119"/>
      <c r="H5" s="120"/>
      <c r="I5" s="121"/>
      <c r="K5" s="122">
        <v>11</v>
      </c>
      <c r="L5" s="123" t="str">
        <f>VLOOKUP(K5,'пр.взв'!B7:E44,2,FALSE)</f>
        <v>Скрыпченко Константин Александрович</v>
      </c>
      <c r="M5" s="123" t="str">
        <f>VLOOKUP(K5,'пр.взв'!B7:G44,3,FALSE)</f>
        <v>24.06.2002, 1ю</v>
      </c>
      <c r="N5" s="123" t="str">
        <f>VLOOKUP(K5,'пр.взв'!B7:G44,4,FALSE)</f>
        <v>г.Волгоград, Волгоградская обл. ЮФО</v>
      </c>
      <c r="O5" s="119"/>
      <c r="P5" s="119"/>
      <c r="Q5" s="120"/>
      <c r="R5" s="121"/>
    </row>
    <row r="6" spans="1:18" ht="12.75">
      <c r="A6" s="135"/>
      <c r="B6" s="113"/>
      <c r="C6" s="117"/>
      <c r="D6" s="133"/>
      <c r="E6" s="133"/>
      <c r="F6" s="107"/>
      <c r="G6" s="107"/>
      <c r="H6" s="109"/>
      <c r="I6" s="111"/>
      <c r="K6" s="113"/>
      <c r="L6" s="117"/>
      <c r="M6" s="117"/>
      <c r="N6" s="117"/>
      <c r="O6" s="107"/>
      <c r="P6" s="107"/>
      <c r="Q6" s="109"/>
      <c r="R6" s="111"/>
    </row>
    <row r="7" spans="1:18" ht="12.75">
      <c r="A7" s="135"/>
      <c r="B7" s="113">
        <v>6</v>
      </c>
      <c r="C7" s="115" t="str">
        <f>VLOOKUP(B7,'пр.взв'!B7:G44,2,FALSE)</f>
        <v>Шканин Сергей Николаевич</v>
      </c>
      <c r="D7" s="133">
        <f>VLOOKUP(B7,'пр.взв'!B7:G44,3,FALSE)</f>
        <v>37101</v>
      </c>
      <c r="E7" s="133" t="str">
        <f>VLOOKUP(B7,'пр.взв'!B7:G44,4,FALSE)</f>
        <v>г.Самара Самарская обл. ПФО</v>
      </c>
      <c r="F7" s="107"/>
      <c r="G7" s="107"/>
      <c r="H7" s="109"/>
      <c r="I7" s="111"/>
      <c r="K7" s="113">
        <v>18</v>
      </c>
      <c r="L7" s="115" t="str">
        <f>VLOOKUP(K7,'пр.взв'!B7:E44,2,FALSE)</f>
        <v>Тихомиров Егор Валерьевич</v>
      </c>
      <c r="M7" s="115" t="str">
        <f>VLOOKUP(K7,'пр.взв'!B7:G44,3,FALSE)</f>
        <v>22.05.2000, 1ю</v>
      </c>
      <c r="N7" s="115" t="str">
        <f>VLOOKUP(K7,'пр.взв'!B7:G44,4,FALSE)</f>
        <v>ГБОУ ЦО "Самбо-70" г.Москва</v>
      </c>
      <c r="O7" s="107"/>
      <c r="P7" s="107"/>
      <c r="Q7" s="109"/>
      <c r="R7" s="111"/>
    </row>
    <row r="8" spans="1:18" ht="13.5" thickBot="1">
      <c r="A8" s="135"/>
      <c r="B8" s="114"/>
      <c r="C8" s="116"/>
      <c r="D8" s="134"/>
      <c r="E8" s="134"/>
      <c r="F8" s="108"/>
      <c r="G8" s="108"/>
      <c r="H8" s="110"/>
      <c r="I8" s="112"/>
      <c r="K8" s="114"/>
      <c r="L8" s="117"/>
      <c r="M8" s="117"/>
      <c r="N8" s="117"/>
      <c r="O8" s="108"/>
      <c r="P8" s="108"/>
      <c r="Q8" s="110"/>
      <c r="R8" s="112"/>
    </row>
    <row r="9" spans="1:18" ht="12.75">
      <c r="A9" s="135"/>
      <c r="B9" s="122">
        <v>10</v>
      </c>
      <c r="C9" s="123" t="str">
        <f>VLOOKUP(B9,'пр.взв'!B7:E820,2,FALSE)</f>
        <v>Уциев Адам Бесланович</v>
      </c>
      <c r="D9" s="136" t="str">
        <f>VLOOKUP(B9,'пр.взв'!B7:F44,3,FALSE)</f>
        <v>24.04.2001, 1ю</v>
      </c>
      <c r="E9" s="136" t="str">
        <f>VLOOKUP(B9,'пр.взв'!B7:G44,4,FALSE)</f>
        <v>ГБОУ ЦО "Самбо-70" г.Москва</v>
      </c>
      <c r="F9" s="119" t="s">
        <v>121</v>
      </c>
      <c r="G9" s="119"/>
      <c r="H9" s="120"/>
      <c r="I9" s="121"/>
      <c r="K9" s="122">
        <v>12</v>
      </c>
      <c r="L9" s="123" t="str">
        <f>VLOOKUP(K9,'пр.взв'!B7:E44,2,FALSE)</f>
        <v>Уваров Виктор Владимирович</v>
      </c>
      <c r="M9" s="123" t="str">
        <f>VLOOKUP(K9,'пр.взв'!B7:G44,3,FALSE)</f>
        <v>10.02.2001,1ю</v>
      </c>
      <c r="N9" s="123" t="str">
        <f>VLOOKUP(K9,'пр.взв'!B7:G44,4,FALSE)</f>
        <v>ГБОУ ЦО "Самбо-70" г.Москва</v>
      </c>
      <c r="O9" s="119"/>
      <c r="P9" s="119"/>
      <c r="Q9" s="120"/>
      <c r="R9" s="121"/>
    </row>
    <row r="10" spans="1:18" ht="12.75">
      <c r="A10" s="135"/>
      <c r="B10" s="113"/>
      <c r="C10" s="117"/>
      <c r="D10" s="133"/>
      <c r="E10" s="133"/>
      <c r="F10" s="107"/>
      <c r="G10" s="107"/>
      <c r="H10" s="109"/>
      <c r="I10" s="111"/>
      <c r="K10" s="113"/>
      <c r="L10" s="117"/>
      <c r="M10" s="117"/>
      <c r="N10" s="117"/>
      <c r="O10" s="107"/>
      <c r="P10" s="107"/>
      <c r="Q10" s="109"/>
      <c r="R10" s="111"/>
    </row>
    <row r="11" spans="1:18" ht="12.75">
      <c r="A11" s="135"/>
      <c r="B11" s="113"/>
      <c r="C11" s="115" t="e">
        <f>VLOOKUP(B11,'пр.взв'!B7:E44,2,FALSE)</f>
        <v>#N/A</v>
      </c>
      <c r="D11" s="133" t="e">
        <f>VLOOKUP(B11,'пр.взв'!B7:G44,3,FALSE)</f>
        <v>#N/A</v>
      </c>
      <c r="E11" s="133" t="e">
        <f>VLOOKUP(B11,'пр.взв'!B7:G44,4,FALSE)</f>
        <v>#N/A</v>
      </c>
      <c r="F11" s="107"/>
      <c r="G11" s="107"/>
      <c r="H11" s="109"/>
      <c r="I11" s="111"/>
      <c r="K11" s="113">
        <v>16</v>
      </c>
      <c r="L11" s="115" t="str">
        <f>VLOOKUP(K11,'пр.взв'!B7:E44,2,FALSE)</f>
        <v>Дуйсенов Тимур Равильевич</v>
      </c>
      <c r="M11" s="115" t="str">
        <f>VLOOKUP(K11,'пр.взв'!B7:G44,3,FALSE)</f>
        <v>14.09.2001, 1ю</v>
      </c>
      <c r="N11" s="115" t="str">
        <f>VLOOKUP(K11,'пр.взв'!B7:G44,4,FALSE)</f>
        <v>г.Астрахань, Астраханская обл., ЮФО</v>
      </c>
      <c r="O11" s="107"/>
      <c r="P11" s="107"/>
      <c r="Q11" s="109"/>
      <c r="R11" s="111"/>
    </row>
    <row r="12" spans="1:18" ht="13.5" thickBot="1">
      <c r="A12" s="135"/>
      <c r="B12" s="114"/>
      <c r="C12" s="116"/>
      <c r="D12" s="134"/>
      <c r="E12" s="134"/>
      <c r="F12" s="108"/>
      <c r="G12" s="108"/>
      <c r="H12" s="110"/>
      <c r="I12" s="112"/>
      <c r="K12" s="114"/>
      <c r="L12" s="117"/>
      <c r="M12" s="117"/>
      <c r="N12" s="117"/>
      <c r="O12" s="108"/>
      <c r="P12" s="108"/>
      <c r="Q12" s="110"/>
      <c r="R12" s="112"/>
    </row>
    <row r="13" spans="1:18" ht="12.75">
      <c r="A13" s="135"/>
      <c r="B13" s="122"/>
      <c r="C13" s="123" t="e">
        <f>VLOOKUP(B13,'пр.взв'!B7:E44,2,FALSE)</f>
        <v>#N/A</v>
      </c>
      <c r="D13" s="136" t="e">
        <f>VLOOKUP(B13,'пр.взв'!B5:F44,3,FALSE)</f>
        <v>#N/A</v>
      </c>
      <c r="E13" s="136" t="e">
        <f>VLOOKUP(B13,'пр.взв'!B3:G44,4,FALSE)</f>
        <v>#N/A</v>
      </c>
      <c r="G13" s="119"/>
      <c r="H13" s="120"/>
      <c r="I13" s="121"/>
      <c r="K13" s="122"/>
      <c r="L13" s="123" t="e">
        <f>VLOOKUP(K13,'пр.взв'!B7:E44,2,FALSE)</f>
        <v>#N/A</v>
      </c>
      <c r="M13" s="123" t="e">
        <f>VLOOKUP(K13,'пр.взв'!B5:G44,3,FALSE)</f>
        <v>#N/A</v>
      </c>
      <c r="N13" s="123" t="e">
        <f>VLOOKUP(K13,'пр.взв'!B5:G44,4,FALSE)</f>
        <v>#N/A</v>
      </c>
      <c r="O13" s="119"/>
      <c r="P13" s="119"/>
      <c r="Q13" s="120"/>
      <c r="R13" s="121"/>
    </row>
    <row r="14" spans="1:18" ht="12.75">
      <c r="A14" s="135"/>
      <c r="B14" s="113"/>
      <c r="C14" s="117"/>
      <c r="D14" s="133"/>
      <c r="E14" s="133"/>
      <c r="G14" s="107"/>
      <c r="H14" s="109"/>
      <c r="I14" s="111"/>
      <c r="K14" s="113"/>
      <c r="L14" s="117"/>
      <c r="M14" s="117"/>
      <c r="N14" s="117"/>
      <c r="O14" s="107"/>
      <c r="P14" s="107"/>
      <c r="Q14" s="109"/>
      <c r="R14" s="111"/>
    </row>
    <row r="15" spans="1:18" ht="12.75">
      <c r="A15" s="135"/>
      <c r="B15" s="113"/>
      <c r="C15" s="115" t="e">
        <f>VLOOKUP(B15,'пр.взв'!B7:E44,2,FALSE)</f>
        <v>#N/A</v>
      </c>
      <c r="D15" s="133" t="e">
        <f>VLOOKUP(B15,'пр.взв'!B5:G44,3,FALSE)</f>
        <v>#N/A</v>
      </c>
      <c r="E15" s="133" t="e">
        <f>VLOOKUP(B15,'пр.взв'!B5:G44,4,FALSE)</f>
        <v>#N/A</v>
      </c>
      <c r="F15" s="107"/>
      <c r="G15" s="107"/>
      <c r="H15" s="109"/>
      <c r="I15" s="111"/>
      <c r="K15" s="113"/>
      <c r="L15" s="115" t="e">
        <f>VLOOKUP(K15,'пр.взв'!B7:E44,2,FALSE)</f>
        <v>#N/A</v>
      </c>
      <c r="M15" s="115" t="e">
        <f>VLOOKUP(K15,'пр.взв'!B5:G44,3,FALSE)</f>
        <v>#N/A</v>
      </c>
      <c r="N15" s="115" t="e">
        <f>VLOOKUP(K15,'пр.взв'!B5:G44,4,FALSE)</f>
        <v>#N/A</v>
      </c>
      <c r="O15" s="107"/>
      <c r="P15" s="107"/>
      <c r="Q15" s="109"/>
      <c r="R15" s="111"/>
    </row>
    <row r="16" spans="1:18" ht="13.5" thickBot="1">
      <c r="A16" s="135"/>
      <c r="B16" s="114"/>
      <c r="C16" s="116"/>
      <c r="D16" s="134"/>
      <c r="E16" s="134"/>
      <c r="F16" s="108"/>
      <c r="G16" s="108"/>
      <c r="H16" s="110"/>
      <c r="I16" s="112"/>
      <c r="K16" s="114"/>
      <c r="L16" s="117"/>
      <c r="M16" s="117"/>
      <c r="N16" s="117"/>
      <c r="O16" s="108"/>
      <c r="P16" s="108"/>
      <c r="Q16" s="110"/>
      <c r="R16" s="112"/>
    </row>
    <row r="17" spans="1:18" ht="12.75">
      <c r="A17" s="135"/>
      <c r="B17" s="122"/>
      <c r="C17" s="123" t="e">
        <f>VLOOKUP(B17,'пр.взв'!B7:E44,2,FALSE)</f>
        <v>#N/A</v>
      </c>
      <c r="D17" s="136" t="e">
        <f>VLOOKUP(B17,'пр.взв'!B7:F44,3,FALSE)</f>
        <v>#N/A</v>
      </c>
      <c r="E17" s="136" t="e">
        <f>VLOOKUP(B17,'пр.взв'!B7:G44,4,FALSE)</f>
        <v>#N/A</v>
      </c>
      <c r="F17" s="119"/>
      <c r="G17" s="119"/>
      <c r="H17" s="120"/>
      <c r="I17" s="121"/>
      <c r="K17" s="122"/>
      <c r="L17" s="123" t="e">
        <f>VLOOKUP(K17,'пр.взв'!B7:E44,2,FALSE)</f>
        <v>#N/A</v>
      </c>
      <c r="M17" s="123" t="e">
        <f>VLOOKUP(K17,'пр.взв'!B7:G44,3,FALSE)</f>
        <v>#N/A</v>
      </c>
      <c r="N17" s="123" t="e">
        <f>VLOOKUP(K17,'пр.взв'!B7:G44,4,FALSE)</f>
        <v>#N/A</v>
      </c>
      <c r="O17" s="119"/>
      <c r="P17" s="119"/>
      <c r="Q17" s="120"/>
      <c r="R17" s="121"/>
    </row>
    <row r="18" spans="1:18" ht="12.75">
      <c r="A18" s="135"/>
      <c r="B18" s="113"/>
      <c r="C18" s="117"/>
      <c r="D18" s="133"/>
      <c r="E18" s="133"/>
      <c r="F18" s="107"/>
      <c r="G18" s="107"/>
      <c r="H18" s="109"/>
      <c r="I18" s="111"/>
      <c r="K18" s="113"/>
      <c r="L18" s="117"/>
      <c r="M18" s="117"/>
      <c r="N18" s="117"/>
      <c r="O18" s="107"/>
      <c r="P18" s="107"/>
      <c r="Q18" s="109"/>
      <c r="R18" s="111"/>
    </row>
    <row r="19" spans="1:18" ht="12.75">
      <c r="A19" s="135"/>
      <c r="B19" s="113"/>
      <c r="C19" s="115" t="e">
        <f>VLOOKUP(B19,'пр.взв'!B7:E44,2,FALSE)</f>
        <v>#N/A</v>
      </c>
      <c r="D19" s="133" t="e">
        <f>VLOOKUP(B19,'пр.взв'!B7:G44,3,FALSE)</f>
        <v>#N/A</v>
      </c>
      <c r="E19" s="133" t="e">
        <f>VLOOKUP(B19,'пр.взв'!B7:G44,4,FALSE)</f>
        <v>#N/A</v>
      </c>
      <c r="F19" s="107"/>
      <c r="G19" s="107"/>
      <c r="H19" s="109"/>
      <c r="I19" s="111"/>
      <c r="K19" s="113"/>
      <c r="L19" s="115" t="e">
        <f>VLOOKUP(K19,'пр.взв'!B7:E44,2,FALSE)</f>
        <v>#N/A</v>
      </c>
      <c r="M19" s="115" t="e">
        <f>VLOOKUP(K19,'пр.взв'!B7:G44,3,FALSE)</f>
        <v>#N/A</v>
      </c>
      <c r="N19" s="115" t="e">
        <f>VLOOKUP(K19,'пр.взв'!B7:G44,4,FALSE)</f>
        <v>#N/A</v>
      </c>
      <c r="O19" s="107"/>
      <c r="P19" s="107"/>
      <c r="Q19" s="109"/>
      <c r="R19" s="111"/>
    </row>
    <row r="20" spans="1:18" ht="13.5" thickBot="1">
      <c r="A20" s="135"/>
      <c r="B20" s="114"/>
      <c r="C20" s="116"/>
      <c r="D20" s="134"/>
      <c r="E20" s="134"/>
      <c r="F20" s="108"/>
      <c r="G20" s="108"/>
      <c r="H20" s="110"/>
      <c r="I20" s="112"/>
      <c r="K20" s="114"/>
      <c r="L20" s="117"/>
      <c r="M20" s="117"/>
      <c r="N20" s="117"/>
      <c r="O20" s="108"/>
      <c r="P20" s="108"/>
      <c r="Q20" s="110"/>
      <c r="R20" s="112"/>
    </row>
    <row r="21" spans="1:18" ht="12.75">
      <c r="A21" s="135"/>
      <c r="B21" s="122"/>
      <c r="C21" s="123" t="e">
        <f>VLOOKUP(B21,'пр.взв'!B7:E44,2,FALSE)</f>
        <v>#N/A</v>
      </c>
      <c r="D21" s="136" t="e">
        <f>VLOOKUP(B21,'пр.взв'!B3:F45,3,FALSE)</f>
        <v>#N/A</v>
      </c>
      <c r="E21" s="136" t="e">
        <f>VLOOKUP(B21,'пр.взв'!B2:G45,4,FALSE)</f>
        <v>#N/A</v>
      </c>
      <c r="F21" s="119"/>
      <c r="G21" s="119"/>
      <c r="H21" s="120"/>
      <c r="I21" s="121"/>
      <c r="K21" s="122"/>
      <c r="L21" s="123" t="e">
        <f>VLOOKUP(K21,'пр.взв'!B7:E44,2,FALSE)</f>
        <v>#N/A</v>
      </c>
      <c r="M21" s="123" t="e">
        <f>VLOOKUP(K21,'пр.взв'!B3:G46,3,FALSE)</f>
        <v>#N/A</v>
      </c>
      <c r="N21" s="123" t="e">
        <f>VLOOKUP(K21,'пр.взв'!B3:G46,4,FALSE)</f>
        <v>#N/A</v>
      </c>
      <c r="O21" s="119"/>
      <c r="P21" s="119"/>
      <c r="Q21" s="120"/>
      <c r="R21" s="121"/>
    </row>
    <row r="22" spans="1:18" ht="12.75">
      <c r="A22" s="135"/>
      <c r="B22" s="113"/>
      <c r="C22" s="117"/>
      <c r="D22" s="133"/>
      <c r="E22" s="133"/>
      <c r="F22" s="107"/>
      <c r="G22" s="107"/>
      <c r="H22" s="109"/>
      <c r="I22" s="111"/>
      <c r="K22" s="113"/>
      <c r="L22" s="117"/>
      <c r="M22" s="117"/>
      <c r="N22" s="117"/>
      <c r="O22" s="107"/>
      <c r="P22" s="107"/>
      <c r="Q22" s="109"/>
      <c r="R22" s="111"/>
    </row>
    <row r="23" spans="1:18" ht="12.75">
      <c r="A23" s="135"/>
      <c r="B23" s="113"/>
      <c r="C23" s="115" t="e">
        <f>VLOOKUP(B23,'пр.взв'!B7:E44,2,FALSE)</f>
        <v>#N/A</v>
      </c>
      <c r="D23" s="133" t="e">
        <f>VLOOKUP(B23,'пр.взв'!B3:G46,3,FALSE)</f>
        <v>#N/A</v>
      </c>
      <c r="E23" s="133" t="e">
        <f>VLOOKUP(B23,'пр.взв'!B2:G46,4,FALSE)</f>
        <v>#N/A</v>
      </c>
      <c r="F23" s="107"/>
      <c r="G23" s="107"/>
      <c r="H23" s="109"/>
      <c r="I23" s="111"/>
      <c r="K23" s="113"/>
      <c r="L23" s="115" t="e">
        <f>VLOOKUP(K23,'пр.взв'!B6:E44,2,FALSE)</f>
        <v>#N/A</v>
      </c>
      <c r="M23" s="115" t="e">
        <f>VLOOKUP(K23,'пр.взв'!B3:G48,3,FALSE)</f>
        <v>#N/A</v>
      </c>
      <c r="N23" s="115" t="e">
        <f>VLOOKUP(K23,'пр.взв'!B3:G48,4,FALSE)</f>
        <v>#N/A</v>
      </c>
      <c r="O23" s="107"/>
      <c r="P23" s="107"/>
      <c r="Q23" s="109"/>
      <c r="R23" s="111"/>
    </row>
    <row r="24" spans="1:18" ht="13.5" thickBot="1">
      <c r="A24" s="135"/>
      <c r="B24" s="114"/>
      <c r="C24" s="116"/>
      <c r="D24" s="134"/>
      <c r="E24" s="134"/>
      <c r="F24" s="108"/>
      <c r="G24" s="108"/>
      <c r="H24" s="110"/>
      <c r="I24" s="112"/>
      <c r="K24" s="114"/>
      <c r="L24" s="117"/>
      <c r="M24" s="117"/>
      <c r="N24" s="117"/>
      <c r="O24" s="108"/>
      <c r="P24" s="108"/>
      <c r="Q24" s="110"/>
      <c r="R24" s="112"/>
    </row>
    <row r="25" spans="1:18" ht="12.75">
      <c r="A25" s="135"/>
      <c r="B25" s="122"/>
      <c r="C25" s="123" t="e">
        <f>VLOOKUP(B25,'пр.взв'!B7:E44,2,FALSE)</f>
        <v>#N/A</v>
      </c>
      <c r="D25" s="136" t="e">
        <f>VLOOKUP(B25,'пр.взв'!B7:F49,3,FALSE)</f>
        <v>#N/A</v>
      </c>
      <c r="E25" s="136" t="e">
        <f>VLOOKUP(B25,'пр.взв'!B2:G49,4,FALSE)</f>
        <v>#N/A</v>
      </c>
      <c r="F25" s="119"/>
      <c r="G25" s="119"/>
      <c r="H25" s="120"/>
      <c r="I25" s="121"/>
      <c r="K25" s="122"/>
      <c r="L25" s="123" t="e">
        <f>VLOOKUP(K25,'пр.взв'!B7:E44,2,FALSE)</f>
        <v>#N/A</v>
      </c>
      <c r="M25" s="123" t="e">
        <f>VLOOKUP(K25,'пр.взв'!B2:G50,3,FALSE)</f>
        <v>#N/A</v>
      </c>
      <c r="N25" s="123" t="e">
        <f>VLOOKUP(K25,'пр.взв'!B7:G50,4,FALSE)</f>
        <v>#N/A</v>
      </c>
      <c r="O25" s="119"/>
      <c r="P25" s="119"/>
      <c r="Q25" s="120"/>
      <c r="R25" s="121"/>
    </row>
    <row r="26" spans="1:18" ht="12.75">
      <c r="A26" s="135"/>
      <c r="B26" s="113"/>
      <c r="C26" s="117"/>
      <c r="D26" s="133"/>
      <c r="E26" s="133"/>
      <c r="F26" s="107"/>
      <c r="G26" s="107"/>
      <c r="H26" s="109"/>
      <c r="I26" s="111"/>
      <c r="K26" s="113"/>
      <c r="L26" s="117"/>
      <c r="M26" s="117"/>
      <c r="N26" s="117"/>
      <c r="O26" s="107"/>
      <c r="P26" s="107"/>
      <c r="Q26" s="109"/>
      <c r="R26" s="111"/>
    </row>
    <row r="27" spans="1:18" ht="12.75">
      <c r="A27" s="135"/>
      <c r="B27" s="113"/>
      <c r="C27" s="115" t="e">
        <f>VLOOKUP(B27,'пр.взв'!B7:E44,2,FALSE)</f>
        <v>#N/A</v>
      </c>
      <c r="D27" s="133" t="e">
        <f>VLOOKUP(B27,'пр.взв'!B7:G50,3,FALSE)</f>
        <v>#N/A</v>
      </c>
      <c r="E27" s="133" t="e">
        <f>VLOOKUP(B27,'пр.взв'!B2:G50,4,FALSE)</f>
        <v>#N/A</v>
      </c>
      <c r="F27" s="107"/>
      <c r="G27" s="107"/>
      <c r="H27" s="109"/>
      <c r="I27" s="111"/>
      <c r="K27" s="113"/>
      <c r="L27" s="115" t="e">
        <f>VLOOKUP(K27,'пр.взв'!B7:E44,2,FALSE)</f>
        <v>#N/A</v>
      </c>
      <c r="M27" s="115" t="e">
        <f>VLOOKUP(K27,'пр.взв'!B2:G52,3,FALSE)</f>
        <v>#N/A</v>
      </c>
      <c r="N27" s="115" t="e">
        <f>VLOOKUP(K27,'пр.взв'!B7:G52,4,FALSE)</f>
        <v>#N/A</v>
      </c>
      <c r="O27" s="107"/>
      <c r="P27" s="107"/>
      <c r="Q27" s="109"/>
      <c r="R27" s="111"/>
    </row>
    <row r="28" spans="1:18" ht="13.5" thickBot="1">
      <c r="A28" s="135"/>
      <c r="B28" s="114"/>
      <c r="C28" s="116"/>
      <c r="D28" s="134"/>
      <c r="E28" s="134"/>
      <c r="F28" s="108"/>
      <c r="G28" s="108"/>
      <c r="H28" s="110"/>
      <c r="I28" s="112"/>
      <c r="K28" s="114"/>
      <c r="L28" s="117"/>
      <c r="M28" s="117"/>
      <c r="N28" s="117"/>
      <c r="O28" s="108"/>
      <c r="P28" s="108"/>
      <c r="Q28" s="110"/>
      <c r="R28" s="112"/>
    </row>
    <row r="29" spans="1:18" ht="12.75">
      <c r="A29" s="135"/>
      <c r="B29" s="122"/>
      <c r="C29" s="123" t="e">
        <f>VLOOKUP(B29,'пр.взв'!B7:E44,2,FALSE)</f>
        <v>#N/A</v>
      </c>
      <c r="D29" s="136" t="e">
        <f>VLOOKUP(B29,'пр.взв'!B3:F53,3,FALSE)</f>
        <v>#N/A</v>
      </c>
      <c r="E29" s="136" t="e">
        <f>VLOOKUP(B29,'пр.взв'!B2:G53,4,FALSE)</f>
        <v>#N/A</v>
      </c>
      <c r="F29" s="119"/>
      <c r="G29" s="119"/>
      <c r="H29" s="120"/>
      <c r="I29" s="121"/>
      <c r="K29" s="122"/>
      <c r="L29" s="123" t="e">
        <f>VLOOKUP(K29,'пр.взв'!B7:E44,2,FALSE)</f>
        <v>#N/A</v>
      </c>
      <c r="M29" s="123" t="e">
        <f>VLOOKUP(K29,'пр.взв'!B3:G54,3,FALSE)</f>
        <v>#N/A</v>
      </c>
      <c r="N29" s="123" t="e">
        <f>VLOOKUP(K29,'пр.взв'!B3:G54,4,FALSE)</f>
        <v>#N/A</v>
      </c>
      <c r="O29" s="119"/>
      <c r="P29" s="119"/>
      <c r="Q29" s="120"/>
      <c r="R29" s="121"/>
    </row>
    <row r="30" spans="1:18" ht="12.75">
      <c r="A30" s="135"/>
      <c r="B30" s="113"/>
      <c r="C30" s="117"/>
      <c r="D30" s="133"/>
      <c r="E30" s="133"/>
      <c r="F30" s="107"/>
      <c r="G30" s="107"/>
      <c r="H30" s="109"/>
      <c r="I30" s="111"/>
      <c r="K30" s="113"/>
      <c r="L30" s="117"/>
      <c r="M30" s="117"/>
      <c r="N30" s="117"/>
      <c r="O30" s="107"/>
      <c r="P30" s="107"/>
      <c r="Q30" s="109"/>
      <c r="R30" s="111"/>
    </row>
    <row r="31" spans="1:18" ht="12.75">
      <c r="A31" s="135"/>
      <c r="B31" s="113"/>
      <c r="C31" s="115" t="e">
        <f>VLOOKUP(B31,'пр.взв'!B7:E44,2,FALSE)</f>
        <v>#N/A</v>
      </c>
      <c r="D31" s="133" t="e">
        <f>VLOOKUP(B31,'пр.взв'!B3:G54,3,FALSE)</f>
        <v>#N/A</v>
      </c>
      <c r="E31" s="133" t="e">
        <f>VLOOKUP(B31,'пр.взв'!B3:G54,4,FALSE)</f>
        <v>#N/A</v>
      </c>
      <c r="F31" s="107"/>
      <c r="G31" s="107"/>
      <c r="H31" s="109"/>
      <c r="I31" s="111"/>
      <c r="K31" s="113"/>
      <c r="L31" s="115" t="e">
        <f>VLOOKUP(K31,'пр.взв'!B7:E44,2,FALSE)</f>
        <v>#N/A</v>
      </c>
      <c r="M31" s="115" t="e">
        <f>VLOOKUP(K31,'пр.взв'!B3:G56,3,FALSE)</f>
        <v>#N/A</v>
      </c>
      <c r="N31" s="115" t="e">
        <f>VLOOKUP(K31,'пр.взв'!B3:G56,4,FALSE)</f>
        <v>#N/A</v>
      </c>
      <c r="O31" s="107"/>
      <c r="P31" s="107"/>
      <c r="Q31" s="109"/>
      <c r="R31" s="111"/>
    </row>
    <row r="32" spans="1:18" ht="13.5" thickBot="1">
      <c r="A32" s="135"/>
      <c r="B32" s="114"/>
      <c r="C32" s="116"/>
      <c r="D32" s="134"/>
      <c r="E32" s="134"/>
      <c r="F32" s="108"/>
      <c r="G32" s="108"/>
      <c r="H32" s="110"/>
      <c r="I32" s="112"/>
      <c r="K32" s="114"/>
      <c r="L32" s="117"/>
      <c r="M32" s="117"/>
      <c r="N32" s="117"/>
      <c r="O32" s="108"/>
      <c r="P32" s="108"/>
      <c r="Q32" s="110"/>
      <c r="R32" s="112"/>
    </row>
    <row r="33" spans="1:18" ht="12.75">
      <c r="A33" s="135"/>
      <c r="B33" s="122"/>
      <c r="C33" s="123" t="e">
        <f>VLOOKUP(B33,'пр.взв'!B7:E44,2,FALSE)</f>
        <v>#N/A</v>
      </c>
      <c r="D33" s="136" t="e">
        <f>VLOOKUP(B33,'пр.взв'!B5:F57,3,FALSE)</f>
        <v>#N/A</v>
      </c>
      <c r="E33" s="136" t="e">
        <f>VLOOKUP(B33,'пр.взв'!B3:G57,4,FALSE)</f>
        <v>#N/A</v>
      </c>
      <c r="F33" s="119"/>
      <c r="G33" s="119"/>
      <c r="H33" s="120"/>
      <c r="I33" s="121"/>
      <c r="K33" s="122"/>
      <c r="L33" s="123" t="e">
        <f>VLOOKUP(K33,'пр.взв'!B7:E44,2,FALSE)</f>
        <v>#N/A</v>
      </c>
      <c r="M33" s="123" t="e">
        <f>VLOOKUP(K33,'пр.взв'!B3:G58,3,FALSE)</f>
        <v>#N/A</v>
      </c>
      <c r="N33" s="123" t="e">
        <f>VLOOKUP(K33,'пр.взв'!B3:G58,4,FALSE)</f>
        <v>#N/A</v>
      </c>
      <c r="O33" s="119"/>
      <c r="P33" s="119"/>
      <c r="Q33" s="120"/>
      <c r="R33" s="121"/>
    </row>
    <row r="34" spans="1:18" ht="12.75">
      <c r="A34" s="135"/>
      <c r="B34" s="113"/>
      <c r="C34" s="117"/>
      <c r="D34" s="133"/>
      <c r="E34" s="133"/>
      <c r="F34" s="107"/>
      <c r="G34" s="107"/>
      <c r="H34" s="109"/>
      <c r="I34" s="111"/>
      <c r="K34" s="113"/>
      <c r="L34" s="117"/>
      <c r="M34" s="117"/>
      <c r="N34" s="117"/>
      <c r="O34" s="107"/>
      <c r="P34" s="107"/>
      <c r="Q34" s="109"/>
      <c r="R34" s="111"/>
    </row>
    <row r="35" spans="1:18" ht="12.75">
      <c r="A35" s="135"/>
      <c r="B35" s="113"/>
      <c r="C35" s="115" t="e">
        <f>VLOOKUP(B35,'пр.взв'!B7:E44,2,FALSE)</f>
        <v>#N/A</v>
      </c>
      <c r="D35" s="133" t="e">
        <f>VLOOKUP(B35,'пр.взв'!B5:G58,3,FALSE)</f>
        <v>#N/A</v>
      </c>
      <c r="E35" s="133" t="e">
        <f>VLOOKUP(B35,'пр.взв'!B3:G58,4,FALSE)</f>
        <v>#N/A</v>
      </c>
      <c r="F35" s="107"/>
      <c r="G35" s="107"/>
      <c r="H35" s="109"/>
      <c r="I35" s="111"/>
      <c r="K35" s="113"/>
      <c r="L35" s="115" t="e">
        <f>VLOOKUP(K35,'пр.взв'!B7:E44,2,FALSE)</f>
        <v>#N/A</v>
      </c>
      <c r="M35" s="115" t="e">
        <f>VLOOKUP(K35,'пр.взв'!B3:G60,3,FALSE)</f>
        <v>#N/A</v>
      </c>
      <c r="N35" s="115" t="e">
        <f>VLOOKUP(K35,'пр.взв'!B3:G60,4,FALSE)</f>
        <v>#N/A</v>
      </c>
      <c r="O35" s="107"/>
      <c r="P35" s="107"/>
      <c r="Q35" s="109"/>
      <c r="R35" s="111"/>
    </row>
    <row r="36" spans="1:18" ht="13.5" thickBot="1">
      <c r="A36" s="135"/>
      <c r="B36" s="114"/>
      <c r="C36" s="116"/>
      <c r="D36" s="134"/>
      <c r="E36" s="134"/>
      <c r="F36" s="108"/>
      <c r="G36" s="108"/>
      <c r="H36" s="110"/>
      <c r="I36" s="112"/>
      <c r="K36" s="114"/>
      <c r="L36" s="117"/>
      <c r="M36" s="117"/>
      <c r="N36" s="117"/>
      <c r="O36" s="108"/>
      <c r="P36" s="108"/>
      <c r="Q36" s="110"/>
      <c r="R36" s="112"/>
    </row>
    <row r="37" spans="1:18" ht="12.75">
      <c r="A37" s="135"/>
      <c r="B37" s="122"/>
      <c r="C37" s="123" t="e">
        <f>VLOOKUP(B37,'пр.взв'!B7:E44,2,FALSE)</f>
        <v>#N/A</v>
      </c>
      <c r="D37" s="136" t="e">
        <f>VLOOKUP(B37,'пр.взв'!B3:F61,3,FALSE)</f>
        <v>#N/A</v>
      </c>
      <c r="E37" s="136" t="e">
        <f>VLOOKUP(B37,'пр.взв'!B7:G61,4,FALSE)</f>
        <v>#N/A</v>
      </c>
      <c r="F37" s="119"/>
      <c r="G37" s="119"/>
      <c r="H37" s="120"/>
      <c r="I37" s="121"/>
      <c r="K37" s="122"/>
      <c r="L37" s="123" t="e">
        <f>VLOOKUP(K37,'пр.взв'!B7:E44,2,FALSE)</f>
        <v>#N/A</v>
      </c>
      <c r="M37" s="123" t="e">
        <f>VLOOKUP(K37,'пр.взв'!B3:G62,3,FALSE)</f>
        <v>#N/A</v>
      </c>
      <c r="N37" s="123" t="e">
        <f>VLOOKUP(K37,'пр.взв'!B3:G62,4,FALSE)</f>
        <v>#N/A</v>
      </c>
      <c r="O37" s="119"/>
      <c r="P37" s="119"/>
      <c r="Q37" s="120"/>
      <c r="R37" s="121"/>
    </row>
    <row r="38" spans="1:18" ht="12.75">
      <c r="A38" s="135"/>
      <c r="B38" s="113"/>
      <c r="C38" s="117"/>
      <c r="D38" s="133"/>
      <c r="E38" s="133"/>
      <c r="F38" s="107"/>
      <c r="G38" s="107"/>
      <c r="H38" s="109"/>
      <c r="I38" s="111"/>
      <c r="K38" s="113"/>
      <c r="L38" s="117"/>
      <c r="M38" s="117"/>
      <c r="N38" s="117"/>
      <c r="O38" s="107"/>
      <c r="P38" s="107"/>
      <c r="Q38" s="109"/>
      <c r="R38" s="111"/>
    </row>
    <row r="39" spans="1:18" ht="12.75">
      <c r="A39" s="135"/>
      <c r="B39" s="113"/>
      <c r="C39" s="115" t="e">
        <f>VLOOKUP(B39,'пр.взв'!B7:E44,2,FALSE)</f>
        <v>#N/A</v>
      </c>
      <c r="D39" s="133" t="e">
        <f>VLOOKUP(B39,'пр.взв'!B3:G62,3,FALSE)</f>
        <v>#N/A</v>
      </c>
      <c r="E39" s="133" t="e">
        <f>VLOOKUP(B39,'пр.взв'!B3:G62,4,FALSE)</f>
        <v>#N/A</v>
      </c>
      <c r="F39" s="107"/>
      <c r="G39" s="107"/>
      <c r="H39" s="109"/>
      <c r="I39" s="111"/>
      <c r="K39" s="113"/>
      <c r="L39" s="115" t="e">
        <f>VLOOKUP(K39,'пр.взв'!B7:E44,2,FALSE)</f>
        <v>#N/A</v>
      </c>
      <c r="M39" s="115" t="e">
        <f>VLOOKUP(K39,'пр.взв'!B3:G64,3,FALSE)</f>
        <v>#N/A</v>
      </c>
      <c r="N39" s="115" t="e">
        <f>VLOOKUP(K39,'пр.взв'!B3:G64,4,FALSE)</f>
        <v>#N/A</v>
      </c>
      <c r="O39" s="107"/>
      <c r="P39" s="107"/>
      <c r="Q39" s="109"/>
      <c r="R39" s="111"/>
    </row>
    <row r="40" spans="1:18" ht="13.5" thickBot="1">
      <c r="A40" s="135"/>
      <c r="B40" s="114"/>
      <c r="C40" s="116"/>
      <c r="D40" s="134"/>
      <c r="E40" s="134"/>
      <c r="F40" s="108"/>
      <c r="G40" s="108"/>
      <c r="H40" s="110"/>
      <c r="I40" s="112"/>
      <c r="K40" s="114"/>
      <c r="L40" s="117"/>
      <c r="M40" s="117"/>
      <c r="N40" s="117"/>
      <c r="O40" s="108"/>
      <c r="P40" s="108"/>
      <c r="Q40" s="110"/>
      <c r="R40" s="112"/>
    </row>
    <row r="41" spans="1:18" ht="12.75">
      <c r="A41" s="135"/>
      <c r="B41" s="122"/>
      <c r="C41" s="123" t="e">
        <f>VLOOKUP(B41,'пр.взв'!B7:E44,2,FALSE)</f>
        <v>#N/A</v>
      </c>
      <c r="D41" s="136" t="e">
        <f>VLOOKUP(B41,'пр.взв'!B3:F65,3,FALSE)</f>
        <v>#N/A</v>
      </c>
      <c r="E41" s="136" t="e">
        <f>VLOOKUP(B41,'пр.взв'!B4:G65,4,FALSE)</f>
        <v>#N/A</v>
      </c>
      <c r="F41" s="119"/>
      <c r="G41" s="119"/>
      <c r="H41" s="120"/>
      <c r="I41" s="121"/>
      <c r="K41" s="122"/>
      <c r="L41" s="123" t="e">
        <f>VLOOKUP(K41,'пр.взв'!B7:E44,2,FALSE)</f>
        <v>#N/A</v>
      </c>
      <c r="M41" s="123" t="e">
        <f>VLOOKUP(K41,'пр.взв'!B4:G66,3,FALSE)</f>
        <v>#N/A</v>
      </c>
      <c r="N41" s="123" t="e">
        <f>VLOOKUP(K41,'пр.взв'!B4:G66,4,FALSE)</f>
        <v>#N/A</v>
      </c>
      <c r="O41" s="119"/>
      <c r="P41" s="119"/>
      <c r="Q41" s="120"/>
      <c r="R41" s="121"/>
    </row>
    <row r="42" spans="1:18" ht="12.75">
      <c r="A42" s="135"/>
      <c r="B42" s="113"/>
      <c r="C42" s="117"/>
      <c r="D42" s="133"/>
      <c r="E42" s="133"/>
      <c r="F42" s="107"/>
      <c r="G42" s="107"/>
      <c r="H42" s="109"/>
      <c r="I42" s="111"/>
      <c r="K42" s="113"/>
      <c r="L42" s="117"/>
      <c r="M42" s="117"/>
      <c r="N42" s="117"/>
      <c r="O42" s="107"/>
      <c r="P42" s="107"/>
      <c r="Q42" s="109"/>
      <c r="R42" s="111"/>
    </row>
    <row r="43" spans="1:18" ht="12.75">
      <c r="A43" s="135"/>
      <c r="B43" s="113"/>
      <c r="C43" s="115" t="e">
        <f>VLOOKUP(B43,'пр.взв'!B7:E44,2,FALSE)</f>
        <v>#N/A</v>
      </c>
      <c r="D43" s="133" t="e">
        <f>VLOOKUP(B43,'пр.взв'!B3:G66,3,FALSE)</f>
        <v>#N/A</v>
      </c>
      <c r="E43" s="133" t="e">
        <f>VLOOKUP(B43,'пр.взв'!B4:G66,4,FALSE)</f>
        <v>#N/A</v>
      </c>
      <c r="F43" s="107"/>
      <c r="G43" s="107"/>
      <c r="H43" s="109"/>
      <c r="I43" s="111"/>
      <c r="K43" s="113"/>
      <c r="L43" s="115" t="e">
        <f>VLOOKUP(K43,'пр.взв'!B7:F44,2,FALSE)</f>
        <v>#N/A</v>
      </c>
      <c r="M43" s="115" t="e">
        <f>VLOOKUP(K43,'пр.взв'!B4:G68,3,FALSE)</f>
        <v>#N/A</v>
      </c>
      <c r="N43" s="115" t="e">
        <f>VLOOKUP(K43,'пр.взв'!B4:G68,4,FALSE)</f>
        <v>#N/A</v>
      </c>
      <c r="O43" s="107"/>
      <c r="P43" s="107"/>
      <c r="Q43" s="109"/>
      <c r="R43" s="111"/>
    </row>
    <row r="44" spans="1:18" ht="13.5" thickBot="1">
      <c r="A44" s="135"/>
      <c r="B44" s="114"/>
      <c r="C44" s="116"/>
      <c r="D44" s="134"/>
      <c r="E44" s="134"/>
      <c r="F44" s="108"/>
      <c r="G44" s="108"/>
      <c r="H44" s="110"/>
      <c r="I44" s="112"/>
      <c r="K44" s="114"/>
      <c r="L44" s="117"/>
      <c r="M44" s="117"/>
      <c r="N44" s="117"/>
      <c r="O44" s="108"/>
      <c r="P44" s="108"/>
      <c r="Q44" s="110"/>
      <c r="R44" s="112"/>
    </row>
    <row r="45" spans="1:18" ht="12.75">
      <c r="A45" s="135"/>
      <c r="B45" s="122"/>
      <c r="C45" s="123" t="e">
        <f>VLOOKUP(B45,'пр.взв'!B7:E44,2,FALSE)</f>
        <v>#N/A</v>
      </c>
      <c r="D45" s="136" t="e">
        <f>VLOOKUP(B45,'пр.взв'!B7:F69,3,FALSE)</f>
        <v>#N/A</v>
      </c>
      <c r="E45" s="136" t="e">
        <f>VLOOKUP(B45,'пр.взв'!B4:G69,4,FALSE)</f>
        <v>#N/A</v>
      </c>
      <c r="F45" s="119"/>
      <c r="G45" s="119"/>
      <c r="H45" s="120"/>
      <c r="I45" s="121"/>
      <c r="K45" s="122"/>
      <c r="L45" s="123" t="e">
        <f>VLOOKUP(K45,'пр.взв'!B7:E44,2,FALSE)</f>
        <v>#N/A</v>
      </c>
      <c r="M45" s="123" t="e">
        <f>VLOOKUP(K45,'пр.взв'!B4:G70,3,FALSE)</f>
        <v>#N/A</v>
      </c>
      <c r="N45" s="123" t="e">
        <f>VLOOKUP(K45,'пр.взв'!B4:G70,4,FALSE)</f>
        <v>#N/A</v>
      </c>
      <c r="O45" s="119"/>
      <c r="P45" s="119"/>
      <c r="Q45" s="120"/>
      <c r="R45" s="121"/>
    </row>
    <row r="46" spans="1:18" ht="12.75">
      <c r="A46" s="135"/>
      <c r="B46" s="113"/>
      <c r="C46" s="117"/>
      <c r="D46" s="133"/>
      <c r="E46" s="133"/>
      <c r="F46" s="107"/>
      <c r="G46" s="107"/>
      <c r="H46" s="109"/>
      <c r="I46" s="111"/>
      <c r="K46" s="113"/>
      <c r="L46" s="117"/>
      <c r="M46" s="117"/>
      <c r="N46" s="117"/>
      <c r="O46" s="107"/>
      <c r="P46" s="107"/>
      <c r="Q46" s="109"/>
      <c r="R46" s="111"/>
    </row>
    <row r="47" spans="1:18" ht="12.75">
      <c r="A47" s="135"/>
      <c r="B47" s="113"/>
      <c r="C47" s="115" t="e">
        <f>VLOOKUP(B47,'пр.взв'!B7:E44,2,FALSE)</f>
        <v>#N/A</v>
      </c>
      <c r="D47" s="133" t="e">
        <f>VLOOKUP(B47,'пр.взв'!B7:G70,3,FALSE)</f>
        <v>#N/A</v>
      </c>
      <c r="E47" s="133" t="e">
        <f>VLOOKUP(B47,'пр.взв'!B4:G70,4,FALSE)</f>
        <v>#N/A</v>
      </c>
      <c r="F47" s="107"/>
      <c r="G47" s="107"/>
      <c r="H47" s="109"/>
      <c r="I47" s="111"/>
      <c r="K47" s="113"/>
      <c r="L47" s="115" t="e">
        <f>VLOOKUP(K47,'пр.взв'!B7:E44,2,FALSE)</f>
        <v>#N/A</v>
      </c>
      <c r="M47" s="115" t="e">
        <f>VLOOKUP(K47,'пр.взв'!B4:G72,3,FALSE)</f>
        <v>#N/A</v>
      </c>
      <c r="N47" s="115" t="e">
        <f>VLOOKUP(K47,'пр.взв'!B4:G72,4,FALSE)</f>
        <v>#N/A</v>
      </c>
      <c r="O47" s="107"/>
      <c r="P47" s="107"/>
      <c r="Q47" s="109"/>
      <c r="R47" s="111"/>
    </row>
    <row r="48" spans="1:18" ht="13.5" thickBot="1">
      <c r="A48" s="135"/>
      <c r="B48" s="114"/>
      <c r="C48" s="116"/>
      <c r="D48" s="134"/>
      <c r="E48" s="134"/>
      <c r="F48" s="108"/>
      <c r="G48" s="108"/>
      <c r="H48" s="110"/>
      <c r="I48" s="112"/>
      <c r="K48" s="114"/>
      <c r="L48" s="117"/>
      <c r="M48" s="117"/>
      <c r="N48" s="117"/>
      <c r="O48" s="108"/>
      <c r="P48" s="108"/>
      <c r="Q48" s="110"/>
      <c r="R48" s="112"/>
    </row>
    <row r="49" spans="1:18" ht="12.75">
      <c r="A49" s="135"/>
      <c r="B49" s="122"/>
      <c r="C49" s="123" t="e">
        <f>VLOOKUP(B49,'пр.взв'!B3:E44,2,FALSE)</f>
        <v>#N/A</v>
      </c>
      <c r="D49" s="136" t="e">
        <f>VLOOKUP(B49,'пр.взв'!B5:F73,3,FALSE)</f>
        <v>#N/A</v>
      </c>
      <c r="E49" s="136" t="e">
        <f>VLOOKUP(B49,'пр.взв'!B4:G73,4,FALSE)</f>
        <v>#N/A</v>
      </c>
      <c r="F49" s="119"/>
      <c r="G49" s="119"/>
      <c r="H49" s="120"/>
      <c r="I49" s="121"/>
      <c r="K49" s="122"/>
      <c r="L49" s="123" t="e">
        <f>VLOOKUP(K49,'пр.взв'!B7:E44,2,FALSE)</f>
        <v>#N/A</v>
      </c>
      <c r="M49" s="123" t="e">
        <f>VLOOKUP(K49,'пр.взв'!B5:G74,3,FALSE)</f>
        <v>#N/A</v>
      </c>
      <c r="N49" s="123" t="e">
        <f>VLOOKUP(K49,'пр.взв'!B5:G74,4,FALSE)</f>
        <v>#N/A</v>
      </c>
      <c r="O49" s="119"/>
      <c r="P49" s="119"/>
      <c r="Q49" s="120"/>
      <c r="R49" s="121"/>
    </row>
    <row r="50" spans="1:18" ht="12.75">
      <c r="A50" s="135"/>
      <c r="B50" s="113"/>
      <c r="C50" s="117"/>
      <c r="D50" s="133"/>
      <c r="E50" s="133"/>
      <c r="F50" s="107"/>
      <c r="G50" s="107"/>
      <c r="H50" s="109"/>
      <c r="I50" s="111"/>
      <c r="K50" s="113"/>
      <c r="L50" s="117"/>
      <c r="M50" s="117"/>
      <c r="N50" s="117"/>
      <c r="O50" s="107"/>
      <c r="P50" s="107"/>
      <c r="Q50" s="109"/>
      <c r="R50" s="111"/>
    </row>
    <row r="51" spans="1:18" ht="12.75">
      <c r="A51" s="135"/>
      <c r="B51" s="113"/>
      <c r="C51" s="115" t="e">
        <f>VLOOKUP(B51,'пр.взв'!B7:E44,2,FALSE)</f>
        <v>#N/A</v>
      </c>
      <c r="D51" s="133" t="e">
        <f>VLOOKUP(B51,'пр.взв'!B5:G74,3,FALSE)</f>
        <v>#N/A</v>
      </c>
      <c r="E51" s="133" t="e">
        <f>VLOOKUP(B51,'пр.взв'!B5:G74,4,FALSE)</f>
        <v>#N/A</v>
      </c>
      <c r="F51" s="107"/>
      <c r="G51" s="107"/>
      <c r="H51" s="109"/>
      <c r="I51" s="111"/>
      <c r="K51" s="113"/>
      <c r="L51" s="115" t="e">
        <f>VLOOKUP(K51,'пр.взв'!B7:E44,2,FALSE)</f>
        <v>#N/A</v>
      </c>
      <c r="M51" s="115" t="e">
        <f>VLOOKUP(K51,'пр.взв'!B5:G76,3,FALSE)</f>
        <v>#N/A</v>
      </c>
      <c r="N51" s="115" t="e">
        <f>VLOOKUP(K51,'пр.взв'!B5:G76,4,FALSE)</f>
        <v>#N/A</v>
      </c>
      <c r="O51" s="107"/>
      <c r="P51" s="107"/>
      <c r="Q51" s="109"/>
      <c r="R51" s="111"/>
    </row>
    <row r="52" spans="1:18" ht="13.5" thickBot="1">
      <c r="A52" s="135"/>
      <c r="B52" s="114"/>
      <c r="C52" s="116"/>
      <c r="D52" s="134"/>
      <c r="E52" s="134"/>
      <c r="F52" s="108"/>
      <c r="G52" s="108"/>
      <c r="H52" s="110"/>
      <c r="I52" s="112"/>
      <c r="K52" s="114"/>
      <c r="L52" s="117"/>
      <c r="M52" s="117"/>
      <c r="N52" s="117"/>
      <c r="O52" s="108"/>
      <c r="P52" s="108"/>
      <c r="Q52" s="110"/>
      <c r="R52" s="112"/>
    </row>
    <row r="53" spans="1:18" ht="12.75">
      <c r="A53" s="135"/>
      <c r="B53" s="122">
        <v>1</v>
      </c>
      <c r="C53" s="123" t="str">
        <f>VLOOKUP(B53,'пр.взв'!B7:E44,2,FALSE)</f>
        <v>Каниковский Матвей Геннадьевич</v>
      </c>
      <c r="D53" s="136" t="str">
        <f>VLOOKUP(B53,'пр.взв'!B5:F77,3,FALSE)</f>
        <v>11.11.2001, 1ю</v>
      </c>
      <c r="E53" s="136" t="str">
        <f>VLOOKUP(B53,'пр.взв'!B5:G77,4,FALSE)</f>
        <v>ГБОУ ЦО "Самбо-70" г.Москва</v>
      </c>
      <c r="F53" s="119"/>
      <c r="G53" s="119"/>
      <c r="H53" s="120"/>
      <c r="I53" s="121"/>
      <c r="K53" s="122"/>
      <c r="L53" s="123" t="e">
        <f>VLOOKUP(K53,'пр.взв'!B7:E44,2,FALSE)</f>
        <v>#N/A</v>
      </c>
      <c r="M53" s="123" t="e">
        <f>VLOOKUP(K53,'пр.взв'!B5:G78,3,FALSE)</f>
        <v>#N/A</v>
      </c>
      <c r="N53" s="123" t="e">
        <f>VLOOKUP(K53,'пр.взв'!B5:G78,4,FALSE)</f>
        <v>#N/A</v>
      </c>
      <c r="O53" s="119"/>
      <c r="P53" s="119"/>
      <c r="Q53" s="120"/>
      <c r="R53" s="121"/>
    </row>
    <row r="54" spans="1:18" ht="12.75">
      <c r="A54" s="135"/>
      <c r="B54" s="113"/>
      <c r="C54" s="117"/>
      <c r="D54" s="133"/>
      <c r="E54" s="133"/>
      <c r="F54" s="107"/>
      <c r="G54" s="107"/>
      <c r="H54" s="109"/>
      <c r="I54" s="111"/>
      <c r="K54" s="113"/>
      <c r="L54" s="117"/>
      <c r="M54" s="117"/>
      <c r="N54" s="117"/>
      <c r="O54" s="107"/>
      <c r="P54" s="107"/>
      <c r="Q54" s="109"/>
      <c r="R54" s="111"/>
    </row>
    <row r="55" spans="1:18" ht="12.75">
      <c r="A55" s="135"/>
      <c r="B55" s="113">
        <v>1</v>
      </c>
      <c r="C55" s="115" t="str">
        <f>VLOOKUP(B55,'пр.взв'!B7:E44,2,FALSE)</f>
        <v>Каниковский Матвей Геннадьевич</v>
      </c>
      <c r="D55" s="133" t="str">
        <f>VLOOKUP(B55,'пр.взв'!B5:G78,3,FALSE)</f>
        <v>11.11.2001, 1ю</v>
      </c>
      <c r="E55" s="133" t="str">
        <f>VLOOKUP(B55,'пр.взв'!B5:G78,4,FALSE)</f>
        <v>ГБОУ ЦО "Самбо-70" г.Москва</v>
      </c>
      <c r="F55" s="107"/>
      <c r="G55" s="107"/>
      <c r="H55" s="109"/>
      <c r="I55" s="111"/>
      <c r="K55" s="113"/>
      <c r="L55" s="115" t="e">
        <f>VLOOKUP(K55,'пр.взв'!B7:E44,2,FALSE)</f>
        <v>#N/A</v>
      </c>
      <c r="M55" s="115" t="e">
        <f>VLOOKUP(K55,'пр.взв'!B5:G80,3,FALSE)</f>
        <v>#N/A</v>
      </c>
      <c r="N55" s="115" t="e">
        <f>VLOOKUP(K55,'пр.взв'!B5:G80,4,FALSE)</f>
        <v>#N/A</v>
      </c>
      <c r="O55" s="107"/>
      <c r="P55" s="107"/>
      <c r="Q55" s="109"/>
      <c r="R55" s="111"/>
    </row>
    <row r="56" spans="1:18" ht="13.5" thickBot="1">
      <c r="A56" s="135"/>
      <c r="B56" s="114"/>
      <c r="C56" s="116"/>
      <c r="D56" s="134"/>
      <c r="E56" s="134"/>
      <c r="F56" s="108"/>
      <c r="G56" s="108"/>
      <c r="H56" s="110"/>
      <c r="I56" s="112"/>
      <c r="K56" s="114"/>
      <c r="L56" s="117"/>
      <c r="M56" s="117"/>
      <c r="N56" s="117"/>
      <c r="O56" s="108"/>
      <c r="P56" s="108"/>
      <c r="Q56" s="110"/>
      <c r="R56" s="112"/>
    </row>
    <row r="57" spans="1:18" ht="12.75">
      <c r="A57" s="135"/>
      <c r="B57" s="122">
        <v>1</v>
      </c>
      <c r="C57" s="123" t="str">
        <f>VLOOKUP(B57,'пр.взв'!B7:E44,2,FALSE)</f>
        <v>Каниковский Матвей Геннадьевич</v>
      </c>
      <c r="D57" s="136" t="str">
        <f>VLOOKUP(B57,'пр.взв'!B5:F81,3,FALSE)</f>
        <v>11.11.2001, 1ю</v>
      </c>
      <c r="E57" s="136" t="str">
        <f>VLOOKUP(B57,'пр.взв'!B5:G81,4,FALSE)</f>
        <v>ГБОУ ЦО "Самбо-70" г.Москва</v>
      </c>
      <c r="F57" s="118"/>
      <c r="G57" s="119"/>
      <c r="H57" s="120"/>
      <c r="I57" s="121"/>
      <c r="K57" s="122"/>
      <c r="L57" s="123" t="e">
        <f>VLOOKUP(K57,'пр.взв'!B7:E44,2,FALSE)</f>
        <v>#N/A</v>
      </c>
      <c r="M57" s="123" t="e">
        <f>VLOOKUP(K57,'пр.взв'!B5:G82,3,FALSE)</f>
        <v>#N/A</v>
      </c>
      <c r="N57" s="123" t="e">
        <f>VLOOKUP(K57,'пр.взв'!B5:G82,4,FALSE)</f>
        <v>#N/A</v>
      </c>
      <c r="O57" s="118"/>
      <c r="P57" s="119"/>
      <c r="Q57" s="120"/>
      <c r="R57" s="121"/>
    </row>
    <row r="58" spans="1:18" ht="12.75">
      <c r="A58" s="135"/>
      <c r="B58" s="113"/>
      <c r="C58" s="117"/>
      <c r="D58" s="133"/>
      <c r="E58" s="133"/>
      <c r="F58" s="105"/>
      <c r="G58" s="107"/>
      <c r="H58" s="109"/>
      <c r="I58" s="111"/>
      <c r="K58" s="113"/>
      <c r="L58" s="117"/>
      <c r="M58" s="117"/>
      <c r="N58" s="117"/>
      <c r="O58" s="105"/>
      <c r="P58" s="107"/>
      <c r="Q58" s="109"/>
      <c r="R58" s="111"/>
    </row>
    <row r="59" spans="1:18" ht="12.75">
      <c r="A59" s="135"/>
      <c r="B59" s="113">
        <v>1</v>
      </c>
      <c r="C59" s="115" t="str">
        <f>VLOOKUP(B59,'пр.взв'!B7:E44,2,FALSE)</f>
        <v>Каниковский Матвей Геннадьевич</v>
      </c>
      <c r="D59" s="133" t="str">
        <f>VLOOKUP(B59,'пр.взв'!B5:G82,3,FALSE)</f>
        <v>11.11.2001, 1ю</v>
      </c>
      <c r="E59" s="133" t="str">
        <f>VLOOKUP(B59,'пр.взв'!B5:G82,4,FALSE)</f>
        <v>ГБОУ ЦО "Самбо-70" г.Москва</v>
      </c>
      <c r="F59" s="105"/>
      <c r="G59" s="107"/>
      <c r="H59" s="109"/>
      <c r="I59" s="111"/>
      <c r="K59" s="113"/>
      <c r="L59" s="115" t="e">
        <f>VLOOKUP(K59,'пр.взв'!B7:E44,2,FALSE)</f>
        <v>#N/A</v>
      </c>
      <c r="M59" s="117" t="e">
        <f>VLOOKUP(K59,'пр.взв'!B5:G84,3,FALSE)</f>
        <v>#N/A</v>
      </c>
      <c r="N59" s="117" t="e">
        <f>VLOOKUP(K59,'пр.взв'!B5:G84,4,FALSE)</f>
        <v>#N/A</v>
      </c>
      <c r="O59" s="105"/>
      <c r="P59" s="107"/>
      <c r="Q59" s="109"/>
      <c r="R59" s="111"/>
    </row>
    <row r="60" spans="1:18" ht="13.5" thickBot="1">
      <c r="A60" s="135"/>
      <c r="B60" s="114"/>
      <c r="C60" s="116"/>
      <c r="D60" s="134"/>
      <c r="E60" s="134"/>
      <c r="F60" s="106"/>
      <c r="G60" s="108"/>
      <c r="H60" s="110"/>
      <c r="I60" s="112"/>
      <c r="K60" s="114"/>
      <c r="L60" s="116"/>
      <c r="M60" s="116"/>
      <c r="N60" s="116"/>
      <c r="O60" s="106"/>
      <c r="P60" s="108"/>
      <c r="Q60" s="110"/>
      <c r="R60" s="11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4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H45:H46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F47:F48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G33:G34"/>
    <mergeCell ref="H33:H34"/>
    <mergeCell ref="I33:I34"/>
    <mergeCell ref="H37:H38"/>
    <mergeCell ref="I37:I38"/>
    <mergeCell ref="I35:I3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G29:G30"/>
    <mergeCell ref="D15:D16"/>
    <mergeCell ref="E15:E16"/>
    <mergeCell ref="F15:F16"/>
    <mergeCell ref="G15:G16"/>
    <mergeCell ref="D23:D24"/>
    <mergeCell ref="D29:D30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C47:C48"/>
    <mergeCell ref="D47:D48"/>
    <mergeCell ref="E47:E48"/>
    <mergeCell ref="B49:B50"/>
    <mergeCell ref="C49:C50"/>
    <mergeCell ref="D49:D50"/>
    <mergeCell ref="E49:E50"/>
    <mergeCell ref="B47:B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4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8" sqref="A1:AB48"/>
    </sheetView>
  </sheetViews>
  <sheetFormatPr defaultColWidth="9.140625" defaultRowHeight="12.75"/>
  <cols>
    <col min="1" max="1" width="2.57421875" style="0" hidden="1" customWidth="1"/>
    <col min="2" max="2" width="3.28125" style="0" customWidth="1"/>
    <col min="3" max="3" width="15.421875" style="0" customWidth="1"/>
    <col min="4" max="4" width="9.7109375" style="0" customWidth="1"/>
    <col min="5" max="5" width="11.00390625" style="0" customWidth="1"/>
    <col min="6" max="25" width="2.57421875" style="0" customWidth="1"/>
    <col min="26" max="26" width="3.7109375" style="0" customWidth="1"/>
    <col min="27" max="27" width="4.421875" style="0" customWidth="1"/>
    <col min="28" max="28" width="3.8515625" style="0" customWidth="1"/>
    <col min="29" max="33" width="3.7109375" style="0" customWidth="1"/>
  </cols>
  <sheetData>
    <row r="1" spans="1:28" ht="21" thickBot="1">
      <c r="A1" s="206" t="s">
        <v>45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ht="50.25" customHeight="1" thickBot="1">
      <c r="A2" s="18"/>
      <c r="B2" s="193" t="s">
        <v>46</v>
      </c>
      <c r="C2" s="194"/>
      <c r="D2" s="194"/>
      <c r="E2" s="194"/>
      <c r="F2" s="194"/>
      <c r="G2" s="194"/>
      <c r="H2" s="194"/>
      <c r="I2" s="194"/>
      <c r="J2" s="194"/>
      <c r="K2" s="199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1"/>
    </row>
    <row r="3" spans="1:30" ht="20.25" customHeight="1" thickBot="1">
      <c r="A3" s="19"/>
      <c r="B3" s="210" t="str">
        <f>HYPERLINK('[1]реквизиты'!$A$3)</f>
        <v>08-10 мая 2015 г.  г.Саратов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1"/>
      <c r="X3" s="207" t="str">
        <f>HYPERLINK('пр.взв'!D4)</f>
        <v>В.к. 59 кг.</v>
      </c>
      <c r="Y3" s="208"/>
      <c r="Z3" s="208"/>
      <c r="AA3" s="208"/>
      <c r="AB3" s="209"/>
      <c r="AC3" s="16"/>
      <c r="AD3" s="16"/>
    </row>
    <row r="4" spans="1:34" ht="14.25" customHeight="1" thickBot="1">
      <c r="A4" s="177"/>
      <c r="B4" s="184" t="s">
        <v>5</v>
      </c>
      <c r="C4" s="186" t="s">
        <v>2</v>
      </c>
      <c r="D4" s="195" t="s">
        <v>3</v>
      </c>
      <c r="E4" s="197" t="s">
        <v>47</v>
      </c>
      <c r="F4" s="178" t="s">
        <v>6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80"/>
      <c r="Y4" s="181"/>
      <c r="Z4" s="202" t="s">
        <v>7</v>
      </c>
      <c r="AA4" s="204" t="s">
        <v>50</v>
      </c>
      <c r="AB4" s="173" t="s">
        <v>22</v>
      </c>
      <c r="AC4" s="16"/>
      <c r="AD4" s="16"/>
      <c r="AH4" s="20"/>
    </row>
    <row r="5" spans="1:33" ht="15" customHeight="1" thickBot="1">
      <c r="A5" s="177"/>
      <c r="B5" s="185"/>
      <c r="C5" s="187"/>
      <c r="D5" s="196"/>
      <c r="E5" s="198"/>
      <c r="F5" s="168">
        <v>1</v>
      </c>
      <c r="G5" s="183"/>
      <c r="H5" s="168">
        <v>2</v>
      </c>
      <c r="I5" s="169"/>
      <c r="J5" s="182">
        <v>3</v>
      </c>
      <c r="K5" s="183"/>
      <c r="L5" s="168">
        <v>4</v>
      </c>
      <c r="M5" s="169"/>
      <c r="N5" s="182">
        <v>5</v>
      </c>
      <c r="O5" s="183"/>
      <c r="P5" s="168">
        <v>6</v>
      </c>
      <c r="Q5" s="169"/>
      <c r="R5" s="182">
        <v>7</v>
      </c>
      <c r="S5" s="183"/>
      <c r="T5" s="168">
        <v>8</v>
      </c>
      <c r="U5" s="169"/>
      <c r="V5" s="168" t="s">
        <v>141</v>
      </c>
      <c r="W5" s="169"/>
      <c r="X5" s="168" t="s">
        <v>142</v>
      </c>
      <c r="Y5" s="169"/>
      <c r="Z5" s="203"/>
      <c r="AA5" s="205"/>
      <c r="AB5" s="174"/>
      <c r="AC5" s="31"/>
      <c r="AD5" s="31"/>
      <c r="AE5" s="22"/>
      <c r="AF5" s="22"/>
      <c r="AG5" s="3"/>
    </row>
    <row r="6" spans="1:33" ht="13.5" customHeight="1" thickBot="1">
      <c r="A6" s="17"/>
      <c r="B6" s="70"/>
      <c r="C6" s="212" t="s">
        <v>118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4"/>
      <c r="Z6" s="71"/>
      <c r="AA6" s="72"/>
      <c r="AB6" s="73"/>
      <c r="AC6" s="31"/>
      <c r="AD6" s="31"/>
      <c r="AE6" s="22"/>
      <c r="AF6" s="22"/>
      <c r="AG6" s="3"/>
    </row>
    <row r="7" spans="1:34" ht="13.5" customHeight="1">
      <c r="A7" s="164"/>
      <c r="B7" s="170">
        <v>1</v>
      </c>
      <c r="C7" s="171" t="str">
        <f>VLOOKUP(B7,'пр.взв'!B7:E30,2,FALSE)</f>
        <v>Каниковский Матвей Геннадьевич</v>
      </c>
      <c r="D7" s="188" t="str">
        <f>VLOOKUP(B7,'пр.взв'!B7:F44,3,FALSE)</f>
        <v>11.11.2001, 1ю</v>
      </c>
      <c r="E7" s="188" t="str">
        <f>VLOOKUP(B7,'пр.взв'!B7:G44,4,FALSE)</f>
        <v>ГБОУ ЦО "Самбо-70" г.Москва</v>
      </c>
      <c r="F7" s="192">
        <v>2</v>
      </c>
      <c r="G7" s="64">
        <v>0</v>
      </c>
      <c r="H7" s="176">
        <v>3</v>
      </c>
      <c r="I7" s="64">
        <v>0</v>
      </c>
      <c r="J7" s="176">
        <v>4</v>
      </c>
      <c r="K7" s="64">
        <v>0</v>
      </c>
      <c r="L7" s="176">
        <v>5</v>
      </c>
      <c r="M7" s="64">
        <v>0</v>
      </c>
      <c r="N7" s="176">
        <v>10</v>
      </c>
      <c r="O7" s="64">
        <v>0</v>
      </c>
      <c r="P7" s="176">
        <v>6</v>
      </c>
      <c r="Q7" s="64">
        <v>3</v>
      </c>
      <c r="R7" s="176" t="s">
        <v>137</v>
      </c>
      <c r="S7" s="64"/>
      <c r="T7" s="176"/>
      <c r="U7" s="64"/>
      <c r="V7" s="176">
        <v>16</v>
      </c>
      <c r="W7" s="64">
        <v>3</v>
      </c>
      <c r="X7" s="176"/>
      <c r="Y7" s="64"/>
      <c r="Z7" s="162"/>
      <c r="AA7" s="146">
        <f>SUM(G7+I7+K7+M7+O7+Q7+S7+U7+W7+Y7)</f>
        <v>6</v>
      </c>
      <c r="AB7" s="146">
        <v>3</v>
      </c>
      <c r="AC7" s="29"/>
      <c r="AD7" s="29"/>
      <c r="AE7" s="29"/>
      <c r="AF7" s="29"/>
      <c r="AG7" s="29"/>
      <c r="AH7" s="29"/>
    </row>
    <row r="8" spans="1:34" ht="13.5" customHeight="1" thickBot="1">
      <c r="A8" s="175"/>
      <c r="B8" s="167"/>
      <c r="C8" s="172"/>
      <c r="D8" s="189"/>
      <c r="E8" s="189"/>
      <c r="F8" s="149"/>
      <c r="G8" s="65"/>
      <c r="H8" s="176"/>
      <c r="I8" s="65" t="s">
        <v>125</v>
      </c>
      <c r="J8" s="176"/>
      <c r="K8" s="65" t="s">
        <v>130</v>
      </c>
      <c r="L8" s="176"/>
      <c r="M8" s="65" t="s">
        <v>133</v>
      </c>
      <c r="N8" s="176"/>
      <c r="O8" s="65" t="s">
        <v>132</v>
      </c>
      <c r="P8" s="176"/>
      <c r="Q8" s="65"/>
      <c r="R8" s="176"/>
      <c r="S8" s="65"/>
      <c r="T8" s="176"/>
      <c r="U8" s="65"/>
      <c r="V8" s="176"/>
      <c r="W8" s="65"/>
      <c r="X8" s="176"/>
      <c r="Y8" s="65"/>
      <c r="Z8" s="163"/>
      <c r="AA8" s="147"/>
      <c r="AB8" s="147"/>
      <c r="AC8" s="29"/>
      <c r="AD8" s="29"/>
      <c r="AE8" s="29"/>
      <c r="AF8" s="29"/>
      <c r="AG8" s="29"/>
      <c r="AH8" s="29"/>
    </row>
    <row r="9" spans="1:34" ht="13.5" customHeight="1" thickTop="1">
      <c r="A9" s="164"/>
      <c r="B9" s="152">
        <v>2</v>
      </c>
      <c r="C9" s="154" t="str">
        <f>VLOOKUP(B9,'пр.взв'!B9:E32,2,FALSE)</f>
        <v>Бурханов Тимур Рауфович</v>
      </c>
      <c r="D9" s="160" t="str">
        <f>VLOOKUP(B9,'пр.взв'!B9:F44,3,FALSE)</f>
        <v>26.03.2001, 1ю</v>
      </c>
      <c r="E9" s="160" t="str">
        <f>VLOOKUP(B9,'пр.взв'!B9:G44,4,FALSE)</f>
        <v>г.Петровск Саратовская обл., ПФО</v>
      </c>
      <c r="F9" s="148">
        <v>1</v>
      </c>
      <c r="G9" s="66">
        <v>4</v>
      </c>
      <c r="H9" s="150">
        <v>4</v>
      </c>
      <c r="I9" s="66">
        <v>4</v>
      </c>
      <c r="J9" s="150" t="s">
        <v>129</v>
      </c>
      <c r="K9" s="66"/>
      <c r="L9" s="150" t="s">
        <v>129</v>
      </c>
      <c r="M9" s="66"/>
      <c r="N9" s="150" t="s">
        <v>129</v>
      </c>
      <c r="O9" s="66"/>
      <c r="P9" s="150" t="s">
        <v>129</v>
      </c>
      <c r="Q9" s="66"/>
      <c r="R9" s="150" t="s">
        <v>129</v>
      </c>
      <c r="S9" s="66"/>
      <c r="T9" s="150" t="s">
        <v>129</v>
      </c>
      <c r="U9" s="67"/>
      <c r="V9" s="150" t="s">
        <v>129</v>
      </c>
      <c r="W9" s="67"/>
      <c r="X9" s="150" t="s">
        <v>129</v>
      </c>
      <c r="Y9" s="67"/>
      <c r="Z9" s="162">
        <v>2</v>
      </c>
      <c r="AA9" s="146">
        <f>SUM(G9+I9+K9+M9+O9+Q9+S9+U9+W9+Y9)</f>
        <v>8</v>
      </c>
      <c r="AB9" s="146">
        <v>18</v>
      </c>
      <c r="AC9" s="29"/>
      <c r="AD9" s="29"/>
      <c r="AE9" s="29"/>
      <c r="AF9" s="29"/>
      <c r="AG9" s="29"/>
      <c r="AH9" s="29"/>
    </row>
    <row r="10" spans="1:34" ht="13.5" customHeight="1" thickBot="1">
      <c r="A10" s="165"/>
      <c r="B10" s="153"/>
      <c r="C10" s="155"/>
      <c r="D10" s="161"/>
      <c r="E10" s="161"/>
      <c r="F10" s="149"/>
      <c r="G10" s="68"/>
      <c r="H10" s="151"/>
      <c r="I10" s="68"/>
      <c r="J10" s="151"/>
      <c r="K10" s="68"/>
      <c r="L10" s="151"/>
      <c r="M10" s="68"/>
      <c r="N10" s="151"/>
      <c r="O10" s="68"/>
      <c r="P10" s="151"/>
      <c r="Q10" s="68"/>
      <c r="R10" s="151"/>
      <c r="S10" s="68"/>
      <c r="T10" s="151"/>
      <c r="U10" s="69"/>
      <c r="V10" s="151"/>
      <c r="W10" s="69"/>
      <c r="X10" s="151"/>
      <c r="Y10" s="69"/>
      <c r="Z10" s="163"/>
      <c r="AA10" s="147"/>
      <c r="AB10" s="147"/>
      <c r="AC10" s="29"/>
      <c r="AD10" s="29"/>
      <c r="AE10" s="29"/>
      <c r="AF10" s="29"/>
      <c r="AG10" s="29"/>
      <c r="AH10" s="29"/>
    </row>
    <row r="11" spans="1:34" ht="13.5" customHeight="1" thickTop="1">
      <c r="A11" s="17"/>
      <c r="B11" s="166">
        <v>3</v>
      </c>
      <c r="C11" s="154" t="str">
        <f>VLOOKUP(B11,'пр.взв'!B11:E34,2,FALSE)</f>
        <v>Васильев Кирилл Алексеевич</v>
      </c>
      <c r="D11" s="156" t="str">
        <f>VLOOKUP(B11,'пр.взв'!B11:F44,3,FALSE)</f>
        <v>23.01.2002, 2 р</v>
      </c>
      <c r="E11" s="156" t="str">
        <f>VLOOKUP(B11,'пр.взв'!B11:G44,4,FALSE)</f>
        <v>г.Чебоксары, Чувашская Республика, ПФО</v>
      </c>
      <c r="F11" s="148">
        <v>4</v>
      </c>
      <c r="G11" s="66">
        <v>4</v>
      </c>
      <c r="H11" s="150">
        <v>1</v>
      </c>
      <c r="I11" s="66">
        <v>4</v>
      </c>
      <c r="J11" s="150" t="s">
        <v>129</v>
      </c>
      <c r="K11" s="66"/>
      <c r="L11" s="150" t="s">
        <v>129</v>
      </c>
      <c r="M11" s="66"/>
      <c r="N11" s="150" t="s">
        <v>129</v>
      </c>
      <c r="O11" s="66"/>
      <c r="P11" s="150" t="s">
        <v>129</v>
      </c>
      <c r="Q11" s="66"/>
      <c r="R11" s="150" t="s">
        <v>129</v>
      </c>
      <c r="S11" s="66"/>
      <c r="T11" s="150" t="s">
        <v>129</v>
      </c>
      <c r="U11" s="67"/>
      <c r="V11" s="150" t="s">
        <v>129</v>
      </c>
      <c r="W11" s="67"/>
      <c r="X11" s="150" t="s">
        <v>129</v>
      </c>
      <c r="Y11" s="67"/>
      <c r="Z11" s="162">
        <v>2</v>
      </c>
      <c r="AA11" s="146">
        <f>SUM(G11+I11+K11+M11+O11+Q11+S11+U11+W11+Y11)</f>
        <v>8</v>
      </c>
      <c r="AB11" s="146">
        <v>16</v>
      </c>
      <c r="AC11" s="29"/>
      <c r="AD11" s="29"/>
      <c r="AE11" s="29"/>
      <c r="AF11" s="29"/>
      <c r="AG11" s="29"/>
      <c r="AH11" s="29"/>
    </row>
    <row r="12" spans="1:34" ht="13.5" customHeight="1" thickBot="1">
      <c r="A12" s="17"/>
      <c r="B12" s="167"/>
      <c r="C12" s="155"/>
      <c r="D12" s="157"/>
      <c r="E12" s="157"/>
      <c r="F12" s="149"/>
      <c r="G12" s="68"/>
      <c r="H12" s="151"/>
      <c r="I12" s="68"/>
      <c r="J12" s="151"/>
      <c r="K12" s="68"/>
      <c r="L12" s="151"/>
      <c r="M12" s="68"/>
      <c r="N12" s="151"/>
      <c r="O12" s="68"/>
      <c r="P12" s="151"/>
      <c r="Q12" s="68"/>
      <c r="R12" s="151"/>
      <c r="S12" s="68"/>
      <c r="T12" s="151"/>
      <c r="U12" s="69"/>
      <c r="V12" s="151"/>
      <c r="W12" s="69"/>
      <c r="X12" s="151"/>
      <c r="Y12" s="69"/>
      <c r="Z12" s="163"/>
      <c r="AA12" s="147"/>
      <c r="AB12" s="147"/>
      <c r="AC12" s="29"/>
      <c r="AD12" s="29"/>
      <c r="AE12" s="29"/>
      <c r="AF12" s="29"/>
      <c r="AG12" s="29"/>
      <c r="AH12" s="29"/>
    </row>
    <row r="13" spans="1:34" ht="13.5" customHeight="1" thickTop="1">
      <c r="A13" s="17"/>
      <c r="B13" s="152">
        <v>4</v>
      </c>
      <c r="C13" s="154" t="str">
        <f>VLOOKUP(B13,'пр.взв'!B13:E36,2,FALSE)</f>
        <v>Багдасарян Найри Граирович</v>
      </c>
      <c r="D13" s="156" t="str">
        <f>VLOOKUP(B13,'пр.взв'!B13:F44,3,FALSE)</f>
        <v>08.01.2002, 1ю</v>
      </c>
      <c r="E13" s="160" t="str">
        <f>VLOOKUP(B13,'пр.взв'!B13:G44,4,FALSE)</f>
        <v>ГБОУ ЦО "Самбо-70" г.Москва</v>
      </c>
      <c r="F13" s="148">
        <v>3</v>
      </c>
      <c r="G13" s="66">
        <v>0</v>
      </c>
      <c r="H13" s="150">
        <v>2</v>
      </c>
      <c r="I13" s="66">
        <v>0</v>
      </c>
      <c r="J13" s="150">
        <v>1</v>
      </c>
      <c r="K13" s="66">
        <v>4</v>
      </c>
      <c r="L13" s="150">
        <v>6</v>
      </c>
      <c r="M13" s="66">
        <v>3</v>
      </c>
      <c r="N13" s="150" t="s">
        <v>129</v>
      </c>
      <c r="O13" s="66"/>
      <c r="P13" s="150" t="s">
        <v>129</v>
      </c>
      <c r="Q13" s="66"/>
      <c r="R13" s="150" t="s">
        <v>129</v>
      </c>
      <c r="S13" s="66"/>
      <c r="T13" s="150" t="s">
        <v>129</v>
      </c>
      <c r="U13" s="67"/>
      <c r="V13" s="150" t="s">
        <v>129</v>
      </c>
      <c r="W13" s="67"/>
      <c r="X13" s="150" t="s">
        <v>129</v>
      </c>
      <c r="Y13" s="67"/>
      <c r="Z13" s="162">
        <v>3</v>
      </c>
      <c r="AA13" s="146">
        <f>SUM(G13+I13+K13+M13+O13+Q13+S13+U13+W13+Y13)</f>
        <v>7</v>
      </c>
      <c r="AB13" s="146">
        <v>8</v>
      </c>
      <c r="AC13" s="29"/>
      <c r="AD13" s="29"/>
      <c r="AE13" s="29"/>
      <c r="AF13" s="29"/>
      <c r="AG13" s="29"/>
      <c r="AH13" s="29"/>
    </row>
    <row r="14" spans="1:34" ht="13.5" customHeight="1" thickBot="1">
      <c r="A14" s="17"/>
      <c r="B14" s="153"/>
      <c r="C14" s="155"/>
      <c r="D14" s="157"/>
      <c r="E14" s="161"/>
      <c r="F14" s="149"/>
      <c r="G14" s="68" t="s">
        <v>122</v>
      </c>
      <c r="H14" s="151"/>
      <c r="I14" s="68"/>
      <c r="J14" s="151"/>
      <c r="K14" s="68"/>
      <c r="L14" s="151"/>
      <c r="M14" s="68"/>
      <c r="N14" s="151"/>
      <c r="O14" s="68"/>
      <c r="P14" s="151"/>
      <c r="Q14" s="68"/>
      <c r="R14" s="151"/>
      <c r="S14" s="68"/>
      <c r="T14" s="151"/>
      <c r="U14" s="69"/>
      <c r="V14" s="151"/>
      <c r="W14" s="69"/>
      <c r="X14" s="151"/>
      <c r="Y14" s="69"/>
      <c r="Z14" s="163"/>
      <c r="AA14" s="147"/>
      <c r="AB14" s="147"/>
      <c r="AC14" s="29"/>
      <c r="AD14" s="29"/>
      <c r="AE14" s="29"/>
      <c r="AF14" s="29"/>
      <c r="AG14" s="29"/>
      <c r="AH14" s="29"/>
    </row>
    <row r="15" spans="1:34" ht="13.5" customHeight="1" thickTop="1">
      <c r="A15" s="17"/>
      <c r="B15" s="166">
        <v>5</v>
      </c>
      <c r="C15" s="154" t="str">
        <f>VLOOKUP(B15,'пр.взв'!B15:E38,2,FALSE)</f>
        <v>Юдин Вячеслав Романович</v>
      </c>
      <c r="D15" s="156" t="str">
        <f>VLOOKUP(B15,'пр.взв'!B15:F44,3,FALSE)</f>
        <v>11.09.2001, 1ю</v>
      </c>
      <c r="E15" s="156" t="str">
        <f>VLOOKUP(B15,'пр.взв'!B15:G44,4,FALSE)</f>
        <v>р.п.Таловая Воронежская обл. ЦФО</v>
      </c>
      <c r="F15" s="148">
        <v>6</v>
      </c>
      <c r="G15" s="66">
        <v>4</v>
      </c>
      <c r="H15" s="150">
        <v>7</v>
      </c>
      <c r="I15" s="66">
        <v>0</v>
      </c>
      <c r="J15" s="150">
        <v>8</v>
      </c>
      <c r="K15" s="66">
        <v>2</v>
      </c>
      <c r="L15" s="150">
        <v>1</v>
      </c>
      <c r="M15" s="66">
        <v>4</v>
      </c>
      <c r="N15" s="150" t="s">
        <v>129</v>
      </c>
      <c r="O15" s="66"/>
      <c r="P15" s="150" t="s">
        <v>129</v>
      </c>
      <c r="Q15" s="66"/>
      <c r="R15" s="150" t="s">
        <v>129</v>
      </c>
      <c r="S15" s="66"/>
      <c r="T15" s="150" t="s">
        <v>129</v>
      </c>
      <c r="U15" s="67"/>
      <c r="V15" s="150" t="s">
        <v>129</v>
      </c>
      <c r="W15" s="67"/>
      <c r="X15" s="150" t="s">
        <v>129</v>
      </c>
      <c r="Y15" s="67"/>
      <c r="Z15" s="162">
        <v>3</v>
      </c>
      <c r="AA15" s="146">
        <f>SUM(G15+I15+K15+M15+O15+Q15+S15+U15+W15+Y15)</f>
        <v>10</v>
      </c>
      <c r="AB15" s="146">
        <v>13</v>
      </c>
      <c r="AC15" s="29"/>
      <c r="AD15" s="29"/>
      <c r="AE15" s="29"/>
      <c r="AF15" s="29"/>
      <c r="AG15" s="29"/>
      <c r="AH15" s="29"/>
    </row>
    <row r="16" spans="1:34" ht="13.5" customHeight="1" thickBot="1">
      <c r="A16" s="17"/>
      <c r="B16" s="167"/>
      <c r="C16" s="155"/>
      <c r="D16" s="157"/>
      <c r="E16" s="157"/>
      <c r="F16" s="149"/>
      <c r="G16" s="68"/>
      <c r="H16" s="151"/>
      <c r="I16" s="68" t="s">
        <v>126</v>
      </c>
      <c r="J16" s="151"/>
      <c r="K16" s="68"/>
      <c r="L16" s="151"/>
      <c r="M16" s="68"/>
      <c r="N16" s="151"/>
      <c r="O16" s="68"/>
      <c r="P16" s="151"/>
      <c r="Q16" s="68"/>
      <c r="R16" s="151"/>
      <c r="S16" s="68"/>
      <c r="T16" s="151"/>
      <c r="U16" s="69"/>
      <c r="V16" s="151"/>
      <c r="W16" s="69"/>
      <c r="X16" s="151"/>
      <c r="Y16" s="69"/>
      <c r="Z16" s="163"/>
      <c r="AA16" s="147"/>
      <c r="AB16" s="147"/>
      <c r="AC16" s="29"/>
      <c r="AD16" s="29"/>
      <c r="AE16" s="29"/>
      <c r="AF16" s="29"/>
      <c r="AG16" s="29"/>
      <c r="AH16" s="29"/>
    </row>
    <row r="17" spans="1:34" ht="13.5" customHeight="1" thickTop="1">
      <c r="A17" s="17"/>
      <c r="B17" s="152">
        <v>6</v>
      </c>
      <c r="C17" s="154" t="str">
        <f>VLOOKUP(B17,'пр.взв'!B17:E40,2,FALSE)</f>
        <v>Шканин Сергей Николаевич</v>
      </c>
      <c r="D17" s="158">
        <f>VLOOKUP(B17,'пр.взв'!B17:F44,3,FALSE)</f>
        <v>37101</v>
      </c>
      <c r="E17" s="160" t="str">
        <f>VLOOKUP(B17,'пр.взв'!B17:G44,4,FALSE)</f>
        <v>г.Самара Самарская обл. ПФО</v>
      </c>
      <c r="F17" s="148">
        <v>5</v>
      </c>
      <c r="G17" s="66">
        <v>0</v>
      </c>
      <c r="H17" s="150">
        <v>9</v>
      </c>
      <c r="I17" s="66">
        <v>0</v>
      </c>
      <c r="J17" s="150">
        <v>10</v>
      </c>
      <c r="K17" s="66">
        <v>4</v>
      </c>
      <c r="L17" s="150">
        <v>4</v>
      </c>
      <c r="M17" s="66">
        <v>2</v>
      </c>
      <c r="N17" s="150" t="s">
        <v>120</v>
      </c>
      <c r="O17" s="66"/>
      <c r="P17" s="150">
        <v>1</v>
      </c>
      <c r="Q17" s="66">
        <v>2</v>
      </c>
      <c r="R17" s="150" t="s">
        <v>129</v>
      </c>
      <c r="S17" s="66"/>
      <c r="T17" s="150" t="s">
        <v>129</v>
      </c>
      <c r="U17" s="67"/>
      <c r="V17" s="150" t="s">
        <v>129</v>
      </c>
      <c r="W17" s="67"/>
      <c r="X17" s="150" t="s">
        <v>129</v>
      </c>
      <c r="Y17" s="67"/>
      <c r="Z17" s="162">
        <v>6</v>
      </c>
      <c r="AA17" s="146">
        <f>SUM(G17+I17+K17+M17+O17+Q17+S17+U17+W17+Y17)</f>
        <v>8</v>
      </c>
      <c r="AB17" s="146">
        <v>5</v>
      </c>
      <c r="AC17" s="29"/>
      <c r="AD17" s="29"/>
      <c r="AE17" s="29"/>
      <c r="AF17" s="29"/>
      <c r="AG17" s="29"/>
      <c r="AH17" s="29"/>
    </row>
    <row r="18" spans="1:34" ht="13.5" customHeight="1" thickBot="1">
      <c r="A18" s="17"/>
      <c r="B18" s="153"/>
      <c r="C18" s="155"/>
      <c r="D18" s="159"/>
      <c r="E18" s="161"/>
      <c r="F18" s="149"/>
      <c r="G18" s="68" t="s">
        <v>123</v>
      </c>
      <c r="H18" s="151"/>
      <c r="I18" s="68" t="s">
        <v>127</v>
      </c>
      <c r="J18" s="151"/>
      <c r="K18" s="68"/>
      <c r="L18" s="151"/>
      <c r="M18" s="68"/>
      <c r="N18" s="151"/>
      <c r="O18" s="68"/>
      <c r="P18" s="151"/>
      <c r="Q18" s="68"/>
      <c r="R18" s="151"/>
      <c r="S18" s="68"/>
      <c r="T18" s="151"/>
      <c r="U18" s="69"/>
      <c r="V18" s="151"/>
      <c r="W18" s="69"/>
      <c r="X18" s="151"/>
      <c r="Y18" s="69"/>
      <c r="Z18" s="163"/>
      <c r="AA18" s="147"/>
      <c r="AB18" s="147"/>
      <c r="AC18" s="29"/>
      <c r="AD18" s="29"/>
      <c r="AE18" s="29"/>
      <c r="AF18" s="29"/>
      <c r="AG18" s="29"/>
      <c r="AH18" s="29"/>
    </row>
    <row r="19" spans="1:34" ht="13.5" customHeight="1" thickTop="1">
      <c r="A19" s="17"/>
      <c r="B19" s="152">
        <v>7</v>
      </c>
      <c r="C19" s="154" t="str">
        <f>VLOOKUP(B19,'пр.взв'!B19:E42,2,FALSE)</f>
        <v>Захаров Никита Сергеевич </v>
      </c>
      <c r="D19" s="156" t="str">
        <f>VLOOKUP(B19,'пр.взв'!B19:F44,3,FALSE)</f>
        <v>2001, 2ю</v>
      </c>
      <c r="E19" s="156" t="str">
        <f>VLOOKUP(B19,'пр.взв'!B19:G44,4,FALSE)</f>
        <v>ГБОУ ЦО "Самбо-70" г.Москва</v>
      </c>
      <c r="F19" s="148">
        <v>8</v>
      </c>
      <c r="G19" s="66">
        <v>4</v>
      </c>
      <c r="H19" s="150">
        <v>5</v>
      </c>
      <c r="I19" s="66">
        <v>4</v>
      </c>
      <c r="J19" s="150" t="s">
        <v>129</v>
      </c>
      <c r="K19" s="66"/>
      <c r="L19" s="150" t="s">
        <v>129</v>
      </c>
      <c r="M19" s="66"/>
      <c r="N19" s="150" t="s">
        <v>129</v>
      </c>
      <c r="O19" s="66"/>
      <c r="P19" s="150" t="s">
        <v>129</v>
      </c>
      <c r="Q19" s="66"/>
      <c r="R19" s="150" t="s">
        <v>129</v>
      </c>
      <c r="S19" s="66"/>
      <c r="T19" s="150" t="s">
        <v>129</v>
      </c>
      <c r="U19" s="67"/>
      <c r="V19" s="150" t="s">
        <v>129</v>
      </c>
      <c r="W19" s="67"/>
      <c r="X19" s="150" t="s">
        <v>129</v>
      </c>
      <c r="Y19" s="67"/>
      <c r="Z19" s="162">
        <v>2</v>
      </c>
      <c r="AA19" s="146">
        <f>SUM(G19+I19+K19+M19+O19+Q19+S19+U19+W19+Y19)</f>
        <v>8</v>
      </c>
      <c r="AB19" s="146">
        <v>17</v>
      </c>
      <c r="AC19" s="29"/>
      <c r="AD19" s="29"/>
      <c r="AE19" s="29"/>
      <c r="AF19" s="29"/>
      <c r="AG19" s="29"/>
      <c r="AH19" s="29"/>
    </row>
    <row r="20" spans="1:34" ht="13.5" customHeight="1" thickBot="1">
      <c r="A20" s="17"/>
      <c r="B20" s="153"/>
      <c r="C20" s="155"/>
      <c r="D20" s="157"/>
      <c r="E20" s="157"/>
      <c r="F20" s="149"/>
      <c r="G20" s="68"/>
      <c r="H20" s="151"/>
      <c r="I20" s="68"/>
      <c r="J20" s="151"/>
      <c r="K20" s="68"/>
      <c r="L20" s="151"/>
      <c r="M20" s="68"/>
      <c r="N20" s="151"/>
      <c r="O20" s="68"/>
      <c r="P20" s="151"/>
      <c r="Q20" s="68"/>
      <c r="R20" s="151"/>
      <c r="S20" s="68"/>
      <c r="T20" s="151"/>
      <c r="U20" s="69"/>
      <c r="V20" s="151"/>
      <c r="W20" s="69"/>
      <c r="X20" s="151"/>
      <c r="Y20" s="69"/>
      <c r="Z20" s="163"/>
      <c r="AA20" s="147"/>
      <c r="AB20" s="147"/>
      <c r="AC20" s="29"/>
      <c r="AD20" s="29"/>
      <c r="AE20" s="29"/>
      <c r="AF20" s="29"/>
      <c r="AG20" s="29"/>
      <c r="AH20" s="29"/>
    </row>
    <row r="21" spans="1:34" ht="13.5" customHeight="1" thickTop="1">
      <c r="A21" s="17"/>
      <c r="B21" s="152">
        <v>8</v>
      </c>
      <c r="C21" s="154" t="str">
        <f>VLOOKUP(B21,'пр.взв'!B21:E44,2,FALSE)</f>
        <v>Назаров Павел Александрович</v>
      </c>
      <c r="D21" s="156" t="str">
        <f>VLOOKUP(B21,'пр.взв'!B21:F44,3,FALSE)</f>
        <v>22.01.2002, 1ю</v>
      </c>
      <c r="E21" s="160" t="str">
        <f>VLOOKUP(B21,'пр.взв'!B21:G44,4,FALSE)</f>
        <v>г.Пушкино Московская обл., ЦФО</v>
      </c>
      <c r="F21" s="148">
        <v>7</v>
      </c>
      <c r="G21" s="66">
        <v>0</v>
      </c>
      <c r="H21" s="150">
        <v>10</v>
      </c>
      <c r="I21" s="66">
        <v>4</v>
      </c>
      <c r="J21" s="150">
        <v>5</v>
      </c>
      <c r="K21" s="66">
        <v>3</v>
      </c>
      <c r="L21" s="150" t="s">
        <v>129</v>
      </c>
      <c r="M21" s="66"/>
      <c r="N21" s="150" t="s">
        <v>129</v>
      </c>
      <c r="O21" s="66"/>
      <c r="P21" s="150" t="s">
        <v>129</v>
      </c>
      <c r="Q21" s="66"/>
      <c r="R21" s="150" t="s">
        <v>129</v>
      </c>
      <c r="S21" s="66"/>
      <c r="T21" s="150" t="s">
        <v>129</v>
      </c>
      <c r="U21" s="67"/>
      <c r="V21" s="150" t="s">
        <v>129</v>
      </c>
      <c r="W21" s="67"/>
      <c r="X21" s="150" t="s">
        <v>129</v>
      </c>
      <c r="Y21" s="67"/>
      <c r="Z21" s="162">
        <v>3</v>
      </c>
      <c r="AA21" s="146">
        <f>SUM(G21+I21+K21+M21+O21+Q21+S21+U21+W21+Y21)</f>
        <v>7</v>
      </c>
      <c r="AB21" s="146">
        <v>9</v>
      </c>
      <c r="AC21" s="29"/>
      <c r="AD21" s="29"/>
      <c r="AE21" s="29"/>
      <c r="AF21" s="29"/>
      <c r="AG21" s="29"/>
      <c r="AH21" s="29"/>
    </row>
    <row r="22" spans="1:34" ht="13.5" customHeight="1" thickBot="1">
      <c r="A22" s="17"/>
      <c r="B22" s="153"/>
      <c r="C22" s="155"/>
      <c r="D22" s="157"/>
      <c r="E22" s="161"/>
      <c r="F22" s="149"/>
      <c r="G22" s="68" t="s">
        <v>123</v>
      </c>
      <c r="H22" s="151"/>
      <c r="I22" s="68"/>
      <c r="J22" s="151"/>
      <c r="K22" s="68"/>
      <c r="L22" s="151"/>
      <c r="M22" s="68"/>
      <c r="N22" s="151"/>
      <c r="O22" s="68"/>
      <c r="P22" s="151"/>
      <c r="Q22" s="68"/>
      <c r="R22" s="151"/>
      <c r="S22" s="68"/>
      <c r="T22" s="151"/>
      <c r="U22" s="69"/>
      <c r="V22" s="151"/>
      <c r="W22" s="69"/>
      <c r="X22" s="151"/>
      <c r="Y22" s="69"/>
      <c r="Z22" s="163"/>
      <c r="AA22" s="147"/>
      <c r="AB22" s="147"/>
      <c r="AC22" s="29"/>
      <c r="AD22" s="29"/>
      <c r="AE22" s="29"/>
      <c r="AF22" s="29"/>
      <c r="AG22" s="29"/>
      <c r="AH22" s="29"/>
    </row>
    <row r="23" spans="1:34" ht="13.5" customHeight="1" thickTop="1">
      <c r="A23" s="17"/>
      <c r="B23" s="152">
        <v>9</v>
      </c>
      <c r="C23" s="154" t="str">
        <f>VLOOKUP(B23,'пр.взв'!B23:E44,2,FALSE)</f>
        <v>Кахрыманов Ансар Бейбалаевич</v>
      </c>
      <c r="D23" s="156" t="str">
        <f>VLOOKUP(B23,'пр.взв'!B23:F46,3,FALSE)</f>
        <v>11.05.2001., бр</v>
      </c>
      <c r="E23" s="156" t="str">
        <f>VLOOKUP(B23,'пр.взв'!B23:G46,4,FALSE)</f>
        <v>г.Саратов, Саратовская обл., ПФО</v>
      </c>
      <c r="F23" s="148">
        <v>10</v>
      </c>
      <c r="G23" s="66">
        <v>4</v>
      </c>
      <c r="H23" s="150">
        <v>6</v>
      </c>
      <c r="I23" s="66">
        <v>4</v>
      </c>
      <c r="J23" s="150" t="s">
        <v>129</v>
      </c>
      <c r="K23" s="66"/>
      <c r="L23" s="150" t="s">
        <v>129</v>
      </c>
      <c r="M23" s="66"/>
      <c r="N23" s="150" t="s">
        <v>129</v>
      </c>
      <c r="O23" s="66"/>
      <c r="P23" s="150" t="s">
        <v>129</v>
      </c>
      <c r="Q23" s="66"/>
      <c r="R23" s="150" t="s">
        <v>129</v>
      </c>
      <c r="S23" s="66"/>
      <c r="T23" s="150" t="s">
        <v>129</v>
      </c>
      <c r="U23" s="67"/>
      <c r="V23" s="150" t="s">
        <v>129</v>
      </c>
      <c r="W23" s="67"/>
      <c r="X23" s="150" t="s">
        <v>129</v>
      </c>
      <c r="Y23" s="67"/>
      <c r="Z23" s="162">
        <v>2</v>
      </c>
      <c r="AA23" s="146">
        <f>SUM(G23+I23+K23+M23+O23+Q23+S23+U23+W23+Y23)</f>
        <v>8</v>
      </c>
      <c r="AB23" s="146">
        <v>19</v>
      </c>
      <c r="AC23" s="29"/>
      <c r="AD23" s="29"/>
      <c r="AE23" s="29"/>
      <c r="AF23" s="29"/>
      <c r="AG23" s="29"/>
      <c r="AH23" s="29"/>
    </row>
    <row r="24" spans="1:34" ht="13.5" customHeight="1" thickBot="1">
      <c r="A24" s="17"/>
      <c r="B24" s="153"/>
      <c r="C24" s="155"/>
      <c r="D24" s="157"/>
      <c r="E24" s="157"/>
      <c r="F24" s="149"/>
      <c r="G24" s="68"/>
      <c r="H24" s="151"/>
      <c r="I24" s="68"/>
      <c r="J24" s="151"/>
      <c r="K24" s="68"/>
      <c r="L24" s="151"/>
      <c r="M24" s="68"/>
      <c r="N24" s="151"/>
      <c r="O24" s="68"/>
      <c r="P24" s="151"/>
      <c r="Q24" s="68"/>
      <c r="R24" s="151"/>
      <c r="S24" s="68"/>
      <c r="T24" s="151"/>
      <c r="U24" s="69"/>
      <c r="V24" s="151"/>
      <c r="W24" s="69"/>
      <c r="X24" s="151"/>
      <c r="Y24" s="69"/>
      <c r="Z24" s="163"/>
      <c r="AA24" s="147"/>
      <c r="AB24" s="147"/>
      <c r="AC24" s="29"/>
      <c r="AD24" s="29"/>
      <c r="AE24" s="29"/>
      <c r="AF24" s="29"/>
      <c r="AG24" s="29"/>
      <c r="AH24" s="29"/>
    </row>
    <row r="25" spans="1:34" ht="13.5" customHeight="1" thickTop="1">
      <c r="A25" s="17"/>
      <c r="B25" s="152">
        <v>10</v>
      </c>
      <c r="C25" s="154" t="str">
        <f>VLOOKUP(B25,'пр.взв'!B25:E44,2,FALSE)</f>
        <v>Уциев Адам Бесланович</v>
      </c>
      <c r="D25" s="156" t="str">
        <f>VLOOKUP(B25,'пр.взв'!B25:F48,3,FALSE)</f>
        <v>24.04.2001, 1ю</v>
      </c>
      <c r="E25" s="160" t="str">
        <f>VLOOKUP(B25,'пр.взв'!B25:G48,4,FALSE)</f>
        <v>ГБОУ ЦО "Самбо-70" г.Москва</v>
      </c>
      <c r="F25" s="148">
        <v>9</v>
      </c>
      <c r="G25" s="66">
        <v>0</v>
      </c>
      <c r="H25" s="150">
        <v>8</v>
      </c>
      <c r="I25" s="66">
        <v>0</v>
      </c>
      <c r="J25" s="150">
        <v>6</v>
      </c>
      <c r="K25" s="66">
        <v>0</v>
      </c>
      <c r="L25" s="150" t="s">
        <v>120</v>
      </c>
      <c r="M25" s="66"/>
      <c r="N25" s="150">
        <v>1</v>
      </c>
      <c r="O25" s="66">
        <v>4</v>
      </c>
      <c r="P25" s="150" t="s">
        <v>120</v>
      </c>
      <c r="Q25" s="66"/>
      <c r="R25" s="150" t="s">
        <v>138</v>
      </c>
      <c r="S25" s="66"/>
      <c r="T25" s="150"/>
      <c r="U25" s="67"/>
      <c r="V25" s="150">
        <v>11</v>
      </c>
      <c r="W25" s="67">
        <v>0</v>
      </c>
      <c r="X25" s="150">
        <v>16</v>
      </c>
      <c r="Y25" s="67">
        <v>3</v>
      </c>
      <c r="Z25" s="162"/>
      <c r="AA25" s="146">
        <f>SUM(G25+I25+K25+M25+O25+Q25+S25+U25+W25+Y25)</f>
        <v>7</v>
      </c>
      <c r="AB25" s="146">
        <v>2</v>
      </c>
      <c r="AC25" s="29"/>
      <c r="AD25" s="29"/>
      <c r="AE25" s="29"/>
      <c r="AF25" s="29"/>
      <c r="AG25" s="29"/>
      <c r="AH25" s="29"/>
    </row>
    <row r="26" spans="1:34" ht="13.5" customHeight="1" thickBot="1">
      <c r="A26" s="17"/>
      <c r="B26" s="153"/>
      <c r="C26" s="155"/>
      <c r="D26" s="157"/>
      <c r="E26" s="161"/>
      <c r="F26" s="149"/>
      <c r="G26" s="68" t="s">
        <v>124</v>
      </c>
      <c r="H26" s="151"/>
      <c r="I26" s="68" t="s">
        <v>128</v>
      </c>
      <c r="J26" s="151"/>
      <c r="K26" s="68" t="s">
        <v>122</v>
      </c>
      <c r="L26" s="151"/>
      <c r="M26" s="68"/>
      <c r="N26" s="151"/>
      <c r="O26" s="68"/>
      <c r="P26" s="151"/>
      <c r="Q26" s="68"/>
      <c r="R26" s="151"/>
      <c r="S26" s="68"/>
      <c r="T26" s="151"/>
      <c r="U26" s="69"/>
      <c r="V26" s="151"/>
      <c r="W26" s="69"/>
      <c r="X26" s="151"/>
      <c r="Y26" s="69"/>
      <c r="Z26" s="163"/>
      <c r="AA26" s="147"/>
      <c r="AB26" s="147"/>
      <c r="AC26" s="29"/>
      <c r="AD26" s="29"/>
      <c r="AE26" s="29"/>
      <c r="AF26" s="29"/>
      <c r="AG26" s="29"/>
      <c r="AH26" s="29"/>
    </row>
    <row r="27" spans="1:34" ht="13.5" customHeight="1" thickBot="1" thickTop="1">
      <c r="A27" s="17"/>
      <c r="B27" s="215" t="s">
        <v>119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7"/>
      <c r="AC27" s="29"/>
      <c r="AD27" s="29"/>
      <c r="AE27" s="29"/>
      <c r="AF27" s="29"/>
      <c r="AG27" s="29"/>
      <c r="AH27" s="29"/>
    </row>
    <row r="28" spans="1:34" ht="13.5" customHeight="1" thickTop="1">
      <c r="A28" s="17"/>
      <c r="B28" s="152">
        <v>11</v>
      </c>
      <c r="C28" s="154" t="str">
        <f>VLOOKUP(B28,'пр.взв'!B27:E44,2,FALSE)</f>
        <v>Скрыпченко Константин Александрович</v>
      </c>
      <c r="D28" s="156" t="str">
        <f>VLOOKUP(B28,'пр.взв'!B27:F50,3,FALSE)</f>
        <v>24.06.2002, 1ю</v>
      </c>
      <c r="E28" s="156" t="str">
        <f>VLOOKUP(B28,'пр.взв'!B27:G50,4,FALSE)</f>
        <v>г.Волгоград, Волгоградская обл. ЮФО</v>
      </c>
      <c r="F28" s="148">
        <v>12</v>
      </c>
      <c r="G28" s="66">
        <v>2</v>
      </c>
      <c r="H28" s="150">
        <v>13</v>
      </c>
      <c r="I28" s="66">
        <v>1</v>
      </c>
      <c r="J28" s="150">
        <v>15</v>
      </c>
      <c r="K28" s="66">
        <v>0</v>
      </c>
      <c r="L28" s="150">
        <v>16</v>
      </c>
      <c r="M28" s="76">
        <v>2.5</v>
      </c>
      <c r="N28" s="150">
        <v>18</v>
      </c>
      <c r="O28" s="66">
        <v>1</v>
      </c>
      <c r="P28" s="150" t="s">
        <v>139</v>
      </c>
      <c r="Q28" s="66"/>
      <c r="R28" s="150"/>
      <c r="S28" s="66"/>
      <c r="T28" s="150"/>
      <c r="U28" s="67"/>
      <c r="V28" s="150">
        <v>10</v>
      </c>
      <c r="W28" s="67">
        <v>4</v>
      </c>
      <c r="X28" s="150"/>
      <c r="Y28" s="67"/>
      <c r="Z28" s="162"/>
      <c r="AA28" s="190">
        <f>SUM(G28+I28+K28+M28+O28+Q28+S28+U28+W28+Y28)</f>
        <v>10.5</v>
      </c>
      <c r="AB28" s="146">
        <v>3</v>
      </c>
      <c r="AC28" s="29"/>
      <c r="AD28" s="29"/>
      <c r="AE28" s="29"/>
      <c r="AF28" s="29"/>
      <c r="AG28" s="29"/>
      <c r="AH28" s="29"/>
    </row>
    <row r="29" spans="1:34" ht="13.5" customHeight="1" thickBot="1">
      <c r="A29" s="17"/>
      <c r="B29" s="153"/>
      <c r="C29" s="155"/>
      <c r="D29" s="157"/>
      <c r="E29" s="157"/>
      <c r="F29" s="149"/>
      <c r="G29" s="68"/>
      <c r="H29" s="151"/>
      <c r="I29" s="68"/>
      <c r="J29" s="151"/>
      <c r="K29" s="68" t="s">
        <v>136</v>
      </c>
      <c r="L29" s="151"/>
      <c r="M29" s="68"/>
      <c r="N29" s="151"/>
      <c r="O29" s="68"/>
      <c r="P29" s="151"/>
      <c r="Q29" s="68"/>
      <c r="R29" s="151"/>
      <c r="S29" s="68"/>
      <c r="T29" s="151"/>
      <c r="U29" s="69"/>
      <c r="V29" s="151"/>
      <c r="W29" s="69"/>
      <c r="X29" s="151"/>
      <c r="Y29" s="69"/>
      <c r="Z29" s="163"/>
      <c r="AA29" s="191"/>
      <c r="AB29" s="147"/>
      <c r="AC29" s="29"/>
      <c r="AD29" s="29"/>
      <c r="AE29" s="29"/>
      <c r="AF29" s="29"/>
      <c r="AG29" s="29"/>
      <c r="AH29" s="29"/>
    </row>
    <row r="30" spans="1:34" ht="13.5" customHeight="1" thickTop="1">
      <c r="A30" s="17"/>
      <c r="B30" s="152">
        <v>12</v>
      </c>
      <c r="C30" s="154" t="str">
        <f>VLOOKUP(B30,'пр.взв'!B29:E44,2,FALSE)</f>
        <v>Уваров Виктор Владимирович</v>
      </c>
      <c r="D30" s="156" t="str">
        <f>VLOOKUP(B30,'пр.взв'!B29:F52,3,FALSE)</f>
        <v>10.02.2001,1ю</v>
      </c>
      <c r="E30" s="160" t="str">
        <f>VLOOKUP(B30,'пр.взв'!B29:G52,4,FALSE)</f>
        <v>ГБОУ ЦО "Самбо-70" г.Москва</v>
      </c>
      <c r="F30" s="148">
        <v>11</v>
      </c>
      <c r="G30" s="66">
        <v>3</v>
      </c>
      <c r="H30" s="150">
        <v>14</v>
      </c>
      <c r="I30" s="66">
        <v>0</v>
      </c>
      <c r="J30" s="150">
        <v>13</v>
      </c>
      <c r="K30" s="66">
        <v>1</v>
      </c>
      <c r="L30" s="150">
        <v>18</v>
      </c>
      <c r="M30" s="66">
        <v>1</v>
      </c>
      <c r="N30" s="150">
        <v>16</v>
      </c>
      <c r="O30" s="66">
        <v>3</v>
      </c>
      <c r="P30" s="150" t="s">
        <v>129</v>
      </c>
      <c r="Q30" s="66"/>
      <c r="R30" s="150" t="s">
        <v>129</v>
      </c>
      <c r="S30" s="66"/>
      <c r="T30" s="150" t="s">
        <v>129</v>
      </c>
      <c r="U30" s="67"/>
      <c r="V30" s="150" t="s">
        <v>129</v>
      </c>
      <c r="W30" s="67"/>
      <c r="X30" s="150" t="s">
        <v>129</v>
      </c>
      <c r="Y30" s="67"/>
      <c r="Z30" s="162">
        <v>5</v>
      </c>
      <c r="AA30" s="146">
        <f>SUM(G30+I30+K30+M30+O30+Q30+S30+U30+W30+Y30)</f>
        <v>8</v>
      </c>
      <c r="AB30" s="146">
        <v>6</v>
      </c>
      <c r="AC30" s="29"/>
      <c r="AD30" s="29"/>
      <c r="AE30" s="29"/>
      <c r="AF30" s="29"/>
      <c r="AG30" s="29"/>
      <c r="AH30" s="29"/>
    </row>
    <row r="31" spans="1:34" ht="13.5" customHeight="1" thickBot="1">
      <c r="A31" s="17"/>
      <c r="B31" s="153"/>
      <c r="C31" s="155"/>
      <c r="D31" s="157"/>
      <c r="E31" s="161"/>
      <c r="F31" s="149"/>
      <c r="G31" s="68"/>
      <c r="H31" s="151"/>
      <c r="I31" s="68" t="s">
        <v>131</v>
      </c>
      <c r="J31" s="151"/>
      <c r="K31" s="68"/>
      <c r="L31" s="151"/>
      <c r="M31" s="68"/>
      <c r="N31" s="151"/>
      <c r="O31" s="68"/>
      <c r="P31" s="151"/>
      <c r="Q31" s="68"/>
      <c r="R31" s="151"/>
      <c r="S31" s="68"/>
      <c r="T31" s="151"/>
      <c r="U31" s="69"/>
      <c r="V31" s="151"/>
      <c r="W31" s="69"/>
      <c r="X31" s="151"/>
      <c r="Y31" s="69"/>
      <c r="Z31" s="163"/>
      <c r="AA31" s="147"/>
      <c r="AB31" s="147"/>
      <c r="AC31" s="29"/>
      <c r="AD31" s="29"/>
      <c r="AE31" s="29"/>
      <c r="AF31" s="29"/>
      <c r="AG31" s="29"/>
      <c r="AH31" s="29"/>
    </row>
    <row r="32" spans="1:34" ht="13.5" customHeight="1" thickTop="1">
      <c r="A32" s="1"/>
      <c r="B32" s="152">
        <v>13</v>
      </c>
      <c r="C32" s="154" t="str">
        <f>VLOOKUP(B32,'пр.взв'!B31:E44,2,FALSE)</f>
        <v>Сафонов Андрей Сергеевич</v>
      </c>
      <c r="D32" s="156" t="str">
        <f>VLOOKUP(B32,'пр.взв'!B31:F54,3,FALSE)</f>
        <v>02.02.2002, 1ю</v>
      </c>
      <c r="E32" s="156" t="str">
        <f>VLOOKUP(B32,'пр.взв'!B31:G54,4,FALSE)</f>
        <v>г.Энгельс, Саратовская обл., ПФО</v>
      </c>
      <c r="F32" s="148">
        <v>14</v>
      </c>
      <c r="G32" s="66">
        <v>2</v>
      </c>
      <c r="H32" s="150">
        <v>11</v>
      </c>
      <c r="I32" s="66">
        <v>3</v>
      </c>
      <c r="J32" s="150">
        <v>12</v>
      </c>
      <c r="K32" s="66">
        <v>3</v>
      </c>
      <c r="L32" s="150" t="s">
        <v>129</v>
      </c>
      <c r="M32" s="66"/>
      <c r="N32" s="150" t="s">
        <v>129</v>
      </c>
      <c r="O32" s="66"/>
      <c r="P32" s="150" t="s">
        <v>129</v>
      </c>
      <c r="Q32" s="66"/>
      <c r="R32" s="150" t="s">
        <v>129</v>
      </c>
      <c r="S32" s="66"/>
      <c r="T32" s="150" t="s">
        <v>129</v>
      </c>
      <c r="U32" s="67"/>
      <c r="V32" s="150" t="s">
        <v>129</v>
      </c>
      <c r="W32" s="67"/>
      <c r="X32" s="150" t="s">
        <v>129</v>
      </c>
      <c r="Y32" s="67"/>
      <c r="Z32" s="162">
        <v>3</v>
      </c>
      <c r="AA32" s="146">
        <f>SUM(G32+I32+K32+M32+O32+Q32+S32+U32+W32+Y32)</f>
        <v>8</v>
      </c>
      <c r="AB32" s="146">
        <v>11</v>
      </c>
      <c r="AC32" s="29"/>
      <c r="AD32" s="29"/>
      <c r="AE32" s="29"/>
      <c r="AF32" s="29"/>
      <c r="AG32" s="29"/>
      <c r="AH32" s="29"/>
    </row>
    <row r="33" spans="1:34" ht="13.5" customHeight="1" thickBot="1">
      <c r="A33" s="1"/>
      <c r="B33" s="153"/>
      <c r="C33" s="155"/>
      <c r="D33" s="157"/>
      <c r="E33" s="157"/>
      <c r="F33" s="149"/>
      <c r="G33" s="68"/>
      <c r="H33" s="151"/>
      <c r="I33" s="68"/>
      <c r="J33" s="151"/>
      <c r="K33" s="68"/>
      <c r="L33" s="151"/>
      <c r="M33" s="68"/>
      <c r="N33" s="151"/>
      <c r="O33" s="68"/>
      <c r="P33" s="151"/>
      <c r="Q33" s="68"/>
      <c r="R33" s="151"/>
      <c r="S33" s="68"/>
      <c r="T33" s="151"/>
      <c r="U33" s="69"/>
      <c r="V33" s="151"/>
      <c r="W33" s="69"/>
      <c r="X33" s="151"/>
      <c r="Y33" s="69"/>
      <c r="Z33" s="163"/>
      <c r="AA33" s="147"/>
      <c r="AB33" s="147"/>
      <c r="AC33" s="29"/>
      <c r="AD33" s="29"/>
      <c r="AE33" s="29"/>
      <c r="AF33" s="29"/>
      <c r="AG33" s="29"/>
      <c r="AH33" s="29"/>
    </row>
    <row r="34" spans="2:34" ht="13.5" customHeight="1" thickTop="1">
      <c r="B34" s="152">
        <v>14</v>
      </c>
      <c r="C34" s="154" t="str">
        <f>VLOOKUP(B34,'пр.взв'!B33:E44,2,FALSE)</f>
        <v>Рафиков Ильдар Дамирович</v>
      </c>
      <c r="D34" s="158">
        <f>VLOOKUP(B34,'пр.взв'!B33:F56,3,FALSE)</f>
        <v>37181</v>
      </c>
      <c r="E34" s="160" t="str">
        <f>VLOOKUP(B34,'пр.взв'!B33:G56,4,FALSE)</f>
        <v>г.Сызрань Самарская область, ПФО</v>
      </c>
      <c r="F34" s="148">
        <v>13</v>
      </c>
      <c r="G34" s="66">
        <v>3</v>
      </c>
      <c r="H34" s="150">
        <v>12</v>
      </c>
      <c r="I34" s="66">
        <v>4</v>
      </c>
      <c r="J34" s="150" t="s">
        <v>129</v>
      </c>
      <c r="K34" s="66"/>
      <c r="L34" s="150" t="s">
        <v>129</v>
      </c>
      <c r="M34" s="66"/>
      <c r="N34" s="150" t="s">
        <v>129</v>
      </c>
      <c r="O34" s="66"/>
      <c r="P34" s="150" t="s">
        <v>129</v>
      </c>
      <c r="Q34" s="66"/>
      <c r="R34" s="150" t="s">
        <v>129</v>
      </c>
      <c r="S34" s="66"/>
      <c r="T34" s="150" t="s">
        <v>129</v>
      </c>
      <c r="U34" s="67"/>
      <c r="V34" s="150" t="s">
        <v>129</v>
      </c>
      <c r="W34" s="67"/>
      <c r="X34" s="150" t="s">
        <v>129</v>
      </c>
      <c r="Y34" s="67"/>
      <c r="Z34" s="162">
        <v>2</v>
      </c>
      <c r="AA34" s="146">
        <f>SUM(G34+I34+K34+M34+O34+Q34+S34+U34+W34+Y34)</f>
        <v>7</v>
      </c>
      <c r="AB34" s="146">
        <v>15</v>
      </c>
      <c r="AC34" s="29"/>
      <c r="AD34" s="29"/>
      <c r="AE34" s="29"/>
      <c r="AF34" s="29"/>
      <c r="AG34" s="29"/>
      <c r="AH34" s="29"/>
    </row>
    <row r="35" spans="2:34" ht="13.5" customHeight="1" thickBot="1">
      <c r="B35" s="153"/>
      <c r="C35" s="155"/>
      <c r="D35" s="159"/>
      <c r="E35" s="161"/>
      <c r="F35" s="149"/>
      <c r="G35" s="68"/>
      <c r="H35" s="151"/>
      <c r="I35" s="68"/>
      <c r="J35" s="151"/>
      <c r="K35" s="68"/>
      <c r="L35" s="151"/>
      <c r="M35" s="68"/>
      <c r="N35" s="151"/>
      <c r="O35" s="68"/>
      <c r="P35" s="151"/>
      <c r="Q35" s="68"/>
      <c r="R35" s="151"/>
      <c r="S35" s="68"/>
      <c r="T35" s="151"/>
      <c r="U35" s="69"/>
      <c r="V35" s="151"/>
      <c r="W35" s="69"/>
      <c r="X35" s="151"/>
      <c r="Y35" s="69"/>
      <c r="Z35" s="163"/>
      <c r="AA35" s="147"/>
      <c r="AB35" s="147"/>
      <c r="AC35" s="29"/>
      <c r="AD35" s="29"/>
      <c r="AE35" s="29"/>
      <c r="AF35" s="29"/>
      <c r="AG35" s="29"/>
      <c r="AH35" s="29"/>
    </row>
    <row r="36" spans="2:34" ht="13.5" customHeight="1" thickTop="1">
      <c r="B36" s="152">
        <v>15</v>
      </c>
      <c r="C36" s="154" t="str">
        <f>VLOOKUP(B36,'пр.взв'!B35:E44,2,FALSE)</f>
        <v>Мазин Илья Александрович</v>
      </c>
      <c r="D36" s="156" t="str">
        <f>VLOOKUP(B36,'пр.взв'!B35:F58,3,FALSE)</f>
        <v>12.03.2002, 2ю</v>
      </c>
      <c r="E36" s="156" t="str">
        <f>VLOOKUP(B36,'пр.взв'!B35:G58,4,FALSE)</f>
        <v>ГБОУ ЦО "Самбо-70" г.Москва</v>
      </c>
      <c r="F36" s="148">
        <v>16</v>
      </c>
      <c r="G36" s="66">
        <v>3</v>
      </c>
      <c r="H36" s="150">
        <v>17</v>
      </c>
      <c r="I36" s="66">
        <v>1</v>
      </c>
      <c r="J36" s="150">
        <v>13</v>
      </c>
      <c r="K36" s="66">
        <v>4</v>
      </c>
      <c r="L36" s="150" t="s">
        <v>129</v>
      </c>
      <c r="M36" s="66"/>
      <c r="N36" s="150" t="s">
        <v>129</v>
      </c>
      <c r="O36" s="66"/>
      <c r="P36" s="150" t="s">
        <v>129</v>
      </c>
      <c r="Q36" s="66"/>
      <c r="R36" s="150" t="s">
        <v>129</v>
      </c>
      <c r="S36" s="66"/>
      <c r="T36" s="150" t="s">
        <v>129</v>
      </c>
      <c r="U36" s="67"/>
      <c r="V36" s="150" t="s">
        <v>129</v>
      </c>
      <c r="W36" s="67"/>
      <c r="X36" s="150" t="s">
        <v>129</v>
      </c>
      <c r="Y36" s="67"/>
      <c r="Z36" s="162">
        <v>3</v>
      </c>
      <c r="AA36" s="146">
        <f>SUM(G36+I36+K36+M36+O36+Q36+S36+U36+W36+Y36)</f>
        <v>8</v>
      </c>
      <c r="AB36" s="146">
        <v>10</v>
      </c>
      <c r="AC36" s="29"/>
      <c r="AD36" s="29"/>
      <c r="AE36" s="29"/>
      <c r="AF36" s="29"/>
      <c r="AG36" s="29"/>
      <c r="AH36" s="29"/>
    </row>
    <row r="37" spans="2:34" ht="13.5" customHeight="1" thickBot="1">
      <c r="B37" s="153"/>
      <c r="C37" s="155"/>
      <c r="D37" s="157"/>
      <c r="E37" s="157"/>
      <c r="F37" s="149"/>
      <c r="G37" s="68"/>
      <c r="H37" s="151"/>
      <c r="I37" s="68"/>
      <c r="J37" s="151"/>
      <c r="K37" s="68"/>
      <c r="L37" s="151"/>
      <c r="M37" s="68"/>
      <c r="N37" s="151"/>
      <c r="O37" s="68"/>
      <c r="P37" s="151"/>
      <c r="Q37" s="68"/>
      <c r="R37" s="151"/>
      <c r="S37" s="68"/>
      <c r="T37" s="151"/>
      <c r="U37" s="69"/>
      <c r="V37" s="151"/>
      <c r="W37" s="69"/>
      <c r="X37" s="151"/>
      <c r="Y37" s="69"/>
      <c r="Z37" s="163"/>
      <c r="AA37" s="147"/>
      <c r="AB37" s="147"/>
      <c r="AC37" s="29"/>
      <c r="AD37" s="29"/>
      <c r="AE37" s="29"/>
      <c r="AF37" s="29"/>
      <c r="AG37" s="29"/>
      <c r="AH37" s="29"/>
    </row>
    <row r="38" spans="2:34" ht="13.5" customHeight="1" thickTop="1">
      <c r="B38" s="152">
        <v>16</v>
      </c>
      <c r="C38" s="154" t="str">
        <f>VLOOKUP(B38,'пр.взв'!B37:E44,2,FALSE)</f>
        <v>Дуйсенов Тимур Равильевич</v>
      </c>
      <c r="D38" s="156" t="str">
        <f>VLOOKUP(B38,'пр.взв'!B37:F60,3,FALSE)</f>
        <v>14.09.2001, 1ю</v>
      </c>
      <c r="E38" s="160" t="str">
        <f>VLOOKUP(B38,'пр.взв'!B37:G60,4,FALSE)</f>
        <v>г.Астрахань, Астраханская обл., ЮФО</v>
      </c>
      <c r="F38" s="148">
        <v>15</v>
      </c>
      <c r="G38" s="66">
        <v>1</v>
      </c>
      <c r="H38" s="150">
        <v>19</v>
      </c>
      <c r="I38" s="66">
        <v>0</v>
      </c>
      <c r="J38" s="150" t="s">
        <v>120</v>
      </c>
      <c r="K38" s="66"/>
      <c r="L38" s="150">
        <v>11</v>
      </c>
      <c r="M38" s="66">
        <v>3</v>
      </c>
      <c r="N38" s="150">
        <v>12</v>
      </c>
      <c r="O38" s="66">
        <v>2</v>
      </c>
      <c r="P38" s="150" t="s">
        <v>140</v>
      </c>
      <c r="Q38" s="66"/>
      <c r="R38" s="150"/>
      <c r="S38" s="66"/>
      <c r="T38" s="150"/>
      <c r="U38" s="67"/>
      <c r="V38" s="150">
        <v>1</v>
      </c>
      <c r="W38" s="67">
        <v>1</v>
      </c>
      <c r="X38" s="150">
        <v>10</v>
      </c>
      <c r="Y38" s="67">
        <v>2</v>
      </c>
      <c r="Z38" s="162"/>
      <c r="AA38" s="146">
        <f>SUM(G38+I38+K38+M38+O38+Q38+S38+U38+W38+Y38)</f>
        <v>9</v>
      </c>
      <c r="AB38" s="146">
        <v>1</v>
      </c>
      <c r="AC38" s="29"/>
      <c r="AD38" s="29"/>
      <c r="AE38" s="29"/>
      <c r="AF38" s="29"/>
      <c r="AG38" s="29"/>
      <c r="AH38" s="29"/>
    </row>
    <row r="39" spans="2:34" ht="13.5" customHeight="1" thickBot="1">
      <c r="B39" s="153"/>
      <c r="C39" s="155"/>
      <c r="D39" s="157"/>
      <c r="E39" s="161"/>
      <c r="F39" s="149"/>
      <c r="G39" s="68"/>
      <c r="H39" s="151"/>
      <c r="I39" s="68" t="s">
        <v>132</v>
      </c>
      <c r="J39" s="151"/>
      <c r="K39" s="68"/>
      <c r="L39" s="151"/>
      <c r="M39" s="68"/>
      <c r="N39" s="151"/>
      <c r="O39" s="68"/>
      <c r="P39" s="151"/>
      <c r="Q39" s="68"/>
      <c r="R39" s="151"/>
      <c r="S39" s="68"/>
      <c r="T39" s="151"/>
      <c r="U39" s="69"/>
      <c r="V39" s="151"/>
      <c r="W39" s="69"/>
      <c r="X39" s="151"/>
      <c r="Y39" s="69"/>
      <c r="Z39" s="163"/>
      <c r="AA39" s="147"/>
      <c r="AB39" s="147"/>
      <c r="AC39" s="29"/>
      <c r="AD39" s="29"/>
      <c r="AE39" s="29"/>
      <c r="AF39" s="29"/>
      <c r="AG39" s="29"/>
      <c r="AH39" s="29"/>
    </row>
    <row r="40" spans="2:34" ht="13.5" customHeight="1" thickTop="1">
      <c r="B40" s="152">
        <v>17</v>
      </c>
      <c r="C40" s="154" t="str">
        <f>VLOOKUP(B40,'пр.взв'!B39:E44,2,FALSE)</f>
        <v>Григорьев Павел Михайлович</v>
      </c>
      <c r="D40" s="156" t="str">
        <f>VLOOKUP(B40,'пр.взв'!B39:F62,3,FALSE)</f>
        <v>27.01.2002, 2 р</v>
      </c>
      <c r="E40" s="156" t="str">
        <f>VLOOKUP(B40,'пр.взв'!B39:G62,4,FALSE)</f>
        <v>г.Чебоксары, Чувашская Республика, ПФО</v>
      </c>
      <c r="F40" s="148">
        <v>18</v>
      </c>
      <c r="G40" s="66">
        <v>3</v>
      </c>
      <c r="H40" s="150">
        <v>15</v>
      </c>
      <c r="I40" s="66">
        <v>3</v>
      </c>
      <c r="J40" s="150" t="s">
        <v>129</v>
      </c>
      <c r="K40" s="66"/>
      <c r="L40" s="150" t="s">
        <v>129</v>
      </c>
      <c r="M40" s="66"/>
      <c r="N40" s="150" t="s">
        <v>129</v>
      </c>
      <c r="O40" s="66"/>
      <c r="P40" s="150" t="s">
        <v>129</v>
      </c>
      <c r="Q40" s="66"/>
      <c r="R40" s="150" t="s">
        <v>129</v>
      </c>
      <c r="S40" s="66"/>
      <c r="T40" s="150" t="s">
        <v>129</v>
      </c>
      <c r="U40" s="67"/>
      <c r="V40" s="150" t="s">
        <v>129</v>
      </c>
      <c r="W40" s="67"/>
      <c r="X40" s="150" t="s">
        <v>129</v>
      </c>
      <c r="Y40" s="67"/>
      <c r="Z40" s="162">
        <v>2</v>
      </c>
      <c r="AA40" s="146">
        <f>SUM(G40+I40+K40+M40+O40+Q40+S40+U40+W40+Y40)</f>
        <v>6</v>
      </c>
      <c r="AB40" s="146">
        <v>14</v>
      </c>
      <c r="AC40" s="29"/>
      <c r="AD40" s="29"/>
      <c r="AE40" s="29"/>
      <c r="AF40" s="29"/>
      <c r="AG40" s="29"/>
      <c r="AH40" s="29"/>
    </row>
    <row r="41" spans="2:34" ht="13.5" customHeight="1" thickBot="1">
      <c r="B41" s="153"/>
      <c r="C41" s="155"/>
      <c r="D41" s="157"/>
      <c r="E41" s="157"/>
      <c r="F41" s="149"/>
      <c r="G41" s="68"/>
      <c r="H41" s="151"/>
      <c r="I41" s="68"/>
      <c r="J41" s="151"/>
      <c r="K41" s="68"/>
      <c r="L41" s="151"/>
      <c r="M41" s="68"/>
      <c r="N41" s="151"/>
      <c r="O41" s="68"/>
      <c r="P41" s="151"/>
      <c r="Q41" s="68"/>
      <c r="R41" s="151"/>
      <c r="S41" s="68"/>
      <c r="T41" s="151"/>
      <c r="U41" s="69"/>
      <c r="V41" s="151"/>
      <c r="W41" s="69"/>
      <c r="X41" s="151"/>
      <c r="Y41" s="69"/>
      <c r="Z41" s="163"/>
      <c r="AA41" s="147"/>
      <c r="AB41" s="147"/>
      <c r="AC41" s="29"/>
      <c r="AD41" s="29"/>
      <c r="AE41" s="29"/>
      <c r="AF41" s="29"/>
      <c r="AG41" s="29"/>
      <c r="AH41" s="29"/>
    </row>
    <row r="42" spans="2:34" ht="13.5" customHeight="1" thickTop="1">
      <c r="B42" s="152">
        <v>18</v>
      </c>
      <c r="C42" s="154" t="str">
        <f>VLOOKUP(B42,'пр.взв'!B41:E44,2,FALSE)</f>
        <v>Тихомиров Егор Валерьевич</v>
      </c>
      <c r="D42" s="156" t="str">
        <f>VLOOKUP(B42,'пр.взв'!B41:F64,3,FALSE)</f>
        <v>22.05.2000, 1ю</v>
      </c>
      <c r="E42" s="160" t="str">
        <f>VLOOKUP(B42,'пр.взв'!B41:G64,4,FALSE)</f>
        <v>ГБОУ ЦО "Самбо-70" г.Москва</v>
      </c>
      <c r="F42" s="148">
        <v>17</v>
      </c>
      <c r="G42" s="66">
        <v>2</v>
      </c>
      <c r="H42" s="150" t="s">
        <v>120</v>
      </c>
      <c r="I42" s="66"/>
      <c r="J42" s="150">
        <v>19</v>
      </c>
      <c r="K42" s="66">
        <v>0</v>
      </c>
      <c r="L42" s="150">
        <v>12</v>
      </c>
      <c r="M42" s="66">
        <v>3</v>
      </c>
      <c r="N42" s="150">
        <v>11</v>
      </c>
      <c r="O42" s="66">
        <v>3</v>
      </c>
      <c r="P42" s="150" t="s">
        <v>129</v>
      </c>
      <c r="Q42" s="66"/>
      <c r="R42" s="150" t="s">
        <v>129</v>
      </c>
      <c r="S42" s="66"/>
      <c r="T42" s="150" t="s">
        <v>129</v>
      </c>
      <c r="U42" s="67"/>
      <c r="V42" s="150" t="s">
        <v>129</v>
      </c>
      <c r="W42" s="67"/>
      <c r="X42" s="150" t="s">
        <v>129</v>
      </c>
      <c r="Y42" s="67"/>
      <c r="Z42" s="162">
        <v>5</v>
      </c>
      <c r="AA42" s="146">
        <f>SUM(G42+I42+K42+M42+O42+Q42+S42+U42+W42+Y42)</f>
        <v>8</v>
      </c>
      <c r="AB42" s="146">
        <v>7</v>
      </c>
      <c r="AC42" s="29"/>
      <c r="AD42" s="29"/>
      <c r="AE42" s="29"/>
      <c r="AF42" s="29"/>
      <c r="AG42" s="29"/>
      <c r="AH42" s="29"/>
    </row>
    <row r="43" spans="2:34" ht="13.5" customHeight="1" thickBot="1">
      <c r="B43" s="153"/>
      <c r="C43" s="155"/>
      <c r="D43" s="157"/>
      <c r="E43" s="161"/>
      <c r="F43" s="149"/>
      <c r="G43" s="68"/>
      <c r="H43" s="151"/>
      <c r="I43" s="68"/>
      <c r="J43" s="151"/>
      <c r="K43" s="68"/>
      <c r="L43" s="151"/>
      <c r="M43" s="68"/>
      <c r="N43" s="151"/>
      <c r="O43" s="68"/>
      <c r="P43" s="151"/>
      <c r="Q43" s="68"/>
      <c r="R43" s="151"/>
      <c r="S43" s="68"/>
      <c r="T43" s="151"/>
      <c r="U43" s="69"/>
      <c r="V43" s="151"/>
      <c r="W43" s="69"/>
      <c r="X43" s="151"/>
      <c r="Y43" s="69"/>
      <c r="Z43" s="163"/>
      <c r="AA43" s="147"/>
      <c r="AB43" s="147"/>
      <c r="AC43" s="29"/>
      <c r="AD43" s="29"/>
      <c r="AE43" s="29"/>
      <c r="AF43" s="29"/>
      <c r="AG43" s="29"/>
      <c r="AH43" s="29"/>
    </row>
    <row r="44" spans="2:34" ht="13.5" customHeight="1" thickTop="1">
      <c r="B44" s="152">
        <v>19</v>
      </c>
      <c r="C44" s="154" t="str">
        <f>VLOOKUP(B44,'пр.взв'!B43:E44,2,FALSE)</f>
        <v>Абитханов Алихан Куржанович</v>
      </c>
      <c r="D44" s="158">
        <f>VLOOKUP(B44,'пр.взв'!B43:F66,3,FALSE)</f>
        <v>37277</v>
      </c>
      <c r="E44" s="156" t="str">
        <f>VLOOKUP(B44,'пр.взв'!B43:G66,4,FALSE)</f>
        <v>Р.Казахстан</v>
      </c>
      <c r="F44" s="148" t="s">
        <v>120</v>
      </c>
      <c r="G44" s="66"/>
      <c r="H44" s="150">
        <v>16</v>
      </c>
      <c r="I44" s="66">
        <v>4</v>
      </c>
      <c r="J44" s="150">
        <v>18</v>
      </c>
      <c r="K44" s="66">
        <v>4</v>
      </c>
      <c r="L44" s="150" t="s">
        <v>129</v>
      </c>
      <c r="M44" s="66"/>
      <c r="N44" s="150" t="s">
        <v>129</v>
      </c>
      <c r="O44" s="66"/>
      <c r="P44" s="150" t="s">
        <v>129</v>
      </c>
      <c r="Q44" s="66"/>
      <c r="R44" s="150" t="s">
        <v>129</v>
      </c>
      <c r="S44" s="66"/>
      <c r="T44" s="150" t="s">
        <v>129</v>
      </c>
      <c r="U44" s="67"/>
      <c r="V44" s="150" t="s">
        <v>129</v>
      </c>
      <c r="W44" s="67"/>
      <c r="X44" s="150" t="s">
        <v>129</v>
      </c>
      <c r="Y44" s="67"/>
      <c r="Z44" s="162">
        <v>3</v>
      </c>
      <c r="AA44" s="146">
        <f>SUM(G44+I44+K44+M44+O44+Q44+S44+U44+W44+Y44)</f>
        <v>8</v>
      </c>
      <c r="AB44" s="146">
        <v>12</v>
      </c>
      <c r="AC44" s="29"/>
      <c r="AD44" s="29"/>
      <c r="AE44" s="29"/>
      <c r="AF44" s="29"/>
      <c r="AG44" s="29"/>
      <c r="AH44" s="29"/>
    </row>
    <row r="45" spans="2:34" ht="13.5" customHeight="1" thickBot="1">
      <c r="B45" s="153"/>
      <c r="C45" s="155"/>
      <c r="D45" s="159"/>
      <c r="E45" s="157"/>
      <c r="F45" s="149"/>
      <c r="G45" s="68"/>
      <c r="H45" s="151"/>
      <c r="I45" s="68"/>
      <c r="J45" s="151"/>
      <c r="K45" s="68"/>
      <c r="L45" s="151"/>
      <c r="M45" s="68"/>
      <c r="N45" s="151"/>
      <c r="O45" s="68"/>
      <c r="P45" s="151"/>
      <c r="Q45" s="68"/>
      <c r="R45" s="151"/>
      <c r="S45" s="68"/>
      <c r="T45" s="151"/>
      <c r="U45" s="69"/>
      <c r="V45" s="151"/>
      <c r="W45" s="69"/>
      <c r="X45" s="151"/>
      <c r="Y45" s="69"/>
      <c r="Z45" s="163"/>
      <c r="AA45" s="147"/>
      <c r="AB45" s="147"/>
      <c r="AC45" s="29"/>
      <c r="AD45" s="29"/>
      <c r="AE45" s="29"/>
      <c r="AF45" s="29"/>
      <c r="AG45" s="29"/>
      <c r="AH45" s="29"/>
    </row>
    <row r="46" spans="2:28" ht="10.5" customHeight="1" thickTop="1">
      <c r="B46" s="27"/>
      <c r="C46" s="26"/>
      <c r="D46" s="26"/>
      <c r="E46" s="26"/>
      <c r="F46" s="28"/>
      <c r="G46" s="25"/>
      <c r="H46" s="28"/>
      <c r="I46" s="25"/>
      <c r="J46" s="28"/>
      <c r="K46" s="25"/>
      <c r="L46" s="28"/>
      <c r="M46" s="25"/>
      <c r="N46" s="28"/>
      <c r="O46" s="25"/>
      <c r="P46" s="28"/>
      <c r="Q46" s="25"/>
      <c r="R46" s="28"/>
      <c r="S46" s="25"/>
      <c r="T46" s="28"/>
      <c r="U46" s="25"/>
      <c r="V46" s="28"/>
      <c r="W46" s="25"/>
      <c r="X46" s="28"/>
      <c r="Y46" s="25"/>
      <c r="Z46" s="29"/>
      <c r="AA46" s="29"/>
      <c r="AB46" s="29"/>
    </row>
    <row r="47" spans="2:29" ht="18.75" customHeight="1">
      <c r="B47" s="59" t="str">
        <f>HYPERLINK('[1]реквизиты'!$A$6)</f>
        <v>Гл. судья, судья МК</v>
      </c>
      <c r="C47" s="37"/>
      <c r="D47" s="37"/>
      <c r="E47" s="37"/>
      <c r="F47" s="60"/>
      <c r="G47" s="37"/>
      <c r="H47" s="59"/>
      <c r="I47" s="58"/>
      <c r="J47" s="40"/>
      <c r="K47" s="58"/>
      <c r="L47" s="40"/>
      <c r="M47" s="58"/>
      <c r="N47" s="40"/>
      <c r="O47" s="58"/>
      <c r="P47" s="40"/>
      <c r="Q47" s="58"/>
      <c r="R47" s="40"/>
      <c r="S47" s="42"/>
      <c r="T47" s="40" t="str">
        <f>HYPERLINK('[1]реквизиты'!$G$6)</f>
        <v>Балыков Ю.А.</v>
      </c>
      <c r="U47" s="58"/>
      <c r="V47" s="40"/>
      <c r="W47" s="58"/>
      <c r="X47" s="40"/>
      <c r="Y47" s="58"/>
      <c r="Z47" s="40" t="str">
        <f>HYPERLINK('[1]реквизиты'!$G$7)</f>
        <v>/г.Пенза/</v>
      </c>
      <c r="AA47" s="40"/>
      <c r="AB47" s="40"/>
      <c r="AC47" s="37"/>
    </row>
    <row r="48" spans="2:29" ht="16.5" customHeight="1">
      <c r="B48" s="59" t="str">
        <f>HYPERLINK('[1]реквизиты'!$A$8)</f>
        <v>Гл. секретарь</v>
      </c>
      <c r="C48" s="37"/>
      <c r="D48" s="50"/>
      <c r="E48" s="50"/>
      <c r="F48" s="60"/>
      <c r="G48" s="50"/>
      <c r="H48" s="59"/>
      <c r="I48" s="42"/>
      <c r="J48" s="40"/>
      <c r="K48" s="42"/>
      <c r="L48" s="40"/>
      <c r="M48" s="42"/>
      <c r="N48" s="40"/>
      <c r="O48" s="42"/>
      <c r="P48" s="40"/>
      <c r="Q48" s="42"/>
      <c r="R48" s="40"/>
      <c r="S48" s="42"/>
      <c r="T48" s="63" t="str">
        <f>HYPERLINK('[1]реквизиты'!$G$8)</f>
        <v>Шкильная Е.С.</v>
      </c>
      <c r="U48" s="62"/>
      <c r="V48" s="40"/>
      <c r="W48" s="42"/>
      <c r="X48" s="40"/>
      <c r="Y48" s="42"/>
      <c r="Z48" s="40" t="str">
        <f>HYPERLINK('[1]реквизиты'!$G$9)</f>
        <v>/г.Саратов/</v>
      </c>
      <c r="AA48" s="40"/>
      <c r="AB48" s="40"/>
      <c r="AC48" s="37"/>
    </row>
    <row r="49" spans="2:29" ht="10.5" customHeight="1">
      <c r="B49" s="61"/>
      <c r="C49" s="61"/>
      <c r="D49" s="61"/>
      <c r="E49" s="61"/>
      <c r="F49" s="40"/>
      <c r="G49" s="58"/>
      <c r="H49" s="40"/>
      <c r="I49" s="58"/>
      <c r="J49" s="40"/>
      <c r="K49" s="58"/>
      <c r="L49" s="40"/>
      <c r="M49" s="58"/>
      <c r="N49" s="40"/>
      <c r="O49" s="58"/>
      <c r="P49" s="40"/>
      <c r="Q49" s="58"/>
      <c r="R49" s="40"/>
      <c r="S49" s="58"/>
      <c r="T49" s="40"/>
      <c r="U49" s="58"/>
      <c r="V49" s="40"/>
      <c r="W49" s="58"/>
      <c r="X49" s="40"/>
      <c r="Y49" s="58"/>
      <c r="Z49" s="40"/>
      <c r="AA49" s="40"/>
      <c r="AB49" s="40"/>
      <c r="AC49" s="37"/>
    </row>
    <row r="50" spans="2:28" ht="10.5" customHeight="1">
      <c r="B50" s="27"/>
      <c r="C50" s="26"/>
      <c r="D50" s="26"/>
      <c r="E50" s="26"/>
      <c r="F50" s="28"/>
      <c r="G50" s="25"/>
      <c r="H50" s="28"/>
      <c r="I50" s="25"/>
      <c r="J50" s="28"/>
      <c r="K50" s="25"/>
      <c r="L50" s="28"/>
      <c r="M50" s="25"/>
      <c r="N50" s="28"/>
      <c r="O50" s="25"/>
      <c r="P50" s="28"/>
      <c r="Q50" s="25"/>
      <c r="R50" s="28"/>
      <c r="S50" s="25"/>
      <c r="T50" s="28"/>
      <c r="U50" s="25"/>
      <c r="V50" s="28"/>
      <c r="W50" s="25"/>
      <c r="X50" s="28"/>
      <c r="Y50" s="25"/>
      <c r="Z50" s="29"/>
      <c r="AA50" s="29"/>
      <c r="AB50" s="29"/>
    </row>
    <row r="51" spans="2:28" ht="10.5" customHeight="1">
      <c r="B51" s="30"/>
      <c r="C51" s="26"/>
      <c r="D51" s="26"/>
      <c r="E51" s="26"/>
      <c r="F51" s="28"/>
      <c r="G51" s="21"/>
      <c r="H51" s="28"/>
      <c r="I51" s="21"/>
      <c r="J51" s="28"/>
      <c r="K51" s="21"/>
      <c r="L51" s="28"/>
      <c r="M51" s="21"/>
      <c r="N51" s="28"/>
      <c r="O51" s="21"/>
      <c r="P51" s="28"/>
      <c r="Q51" s="21"/>
      <c r="R51" s="28"/>
      <c r="S51" s="21"/>
      <c r="T51" s="28"/>
      <c r="U51" s="21"/>
      <c r="V51" s="28"/>
      <c r="W51" s="21"/>
      <c r="X51" s="28"/>
      <c r="Y51" s="21"/>
      <c r="Z51" s="29"/>
      <c r="AA51" s="29"/>
      <c r="AB51" s="29"/>
    </row>
    <row r="52" spans="2:28" ht="10.5" customHeight="1">
      <c r="B52" s="27"/>
      <c r="C52" s="26"/>
      <c r="D52" s="26"/>
      <c r="E52" s="26"/>
      <c r="F52" s="28"/>
      <c r="G52" s="25"/>
      <c r="H52" s="28"/>
      <c r="I52" s="25"/>
      <c r="J52" s="28"/>
      <c r="K52" s="25"/>
      <c r="L52" s="28"/>
      <c r="M52" s="25"/>
      <c r="N52" s="28"/>
      <c r="O52" s="25"/>
      <c r="P52" s="28"/>
      <c r="Q52" s="25"/>
      <c r="R52" s="28"/>
      <c r="S52" s="25"/>
      <c r="T52" s="28"/>
      <c r="U52" s="25"/>
      <c r="V52" s="28"/>
      <c r="W52" s="25"/>
      <c r="X52" s="28"/>
      <c r="Y52" s="25"/>
      <c r="Z52" s="29"/>
      <c r="AA52" s="29"/>
      <c r="AB52" s="29"/>
    </row>
    <row r="53" spans="2:28" ht="10.5" customHeight="1">
      <c r="B53" s="30"/>
      <c r="C53" s="26"/>
      <c r="D53" s="26"/>
      <c r="E53" s="26"/>
      <c r="F53" s="28"/>
      <c r="G53" s="21"/>
      <c r="H53" s="28"/>
      <c r="I53" s="21"/>
      <c r="J53" s="28"/>
      <c r="K53" s="21"/>
      <c r="L53" s="28"/>
      <c r="M53" s="21"/>
      <c r="N53" s="28"/>
      <c r="O53" s="21"/>
      <c r="P53" s="28"/>
      <c r="Q53" s="21"/>
      <c r="R53" s="28"/>
      <c r="S53" s="21"/>
      <c r="T53" s="28"/>
      <c r="U53" s="21"/>
      <c r="V53" s="28"/>
      <c r="W53" s="21"/>
      <c r="X53" s="28"/>
      <c r="Y53" s="21"/>
      <c r="Z53" s="29"/>
      <c r="AA53" s="29"/>
      <c r="AB53" s="29"/>
    </row>
    <row r="54" spans="2:28" ht="10.5" customHeight="1">
      <c r="B54" s="27"/>
      <c r="C54" s="26"/>
      <c r="D54" s="26"/>
      <c r="E54" s="26"/>
      <c r="F54" s="28"/>
      <c r="G54" s="25"/>
      <c r="H54" s="28"/>
      <c r="I54" s="25"/>
      <c r="J54" s="28"/>
      <c r="K54" s="25"/>
      <c r="L54" s="28"/>
      <c r="M54" s="25"/>
      <c r="N54" s="28"/>
      <c r="O54" s="25"/>
      <c r="P54" s="28"/>
      <c r="Q54" s="25"/>
      <c r="R54" s="28"/>
      <c r="S54" s="25"/>
      <c r="T54" s="28"/>
      <c r="U54" s="25"/>
      <c r="V54" s="28"/>
      <c r="W54" s="25"/>
      <c r="X54" s="28"/>
      <c r="Y54" s="25"/>
      <c r="Z54" s="29"/>
      <c r="AA54" s="29"/>
      <c r="AB54" s="29"/>
    </row>
    <row r="55" spans="2:28" ht="10.5" customHeight="1">
      <c r="B55" s="30"/>
      <c r="C55" s="26"/>
      <c r="D55" s="26"/>
      <c r="E55" s="26"/>
      <c r="F55" s="28"/>
      <c r="G55" s="21"/>
      <c r="H55" s="28"/>
      <c r="I55" s="21"/>
      <c r="J55" s="28"/>
      <c r="K55" s="21"/>
      <c r="L55" s="28"/>
      <c r="M55" s="21"/>
      <c r="N55" s="28"/>
      <c r="O55" s="21"/>
      <c r="P55" s="28"/>
      <c r="Q55" s="21"/>
      <c r="R55" s="28"/>
      <c r="S55" s="21"/>
      <c r="T55" s="28"/>
      <c r="U55" s="21"/>
      <c r="V55" s="28"/>
      <c r="W55" s="21"/>
      <c r="X55" s="28"/>
      <c r="Y55" s="21"/>
      <c r="Z55" s="29"/>
      <c r="AA55" s="29"/>
      <c r="AB55" s="29"/>
    </row>
    <row r="56" spans="2:28" ht="10.5" customHeight="1">
      <c r="B56" s="27"/>
      <c r="C56" s="26"/>
      <c r="D56" s="26"/>
      <c r="E56" s="26"/>
      <c r="F56" s="28"/>
      <c r="G56" s="25"/>
      <c r="H56" s="28"/>
      <c r="I56" s="25"/>
      <c r="J56" s="28"/>
      <c r="K56" s="25"/>
      <c r="L56" s="28"/>
      <c r="M56" s="25"/>
      <c r="N56" s="28"/>
      <c r="O56" s="25"/>
      <c r="P56" s="28"/>
      <c r="Q56" s="25"/>
      <c r="R56" s="28"/>
      <c r="S56" s="25"/>
      <c r="T56" s="28"/>
      <c r="U56" s="25"/>
      <c r="V56" s="28"/>
      <c r="W56" s="25"/>
      <c r="X56" s="28"/>
      <c r="Y56" s="25"/>
      <c r="Z56" s="29"/>
      <c r="AA56" s="29"/>
      <c r="AB56" s="29"/>
    </row>
    <row r="57" spans="2:28" ht="10.5" customHeight="1">
      <c r="B57" s="30"/>
      <c r="C57" s="26"/>
      <c r="D57" s="26"/>
      <c r="E57" s="26"/>
      <c r="F57" s="28"/>
      <c r="G57" s="21"/>
      <c r="H57" s="28"/>
      <c r="I57" s="21"/>
      <c r="J57" s="28"/>
      <c r="K57" s="21"/>
      <c r="L57" s="28"/>
      <c r="M57" s="21"/>
      <c r="N57" s="28"/>
      <c r="O57" s="21"/>
      <c r="P57" s="28"/>
      <c r="Q57" s="21"/>
      <c r="R57" s="28"/>
      <c r="S57" s="21"/>
      <c r="T57" s="28"/>
      <c r="U57" s="21"/>
      <c r="V57" s="28"/>
      <c r="W57" s="21"/>
      <c r="X57" s="28"/>
      <c r="Y57" s="21"/>
      <c r="Z57" s="29"/>
      <c r="AA57" s="29"/>
      <c r="AB57" s="29"/>
    </row>
    <row r="58" spans="2:28" ht="10.5" customHeight="1">
      <c r="B58" s="27"/>
      <c r="C58" s="26"/>
      <c r="D58" s="26"/>
      <c r="E58" s="26"/>
      <c r="F58" s="28"/>
      <c r="G58" s="25"/>
      <c r="H58" s="28"/>
      <c r="I58" s="25"/>
      <c r="J58" s="28"/>
      <c r="K58" s="25"/>
      <c r="L58" s="28"/>
      <c r="M58" s="25"/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9"/>
    </row>
    <row r="59" spans="2:28" ht="10.5" customHeight="1">
      <c r="B59" s="30"/>
      <c r="C59" s="26"/>
      <c r="D59" s="26"/>
      <c r="E59" s="26"/>
      <c r="F59" s="28"/>
      <c r="G59" s="21"/>
      <c r="H59" s="28"/>
      <c r="I59" s="21"/>
      <c r="J59" s="2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9"/>
    </row>
    <row r="60" spans="2:28" ht="10.5" customHeight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</row>
    <row r="61" spans="2:28" ht="10.5" customHeight="1">
      <c r="B61" s="30"/>
      <c r="C61" s="26"/>
      <c r="D61" s="26"/>
      <c r="E61" s="26"/>
      <c r="F61" s="28"/>
      <c r="G61" s="21"/>
      <c r="H61" s="28"/>
      <c r="I61" s="21"/>
      <c r="J61" s="2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9"/>
    </row>
    <row r="62" spans="2:28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9"/>
    </row>
    <row r="63" spans="2:28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</row>
    <row r="64" spans="2:28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</row>
    <row r="65" spans="2:28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</row>
    <row r="66" spans="2:28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</row>
    <row r="67" spans="2:28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</row>
    <row r="68" spans="2:28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</row>
    <row r="69" spans="2:28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</row>
    <row r="70" spans="2:28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</row>
    <row r="71" spans="2:28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</row>
    <row r="72" spans="2:28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</row>
    <row r="73" spans="2:28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</row>
    <row r="74" spans="2:28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</row>
    <row r="75" spans="2:28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</row>
    <row r="76" spans="2:28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</row>
    <row r="77" spans="2:28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</row>
    <row r="78" spans="2:28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8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</row>
    <row r="80" spans="2:28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</row>
    <row r="81" spans="2:28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31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  <c r="AC102" s="4"/>
      <c r="AD102" s="4"/>
      <c r="AE102" s="4"/>
    </row>
    <row r="103" spans="2:31" ht="15.75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  <c r="AC103" s="4"/>
      <c r="AD103" s="4"/>
      <c r="AE103" s="4"/>
    </row>
    <row r="104" spans="2:31" ht="15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  <c r="AC104" s="4"/>
      <c r="AD104" s="4"/>
      <c r="AE104" s="4"/>
    </row>
    <row r="105" spans="2:31" ht="15.75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  <c r="AC105" s="4"/>
      <c r="AD105" s="4"/>
      <c r="AE105" s="4"/>
    </row>
    <row r="106" spans="2:31" ht="15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  <c r="AC106" s="4"/>
      <c r="AD106" s="4"/>
      <c r="AE106" s="4"/>
    </row>
    <row r="107" spans="2:31" ht="15.75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  <c r="AC107" s="4"/>
      <c r="AD107" s="4"/>
      <c r="AE107" s="4"/>
    </row>
    <row r="108" spans="2:31" ht="15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  <c r="AC108" s="4"/>
      <c r="AD108" s="4"/>
      <c r="AE108" s="4"/>
    </row>
    <row r="109" spans="2:31" ht="15.75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  <c r="AC109" s="4"/>
      <c r="AD109" s="4"/>
      <c r="AE109" s="4"/>
    </row>
    <row r="110" spans="2:31" ht="15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  <c r="AC110" s="4"/>
      <c r="AD110" s="4"/>
      <c r="AE110" s="4"/>
    </row>
    <row r="111" spans="2:31" ht="15.75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  <c r="AC111" s="4"/>
      <c r="AD111" s="4"/>
      <c r="AE111" s="4"/>
    </row>
    <row r="112" spans="2:31" ht="15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  <c r="AC112" s="4"/>
      <c r="AD112" s="4"/>
      <c r="AE112" s="4"/>
    </row>
    <row r="113" spans="2:31" ht="15.75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  <c r="AC113" s="4"/>
      <c r="AD113" s="4"/>
      <c r="AE113" s="4"/>
    </row>
    <row r="114" spans="2:31" ht="15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  <c r="AC114" s="4"/>
      <c r="AD114" s="4"/>
      <c r="AE114" s="4"/>
    </row>
    <row r="115" spans="2:31" ht="15.75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  <c r="AC115" s="4"/>
      <c r="AD115" s="4"/>
      <c r="AE115" s="4"/>
    </row>
    <row r="116" spans="2:31" ht="15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  <c r="AC116" s="4"/>
      <c r="AD116" s="4"/>
      <c r="AE116" s="4"/>
    </row>
    <row r="117" spans="2:31" ht="15.75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  <c r="AC117" s="4"/>
      <c r="AD117" s="4"/>
      <c r="AE117" s="4"/>
    </row>
    <row r="118" spans="2:31" ht="15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  <c r="AC118" s="4"/>
      <c r="AD118" s="4"/>
      <c r="AE118" s="4"/>
    </row>
    <row r="119" spans="2:31" ht="15.75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  <c r="AC119" s="4"/>
      <c r="AD119" s="4"/>
      <c r="AE119" s="4"/>
    </row>
    <row r="120" spans="2:31" ht="15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  <c r="AC120" s="4"/>
      <c r="AD120" s="4"/>
      <c r="AE120" s="4"/>
    </row>
    <row r="121" spans="2:31" ht="15.75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  <c r="AC121" s="4"/>
      <c r="AD121" s="4"/>
      <c r="AE121" s="4"/>
    </row>
    <row r="122" spans="2:31" ht="15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  <c r="AC122" s="4"/>
      <c r="AD122" s="4"/>
      <c r="AE122" s="4"/>
    </row>
    <row r="123" spans="2:31" ht="15.75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  <c r="AC123" s="4"/>
      <c r="AD123" s="4"/>
      <c r="AE123" s="4"/>
    </row>
    <row r="124" spans="2:31" ht="15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  <c r="AC124" s="4"/>
      <c r="AD124" s="4"/>
      <c r="AE124" s="4"/>
    </row>
    <row r="125" spans="2:31" ht="15.75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  <c r="AC125" s="4"/>
      <c r="AD125" s="4"/>
      <c r="AE125" s="4"/>
    </row>
    <row r="126" spans="2:31" ht="15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  <c r="AC126" s="4"/>
      <c r="AD126" s="4"/>
      <c r="AE126" s="4"/>
    </row>
    <row r="127" spans="2:31" ht="15.75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  <c r="AC127" s="4"/>
      <c r="AD127" s="4"/>
      <c r="AE127" s="4"/>
    </row>
    <row r="128" spans="2:31" ht="15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  <c r="AC128" s="4"/>
      <c r="AD128" s="4"/>
      <c r="AE128" s="4"/>
    </row>
    <row r="129" spans="2:31" ht="15.75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  <c r="AC129" s="4"/>
      <c r="AD129" s="4"/>
      <c r="AE129" s="4"/>
    </row>
    <row r="130" spans="2:31" ht="15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  <c r="AC130" s="4"/>
      <c r="AD130" s="4"/>
      <c r="AE130" s="4"/>
    </row>
    <row r="131" spans="2:31" ht="15.75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  <c r="AC131" s="4"/>
      <c r="AD131" s="4"/>
      <c r="AE131" s="4"/>
    </row>
    <row r="132" spans="2:31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2:31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2:31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2:28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2:28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2:28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2:28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2:28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2:28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2:28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2:28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2:28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2:28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2:28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2:28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2:28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2:28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</sheetData>
  <sheetProtection/>
  <mergeCells count="351">
    <mergeCell ref="C6:Y6"/>
    <mergeCell ref="B27:AB27"/>
    <mergeCell ref="R44:R45"/>
    <mergeCell ref="F44:F45"/>
    <mergeCell ref="H44:H45"/>
    <mergeCell ref="J44:J45"/>
    <mergeCell ref="P42:P43"/>
    <mergeCell ref="R42:R43"/>
    <mergeCell ref="L40:L41"/>
    <mergeCell ref="P44:P45"/>
    <mergeCell ref="H42:H43"/>
    <mergeCell ref="X36:X37"/>
    <mergeCell ref="N38:N39"/>
    <mergeCell ref="C36:C37"/>
    <mergeCell ref="D36:D37"/>
    <mergeCell ref="F36:F37"/>
    <mergeCell ref="F40:F41"/>
    <mergeCell ref="L44:L45"/>
    <mergeCell ref="N44:N45"/>
    <mergeCell ref="L38:L39"/>
    <mergeCell ref="J42:J43"/>
    <mergeCell ref="L42:L43"/>
    <mergeCell ref="N42:N43"/>
    <mergeCell ref="H36:H37"/>
    <mergeCell ref="N40:N41"/>
    <mergeCell ref="P40:P41"/>
    <mergeCell ref="R40:R41"/>
    <mergeCell ref="P38:P39"/>
    <mergeCell ref="R38:R39"/>
    <mergeCell ref="N34:N35"/>
    <mergeCell ref="B34:B35"/>
    <mergeCell ref="C34:C35"/>
    <mergeCell ref="D34:D35"/>
    <mergeCell ref="E34:E35"/>
    <mergeCell ref="F34:F35"/>
    <mergeCell ref="H34:H35"/>
    <mergeCell ref="R34:R35"/>
    <mergeCell ref="T34:T35"/>
    <mergeCell ref="X34:X35"/>
    <mergeCell ref="Z34:Z35"/>
    <mergeCell ref="AA34:AA35"/>
    <mergeCell ref="P36:P37"/>
    <mergeCell ref="R36:R37"/>
    <mergeCell ref="Z36:Z37"/>
    <mergeCell ref="V36:V37"/>
    <mergeCell ref="T36:T37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5:Z16"/>
    <mergeCell ref="Z19:Z20"/>
    <mergeCell ref="Z30:Z31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V28:V29"/>
    <mergeCell ref="X28:X29"/>
    <mergeCell ref="Z7:Z8"/>
    <mergeCell ref="Z13:Z14"/>
    <mergeCell ref="Z21:Z22"/>
    <mergeCell ref="Z28:Z29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H40:H41"/>
    <mergeCell ref="F42:F43"/>
    <mergeCell ref="J40:J41"/>
    <mergeCell ref="V13:V14"/>
    <mergeCell ref="X13:X14"/>
    <mergeCell ref="V15:V16"/>
    <mergeCell ref="R32:R33"/>
    <mergeCell ref="J34:J35"/>
    <mergeCell ref="L34:L35"/>
    <mergeCell ref="H13:H14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J5:K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J13:J14"/>
    <mergeCell ref="L13:L14"/>
    <mergeCell ref="N13:N14"/>
    <mergeCell ref="H11:H12"/>
    <mergeCell ref="J11:J12"/>
    <mergeCell ref="L11:L12"/>
    <mergeCell ref="N11:N12"/>
    <mergeCell ref="L15:L16"/>
    <mergeCell ref="N15:N16"/>
    <mergeCell ref="P11:P12"/>
    <mergeCell ref="R11:R12"/>
    <mergeCell ref="P13:P14"/>
    <mergeCell ref="R13:R14"/>
    <mergeCell ref="P15:P16"/>
    <mergeCell ref="R15:R16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N30:N31"/>
    <mergeCell ref="L28:L29"/>
    <mergeCell ref="N28:N29"/>
    <mergeCell ref="P28:P29"/>
    <mergeCell ref="R28:R29"/>
    <mergeCell ref="J25:J26"/>
    <mergeCell ref="L25:L26"/>
    <mergeCell ref="N25:N26"/>
    <mergeCell ref="P25:P26"/>
    <mergeCell ref="F28:F29"/>
    <mergeCell ref="H28:H29"/>
    <mergeCell ref="J28:J29"/>
    <mergeCell ref="H30:H31"/>
    <mergeCell ref="J30:J31"/>
    <mergeCell ref="L30:L31"/>
    <mergeCell ref="R25:R26"/>
    <mergeCell ref="J23:J24"/>
    <mergeCell ref="F13:F14"/>
    <mergeCell ref="F15:F16"/>
    <mergeCell ref="F30:F31"/>
    <mergeCell ref="F17:F18"/>
    <mergeCell ref="F19:F20"/>
    <mergeCell ref="F21:F22"/>
    <mergeCell ref="F23:F24"/>
    <mergeCell ref="F25:F26"/>
    <mergeCell ref="H23:H24"/>
    <mergeCell ref="T7:T8"/>
    <mergeCell ref="T5:U5"/>
    <mergeCell ref="T11:T12"/>
    <mergeCell ref="T15:T16"/>
    <mergeCell ref="T23:T24"/>
    <mergeCell ref="R23:R24"/>
    <mergeCell ref="L23:L24"/>
    <mergeCell ref="N23:N24"/>
    <mergeCell ref="P19:P20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8:T29"/>
    <mergeCell ref="AA28:AA29"/>
    <mergeCell ref="T25:T26"/>
    <mergeCell ref="AA25:AA26"/>
    <mergeCell ref="V23:V24"/>
    <mergeCell ref="X23:X24"/>
    <mergeCell ref="V25:V26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V38:V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X30:X31"/>
    <mergeCell ref="T30:T31"/>
    <mergeCell ref="V34:V35"/>
    <mergeCell ref="E19:E20"/>
    <mergeCell ref="E44:E45"/>
    <mergeCell ref="P30:P31"/>
    <mergeCell ref="R30:R31"/>
    <mergeCell ref="T32:T33"/>
    <mergeCell ref="J38:J39"/>
    <mergeCell ref="H25:H26"/>
    <mergeCell ref="AA30:AA31"/>
    <mergeCell ref="V32:V33"/>
    <mergeCell ref="X32:X33"/>
    <mergeCell ref="Z32:Z33"/>
    <mergeCell ref="B4:B5"/>
    <mergeCell ref="C4:C5"/>
    <mergeCell ref="D7:D8"/>
    <mergeCell ref="E7:E8"/>
    <mergeCell ref="D9:D10"/>
    <mergeCell ref="V30:V31"/>
    <mergeCell ref="AB4:AB5"/>
    <mergeCell ref="A7:A8"/>
    <mergeCell ref="N7:N8"/>
    <mergeCell ref="P7:P8"/>
    <mergeCell ref="R7:R8"/>
    <mergeCell ref="A4:A5"/>
    <mergeCell ref="F4:Y4"/>
    <mergeCell ref="P5:Q5"/>
    <mergeCell ref="R5:S5"/>
    <mergeCell ref="N5:O5"/>
    <mergeCell ref="L5:M5"/>
    <mergeCell ref="B11:B12"/>
    <mergeCell ref="C11:C12"/>
    <mergeCell ref="D11:D12"/>
    <mergeCell ref="E11:E12"/>
    <mergeCell ref="E9:E10"/>
    <mergeCell ref="B7:B8"/>
    <mergeCell ref="C7:C8"/>
    <mergeCell ref="F9:F10"/>
    <mergeCell ref="F11:F12"/>
    <mergeCell ref="A9:A10"/>
    <mergeCell ref="B9:B10"/>
    <mergeCell ref="C9:C10"/>
    <mergeCell ref="B15:B16"/>
    <mergeCell ref="C15:C16"/>
    <mergeCell ref="D15:D16"/>
    <mergeCell ref="B13:B14"/>
    <mergeCell ref="C13:C14"/>
    <mergeCell ref="D13:D14"/>
    <mergeCell ref="E13:E14"/>
    <mergeCell ref="B17:B18"/>
    <mergeCell ref="C17:C18"/>
    <mergeCell ref="D17:D18"/>
    <mergeCell ref="E17:E18"/>
    <mergeCell ref="D25:D26"/>
    <mergeCell ref="E25:E26"/>
    <mergeCell ref="C21:C22"/>
    <mergeCell ref="D21:D22"/>
    <mergeCell ref="E21:E22"/>
    <mergeCell ref="B21:B22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B36:B37"/>
    <mergeCell ref="AA15:AA16"/>
    <mergeCell ref="AA17:AA18"/>
    <mergeCell ref="Z17:Z18"/>
    <mergeCell ref="B23:B24"/>
    <mergeCell ref="C23:C24"/>
    <mergeCell ref="D23:D24"/>
    <mergeCell ref="B19:B20"/>
    <mergeCell ref="C19:C20"/>
    <mergeCell ref="D19:D20"/>
    <mergeCell ref="E15:E16"/>
    <mergeCell ref="E23:E24"/>
    <mergeCell ref="D38:D39"/>
    <mergeCell ref="E38:E39"/>
    <mergeCell ref="E36:E37"/>
    <mergeCell ref="B30:B31"/>
    <mergeCell ref="C30:C31"/>
    <mergeCell ref="D30:D31"/>
    <mergeCell ref="B25:B26"/>
    <mergeCell ref="C25:C26"/>
    <mergeCell ref="B38:B39"/>
    <mergeCell ref="B44:B45"/>
    <mergeCell ref="C44:C45"/>
    <mergeCell ref="D44:D45"/>
    <mergeCell ref="B40:B41"/>
    <mergeCell ref="C40:C41"/>
    <mergeCell ref="D40:D41"/>
    <mergeCell ref="AB19:AB20"/>
    <mergeCell ref="AB21:AB22"/>
    <mergeCell ref="AB23:AB24"/>
    <mergeCell ref="AB25:AB26"/>
    <mergeCell ref="AB30:AB31"/>
    <mergeCell ref="B42:B43"/>
    <mergeCell ref="C42:C43"/>
    <mergeCell ref="D42:D43"/>
    <mergeCell ref="E40:E41"/>
    <mergeCell ref="E42:E43"/>
    <mergeCell ref="AB32:AB33"/>
    <mergeCell ref="AB34:AB35"/>
    <mergeCell ref="F38:F39"/>
    <mergeCell ref="H38:H39"/>
    <mergeCell ref="J36:J37"/>
    <mergeCell ref="L36:L37"/>
    <mergeCell ref="N36:N37"/>
    <mergeCell ref="AA32:AA33"/>
    <mergeCell ref="AA36:AA37"/>
    <mergeCell ref="P34:P35"/>
    <mergeCell ref="AB11:AB12"/>
    <mergeCell ref="AB13:AB14"/>
    <mergeCell ref="AB15:AB16"/>
    <mergeCell ref="AB17:AB18"/>
    <mergeCell ref="AB44:AB45"/>
    <mergeCell ref="AB36:AB37"/>
    <mergeCell ref="AB38:AB39"/>
    <mergeCell ref="AB40:AB41"/>
    <mergeCell ref="AB42:AB43"/>
    <mergeCell ref="AB28:AB2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51"/>
  <sheetViews>
    <sheetView zoomScalePageLayoutView="0" workbookViewId="0" topLeftCell="A25">
      <selection activeCell="C13" sqref="C13:C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7" t="s">
        <v>48</v>
      </c>
      <c r="B1" s="247"/>
      <c r="C1" s="247"/>
      <c r="D1" s="247"/>
      <c r="E1" s="247"/>
      <c r="F1" s="247"/>
      <c r="G1" s="247"/>
    </row>
    <row r="2" spans="1:10" ht="24" customHeight="1">
      <c r="A2" s="237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B2" s="238"/>
      <c r="C2" s="238"/>
      <c r="D2" s="238"/>
      <c r="E2" s="238"/>
      <c r="F2" s="238"/>
      <c r="G2" s="238"/>
      <c r="H2" s="5"/>
      <c r="I2" s="5"/>
      <c r="J2" s="5"/>
    </row>
    <row r="3" spans="1:7" ht="15" customHeight="1">
      <c r="A3" s="239" t="str">
        <f>HYPERLINK('[1]реквизиты'!$A$3)</f>
        <v>08-10 мая 2015 г.  г.Саратов</v>
      </c>
      <c r="B3" s="239"/>
      <c r="C3" s="239"/>
      <c r="D3" s="239"/>
      <c r="E3" s="239"/>
      <c r="F3" s="239"/>
      <c r="G3" s="239"/>
    </row>
    <row r="4" ht="12.75">
      <c r="D4" s="9" t="s">
        <v>117</v>
      </c>
    </row>
    <row r="5" spans="1:7" ht="12.75">
      <c r="A5" s="220" t="s">
        <v>1</v>
      </c>
      <c r="B5" s="240" t="s">
        <v>5</v>
      </c>
      <c r="C5" s="220" t="s">
        <v>2</v>
      </c>
      <c r="D5" s="220" t="s">
        <v>3</v>
      </c>
      <c r="E5" s="220" t="s">
        <v>37</v>
      </c>
      <c r="F5" s="220" t="s">
        <v>8</v>
      </c>
      <c r="G5" s="220" t="s">
        <v>9</v>
      </c>
    </row>
    <row r="6" spans="1:7" ht="12.75">
      <c r="A6" s="220"/>
      <c r="B6" s="220"/>
      <c r="C6" s="220"/>
      <c r="D6" s="220"/>
      <c r="E6" s="220"/>
      <c r="F6" s="220"/>
      <c r="G6" s="220"/>
    </row>
    <row r="7" spans="1:7" ht="12.75">
      <c r="A7" s="223" t="s">
        <v>10</v>
      </c>
      <c r="B7" s="224">
        <v>1</v>
      </c>
      <c r="C7" s="227" t="s">
        <v>88</v>
      </c>
      <c r="D7" s="229" t="s">
        <v>89</v>
      </c>
      <c r="E7" s="231" t="s">
        <v>70</v>
      </c>
      <c r="F7" s="233"/>
      <c r="G7" s="235" t="s">
        <v>87</v>
      </c>
    </row>
    <row r="8" spans="1:7" ht="12.75">
      <c r="A8" s="223"/>
      <c r="B8" s="225"/>
      <c r="C8" s="228"/>
      <c r="D8" s="230"/>
      <c r="E8" s="232"/>
      <c r="F8" s="234"/>
      <c r="G8" s="236"/>
    </row>
    <row r="9" spans="1:7" ht="12.75" customHeight="1">
      <c r="A9" s="223" t="s">
        <v>11</v>
      </c>
      <c r="B9" s="224">
        <v>2</v>
      </c>
      <c r="C9" s="219" t="s">
        <v>92</v>
      </c>
      <c r="D9" s="220" t="s">
        <v>93</v>
      </c>
      <c r="E9" s="221" t="s">
        <v>94</v>
      </c>
      <c r="F9" s="222"/>
      <c r="G9" s="218" t="s">
        <v>95</v>
      </c>
    </row>
    <row r="10" spans="1:7" ht="12.75" customHeight="1">
      <c r="A10" s="223"/>
      <c r="B10" s="225"/>
      <c r="C10" s="219"/>
      <c r="D10" s="220"/>
      <c r="E10" s="221"/>
      <c r="F10" s="222"/>
      <c r="G10" s="218"/>
    </row>
    <row r="11" spans="1:7" ht="12.75" customHeight="1">
      <c r="A11" s="223" t="s">
        <v>12</v>
      </c>
      <c r="B11" s="224">
        <v>3</v>
      </c>
      <c r="C11" s="219" t="s">
        <v>108</v>
      </c>
      <c r="D11" s="220" t="s">
        <v>109</v>
      </c>
      <c r="E11" s="221" t="s">
        <v>106</v>
      </c>
      <c r="F11" s="222"/>
      <c r="G11" s="218" t="s">
        <v>107</v>
      </c>
    </row>
    <row r="12" spans="1:7" ht="12.75" customHeight="1">
      <c r="A12" s="223"/>
      <c r="B12" s="225"/>
      <c r="C12" s="219"/>
      <c r="D12" s="220"/>
      <c r="E12" s="221"/>
      <c r="F12" s="222"/>
      <c r="G12" s="218"/>
    </row>
    <row r="13" spans="1:7" ht="12.75" customHeight="1">
      <c r="A13" s="223" t="s">
        <v>13</v>
      </c>
      <c r="B13" s="224">
        <v>4</v>
      </c>
      <c r="C13" s="219" t="s">
        <v>85</v>
      </c>
      <c r="D13" s="220" t="s">
        <v>86</v>
      </c>
      <c r="E13" s="221" t="s">
        <v>70</v>
      </c>
      <c r="F13" s="222"/>
      <c r="G13" s="218" t="s">
        <v>87</v>
      </c>
    </row>
    <row r="14" spans="1:7" ht="12.75" customHeight="1">
      <c r="A14" s="223"/>
      <c r="B14" s="225"/>
      <c r="C14" s="219"/>
      <c r="D14" s="220"/>
      <c r="E14" s="221"/>
      <c r="F14" s="222"/>
      <c r="G14" s="218"/>
    </row>
    <row r="15" spans="1:7" ht="12.75" customHeight="1">
      <c r="A15" s="223" t="s">
        <v>14</v>
      </c>
      <c r="B15" s="224">
        <v>5</v>
      </c>
      <c r="C15" s="219" t="s">
        <v>57</v>
      </c>
      <c r="D15" s="220" t="s">
        <v>58</v>
      </c>
      <c r="E15" s="221" t="s">
        <v>59</v>
      </c>
      <c r="F15" s="222"/>
      <c r="G15" s="218" t="s">
        <v>60</v>
      </c>
    </row>
    <row r="16" spans="1:7" ht="12.75" customHeight="1">
      <c r="A16" s="223"/>
      <c r="B16" s="225"/>
      <c r="C16" s="219"/>
      <c r="D16" s="220"/>
      <c r="E16" s="221"/>
      <c r="F16" s="222"/>
      <c r="G16" s="218"/>
    </row>
    <row r="17" spans="1:7" ht="12.75" customHeight="1">
      <c r="A17" s="223" t="s">
        <v>15</v>
      </c>
      <c r="B17" s="224">
        <v>6</v>
      </c>
      <c r="C17" s="219" t="s">
        <v>96</v>
      </c>
      <c r="D17" s="226">
        <v>37101</v>
      </c>
      <c r="E17" s="221" t="s">
        <v>97</v>
      </c>
      <c r="F17" s="222"/>
      <c r="G17" s="218" t="s">
        <v>98</v>
      </c>
    </row>
    <row r="18" spans="1:7" ht="12.75" customHeight="1">
      <c r="A18" s="223"/>
      <c r="B18" s="225"/>
      <c r="C18" s="219"/>
      <c r="D18" s="220"/>
      <c r="E18" s="221"/>
      <c r="F18" s="222"/>
      <c r="G18" s="218"/>
    </row>
    <row r="19" spans="1:7" ht="12.75" customHeight="1">
      <c r="A19" s="223" t="s">
        <v>16</v>
      </c>
      <c r="B19" s="224">
        <v>7</v>
      </c>
      <c r="C19" s="219" t="s">
        <v>74</v>
      </c>
      <c r="D19" s="220" t="s">
        <v>75</v>
      </c>
      <c r="E19" s="221" t="s">
        <v>70</v>
      </c>
      <c r="F19" s="222"/>
      <c r="G19" s="218" t="s">
        <v>71</v>
      </c>
    </row>
    <row r="20" spans="1:7" ht="12.75" customHeight="1">
      <c r="A20" s="223"/>
      <c r="B20" s="225"/>
      <c r="C20" s="219"/>
      <c r="D20" s="220"/>
      <c r="E20" s="221"/>
      <c r="F20" s="222"/>
      <c r="G20" s="218"/>
    </row>
    <row r="21" spans="1:7" ht="12.75" customHeight="1">
      <c r="A21" s="223" t="s">
        <v>17</v>
      </c>
      <c r="B21" s="224">
        <v>8</v>
      </c>
      <c r="C21" s="219" t="s">
        <v>61</v>
      </c>
      <c r="D21" s="220" t="s">
        <v>62</v>
      </c>
      <c r="E21" s="221" t="s">
        <v>63</v>
      </c>
      <c r="F21" s="222"/>
      <c r="G21" s="218" t="s">
        <v>64</v>
      </c>
    </row>
    <row r="22" spans="1:7" ht="12.75" customHeight="1">
      <c r="A22" s="223"/>
      <c r="B22" s="225"/>
      <c r="C22" s="219"/>
      <c r="D22" s="220"/>
      <c r="E22" s="221"/>
      <c r="F22" s="222"/>
      <c r="G22" s="218"/>
    </row>
    <row r="23" spans="1:7" ht="12.75" customHeight="1">
      <c r="A23" s="223" t="s">
        <v>18</v>
      </c>
      <c r="B23" s="224">
        <v>9</v>
      </c>
      <c r="C23" s="219" t="s">
        <v>110</v>
      </c>
      <c r="D23" s="220" t="s">
        <v>111</v>
      </c>
      <c r="E23" s="221" t="s">
        <v>112</v>
      </c>
      <c r="F23" s="222"/>
      <c r="G23" s="218" t="s">
        <v>113</v>
      </c>
    </row>
    <row r="24" spans="1:7" ht="12.75" customHeight="1">
      <c r="A24" s="223"/>
      <c r="B24" s="225"/>
      <c r="C24" s="219"/>
      <c r="D24" s="220"/>
      <c r="E24" s="221"/>
      <c r="F24" s="222"/>
      <c r="G24" s="218"/>
    </row>
    <row r="25" spans="1:7" ht="12.75" customHeight="1">
      <c r="A25" s="223" t="s">
        <v>19</v>
      </c>
      <c r="B25" s="224">
        <v>10</v>
      </c>
      <c r="C25" s="219" t="s">
        <v>90</v>
      </c>
      <c r="D25" s="220" t="s">
        <v>91</v>
      </c>
      <c r="E25" s="221" t="s">
        <v>70</v>
      </c>
      <c r="F25" s="222"/>
      <c r="G25" s="218" t="s">
        <v>87</v>
      </c>
    </row>
    <row r="26" spans="1:7" ht="12.75" customHeight="1">
      <c r="A26" s="223"/>
      <c r="B26" s="225"/>
      <c r="C26" s="219"/>
      <c r="D26" s="220"/>
      <c r="E26" s="221"/>
      <c r="F26" s="222"/>
      <c r="G26" s="218"/>
    </row>
    <row r="27" spans="1:7" ht="12.75" customHeight="1">
      <c r="A27" s="223" t="s">
        <v>20</v>
      </c>
      <c r="B27" s="224">
        <v>11</v>
      </c>
      <c r="C27" s="219" t="s">
        <v>77</v>
      </c>
      <c r="D27" s="220" t="s">
        <v>78</v>
      </c>
      <c r="E27" s="221" t="s">
        <v>79</v>
      </c>
      <c r="F27" s="222"/>
      <c r="G27" s="218" t="s">
        <v>80</v>
      </c>
    </row>
    <row r="28" spans="1:7" ht="12.75" customHeight="1">
      <c r="A28" s="223"/>
      <c r="B28" s="225"/>
      <c r="C28" s="219"/>
      <c r="D28" s="220"/>
      <c r="E28" s="221"/>
      <c r="F28" s="222"/>
      <c r="G28" s="218"/>
    </row>
    <row r="29" spans="1:7" ht="12.75">
      <c r="A29" s="223" t="s">
        <v>21</v>
      </c>
      <c r="B29" s="224">
        <v>12</v>
      </c>
      <c r="C29" s="219" t="s">
        <v>76</v>
      </c>
      <c r="D29" s="220" t="s">
        <v>114</v>
      </c>
      <c r="E29" s="221" t="s">
        <v>70</v>
      </c>
      <c r="F29" s="222"/>
      <c r="G29" s="218" t="s">
        <v>71</v>
      </c>
    </row>
    <row r="30" spans="1:7" ht="12.75">
      <c r="A30" s="223"/>
      <c r="B30" s="225"/>
      <c r="C30" s="219"/>
      <c r="D30" s="220"/>
      <c r="E30" s="221"/>
      <c r="F30" s="222"/>
      <c r="G30" s="218"/>
    </row>
    <row r="31" spans="1:7" ht="12.75">
      <c r="A31" s="223" t="s">
        <v>38</v>
      </c>
      <c r="B31" s="224">
        <v>13</v>
      </c>
      <c r="C31" s="219" t="s">
        <v>99</v>
      </c>
      <c r="D31" s="220" t="s">
        <v>100</v>
      </c>
      <c r="E31" s="221" t="s">
        <v>101</v>
      </c>
      <c r="F31" s="222"/>
      <c r="G31" s="218" t="s">
        <v>102</v>
      </c>
    </row>
    <row r="32" spans="1:7" ht="12.75">
      <c r="A32" s="223"/>
      <c r="B32" s="225"/>
      <c r="C32" s="219"/>
      <c r="D32" s="220"/>
      <c r="E32" s="221"/>
      <c r="F32" s="222"/>
      <c r="G32" s="218"/>
    </row>
    <row r="33" spans="1:7" ht="12.75">
      <c r="A33" s="223" t="s">
        <v>39</v>
      </c>
      <c r="B33" s="224">
        <v>14</v>
      </c>
      <c r="C33" s="219" t="s">
        <v>65</v>
      </c>
      <c r="D33" s="226">
        <v>37181</v>
      </c>
      <c r="E33" s="221" t="s">
        <v>66</v>
      </c>
      <c r="F33" s="222"/>
      <c r="G33" s="218" t="s">
        <v>67</v>
      </c>
    </row>
    <row r="34" spans="1:7" ht="12.75">
      <c r="A34" s="223"/>
      <c r="B34" s="225"/>
      <c r="C34" s="219"/>
      <c r="D34" s="220"/>
      <c r="E34" s="221"/>
      <c r="F34" s="222"/>
      <c r="G34" s="218"/>
    </row>
    <row r="35" spans="1:7" ht="12.75">
      <c r="A35" s="223" t="s">
        <v>40</v>
      </c>
      <c r="B35" s="224">
        <v>15</v>
      </c>
      <c r="C35" s="219" t="s">
        <v>72</v>
      </c>
      <c r="D35" s="220" t="s">
        <v>73</v>
      </c>
      <c r="E35" s="221" t="s">
        <v>70</v>
      </c>
      <c r="F35" s="222"/>
      <c r="G35" s="218" t="s">
        <v>71</v>
      </c>
    </row>
    <row r="36" spans="1:7" ht="12.75">
      <c r="A36" s="223"/>
      <c r="B36" s="225"/>
      <c r="C36" s="219"/>
      <c r="D36" s="220"/>
      <c r="E36" s="221"/>
      <c r="F36" s="222"/>
      <c r="G36" s="218"/>
    </row>
    <row r="37" spans="1:7" ht="12.75">
      <c r="A37" s="223" t="s">
        <v>41</v>
      </c>
      <c r="B37" s="224">
        <v>16</v>
      </c>
      <c r="C37" s="219" t="s">
        <v>81</v>
      </c>
      <c r="D37" s="220" t="s">
        <v>82</v>
      </c>
      <c r="E37" s="221" t="s">
        <v>83</v>
      </c>
      <c r="F37" s="222"/>
      <c r="G37" s="218" t="s">
        <v>84</v>
      </c>
    </row>
    <row r="38" spans="1:7" ht="12.75">
      <c r="A38" s="223"/>
      <c r="B38" s="225"/>
      <c r="C38" s="219"/>
      <c r="D38" s="220"/>
      <c r="E38" s="221"/>
      <c r="F38" s="222"/>
      <c r="G38" s="218"/>
    </row>
    <row r="39" spans="1:7" ht="12.75">
      <c r="A39" s="223" t="s">
        <v>42</v>
      </c>
      <c r="B39" s="224">
        <v>17</v>
      </c>
      <c r="C39" s="219" t="s">
        <v>105</v>
      </c>
      <c r="D39" s="220" t="s">
        <v>115</v>
      </c>
      <c r="E39" s="221" t="s">
        <v>106</v>
      </c>
      <c r="F39" s="222"/>
      <c r="G39" s="218" t="s">
        <v>107</v>
      </c>
    </row>
    <row r="40" spans="1:7" ht="12.75">
      <c r="A40" s="223"/>
      <c r="B40" s="225"/>
      <c r="C40" s="219"/>
      <c r="D40" s="220"/>
      <c r="E40" s="221"/>
      <c r="F40" s="222"/>
      <c r="G40" s="218"/>
    </row>
    <row r="41" spans="1:7" ht="12.75">
      <c r="A41" s="223" t="s">
        <v>43</v>
      </c>
      <c r="B41" s="224">
        <v>18</v>
      </c>
      <c r="C41" s="219" t="s">
        <v>68</v>
      </c>
      <c r="D41" s="220" t="s">
        <v>69</v>
      </c>
      <c r="E41" s="221" t="s">
        <v>70</v>
      </c>
      <c r="F41" s="222"/>
      <c r="G41" s="218" t="s">
        <v>71</v>
      </c>
    </row>
    <row r="42" spans="1:7" ht="12.75">
      <c r="A42" s="223"/>
      <c r="B42" s="225"/>
      <c r="C42" s="219"/>
      <c r="D42" s="220"/>
      <c r="E42" s="221"/>
      <c r="F42" s="222"/>
      <c r="G42" s="218"/>
    </row>
    <row r="43" spans="1:7" ht="12.75">
      <c r="A43" s="223" t="s">
        <v>44</v>
      </c>
      <c r="B43" s="224">
        <v>19</v>
      </c>
      <c r="C43" s="219" t="s">
        <v>116</v>
      </c>
      <c r="D43" s="226">
        <v>37277</v>
      </c>
      <c r="E43" s="221" t="s">
        <v>103</v>
      </c>
      <c r="F43" s="222"/>
      <c r="G43" s="218" t="s">
        <v>104</v>
      </c>
    </row>
    <row r="44" spans="1:7" ht="12.75">
      <c r="A44" s="223"/>
      <c r="B44" s="225"/>
      <c r="C44" s="219"/>
      <c r="D44" s="220"/>
      <c r="E44" s="221"/>
      <c r="F44" s="222"/>
      <c r="G44" s="218"/>
    </row>
    <row r="45" spans="1:8" ht="12.75">
      <c r="A45" s="241"/>
      <c r="B45" s="242"/>
      <c r="C45" s="244"/>
      <c r="D45" s="245"/>
      <c r="E45" s="245"/>
      <c r="F45" s="246"/>
      <c r="G45" s="244"/>
      <c r="H45" s="4"/>
    </row>
    <row r="46" spans="1:8" ht="12.75">
      <c r="A46" s="241"/>
      <c r="B46" s="243"/>
      <c r="C46" s="244"/>
      <c r="D46" s="245"/>
      <c r="E46" s="245"/>
      <c r="F46" s="246"/>
      <c r="G46" s="244"/>
      <c r="H46" s="4"/>
    </row>
    <row r="47" spans="1:8" ht="12.75">
      <c r="A47" s="241"/>
      <c r="B47" s="242"/>
      <c r="C47" s="244"/>
      <c r="D47" s="245"/>
      <c r="E47" s="245"/>
      <c r="F47" s="246"/>
      <c r="G47" s="244"/>
      <c r="H47" s="4"/>
    </row>
    <row r="48" spans="1:8" ht="12.75">
      <c r="A48" s="241"/>
      <c r="B48" s="243"/>
      <c r="C48" s="244"/>
      <c r="D48" s="245"/>
      <c r="E48" s="245"/>
      <c r="F48" s="246"/>
      <c r="G48" s="244"/>
      <c r="H48" s="4"/>
    </row>
    <row r="49" spans="1:8" ht="12.75">
      <c r="A49" s="241"/>
      <c r="B49" s="242"/>
      <c r="C49" s="244"/>
      <c r="D49" s="245"/>
      <c r="E49" s="245"/>
      <c r="F49" s="246"/>
      <c r="G49" s="244"/>
      <c r="H49" s="4"/>
    </row>
    <row r="50" spans="1:8" ht="12.75">
      <c r="A50" s="241"/>
      <c r="B50" s="243"/>
      <c r="C50" s="244"/>
      <c r="D50" s="245"/>
      <c r="E50" s="245"/>
      <c r="F50" s="246"/>
      <c r="G50" s="244"/>
      <c r="H50" s="4"/>
    </row>
    <row r="51" spans="1:8" ht="12.75">
      <c r="A51" s="241"/>
      <c r="B51" s="242"/>
      <c r="C51" s="244"/>
      <c r="D51" s="245"/>
      <c r="E51" s="245"/>
      <c r="F51" s="246"/>
      <c r="G51" s="244"/>
      <c r="H51" s="4"/>
    </row>
    <row r="52" spans="1:8" ht="12.75">
      <c r="A52" s="241"/>
      <c r="B52" s="243"/>
      <c r="C52" s="244"/>
      <c r="D52" s="245"/>
      <c r="E52" s="245"/>
      <c r="F52" s="246"/>
      <c r="G52" s="244"/>
      <c r="H52" s="4"/>
    </row>
    <row r="53" spans="1:8" ht="12.75">
      <c r="A53" s="241"/>
      <c r="B53" s="242"/>
      <c r="C53" s="244"/>
      <c r="D53" s="245"/>
      <c r="E53" s="245"/>
      <c r="F53" s="246"/>
      <c r="G53" s="244"/>
      <c r="H53" s="4"/>
    </row>
    <row r="54" spans="1:8" ht="12.75">
      <c r="A54" s="241"/>
      <c r="B54" s="243"/>
      <c r="C54" s="244"/>
      <c r="D54" s="245"/>
      <c r="E54" s="245"/>
      <c r="F54" s="246"/>
      <c r="G54" s="244"/>
      <c r="H54" s="4"/>
    </row>
    <row r="55" spans="1:8" ht="12.75">
      <c r="A55" s="241"/>
      <c r="B55" s="242"/>
      <c r="C55" s="244"/>
      <c r="D55" s="245"/>
      <c r="E55" s="245"/>
      <c r="F55" s="246"/>
      <c r="G55" s="244"/>
      <c r="H55" s="4"/>
    </row>
    <row r="56" spans="1:8" ht="12.75">
      <c r="A56" s="241"/>
      <c r="B56" s="243"/>
      <c r="C56" s="244"/>
      <c r="D56" s="245"/>
      <c r="E56" s="245"/>
      <c r="F56" s="246"/>
      <c r="G56" s="244"/>
      <c r="H56" s="4"/>
    </row>
    <row r="57" spans="1:8" ht="12.75">
      <c r="A57" s="241"/>
      <c r="B57" s="242"/>
      <c r="C57" s="244"/>
      <c r="D57" s="245"/>
      <c r="E57" s="245"/>
      <c r="F57" s="246"/>
      <c r="G57" s="244"/>
      <c r="H57" s="4"/>
    </row>
    <row r="58" spans="1:8" ht="12.75">
      <c r="A58" s="241"/>
      <c r="B58" s="243"/>
      <c r="C58" s="244"/>
      <c r="D58" s="245"/>
      <c r="E58" s="245"/>
      <c r="F58" s="246"/>
      <c r="G58" s="244"/>
      <c r="H58" s="4"/>
    </row>
    <row r="59" spans="1:8" ht="12.75">
      <c r="A59" s="241"/>
      <c r="B59" s="242"/>
      <c r="C59" s="244"/>
      <c r="D59" s="245"/>
      <c r="E59" s="245"/>
      <c r="F59" s="246"/>
      <c r="G59" s="244"/>
      <c r="H59" s="4"/>
    </row>
    <row r="60" spans="1:8" ht="12.75">
      <c r="A60" s="241"/>
      <c r="B60" s="243"/>
      <c r="C60" s="244"/>
      <c r="D60" s="245"/>
      <c r="E60" s="245"/>
      <c r="F60" s="246"/>
      <c r="G60" s="244"/>
      <c r="H60" s="4"/>
    </row>
    <row r="61" spans="1:8" ht="12.75">
      <c r="A61" s="241"/>
      <c r="B61" s="242"/>
      <c r="C61" s="244"/>
      <c r="D61" s="245"/>
      <c r="E61" s="245"/>
      <c r="F61" s="246"/>
      <c r="G61" s="244"/>
      <c r="H61" s="4"/>
    </row>
    <row r="62" spans="1:8" ht="12.75">
      <c r="A62" s="241"/>
      <c r="B62" s="243"/>
      <c r="C62" s="244"/>
      <c r="D62" s="245"/>
      <c r="E62" s="245"/>
      <c r="F62" s="246"/>
      <c r="G62" s="244"/>
      <c r="H62" s="4"/>
    </row>
    <row r="63" spans="1:8" ht="12.75">
      <c r="A63" s="241"/>
      <c r="B63" s="242"/>
      <c r="C63" s="244"/>
      <c r="D63" s="245"/>
      <c r="E63" s="245"/>
      <c r="F63" s="246"/>
      <c r="G63" s="244"/>
      <c r="H63" s="4"/>
    </row>
    <row r="64" spans="1:8" ht="12.75">
      <c r="A64" s="241"/>
      <c r="B64" s="243"/>
      <c r="C64" s="244"/>
      <c r="D64" s="245"/>
      <c r="E64" s="245"/>
      <c r="F64" s="246"/>
      <c r="G64" s="244"/>
      <c r="H64" s="4"/>
    </row>
    <row r="65" spans="1:8" ht="12.75">
      <c r="A65" s="241"/>
      <c r="B65" s="242"/>
      <c r="C65" s="244"/>
      <c r="D65" s="245"/>
      <c r="E65" s="245"/>
      <c r="F65" s="246"/>
      <c r="G65" s="244"/>
      <c r="H65" s="4"/>
    </row>
    <row r="66" spans="1:8" ht="12.75">
      <c r="A66" s="241"/>
      <c r="B66" s="243"/>
      <c r="C66" s="244"/>
      <c r="D66" s="245"/>
      <c r="E66" s="245"/>
      <c r="F66" s="246"/>
      <c r="G66" s="244"/>
      <c r="H66" s="4"/>
    </row>
    <row r="67" spans="1:8" ht="12.75">
      <c r="A67" s="241"/>
      <c r="B67" s="242"/>
      <c r="C67" s="244"/>
      <c r="D67" s="245"/>
      <c r="E67" s="245"/>
      <c r="F67" s="246"/>
      <c r="G67" s="244"/>
      <c r="H67" s="4"/>
    </row>
    <row r="68" spans="1:8" ht="12.75">
      <c r="A68" s="241"/>
      <c r="B68" s="243"/>
      <c r="C68" s="244"/>
      <c r="D68" s="245"/>
      <c r="E68" s="245"/>
      <c r="F68" s="246"/>
      <c r="G68" s="244"/>
      <c r="H68" s="4"/>
    </row>
    <row r="69" spans="1:8" ht="12.75">
      <c r="A69" s="241"/>
      <c r="B69" s="242"/>
      <c r="C69" s="244"/>
      <c r="D69" s="245"/>
      <c r="E69" s="245"/>
      <c r="F69" s="246"/>
      <c r="G69" s="244"/>
      <c r="H69" s="4"/>
    </row>
    <row r="70" spans="1:8" ht="12.75">
      <c r="A70" s="241"/>
      <c r="B70" s="243"/>
      <c r="C70" s="244"/>
      <c r="D70" s="245"/>
      <c r="E70" s="245"/>
      <c r="F70" s="246"/>
      <c r="G70" s="244"/>
      <c r="H70" s="4"/>
    </row>
    <row r="71" spans="1:8" ht="12.75">
      <c r="A71" s="241"/>
      <c r="B71" s="242"/>
      <c r="C71" s="244"/>
      <c r="D71" s="245"/>
      <c r="E71" s="245"/>
      <c r="F71" s="246"/>
      <c r="G71" s="244"/>
      <c r="H71" s="4"/>
    </row>
    <row r="72" spans="1:8" ht="12.75">
      <c r="A72" s="241"/>
      <c r="B72" s="243"/>
      <c r="C72" s="244"/>
      <c r="D72" s="245"/>
      <c r="E72" s="245"/>
      <c r="F72" s="246"/>
      <c r="G72" s="244"/>
      <c r="H72" s="4"/>
    </row>
    <row r="73" spans="1:8" ht="12.75">
      <c r="A73" s="241"/>
      <c r="B73" s="242"/>
      <c r="C73" s="244"/>
      <c r="D73" s="245"/>
      <c r="E73" s="245"/>
      <c r="F73" s="246"/>
      <c r="G73" s="244"/>
      <c r="H73" s="4"/>
    </row>
    <row r="74" spans="1:8" ht="12.75">
      <c r="A74" s="241"/>
      <c r="B74" s="243"/>
      <c r="C74" s="244"/>
      <c r="D74" s="245"/>
      <c r="E74" s="245"/>
      <c r="F74" s="246"/>
      <c r="G74" s="244"/>
      <c r="H74" s="4"/>
    </row>
    <row r="75" spans="1:8" ht="12.75">
      <c r="A75" s="241"/>
      <c r="B75" s="242"/>
      <c r="C75" s="244"/>
      <c r="D75" s="245"/>
      <c r="E75" s="245"/>
      <c r="F75" s="246"/>
      <c r="G75" s="244"/>
      <c r="H75" s="4"/>
    </row>
    <row r="76" spans="1:8" ht="12.75">
      <c r="A76" s="241"/>
      <c r="B76" s="243"/>
      <c r="C76" s="244"/>
      <c r="D76" s="245"/>
      <c r="E76" s="245"/>
      <c r="F76" s="246"/>
      <c r="G76" s="244"/>
      <c r="H76" s="4"/>
    </row>
    <row r="77" spans="1:8" ht="12.75">
      <c r="A77" s="241"/>
      <c r="B77" s="242"/>
      <c r="C77" s="244"/>
      <c r="D77" s="245"/>
      <c r="E77" s="245"/>
      <c r="F77" s="246"/>
      <c r="G77" s="244"/>
      <c r="H77" s="4"/>
    </row>
    <row r="78" spans="1:8" ht="12.75">
      <c r="A78" s="241"/>
      <c r="B78" s="243"/>
      <c r="C78" s="244"/>
      <c r="D78" s="245"/>
      <c r="E78" s="245"/>
      <c r="F78" s="246"/>
      <c r="G78" s="244"/>
      <c r="H78" s="4"/>
    </row>
    <row r="79" spans="1:8" ht="12.75">
      <c r="A79" s="241"/>
      <c r="B79" s="242"/>
      <c r="C79" s="244"/>
      <c r="D79" s="245"/>
      <c r="E79" s="245"/>
      <c r="F79" s="246"/>
      <c r="G79" s="244"/>
      <c r="H79" s="4"/>
    </row>
    <row r="80" spans="1:8" ht="12.75">
      <c r="A80" s="241"/>
      <c r="B80" s="243"/>
      <c r="C80" s="244"/>
      <c r="D80" s="245"/>
      <c r="E80" s="245"/>
      <c r="F80" s="246"/>
      <c r="G80" s="244"/>
      <c r="H80" s="4"/>
    </row>
    <row r="81" spans="1:8" ht="12.75">
      <c r="A81" s="241"/>
      <c r="B81" s="242"/>
      <c r="C81" s="244"/>
      <c r="D81" s="245"/>
      <c r="E81" s="245"/>
      <c r="F81" s="246"/>
      <c r="G81" s="244"/>
      <c r="H81" s="4"/>
    </row>
    <row r="82" spans="1:8" ht="12.75">
      <c r="A82" s="241"/>
      <c r="B82" s="243"/>
      <c r="C82" s="244"/>
      <c r="D82" s="245"/>
      <c r="E82" s="245"/>
      <c r="F82" s="246"/>
      <c r="G82" s="244"/>
      <c r="H82" s="4"/>
    </row>
    <row r="83" spans="1:8" ht="12.75">
      <c r="A83" s="241"/>
      <c r="B83" s="242"/>
      <c r="C83" s="244"/>
      <c r="D83" s="245"/>
      <c r="E83" s="245"/>
      <c r="F83" s="246"/>
      <c r="G83" s="244"/>
      <c r="H83" s="4"/>
    </row>
    <row r="84" spans="1:8" ht="12.75">
      <c r="A84" s="241"/>
      <c r="B84" s="243"/>
      <c r="C84" s="244"/>
      <c r="D84" s="245"/>
      <c r="E84" s="245"/>
      <c r="F84" s="246"/>
      <c r="G84" s="244"/>
      <c r="H84" s="4"/>
    </row>
    <row r="85" spans="1:8" ht="12.75">
      <c r="A85" s="241"/>
      <c r="B85" s="242"/>
      <c r="C85" s="244"/>
      <c r="D85" s="245"/>
      <c r="E85" s="245"/>
      <c r="F85" s="246"/>
      <c r="G85" s="244"/>
      <c r="H85" s="4"/>
    </row>
    <row r="86" spans="1:8" ht="12.75">
      <c r="A86" s="241"/>
      <c r="B86" s="243"/>
      <c r="C86" s="244"/>
      <c r="D86" s="245"/>
      <c r="E86" s="245"/>
      <c r="F86" s="246"/>
      <c r="G86" s="244"/>
      <c r="H86" s="4"/>
    </row>
    <row r="87" spans="1:8" ht="12.75">
      <c r="A87" s="241"/>
      <c r="B87" s="242"/>
      <c r="C87" s="244"/>
      <c r="D87" s="245"/>
      <c r="E87" s="245"/>
      <c r="F87" s="246"/>
      <c r="G87" s="244"/>
      <c r="H87" s="4"/>
    </row>
    <row r="88" spans="1:8" ht="12.75">
      <c r="A88" s="241"/>
      <c r="B88" s="243"/>
      <c r="C88" s="244"/>
      <c r="D88" s="245"/>
      <c r="E88" s="245"/>
      <c r="F88" s="246"/>
      <c r="G88" s="244"/>
      <c r="H88" s="4"/>
    </row>
    <row r="89" spans="1:8" ht="12.75">
      <c r="A89" s="241"/>
      <c r="B89" s="242"/>
      <c r="C89" s="244"/>
      <c r="D89" s="245"/>
      <c r="E89" s="245"/>
      <c r="F89" s="246"/>
      <c r="G89" s="244"/>
      <c r="H89" s="4"/>
    </row>
    <row r="90" spans="1:8" ht="12.75">
      <c r="A90" s="241"/>
      <c r="B90" s="243"/>
      <c r="C90" s="244"/>
      <c r="D90" s="245"/>
      <c r="E90" s="245"/>
      <c r="F90" s="246"/>
      <c r="G90" s="244"/>
      <c r="H90" s="4"/>
    </row>
    <row r="91" spans="1:8" ht="12.75">
      <c r="A91" s="241"/>
      <c r="B91" s="242"/>
      <c r="C91" s="244"/>
      <c r="D91" s="245"/>
      <c r="E91" s="245"/>
      <c r="F91" s="246"/>
      <c r="G91" s="244"/>
      <c r="H91" s="4"/>
    </row>
    <row r="92" spans="1:8" ht="12.75">
      <c r="A92" s="241"/>
      <c r="B92" s="243"/>
      <c r="C92" s="244"/>
      <c r="D92" s="245"/>
      <c r="E92" s="245"/>
      <c r="F92" s="246"/>
      <c r="G92" s="244"/>
      <c r="H92" s="4"/>
    </row>
    <row r="93" spans="1:8" ht="12.75">
      <c r="A93" s="241"/>
      <c r="B93" s="242"/>
      <c r="C93" s="244"/>
      <c r="D93" s="245"/>
      <c r="E93" s="245"/>
      <c r="F93" s="246"/>
      <c r="G93" s="244"/>
      <c r="H93" s="4"/>
    </row>
    <row r="94" spans="1:8" ht="12.75">
      <c r="A94" s="241"/>
      <c r="B94" s="243"/>
      <c r="C94" s="244"/>
      <c r="D94" s="245"/>
      <c r="E94" s="245"/>
      <c r="F94" s="246"/>
      <c r="G94" s="244"/>
      <c r="H94" s="4"/>
    </row>
    <row r="95" spans="1:8" ht="12.75">
      <c r="A95" s="241"/>
      <c r="B95" s="242"/>
      <c r="C95" s="244"/>
      <c r="D95" s="245"/>
      <c r="E95" s="245"/>
      <c r="F95" s="246"/>
      <c r="G95" s="244"/>
      <c r="H95" s="4"/>
    </row>
    <row r="96" spans="1:8" ht="12.75">
      <c r="A96" s="241"/>
      <c r="B96" s="243"/>
      <c r="C96" s="244"/>
      <c r="D96" s="245"/>
      <c r="E96" s="245"/>
      <c r="F96" s="246"/>
      <c r="G96" s="244"/>
      <c r="H96" s="4"/>
    </row>
    <row r="97" spans="1:8" ht="12.75">
      <c r="A97" s="241"/>
      <c r="B97" s="242"/>
      <c r="C97" s="244"/>
      <c r="D97" s="245"/>
      <c r="E97" s="245"/>
      <c r="F97" s="246"/>
      <c r="G97" s="244"/>
      <c r="H97" s="4"/>
    </row>
    <row r="98" spans="1:8" ht="12.75">
      <c r="A98" s="241"/>
      <c r="B98" s="243"/>
      <c r="C98" s="244"/>
      <c r="D98" s="245"/>
      <c r="E98" s="245"/>
      <c r="F98" s="246"/>
      <c r="G98" s="244"/>
      <c r="H98" s="4"/>
    </row>
    <row r="99" spans="1:8" ht="12.75">
      <c r="A99" s="241"/>
      <c r="B99" s="242"/>
      <c r="C99" s="244"/>
      <c r="D99" s="245"/>
      <c r="E99" s="245"/>
      <c r="F99" s="246"/>
      <c r="G99" s="244"/>
      <c r="H99" s="4"/>
    </row>
    <row r="100" spans="1:8" ht="12.75">
      <c r="A100" s="241"/>
      <c r="B100" s="243"/>
      <c r="C100" s="244"/>
      <c r="D100" s="245"/>
      <c r="E100" s="245"/>
      <c r="F100" s="246"/>
      <c r="G100" s="244"/>
      <c r="H100" s="4"/>
    </row>
    <row r="101" spans="1:8" ht="12.75">
      <c r="A101" s="241"/>
      <c r="B101" s="242"/>
      <c r="C101" s="244"/>
      <c r="D101" s="245"/>
      <c r="E101" s="245"/>
      <c r="F101" s="246"/>
      <c r="G101" s="244"/>
      <c r="H101" s="4"/>
    </row>
    <row r="102" spans="1:8" ht="12.75">
      <c r="A102" s="241"/>
      <c r="B102" s="243"/>
      <c r="C102" s="244"/>
      <c r="D102" s="245"/>
      <c r="E102" s="245"/>
      <c r="F102" s="246"/>
      <c r="G102" s="244"/>
      <c r="H102" s="4"/>
    </row>
    <row r="103" spans="1:8" ht="12.75">
      <c r="A103" s="241"/>
      <c r="B103" s="242"/>
      <c r="C103" s="244"/>
      <c r="D103" s="245"/>
      <c r="E103" s="245"/>
      <c r="F103" s="246"/>
      <c r="G103" s="244"/>
      <c r="H103" s="4"/>
    </row>
    <row r="104" spans="1:8" ht="12.75">
      <c r="A104" s="241"/>
      <c r="B104" s="243"/>
      <c r="C104" s="244"/>
      <c r="D104" s="245"/>
      <c r="E104" s="245"/>
      <c r="F104" s="246"/>
      <c r="G104" s="244"/>
      <c r="H104" s="4"/>
    </row>
    <row r="105" spans="1:8" ht="12.75">
      <c r="A105" s="241"/>
      <c r="B105" s="242"/>
      <c r="C105" s="244"/>
      <c r="D105" s="245"/>
      <c r="E105" s="245"/>
      <c r="F105" s="246"/>
      <c r="G105" s="244"/>
      <c r="H105" s="4"/>
    </row>
    <row r="106" spans="1:8" ht="12.75">
      <c r="A106" s="241"/>
      <c r="B106" s="243"/>
      <c r="C106" s="244"/>
      <c r="D106" s="245"/>
      <c r="E106" s="245"/>
      <c r="F106" s="246"/>
      <c r="G106" s="244"/>
      <c r="H106" s="4"/>
    </row>
    <row r="107" spans="1:8" ht="12.75">
      <c r="A107" s="241"/>
      <c r="B107" s="242"/>
      <c r="C107" s="244"/>
      <c r="D107" s="245"/>
      <c r="E107" s="245"/>
      <c r="F107" s="246"/>
      <c r="G107" s="244"/>
      <c r="H107" s="4"/>
    </row>
    <row r="108" spans="1:8" ht="12.75">
      <c r="A108" s="241"/>
      <c r="B108" s="243"/>
      <c r="C108" s="244"/>
      <c r="D108" s="245"/>
      <c r="E108" s="245"/>
      <c r="F108" s="246"/>
      <c r="G108" s="244"/>
      <c r="H108" s="4"/>
    </row>
    <row r="109" spans="1:8" ht="12.75">
      <c r="A109" s="241"/>
      <c r="B109" s="242"/>
      <c r="C109" s="244"/>
      <c r="D109" s="245"/>
      <c r="E109" s="245"/>
      <c r="F109" s="246"/>
      <c r="G109" s="244"/>
      <c r="H109" s="4"/>
    </row>
    <row r="110" spans="1:8" ht="12.75">
      <c r="A110" s="241"/>
      <c r="B110" s="243"/>
      <c r="C110" s="244"/>
      <c r="D110" s="245"/>
      <c r="E110" s="245"/>
      <c r="F110" s="246"/>
      <c r="G110" s="244"/>
      <c r="H110" s="4"/>
    </row>
    <row r="111" spans="1:8" ht="12.75">
      <c r="A111" s="241"/>
      <c r="B111" s="242"/>
      <c r="C111" s="244"/>
      <c r="D111" s="245"/>
      <c r="E111" s="245"/>
      <c r="F111" s="246"/>
      <c r="G111" s="244"/>
      <c r="H111" s="4"/>
    </row>
    <row r="112" spans="1:8" ht="12.75">
      <c r="A112" s="241"/>
      <c r="B112" s="243"/>
      <c r="C112" s="244"/>
      <c r="D112" s="245"/>
      <c r="E112" s="245"/>
      <c r="F112" s="246"/>
      <c r="G112" s="244"/>
      <c r="H112" s="4"/>
    </row>
    <row r="113" spans="1:8" ht="12.75">
      <c r="A113" s="241"/>
      <c r="B113" s="242"/>
      <c r="C113" s="244"/>
      <c r="D113" s="245"/>
      <c r="E113" s="245"/>
      <c r="F113" s="246"/>
      <c r="G113" s="244"/>
      <c r="H113" s="4"/>
    </row>
    <row r="114" spans="1:8" ht="12.75">
      <c r="A114" s="241"/>
      <c r="B114" s="243"/>
      <c r="C114" s="244"/>
      <c r="D114" s="245"/>
      <c r="E114" s="245"/>
      <c r="F114" s="246"/>
      <c r="G114" s="244"/>
      <c r="H114" s="4"/>
    </row>
    <row r="115" spans="1:8" ht="12.75">
      <c r="A115" s="241"/>
      <c r="B115" s="242"/>
      <c r="C115" s="244"/>
      <c r="D115" s="245"/>
      <c r="E115" s="245"/>
      <c r="F115" s="246"/>
      <c r="G115" s="244"/>
      <c r="H115" s="4"/>
    </row>
    <row r="116" spans="1:8" ht="12.75">
      <c r="A116" s="241"/>
      <c r="B116" s="243"/>
      <c r="C116" s="244"/>
      <c r="D116" s="245"/>
      <c r="E116" s="245"/>
      <c r="F116" s="246"/>
      <c r="G116" s="244"/>
      <c r="H116" s="4"/>
    </row>
    <row r="117" spans="1:8" ht="12.75">
      <c r="A117" s="241"/>
      <c r="B117" s="242"/>
      <c r="C117" s="244"/>
      <c r="D117" s="245"/>
      <c r="E117" s="245"/>
      <c r="F117" s="246"/>
      <c r="G117" s="244"/>
      <c r="H117" s="4"/>
    </row>
    <row r="118" spans="1:8" ht="12.75">
      <c r="A118" s="241"/>
      <c r="B118" s="243"/>
      <c r="C118" s="244"/>
      <c r="D118" s="245"/>
      <c r="E118" s="245"/>
      <c r="F118" s="246"/>
      <c r="G118" s="244"/>
      <c r="H118" s="4"/>
    </row>
    <row r="119" spans="1:8" ht="12.75">
      <c r="A119" s="241"/>
      <c r="B119" s="242"/>
      <c r="C119" s="244"/>
      <c r="D119" s="245"/>
      <c r="E119" s="245"/>
      <c r="F119" s="246"/>
      <c r="G119" s="244"/>
      <c r="H119" s="4"/>
    </row>
    <row r="120" spans="1:8" ht="12.75">
      <c r="A120" s="241"/>
      <c r="B120" s="243"/>
      <c r="C120" s="244"/>
      <c r="D120" s="245"/>
      <c r="E120" s="245"/>
      <c r="F120" s="246"/>
      <c r="G120" s="244"/>
      <c r="H120" s="4"/>
    </row>
    <row r="121" spans="1:8" ht="12.75">
      <c r="A121" s="241"/>
      <c r="B121" s="242"/>
      <c r="C121" s="244"/>
      <c r="D121" s="245"/>
      <c r="E121" s="245"/>
      <c r="F121" s="246"/>
      <c r="G121" s="244"/>
      <c r="H121" s="4"/>
    </row>
    <row r="122" spans="1:8" ht="12.75">
      <c r="A122" s="241"/>
      <c r="B122" s="243"/>
      <c r="C122" s="244"/>
      <c r="D122" s="245"/>
      <c r="E122" s="245"/>
      <c r="F122" s="246"/>
      <c r="G122" s="244"/>
      <c r="H122" s="4"/>
    </row>
    <row r="123" spans="1:8" ht="12.75">
      <c r="A123" s="241"/>
      <c r="B123" s="242"/>
      <c r="C123" s="244"/>
      <c r="D123" s="245"/>
      <c r="E123" s="245"/>
      <c r="F123" s="246"/>
      <c r="G123" s="244"/>
      <c r="H123" s="4"/>
    </row>
    <row r="124" spans="1:8" ht="12.75">
      <c r="A124" s="241"/>
      <c r="B124" s="243"/>
      <c r="C124" s="244"/>
      <c r="D124" s="245"/>
      <c r="E124" s="245"/>
      <c r="F124" s="246"/>
      <c r="G124" s="244"/>
      <c r="H124" s="4"/>
    </row>
    <row r="125" spans="1:8" ht="12.75">
      <c r="A125" s="241"/>
      <c r="B125" s="242"/>
      <c r="C125" s="244"/>
      <c r="D125" s="245"/>
      <c r="E125" s="245"/>
      <c r="F125" s="246"/>
      <c r="G125" s="244"/>
      <c r="H125" s="4"/>
    </row>
    <row r="126" spans="1:8" ht="12.75">
      <c r="A126" s="241"/>
      <c r="B126" s="243"/>
      <c r="C126" s="244"/>
      <c r="D126" s="245"/>
      <c r="E126" s="245"/>
      <c r="F126" s="246"/>
      <c r="G126" s="244"/>
      <c r="H126" s="4"/>
    </row>
    <row r="127" spans="1:8" ht="12.75">
      <c r="A127" s="241"/>
      <c r="B127" s="242"/>
      <c r="C127" s="244"/>
      <c r="D127" s="245"/>
      <c r="E127" s="245"/>
      <c r="F127" s="246"/>
      <c r="G127" s="244"/>
      <c r="H127" s="4"/>
    </row>
    <row r="128" spans="1:8" ht="12.75">
      <c r="A128" s="241"/>
      <c r="B128" s="243"/>
      <c r="C128" s="244"/>
      <c r="D128" s="245"/>
      <c r="E128" s="245"/>
      <c r="F128" s="246"/>
      <c r="G128" s="244"/>
      <c r="H128" s="4"/>
    </row>
    <row r="129" spans="1:8" ht="12.75">
      <c r="A129" s="241"/>
      <c r="B129" s="242"/>
      <c r="C129" s="244"/>
      <c r="D129" s="245"/>
      <c r="E129" s="245"/>
      <c r="F129" s="246"/>
      <c r="G129" s="244"/>
      <c r="H129" s="4"/>
    </row>
    <row r="130" spans="1:8" ht="12.75">
      <c r="A130" s="241"/>
      <c r="B130" s="243"/>
      <c r="C130" s="244"/>
      <c r="D130" s="245"/>
      <c r="E130" s="245"/>
      <c r="F130" s="246"/>
      <c r="G130" s="244"/>
      <c r="H130" s="4"/>
    </row>
    <row r="131" spans="1:8" ht="12.75">
      <c r="A131" s="241"/>
      <c r="B131" s="242"/>
      <c r="C131" s="244"/>
      <c r="D131" s="245"/>
      <c r="E131" s="245"/>
      <c r="F131" s="246"/>
      <c r="G131" s="244"/>
      <c r="H131" s="4"/>
    </row>
    <row r="132" spans="1:8" ht="12.75">
      <c r="A132" s="241"/>
      <c r="B132" s="243"/>
      <c r="C132" s="244"/>
      <c r="D132" s="245"/>
      <c r="E132" s="245"/>
      <c r="F132" s="246"/>
      <c r="G132" s="244"/>
      <c r="H132" s="4"/>
    </row>
    <row r="133" spans="1:8" ht="12.75">
      <c r="A133" s="241"/>
      <c r="B133" s="242"/>
      <c r="C133" s="244"/>
      <c r="D133" s="245"/>
      <c r="E133" s="245"/>
      <c r="F133" s="246"/>
      <c r="G133" s="244"/>
      <c r="H133" s="4"/>
    </row>
    <row r="134" spans="1:8" ht="12.75">
      <c r="A134" s="241"/>
      <c r="B134" s="243"/>
      <c r="C134" s="244"/>
      <c r="D134" s="245"/>
      <c r="E134" s="245"/>
      <c r="F134" s="246"/>
      <c r="G134" s="244"/>
      <c r="H134" s="4"/>
    </row>
    <row r="135" spans="1:8" ht="12.75">
      <c r="A135" s="32"/>
      <c r="B135" s="33"/>
      <c r="C135" s="23"/>
      <c r="D135" s="24"/>
      <c r="E135" s="24"/>
      <c r="F135" s="34"/>
      <c r="G135" s="2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</sheetData>
  <sheetProtection/>
  <mergeCells count="458">
    <mergeCell ref="A1:G1"/>
    <mergeCell ref="E131:E132"/>
    <mergeCell ref="F131:F132"/>
    <mergeCell ref="G131:G132"/>
    <mergeCell ref="E127:E128"/>
    <mergeCell ref="F127:F128"/>
    <mergeCell ref="G127:G128"/>
    <mergeCell ref="A129:A130"/>
    <mergeCell ref="C131:C132"/>
    <mergeCell ref="D131:D132"/>
    <mergeCell ref="B129:B130"/>
    <mergeCell ref="C129:C130"/>
    <mergeCell ref="F133:F134"/>
    <mergeCell ref="G133:G134"/>
    <mergeCell ref="E129:E130"/>
    <mergeCell ref="F129:F130"/>
    <mergeCell ref="G129:G130"/>
    <mergeCell ref="D133:D134"/>
    <mergeCell ref="E133:E134"/>
    <mergeCell ref="A127:A128"/>
    <mergeCell ref="B127:B128"/>
    <mergeCell ref="C127:C128"/>
    <mergeCell ref="D127:D128"/>
    <mergeCell ref="A133:A134"/>
    <mergeCell ref="B133:B134"/>
    <mergeCell ref="C133:C134"/>
    <mergeCell ref="D129:D130"/>
    <mergeCell ref="A131:A132"/>
    <mergeCell ref="B131:B13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C45:C46"/>
    <mergeCell ref="D45:D46"/>
    <mergeCell ref="E45:E46"/>
    <mergeCell ref="F45:F46"/>
    <mergeCell ref="F49:F50"/>
    <mergeCell ref="G49:G50"/>
    <mergeCell ref="G45:G46"/>
    <mergeCell ref="G43:G44"/>
    <mergeCell ref="A43:A44"/>
    <mergeCell ref="B43:B44"/>
    <mergeCell ref="C43:C44"/>
    <mergeCell ref="D43:D44"/>
    <mergeCell ref="E43:E44"/>
    <mergeCell ref="F43:F44"/>
    <mergeCell ref="A45:A46"/>
    <mergeCell ref="B45:B46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07"/>
  <sheetViews>
    <sheetView tabSelected="1" zoomScalePageLayoutView="0" workbookViewId="0" topLeftCell="A19">
      <selection activeCell="C42" sqref="C40:C4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9" t="s">
        <v>45</v>
      </c>
      <c r="B1" s="259"/>
      <c r="C1" s="259"/>
      <c r="D1" s="259"/>
      <c r="E1" s="259"/>
      <c r="F1" s="259"/>
      <c r="G1" s="25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9" customHeight="1" thickBot="1">
      <c r="A2" s="193" t="s">
        <v>49</v>
      </c>
      <c r="B2" s="193"/>
      <c r="C2" s="193"/>
      <c r="D2" s="199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E2" s="260"/>
      <c r="F2" s="260"/>
      <c r="G2" s="261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"/>
      <c r="W2" s="4"/>
    </row>
    <row r="3" spans="2:35" ht="25.5" customHeight="1" thickBot="1">
      <c r="B3" s="46"/>
      <c r="C3" s="46"/>
      <c r="D3" s="264" t="str">
        <f>HYPERLINK('[1]реквизиты'!$A$3)</f>
        <v>08-10 мая 2015 г.  г.Саратов</v>
      </c>
      <c r="E3" s="264"/>
      <c r="F3" s="264"/>
      <c r="G3" s="47" t="str">
        <f>HYPERLINK('пр.взв'!D4)</f>
        <v>В.к. 59 кг.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25" t="s">
        <v>22</v>
      </c>
      <c r="B4" s="262" t="s">
        <v>5</v>
      </c>
      <c r="C4" s="129" t="s">
        <v>2</v>
      </c>
      <c r="D4" s="127" t="s">
        <v>3</v>
      </c>
      <c r="E4" s="129" t="s">
        <v>4</v>
      </c>
      <c r="F4" s="127" t="s">
        <v>8</v>
      </c>
      <c r="G4" s="13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26"/>
      <c r="B5" s="128"/>
      <c r="C5" s="257"/>
      <c r="D5" s="128"/>
      <c r="E5" s="257"/>
      <c r="F5" s="128"/>
      <c r="G5" s="26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65" t="s">
        <v>10</v>
      </c>
      <c r="B6" s="266">
        <v>16</v>
      </c>
      <c r="C6" s="267" t="str">
        <f>VLOOKUP(B6,'пр.взв'!B7:G44,2,FALSE)</f>
        <v>Дуйсенов Тимур Равильевич</v>
      </c>
      <c r="D6" s="129" t="str">
        <f>VLOOKUP(B6,'пр.взв'!B7:G44,3,FALSE)</f>
        <v>14.09.2001, 1ю</v>
      </c>
      <c r="E6" s="125" t="str">
        <f>VLOOKUP(B6,'пр.взв'!B7:G44,4,FALSE)</f>
        <v>г.Астрахань, Астраханская обл., ЮФО</v>
      </c>
      <c r="F6" s="127">
        <f>VLOOKUP(B6,'пр.взв'!B7:G44,5,FALSE)</f>
        <v>0</v>
      </c>
      <c r="G6" s="258" t="str">
        <f>VLOOKUP(B6,'пр.взв'!B7:G44,6,FALSE)</f>
        <v>Дуйсенов К.Г.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52"/>
      <c r="B7" s="254"/>
      <c r="C7" s="255"/>
      <c r="D7" s="257"/>
      <c r="E7" s="249"/>
      <c r="F7" s="250"/>
      <c r="G7" s="248"/>
    </row>
    <row r="8" spans="1:7" ht="13.5" customHeight="1">
      <c r="A8" s="252" t="s">
        <v>11</v>
      </c>
      <c r="B8" s="253">
        <v>10</v>
      </c>
      <c r="C8" s="255" t="str">
        <f>VLOOKUP(B8,'пр.взв'!B7:G44,2,FALSE)</f>
        <v>Уциев Адам Бесланович</v>
      </c>
      <c r="D8" s="251" t="str">
        <f>VLOOKUP(B8,'пр.взв'!B7:G44,3,FALSE)</f>
        <v>24.04.2001, 1ю</v>
      </c>
      <c r="E8" s="249" t="str">
        <f>VLOOKUP(B8,'пр.взв'!B7:G44,4,FALSE)</f>
        <v>ГБОУ ЦО "Самбо-70" г.Москва</v>
      </c>
      <c r="F8" s="250">
        <f>VLOOKUP(B8,'пр.взв'!B7:G44,5,FALSE)</f>
        <v>0</v>
      </c>
      <c r="G8" s="248" t="str">
        <f>VLOOKUP(B8,'пр.взв'!B7:G44,6,FALSE)</f>
        <v>Кабанов Д.Б., Богатырев Д.В.</v>
      </c>
    </row>
    <row r="9" spans="1:7" ht="13.5" customHeight="1">
      <c r="A9" s="252"/>
      <c r="B9" s="254"/>
      <c r="C9" s="255"/>
      <c r="D9" s="251"/>
      <c r="E9" s="249"/>
      <c r="F9" s="250"/>
      <c r="G9" s="248"/>
    </row>
    <row r="10" spans="1:7" ht="13.5" customHeight="1">
      <c r="A10" s="252" t="s">
        <v>12</v>
      </c>
      <c r="B10" s="253">
        <v>1</v>
      </c>
      <c r="C10" s="255" t="str">
        <f>VLOOKUP(B10,'пр.взв'!B7:G44,2,FALSE)</f>
        <v>Каниковский Матвей Геннадьевич</v>
      </c>
      <c r="D10" s="251" t="str">
        <f>VLOOKUP(B10,'пр.взв'!B7:G44,3,FALSE)</f>
        <v>11.11.2001, 1ю</v>
      </c>
      <c r="E10" s="249" t="str">
        <f>VLOOKUP(B10,'пр.взв'!B7:G44,4,FALSE)</f>
        <v>ГБОУ ЦО "Самбо-70" г.Москва</v>
      </c>
      <c r="F10" s="250">
        <f>VLOOKUP(B10,'пр.взв'!B7:G44,5,FALSE)</f>
        <v>0</v>
      </c>
      <c r="G10" s="248" t="str">
        <f>VLOOKUP(B10,'пр.взв'!B7:G44,6,FALSE)</f>
        <v>Кабанов Д.Б., Богатырев Д.В.</v>
      </c>
    </row>
    <row r="11" spans="1:7" ht="13.5" customHeight="1">
      <c r="A11" s="252"/>
      <c r="B11" s="254"/>
      <c r="C11" s="255"/>
      <c r="D11" s="251"/>
      <c r="E11" s="249"/>
      <c r="F11" s="250"/>
      <c r="G11" s="248"/>
    </row>
    <row r="12" spans="1:7" ht="13.5" customHeight="1">
      <c r="A12" s="252" t="s">
        <v>12</v>
      </c>
      <c r="B12" s="253">
        <v>11</v>
      </c>
      <c r="C12" s="255" t="str">
        <f>VLOOKUP(B12,'пр.взв'!B7:G44,2,FALSE)</f>
        <v>Скрыпченко Константин Александрович</v>
      </c>
      <c r="D12" s="251" t="str">
        <f>VLOOKUP(B12,'пр.взв'!B7:G44,3,FALSE)</f>
        <v>24.06.2002, 1ю</v>
      </c>
      <c r="E12" s="249" t="str">
        <f>VLOOKUP(B12,'пр.взв'!B7:G44,4,FALSE)</f>
        <v>г.Волгоград, Волгоградская обл. ЮФО</v>
      </c>
      <c r="F12" s="250">
        <f>VLOOKUP(B12,'пр.взв'!B7:G44,5,FALSE)</f>
        <v>0</v>
      </c>
      <c r="G12" s="248" t="str">
        <f>VLOOKUP(B12,'пр.взв'!B7:G44,6,FALSE)</f>
        <v>Вьюжанин  Е.Г.</v>
      </c>
    </row>
    <row r="13" spans="1:7" ht="13.5" customHeight="1">
      <c r="A13" s="252"/>
      <c r="B13" s="254"/>
      <c r="C13" s="255"/>
      <c r="D13" s="251"/>
      <c r="E13" s="249"/>
      <c r="F13" s="250"/>
      <c r="G13" s="248"/>
    </row>
    <row r="14" spans="1:7" ht="13.5" customHeight="1">
      <c r="A14" s="252" t="s">
        <v>14</v>
      </c>
      <c r="B14" s="253">
        <v>6</v>
      </c>
      <c r="C14" s="255" t="str">
        <f>VLOOKUP(B14,'пр.взв'!B7:G44,2,FALSE)</f>
        <v>Шканин Сергей Николаевич</v>
      </c>
      <c r="D14" s="256">
        <f>VLOOKUP(B14,'пр.взв'!B7:G44,3,FALSE)</f>
        <v>37101</v>
      </c>
      <c r="E14" s="249" t="str">
        <f>VLOOKUP(B14,'пр.взв'!B7:G44,4,FALSE)</f>
        <v>г.Самара Самарская обл. ПФО</v>
      </c>
      <c r="F14" s="250">
        <f>VLOOKUP(B14,'пр.взв'!B7:G44,5,FALSE)</f>
        <v>0</v>
      </c>
      <c r="G14" s="248" t="str">
        <f>VLOOKUP(B14,'пр.взв'!B7:G44,6,FALSE)</f>
        <v>Киргизов В.В., Глухов Т.В.</v>
      </c>
    </row>
    <row r="15" spans="1:7" ht="13.5" customHeight="1">
      <c r="A15" s="252"/>
      <c r="B15" s="254"/>
      <c r="C15" s="255"/>
      <c r="D15" s="256"/>
      <c r="E15" s="249"/>
      <c r="F15" s="250"/>
      <c r="G15" s="248"/>
    </row>
    <row r="16" spans="1:7" ht="13.5" customHeight="1">
      <c r="A16" s="252" t="s">
        <v>15</v>
      </c>
      <c r="B16" s="253">
        <v>12</v>
      </c>
      <c r="C16" s="255" t="str">
        <f>VLOOKUP(B16,'пр.взв'!B7:G44,2,FALSE)</f>
        <v>Уваров Виктор Владимирович</v>
      </c>
      <c r="D16" s="251" t="str">
        <f>VLOOKUP(B16,'пр.взв'!B7:G44,3,FALSE)</f>
        <v>10.02.2001,1ю</v>
      </c>
      <c r="E16" s="249" t="str">
        <f>VLOOKUP(B16,'пр.взв'!B7:G44,4,FALSE)</f>
        <v>ГБОУ ЦО "Самбо-70" г.Москва</v>
      </c>
      <c r="F16" s="250">
        <f>VLOOKUP(B16,'пр.взв'!B7:G44,5,FALSE)</f>
        <v>0</v>
      </c>
      <c r="G16" s="248" t="str">
        <f>VLOOKUP(B16,'пр.взв'!B7:G44,6,FALSE)</f>
        <v>Богомолов В.А., Мартынов И.В.</v>
      </c>
    </row>
    <row r="17" spans="1:7" ht="13.5" customHeight="1">
      <c r="A17" s="252"/>
      <c r="B17" s="254"/>
      <c r="C17" s="255"/>
      <c r="D17" s="251"/>
      <c r="E17" s="249"/>
      <c r="F17" s="250"/>
      <c r="G17" s="248"/>
    </row>
    <row r="18" spans="1:7" ht="13.5" customHeight="1">
      <c r="A18" s="252" t="s">
        <v>16</v>
      </c>
      <c r="B18" s="253">
        <v>18</v>
      </c>
      <c r="C18" s="255" t="str">
        <f>VLOOKUP(B18,'пр.взв'!B7:G44,2,FALSE)</f>
        <v>Тихомиров Егор Валерьевич</v>
      </c>
      <c r="D18" s="251" t="str">
        <f>VLOOKUP(B18,'пр.взв'!B7:G44,3,FALSE)</f>
        <v>22.05.2000, 1ю</v>
      </c>
      <c r="E18" s="249" t="str">
        <f>VLOOKUP(B18,'пр.взв'!B7:G44,4,FALSE)</f>
        <v>ГБОУ ЦО "Самбо-70" г.Москва</v>
      </c>
      <c r="F18" s="250">
        <f>VLOOKUP(B18,'пр.взв'!B7:G44,5,FALSE)</f>
        <v>0</v>
      </c>
      <c r="G18" s="248" t="str">
        <f>VLOOKUP(B18,'пр.взв'!B7:G44,6,FALSE)</f>
        <v>Богомолов В.А., Мартынов И.В.</v>
      </c>
    </row>
    <row r="19" spans="1:7" ht="13.5" customHeight="1">
      <c r="A19" s="252"/>
      <c r="B19" s="254"/>
      <c r="C19" s="255"/>
      <c r="D19" s="251"/>
      <c r="E19" s="249"/>
      <c r="F19" s="250"/>
      <c r="G19" s="248"/>
    </row>
    <row r="20" spans="1:7" ht="13.5" customHeight="1">
      <c r="A20" s="252" t="s">
        <v>17</v>
      </c>
      <c r="B20" s="253">
        <v>4</v>
      </c>
      <c r="C20" s="255" t="str">
        <f>VLOOKUP(B20,'пр.взв'!B7:G44,2,FALSE)</f>
        <v>Багдасарян Найри Граирович</v>
      </c>
      <c r="D20" s="251" t="str">
        <f>VLOOKUP(B20,'пр.взв'!B7:G44,3,FALSE)</f>
        <v>08.01.2002, 1ю</v>
      </c>
      <c r="E20" s="249" t="str">
        <f>VLOOKUP(B20,'пр.взв'!B7:G44,4,FALSE)</f>
        <v>ГБОУ ЦО "Самбо-70" г.Москва</v>
      </c>
      <c r="F20" s="250">
        <f>VLOOKUP(B20,'пр.взв'!B7:G44,5,FALSE)</f>
        <v>0</v>
      </c>
      <c r="G20" s="248" t="str">
        <f>VLOOKUP(B20,'пр.взв'!B7:G44,6,FALSE)</f>
        <v>Кабанов Д.Б., Богатырев Д.В.</v>
      </c>
    </row>
    <row r="21" spans="1:7" ht="13.5" customHeight="1">
      <c r="A21" s="252"/>
      <c r="B21" s="254"/>
      <c r="C21" s="255"/>
      <c r="D21" s="251"/>
      <c r="E21" s="249"/>
      <c r="F21" s="250"/>
      <c r="G21" s="248"/>
    </row>
    <row r="22" spans="1:7" ht="13.5" customHeight="1">
      <c r="A22" s="252" t="s">
        <v>18</v>
      </c>
      <c r="B22" s="253">
        <v>8</v>
      </c>
      <c r="C22" s="255" t="str">
        <f>VLOOKUP(B22,'пр.взв'!B7:G44,2,FALSE)</f>
        <v>Назаров Павел Александрович</v>
      </c>
      <c r="D22" s="251" t="str">
        <f>VLOOKUP(B22,'пр.взв'!B7:G44,3,FALSE)</f>
        <v>22.01.2002, 1ю</v>
      </c>
      <c r="E22" s="249" t="str">
        <f>VLOOKUP(B22,'пр.взв'!B7:G44,4,FALSE)</f>
        <v>г.Пушкино Московская обл., ЦФО</v>
      </c>
      <c r="F22" s="250">
        <f>VLOOKUP(B22,'пр.взв'!B7:G44,5,FALSE)</f>
        <v>0</v>
      </c>
      <c r="G22" s="248" t="str">
        <f>VLOOKUP(B22,'пр.взв'!B7:G44,6,FALSE)</f>
        <v>Аппаков С.С.</v>
      </c>
    </row>
    <row r="23" spans="1:7" ht="13.5" customHeight="1">
      <c r="A23" s="252"/>
      <c r="B23" s="254"/>
      <c r="C23" s="255"/>
      <c r="D23" s="251"/>
      <c r="E23" s="249"/>
      <c r="F23" s="250"/>
      <c r="G23" s="248"/>
    </row>
    <row r="24" spans="1:7" ht="13.5" customHeight="1">
      <c r="A24" s="252" t="s">
        <v>19</v>
      </c>
      <c r="B24" s="253">
        <v>15</v>
      </c>
      <c r="C24" s="255" t="str">
        <f>VLOOKUP(B24,'пр.взв'!B7:G44,2,FALSE)</f>
        <v>Мазин Илья Александрович</v>
      </c>
      <c r="D24" s="251" t="str">
        <f>VLOOKUP(B24,'пр.взв'!B7:G44,3,FALSE)</f>
        <v>12.03.2002, 2ю</v>
      </c>
      <c r="E24" s="249" t="str">
        <f>VLOOKUP(B24,'пр.взв'!B7:G44,4,FALSE)</f>
        <v>ГБОУ ЦО "Самбо-70" г.Москва</v>
      </c>
      <c r="F24" s="250">
        <f>VLOOKUP(B24,'пр.взв'!B7:G44,5,FALSE)</f>
        <v>0</v>
      </c>
      <c r="G24" s="248" t="str">
        <f>VLOOKUP(B24,'пр.взв'!B7:G44,6,FALSE)</f>
        <v>Богомолов В.А., Мартынов И.В.</v>
      </c>
    </row>
    <row r="25" spans="1:7" ht="13.5" customHeight="1">
      <c r="A25" s="252"/>
      <c r="B25" s="254"/>
      <c r="C25" s="255"/>
      <c r="D25" s="251"/>
      <c r="E25" s="249"/>
      <c r="F25" s="250"/>
      <c r="G25" s="248"/>
    </row>
    <row r="26" spans="1:7" ht="13.5" customHeight="1">
      <c r="A26" s="252" t="s">
        <v>20</v>
      </c>
      <c r="B26" s="253">
        <v>13</v>
      </c>
      <c r="C26" s="255" t="str">
        <f>VLOOKUP(B26,'пр.взв'!B7:G44,2,FALSE)</f>
        <v>Сафонов Андрей Сергеевич</v>
      </c>
      <c r="D26" s="251" t="str">
        <f>VLOOKUP(B26,'пр.взв'!B7:G44,3,FALSE)</f>
        <v>02.02.2002, 1ю</v>
      </c>
      <c r="E26" s="249" t="str">
        <f>VLOOKUP(B26,'пр.взв'!B7:G44,4,FALSE)</f>
        <v>г.Энгельс, Саратовская обл., ПФО</v>
      </c>
      <c r="F26" s="250">
        <f>VLOOKUP(B26,'пр.взв'!B7:G44,5,FALSE)</f>
        <v>0</v>
      </c>
      <c r="G26" s="248" t="str">
        <f>VLOOKUP(B26,'пр.взв'!B7:G44,6,FALSE)</f>
        <v>Никитин А.П.</v>
      </c>
    </row>
    <row r="27" spans="1:7" ht="13.5" customHeight="1">
      <c r="A27" s="252"/>
      <c r="B27" s="254"/>
      <c r="C27" s="255"/>
      <c r="D27" s="251"/>
      <c r="E27" s="249"/>
      <c r="F27" s="250"/>
      <c r="G27" s="248"/>
    </row>
    <row r="28" spans="1:7" ht="13.5" customHeight="1">
      <c r="A28" s="252" t="s">
        <v>21</v>
      </c>
      <c r="B28" s="253">
        <v>19</v>
      </c>
      <c r="C28" s="255" t="str">
        <f>VLOOKUP(B28,'пр.взв'!B7:G44,2,FALSE)</f>
        <v>Абитханов Алихан Куржанович</v>
      </c>
      <c r="D28" s="256">
        <f>VLOOKUP(B28,'пр.взв'!B7:G44,3,FALSE)</f>
        <v>37277</v>
      </c>
      <c r="E28" s="249" t="str">
        <f>VLOOKUP(B28,'пр.взв'!B7:G44,4,FALSE)</f>
        <v>Р.Казахстан</v>
      </c>
      <c r="F28" s="250">
        <f>VLOOKUP(B28,'пр.взв'!B7:G44,5,FALSE)</f>
        <v>0</v>
      </c>
      <c r="G28" s="248" t="str">
        <f>VLOOKUP(B28,'пр.взв'!B7:G44,6,FALSE)</f>
        <v>Нургалиев С.</v>
      </c>
    </row>
    <row r="29" spans="1:7" ht="13.5" customHeight="1">
      <c r="A29" s="252"/>
      <c r="B29" s="254"/>
      <c r="C29" s="255"/>
      <c r="D29" s="256"/>
      <c r="E29" s="249"/>
      <c r="F29" s="250"/>
      <c r="G29" s="248"/>
    </row>
    <row r="30" spans="1:7" ht="13.5" customHeight="1">
      <c r="A30" s="252" t="s">
        <v>38</v>
      </c>
      <c r="B30" s="253">
        <v>5</v>
      </c>
      <c r="C30" s="255" t="str">
        <f>VLOOKUP(B30,'пр.взв'!B7:G44,2,FALSE)</f>
        <v>Юдин Вячеслав Романович</v>
      </c>
      <c r="D30" s="251" t="str">
        <f>VLOOKUP(B30,'пр.взв'!B7:G44,3,FALSE)</f>
        <v>11.09.2001, 1ю</v>
      </c>
      <c r="E30" s="249" t="str">
        <f>VLOOKUP(B30,'пр.взв'!B7:G44,4,FALSE)</f>
        <v>р.п.Таловая Воронежская обл. ЦФО</v>
      </c>
      <c r="F30" s="250">
        <f>VLOOKUP(B30,'пр.взв'!B7:G44,5,FALSE)</f>
        <v>0</v>
      </c>
      <c r="G30" s="248" t="str">
        <f>VLOOKUP(B30,'пр.взв'!B7:G44,6,FALSE)</f>
        <v>Алексеев Ю.В.</v>
      </c>
    </row>
    <row r="31" spans="1:14" ht="13.5" customHeight="1">
      <c r="A31" s="252"/>
      <c r="B31" s="254"/>
      <c r="C31" s="255"/>
      <c r="D31" s="251"/>
      <c r="E31" s="249"/>
      <c r="F31" s="250"/>
      <c r="G31" s="248"/>
      <c r="H31" s="6"/>
      <c r="I31" s="6"/>
      <c r="J31" s="6"/>
      <c r="L31" s="6"/>
      <c r="M31" s="6"/>
      <c r="N31" s="6"/>
    </row>
    <row r="32" spans="1:14" ht="13.5" customHeight="1">
      <c r="A32" s="252" t="s">
        <v>39</v>
      </c>
      <c r="B32" s="253">
        <v>17</v>
      </c>
      <c r="C32" s="255" t="str">
        <f>VLOOKUP(B32,'пр.взв'!B7:G44,2,FALSE)</f>
        <v>Григорьев Павел Михайлович</v>
      </c>
      <c r="D32" s="256" t="str">
        <f>VLOOKUP(B32,'пр.взв'!B7:G44,3,FALSE)</f>
        <v>27.01.2002, 2 р</v>
      </c>
      <c r="E32" s="249" t="str">
        <f>VLOOKUP(B32,'пр.взв'!B7:G44,4,FALSE)</f>
        <v>г.Чебоксары, Чувашская Республика, ПФО</v>
      </c>
      <c r="F32" s="250">
        <f>VLOOKUP(B32,'пр.взв'!B7:G44,5,FALSE)</f>
        <v>0</v>
      </c>
      <c r="G32" s="248" t="str">
        <f>VLOOKUP(B32,'пр.взв'!B7:G44,6,FALSE)</f>
        <v>Осипов Д.Н.</v>
      </c>
      <c r="H32" s="6"/>
      <c r="I32" s="6"/>
      <c r="J32" s="6"/>
      <c r="L32" s="6"/>
      <c r="M32" s="6"/>
      <c r="N32" s="6"/>
    </row>
    <row r="33" spans="1:14" ht="13.5" customHeight="1">
      <c r="A33" s="252"/>
      <c r="B33" s="254"/>
      <c r="C33" s="255"/>
      <c r="D33" s="256"/>
      <c r="E33" s="249"/>
      <c r="F33" s="250"/>
      <c r="G33" s="248"/>
      <c r="H33" s="6"/>
      <c r="I33" s="6"/>
      <c r="J33" s="6"/>
      <c r="L33" s="6"/>
      <c r="M33" s="6"/>
      <c r="N33" s="6"/>
    </row>
    <row r="34" spans="1:7" ht="13.5" customHeight="1">
      <c r="A34" s="252" t="s">
        <v>40</v>
      </c>
      <c r="B34" s="253">
        <v>14</v>
      </c>
      <c r="C34" s="255" t="str">
        <f>VLOOKUP(B34,'пр.взв'!B7:G44,2,FALSE)</f>
        <v>Рафиков Ильдар Дамирович</v>
      </c>
      <c r="D34" s="256">
        <f>VLOOKUP(B34,'пр.взв'!B9:G46,3,FALSE)</f>
        <v>37181</v>
      </c>
      <c r="E34" s="249" t="str">
        <f>VLOOKUP(B34,'пр.взв'!B7:G44,4,FALSE)</f>
        <v>г.Сызрань Самарская область, ПФО</v>
      </c>
      <c r="F34" s="250">
        <f>VLOOKUP(B34,'пр.взв'!B7:G44,5,FALSE)</f>
        <v>0</v>
      </c>
      <c r="G34" s="248" t="str">
        <f>VLOOKUP(B34,'пр.взв'!B7:G44,6,FALSE)</f>
        <v>Арычков А.А., Брагин Д.В.</v>
      </c>
    </row>
    <row r="35" spans="1:7" ht="13.5" customHeight="1">
      <c r="A35" s="252"/>
      <c r="B35" s="254"/>
      <c r="C35" s="255"/>
      <c r="D35" s="256"/>
      <c r="E35" s="249"/>
      <c r="F35" s="250"/>
      <c r="G35" s="248"/>
    </row>
    <row r="36" spans="1:7" ht="13.5" customHeight="1">
      <c r="A36" s="252" t="s">
        <v>41</v>
      </c>
      <c r="B36" s="253">
        <v>3</v>
      </c>
      <c r="C36" s="255" t="str">
        <f>VLOOKUP(B36,'пр.взв'!B7:G44,2,FALSE)</f>
        <v>Васильев Кирилл Алексеевич</v>
      </c>
      <c r="D36" s="251" t="str">
        <f>VLOOKUP(B36,'пр.взв'!B7:G44,3,FALSE)</f>
        <v>23.01.2002, 2 р</v>
      </c>
      <c r="E36" s="249" t="str">
        <f>VLOOKUP(B36,'пр.взв'!B7:G44,4,FALSE)</f>
        <v>г.Чебоксары, Чувашская Республика, ПФО</v>
      </c>
      <c r="F36" s="250">
        <f>VLOOKUP(B36,'пр.взв'!B7:G44,5,FALSE)</f>
        <v>0</v>
      </c>
      <c r="G36" s="248" t="str">
        <f>VLOOKUP(B36,'пр.взв'!B7:G44,6,FALSE)</f>
        <v>Осипов Д.Н.</v>
      </c>
    </row>
    <row r="37" spans="1:7" ht="13.5" customHeight="1">
      <c r="A37" s="252"/>
      <c r="B37" s="254"/>
      <c r="C37" s="255"/>
      <c r="D37" s="251"/>
      <c r="E37" s="249"/>
      <c r="F37" s="250"/>
      <c r="G37" s="248"/>
    </row>
    <row r="38" spans="1:7" ht="13.5" customHeight="1">
      <c r="A38" s="252" t="s">
        <v>42</v>
      </c>
      <c r="B38" s="253">
        <v>7</v>
      </c>
      <c r="C38" s="255" t="str">
        <f>VLOOKUP(B38,'пр.взв'!B7:G44,2,FALSE)</f>
        <v>Захаров Никита Сергеевич </v>
      </c>
      <c r="D38" s="251" t="str">
        <f>VLOOKUP(B38,'пр.взв'!B7:G44,3,FALSE)</f>
        <v>2001, 2ю</v>
      </c>
      <c r="E38" s="249" t="str">
        <f>VLOOKUP(B38,'пр.взв'!B7:G44,4,FALSE)</f>
        <v>ГБОУ ЦО "Самбо-70" г.Москва</v>
      </c>
      <c r="F38" s="250">
        <f>VLOOKUP(B38,'пр.взв'!B7:G44,5,FALSE)</f>
        <v>0</v>
      </c>
      <c r="G38" s="248" t="str">
        <f>VLOOKUP(B38,'пр.взв'!B7:G44,6,FALSE)</f>
        <v>Богомолов В.А., Мартынов И.В.</v>
      </c>
    </row>
    <row r="39" spans="1:7" ht="13.5" customHeight="1">
      <c r="A39" s="252">
        <f>HYPERLINK('[1]реквизиты'!$A$20)</f>
      </c>
      <c r="B39" s="254"/>
      <c r="C39" s="255"/>
      <c r="D39" s="251"/>
      <c r="E39" s="249"/>
      <c r="F39" s="250"/>
      <c r="G39" s="248"/>
    </row>
    <row r="40" spans="1:7" ht="13.5" customHeight="1">
      <c r="A40" s="252" t="s">
        <v>43</v>
      </c>
      <c r="B40" s="253">
        <v>2</v>
      </c>
      <c r="C40" s="255" t="str">
        <f>VLOOKUP(B40,'пр.взв'!B7:G44,2,FALSE)</f>
        <v>Бурханов Тимур Рауфович</v>
      </c>
      <c r="D40" s="251" t="str">
        <f>VLOOKUP(B40,'пр.взв'!B7:G44,3,FALSE)</f>
        <v>26.03.2001, 1ю</v>
      </c>
      <c r="E40" s="249" t="str">
        <f>VLOOKUP(B40,'пр.взв'!B7:G44,4,FALSE)</f>
        <v>г.Петровск Саратовская обл., ПФО</v>
      </c>
      <c r="F40" s="250">
        <f>VLOOKUP(B40,'пр.взв'!B7:G44,5,FALSE)</f>
        <v>0</v>
      </c>
      <c r="G40" s="248" t="str">
        <f>VLOOKUP(B40,'пр.взв'!B7:G44,6,FALSE)</f>
        <v>Карманов С.А.</v>
      </c>
    </row>
    <row r="41" spans="1:7" ht="13.5" customHeight="1">
      <c r="A41" s="252"/>
      <c r="B41" s="254"/>
      <c r="C41" s="255"/>
      <c r="D41" s="251"/>
      <c r="E41" s="249"/>
      <c r="F41" s="250"/>
      <c r="G41" s="248"/>
    </row>
    <row r="42" spans="1:7" ht="13.5" customHeight="1">
      <c r="A42" s="252" t="s">
        <v>44</v>
      </c>
      <c r="B42" s="253">
        <v>9</v>
      </c>
      <c r="C42" s="255" t="str">
        <f>VLOOKUP(B42,'пр.взв'!B7:G44,2,FALSE)</f>
        <v>Кахрыманов Ансар Бейбалаевич</v>
      </c>
      <c r="D42" s="251" t="str">
        <f>VLOOKUP(B42,'пр.взв'!B7:G44,3,FALSE)</f>
        <v>11.05.2001., бр</v>
      </c>
      <c r="E42" s="249" t="str">
        <f>VLOOKUP(B42,'пр.взв'!B7:G44,4,FALSE)</f>
        <v>г.Саратов, Саратовская обл., ПФО</v>
      </c>
      <c r="F42" s="250">
        <f>VLOOKUP(B42,'пр.взв'!B7:G44,5,FALSE)</f>
        <v>0</v>
      </c>
      <c r="G42" s="248" t="str">
        <f>VLOOKUP(B42,'пр.взв'!B7:G44,6,FALSE)</f>
        <v>Савкин П.А.</v>
      </c>
    </row>
    <row r="43" spans="1:7" ht="13.5" customHeight="1">
      <c r="A43" s="252"/>
      <c r="B43" s="254"/>
      <c r="C43" s="255"/>
      <c r="D43" s="251"/>
      <c r="E43" s="249"/>
      <c r="F43" s="250"/>
      <c r="G43" s="248"/>
    </row>
    <row r="44" spans="1:26" ht="34.5" customHeight="1">
      <c r="A44" s="36" t="str">
        <f>HYPERLINK('[1]реквизиты'!$A$6)</f>
        <v>Гл. судья, судья МК</v>
      </c>
      <c r="B44" s="37"/>
      <c r="C44" s="37"/>
      <c r="D44" s="38"/>
      <c r="E44" s="77" t="str">
        <f>HYPERLINK('[1]реквизиты'!$G$6)</f>
        <v>Балыков Ю.А.</v>
      </c>
      <c r="G44" s="41" t="str">
        <f>HYPERLINK('[1]реквизиты'!$G$7)</f>
        <v>/г.Пенза/</v>
      </c>
      <c r="H44" s="4"/>
      <c r="I44" s="4"/>
      <c r="J44" s="4"/>
      <c r="K44" s="4"/>
      <c r="L44" s="4"/>
      <c r="M44" s="4"/>
      <c r="N44" s="38"/>
      <c r="O44" s="38"/>
      <c r="P44" s="38"/>
      <c r="Q44" s="42"/>
      <c r="R44" s="40"/>
      <c r="S44" s="42"/>
      <c r="T44" s="40"/>
      <c r="U44" s="42"/>
      <c r="W44" s="42"/>
      <c r="X44" s="40"/>
      <c r="Y44" s="29"/>
      <c r="Z44" s="29"/>
    </row>
    <row r="45" spans="1:26" ht="28.5" customHeight="1">
      <c r="A45" s="43" t="str">
        <f>HYPERLINK('[1]реквизиты'!$A$8)</f>
        <v>Гл. секретарь</v>
      </c>
      <c r="B45" s="37"/>
      <c r="C45" s="50"/>
      <c r="D45" s="57"/>
      <c r="E45" s="39" t="str">
        <f>HYPERLINK('[1]реквизиты'!$G$8)</f>
        <v>Шкильная Е.С.</v>
      </c>
      <c r="F45" s="4"/>
      <c r="G45" s="41" t="str">
        <f>HYPERLINK('[1]реквизиты'!$G$9)</f>
        <v>/г.Саратов/</v>
      </c>
      <c r="H45" s="4"/>
      <c r="I45" s="4"/>
      <c r="J45" s="4"/>
      <c r="K45" s="4"/>
      <c r="L45" s="4"/>
      <c r="M45" s="4"/>
      <c r="N45" s="38"/>
      <c r="O45" s="38"/>
      <c r="P45" s="38"/>
      <c r="Q45" s="42"/>
      <c r="R45" s="40"/>
      <c r="S45" s="42"/>
      <c r="T45" s="40"/>
      <c r="U45" s="42"/>
      <c r="W45" s="42"/>
      <c r="X45" s="40"/>
      <c r="Y45" s="29"/>
      <c r="Z45" s="29"/>
    </row>
    <row r="46" spans="1:13" ht="12.75">
      <c r="A46" s="270"/>
      <c r="B46" s="242"/>
      <c r="C46" s="244"/>
      <c r="D46" s="245"/>
      <c r="E46" s="268"/>
      <c r="F46" s="269"/>
      <c r="G46" s="244"/>
      <c r="H46" s="4"/>
      <c r="I46" s="4"/>
      <c r="J46" s="4"/>
      <c r="K46" s="4"/>
      <c r="L46" s="4"/>
      <c r="M46" s="4"/>
    </row>
    <row r="47" spans="1:13" ht="12.75">
      <c r="A47" s="270"/>
      <c r="B47" s="243"/>
      <c r="C47" s="244"/>
      <c r="D47" s="245"/>
      <c r="E47" s="268"/>
      <c r="F47" s="269"/>
      <c r="G47" s="244"/>
      <c r="H47" s="4"/>
      <c r="I47" s="4"/>
      <c r="J47" s="4"/>
      <c r="K47" s="4"/>
      <c r="L47" s="4"/>
      <c r="M47" s="4"/>
    </row>
    <row r="48" spans="1:10" ht="12.75">
      <c r="A48" s="270"/>
      <c r="B48" s="242"/>
      <c r="C48" s="244"/>
      <c r="D48" s="245"/>
      <c r="E48" s="268"/>
      <c r="F48" s="269"/>
      <c r="G48" s="244"/>
      <c r="H48" s="4"/>
      <c r="I48" s="4"/>
      <c r="J48" s="4"/>
    </row>
    <row r="49" spans="1:10" ht="12.75">
      <c r="A49" s="270"/>
      <c r="B49" s="243"/>
      <c r="C49" s="244"/>
      <c r="D49" s="245"/>
      <c r="E49" s="268"/>
      <c r="F49" s="269"/>
      <c r="G49" s="244"/>
      <c r="H49" s="4"/>
      <c r="I49" s="4"/>
      <c r="J49" s="4"/>
    </row>
    <row r="50" spans="1:10" ht="12.75">
      <c r="A50" s="270"/>
      <c r="B50" s="242"/>
      <c r="C50" s="244"/>
      <c r="D50" s="245"/>
      <c r="E50" s="268"/>
      <c r="F50" s="269"/>
      <c r="G50" s="244"/>
      <c r="H50" s="4"/>
      <c r="I50" s="4"/>
      <c r="J50" s="4"/>
    </row>
    <row r="51" spans="1:10" ht="12.75">
      <c r="A51" s="270"/>
      <c r="B51" s="243"/>
      <c r="C51" s="244"/>
      <c r="D51" s="245"/>
      <c r="E51" s="268"/>
      <c r="F51" s="269"/>
      <c r="G51" s="244"/>
      <c r="H51" s="4"/>
      <c r="I51" s="4"/>
      <c r="J51" s="4"/>
    </row>
    <row r="52" spans="1:10" ht="12.75">
      <c r="A52" s="270"/>
      <c r="B52" s="242"/>
      <c r="C52" s="244"/>
      <c r="D52" s="245"/>
      <c r="E52" s="268"/>
      <c r="F52" s="269"/>
      <c r="G52" s="244"/>
      <c r="H52" s="4"/>
      <c r="I52" s="4"/>
      <c r="J52" s="4"/>
    </row>
    <row r="53" spans="1:10" ht="12.75">
      <c r="A53" s="270"/>
      <c r="B53" s="243"/>
      <c r="C53" s="244"/>
      <c r="D53" s="245"/>
      <c r="E53" s="268"/>
      <c r="F53" s="269"/>
      <c r="G53" s="244"/>
      <c r="H53" s="4"/>
      <c r="I53" s="4"/>
      <c r="J53" s="4"/>
    </row>
    <row r="54" spans="1:10" ht="12.75">
      <c r="A54" s="270"/>
      <c r="B54" s="242"/>
      <c r="C54" s="244"/>
      <c r="D54" s="245"/>
      <c r="E54" s="268"/>
      <c r="F54" s="269"/>
      <c r="G54" s="244"/>
      <c r="H54" s="4"/>
      <c r="I54" s="4"/>
      <c r="J54" s="4"/>
    </row>
    <row r="55" spans="1:10" ht="12.75">
      <c r="A55" s="270"/>
      <c r="B55" s="243"/>
      <c r="C55" s="244"/>
      <c r="D55" s="245"/>
      <c r="E55" s="268"/>
      <c r="F55" s="269"/>
      <c r="G55" s="244"/>
      <c r="H55" s="4"/>
      <c r="I55" s="4"/>
      <c r="J55" s="4"/>
    </row>
    <row r="56" spans="1:10" ht="12.75">
      <c r="A56" s="270"/>
      <c r="B56" s="242"/>
      <c r="C56" s="244"/>
      <c r="D56" s="245"/>
      <c r="E56" s="268"/>
      <c r="F56" s="269"/>
      <c r="G56" s="244"/>
      <c r="H56" s="4"/>
      <c r="I56" s="4"/>
      <c r="J56" s="4"/>
    </row>
    <row r="57" spans="1:10" ht="12.75">
      <c r="A57" s="270"/>
      <c r="B57" s="243"/>
      <c r="C57" s="244"/>
      <c r="D57" s="245"/>
      <c r="E57" s="268"/>
      <c r="F57" s="269"/>
      <c r="G57" s="244"/>
      <c r="H57" s="4"/>
      <c r="I57" s="4"/>
      <c r="J57" s="4"/>
    </row>
    <row r="58" spans="1:10" ht="12.75">
      <c r="A58" s="270"/>
      <c r="B58" s="242"/>
      <c r="C58" s="244"/>
      <c r="D58" s="245"/>
      <c r="E58" s="268"/>
      <c r="F58" s="269"/>
      <c r="G58" s="244"/>
      <c r="H58" s="4"/>
      <c r="I58" s="4"/>
      <c r="J58" s="4"/>
    </row>
    <row r="59" spans="1:10" ht="12.75">
      <c r="A59" s="270"/>
      <c r="B59" s="243"/>
      <c r="C59" s="244"/>
      <c r="D59" s="245"/>
      <c r="E59" s="268"/>
      <c r="F59" s="269"/>
      <c r="G59" s="244"/>
      <c r="H59" s="4"/>
      <c r="I59" s="4"/>
      <c r="J59" s="4"/>
    </row>
    <row r="60" spans="1:10" ht="12.75">
      <c r="A60" s="270"/>
      <c r="B60" s="242"/>
      <c r="C60" s="244"/>
      <c r="D60" s="245"/>
      <c r="E60" s="268"/>
      <c r="F60" s="269"/>
      <c r="G60" s="244"/>
      <c r="H60" s="4"/>
      <c r="I60" s="4"/>
      <c r="J60" s="4"/>
    </row>
    <row r="61" spans="1:10" ht="12.75">
      <c r="A61" s="270"/>
      <c r="B61" s="243"/>
      <c r="C61" s="244"/>
      <c r="D61" s="245"/>
      <c r="E61" s="268"/>
      <c r="F61" s="269"/>
      <c r="G61" s="244"/>
      <c r="H61" s="4"/>
      <c r="I61" s="4"/>
      <c r="J61" s="4"/>
    </row>
    <row r="62" spans="1:10" ht="12.75">
      <c r="A62" s="270"/>
      <c r="B62" s="242"/>
      <c r="C62" s="244"/>
      <c r="D62" s="245"/>
      <c r="E62" s="268"/>
      <c r="F62" s="269"/>
      <c r="G62" s="244"/>
      <c r="H62" s="4"/>
      <c r="I62" s="4"/>
      <c r="J62" s="4"/>
    </row>
    <row r="63" spans="1:10" ht="12.75">
      <c r="A63" s="270"/>
      <c r="B63" s="243"/>
      <c r="C63" s="244"/>
      <c r="D63" s="245"/>
      <c r="E63" s="268"/>
      <c r="F63" s="269"/>
      <c r="G63" s="244"/>
      <c r="H63" s="4"/>
      <c r="I63" s="4"/>
      <c r="J63" s="4"/>
    </row>
    <row r="64" spans="1:10" ht="12.75">
      <c r="A64" s="270"/>
      <c r="B64" s="242"/>
      <c r="C64" s="244"/>
      <c r="D64" s="245"/>
      <c r="E64" s="268"/>
      <c r="F64" s="269"/>
      <c r="G64" s="244"/>
      <c r="H64" s="4"/>
      <c r="I64" s="4"/>
      <c r="J64" s="4"/>
    </row>
    <row r="65" spans="1:10" ht="12.75">
      <c r="A65" s="270"/>
      <c r="B65" s="243"/>
      <c r="C65" s="244"/>
      <c r="D65" s="245"/>
      <c r="E65" s="268"/>
      <c r="F65" s="269"/>
      <c r="G65" s="244"/>
      <c r="H65" s="4"/>
      <c r="I65" s="4"/>
      <c r="J65" s="4"/>
    </row>
    <row r="66" spans="1:10" ht="12.75">
      <c r="A66" s="270"/>
      <c r="B66" s="242"/>
      <c r="C66" s="244"/>
      <c r="D66" s="245"/>
      <c r="E66" s="268"/>
      <c r="F66" s="269"/>
      <c r="G66" s="244"/>
      <c r="H66" s="4"/>
      <c r="I66" s="4"/>
      <c r="J66" s="4"/>
    </row>
    <row r="67" spans="1:10" ht="12.75">
      <c r="A67" s="270"/>
      <c r="B67" s="243"/>
      <c r="C67" s="244"/>
      <c r="D67" s="245"/>
      <c r="E67" s="268"/>
      <c r="F67" s="269"/>
      <c r="G67" s="244"/>
      <c r="H67" s="4"/>
      <c r="I67" s="4"/>
      <c r="J67" s="4"/>
    </row>
    <row r="68" spans="1:10" ht="12.75">
      <c r="A68" s="270"/>
      <c r="B68" s="242"/>
      <c r="C68" s="244"/>
      <c r="D68" s="245"/>
      <c r="E68" s="268"/>
      <c r="F68" s="269"/>
      <c r="G68" s="244"/>
      <c r="H68" s="4"/>
      <c r="I68" s="4"/>
      <c r="J68" s="4"/>
    </row>
    <row r="69" spans="1:10" ht="12.75">
      <c r="A69" s="270"/>
      <c r="B69" s="243"/>
      <c r="C69" s="244"/>
      <c r="D69" s="245"/>
      <c r="E69" s="268"/>
      <c r="F69" s="269"/>
      <c r="G69" s="244"/>
      <c r="H69" s="4"/>
      <c r="I69" s="4"/>
      <c r="J69" s="4"/>
    </row>
    <row r="70" spans="1:10" ht="12.75">
      <c r="A70" s="270"/>
      <c r="B70" s="242"/>
      <c r="C70" s="244"/>
      <c r="D70" s="245"/>
      <c r="E70" s="268"/>
      <c r="F70" s="269"/>
      <c r="G70" s="244"/>
      <c r="H70" s="4"/>
      <c r="I70" s="4"/>
      <c r="J70" s="4"/>
    </row>
    <row r="71" spans="1:10" ht="12.75">
      <c r="A71" s="270"/>
      <c r="B71" s="243"/>
      <c r="C71" s="244"/>
      <c r="D71" s="245"/>
      <c r="E71" s="268"/>
      <c r="F71" s="269"/>
      <c r="G71" s="244"/>
      <c r="H71" s="4"/>
      <c r="I71" s="4"/>
      <c r="J71" s="4"/>
    </row>
    <row r="72" spans="1:10" ht="12.75">
      <c r="A72" s="270"/>
      <c r="B72" s="242"/>
      <c r="C72" s="244"/>
      <c r="D72" s="245"/>
      <c r="E72" s="268"/>
      <c r="F72" s="269"/>
      <c r="G72" s="244"/>
      <c r="H72" s="4"/>
      <c r="I72" s="4"/>
      <c r="J72" s="4"/>
    </row>
    <row r="73" spans="1:10" ht="12.75">
      <c r="A73" s="270"/>
      <c r="B73" s="243"/>
      <c r="C73" s="244"/>
      <c r="D73" s="245"/>
      <c r="E73" s="268"/>
      <c r="F73" s="269"/>
      <c r="G73" s="244"/>
      <c r="H73" s="4"/>
      <c r="I73" s="4"/>
      <c r="J73" s="4"/>
    </row>
    <row r="74" spans="1:10" ht="12.75">
      <c r="A74" s="270"/>
      <c r="B74" s="242"/>
      <c r="C74" s="244"/>
      <c r="D74" s="245"/>
      <c r="E74" s="268"/>
      <c r="F74" s="269"/>
      <c r="G74" s="244"/>
      <c r="H74" s="4"/>
      <c r="I74" s="4"/>
      <c r="J74" s="4"/>
    </row>
    <row r="75" spans="1:10" ht="12.75">
      <c r="A75" s="270"/>
      <c r="B75" s="243"/>
      <c r="C75" s="244"/>
      <c r="D75" s="245"/>
      <c r="E75" s="268"/>
      <c r="F75" s="269"/>
      <c r="G75" s="244"/>
      <c r="H75" s="4"/>
      <c r="I75" s="4"/>
      <c r="J75" s="4"/>
    </row>
    <row r="76" spans="1:10" ht="12.75">
      <c r="A76" s="270"/>
      <c r="B76" s="242"/>
      <c r="C76" s="244"/>
      <c r="D76" s="245"/>
      <c r="E76" s="268"/>
      <c r="F76" s="269"/>
      <c r="G76" s="244"/>
      <c r="H76" s="4"/>
      <c r="I76" s="4"/>
      <c r="J76" s="4"/>
    </row>
    <row r="77" spans="1:10" ht="12.75">
      <c r="A77" s="270"/>
      <c r="B77" s="243"/>
      <c r="C77" s="244"/>
      <c r="D77" s="245"/>
      <c r="E77" s="268"/>
      <c r="F77" s="269"/>
      <c r="G77" s="244"/>
      <c r="H77" s="4"/>
      <c r="I77" s="4"/>
      <c r="J77" s="4"/>
    </row>
    <row r="78" spans="1:10" ht="12.75">
      <c r="A78" s="270"/>
      <c r="B78" s="242"/>
      <c r="C78" s="244"/>
      <c r="D78" s="245"/>
      <c r="E78" s="268"/>
      <c r="F78" s="269"/>
      <c r="G78" s="244"/>
      <c r="H78" s="4"/>
      <c r="I78" s="4"/>
      <c r="J78" s="4"/>
    </row>
    <row r="79" spans="1:10" ht="12.75">
      <c r="A79" s="270"/>
      <c r="B79" s="243"/>
      <c r="C79" s="244"/>
      <c r="D79" s="245"/>
      <c r="E79" s="268"/>
      <c r="F79" s="269"/>
      <c r="G79" s="244"/>
      <c r="H79" s="4"/>
      <c r="I79" s="4"/>
      <c r="J79" s="4"/>
    </row>
    <row r="80" spans="1:10" ht="12.75">
      <c r="A80" s="270"/>
      <c r="B80" s="242"/>
      <c r="C80" s="244"/>
      <c r="D80" s="245"/>
      <c r="E80" s="268"/>
      <c r="F80" s="269"/>
      <c r="G80" s="244"/>
      <c r="H80" s="4"/>
      <c r="I80" s="4"/>
      <c r="J80" s="4"/>
    </row>
    <row r="81" spans="1:10" ht="12.75">
      <c r="A81" s="270"/>
      <c r="B81" s="243"/>
      <c r="C81" s="244"/>
      <c r="D81" s="245"/>
      <c r="E81" s="268"/>
      <c r="F81" s="269"/>
      <c r="G81" s="244"/>
      <c r="H81" s="4"/>
      <c r="I81" s="4"/>
      <c r="J81" s="4"/>
    </row>
    <row r="82" spans="1:10" ht="12.75">
      <c r="A82" s="270"/>
      <c r="B82" s="242"/>
      <c r="C82" s="244"/>
      <c r="D82" s="245"/>
      <c r="E82" s="268"/>
      <c r="F82" s="269"/>
      <c r="G82" s="244"/>
      <c r="H82" s="4"/>
      <c r="I82" s="4"/>
      <c r="J82" s="4"/>
    </row>
    <row r="83" spans="1:10" ht="12.75">
      <c r="A83" s="270"/>
      <c r="B83" s="243"/>
      <c r="C83" s="244"/>
      <c r="D83" s="245"/>
      <c r="E83" s="268"/>
      <c r="F83" s="269"/>
      <c r="G83" s="244"/>
      <c r="H83" s="4"/>
      <c r="I83" s="4"/>
      <c r="J83" s="4"/>
    </row>
    <row r="84" spans="1:10" ht="12.75">
      <c r="A84" s="48"/>
      <c r="B84" s="33"/>
      <c r="C84" s="23"/>
      <c r="D84" s="24"/>
      <c r="E84" s="26"/>
      <c r="F84" s="49"/>
      <c r="G84" s="23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</sheetData>
  <sheetProtection/>
  <mergeCells count="277"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C46:C47"/>
    <mergeCell ref="D46:D47"/>
    <mergeCell ref="A48:A49"/>
    <mergeCell ref="B48:B49"/>
    <mergeCell ref="C48:C49"/>
    <mergeCell ref="D48:D49"/>
    <mergeCell ref="E46:E47"/>
    <mergeCell ref="F46:F47"/>
    <mergeCell ref="G46:G47"/>
    <mergeCell ref="A42:A43"/>
    <mergeCell ref="B42:B43"/>
    <mergeCell ref="C42:C43"/>
    <mergeCell ref="D42:D43"/>
    <mergeCell ref="E42:E43"/>
    <mergeCell ref="A46:A47"/>
    <mergeCell ref="B46:B47"/>
    <mergeCell ref="F40:F41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8">
      <selection activeCell="F42" sqref="F42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4" t="str">
        <f>HYPERLINK('пр.взв'!D4)</f>
        <v>В.к. 59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20" t="s">
        <v>32</v>
      </c>
      <c r="B4" s="220" t="s">
        <v>5</v>
      </c>
      <c r="C4" s="230" t="s">
        <v>2</v>
      </c>
      <c r="D4" s="220" t="s">
        <v>24</v>
      </c>
      <c r="E4" s="220" t="s">
        <v>25</v>
      </c>
      <c r="F4" s="220" t="s">
        <v>26</v>
      </c>
      <c r="G4" s="220" t="s">
        <v>27</v>
      </c>
      <c r="H4" s="220" t="s">
        <v>28</v>
      </c>
      <c r="I4" s="220" t="s">
        <v>29</v>
      </c>
    </row>
    <row r="5" spans="1:9" ht="12.75">
      <c r="A5" s="229"/>
      <c r="B5" s="229"/>
      <c r="C5" s="229"/>
      <c r="D5" s="229"/>
      <c r="E5" s="229"/>
      <c r="F5" s="229"/>
      <c r="G5" s="229"/>
      <c r="H5" s="229"/>
      <c r="I5" s="229"/>
    </row>
    <row r="6" spans="1:9" ht="12.75">
      <c r="A6" s="274"/>
      <c r="B6" s="276">
        <v>1</v>
      </c>
      <c r="C6" s="271" t="str">
        <f>VLOOKUP(B6,'пр.взв'!B7:E30,2,FALSE)</f>
        <v>Каниковский Матвей Геннадьевич</v>
      </c>
      <c r="D6" s="271" t="str">
        <f>VLOOKUP(C6,'пр.взв'!C7:F30,2,FALSE)</f>
        <v>11.11.2001, 1ю</v>
      </c>
      <c r="E6" s="271" t="str">
        <f>VLOOKUP(D6,'пр.взв'!D7:G30,2,FALSE)</f>
        <v>ГБОУ ЦО "Самбо-70" г.Москва</v>
      </c>
      <c r="F6" s="272"/>
      <c r="G6" s="275"/>
      <c r="H6" s="222"/>
      <c r="I6" s="220"/>
    </row>
    <row r="7" spans="1:9" ht="12.75">
      <c r="A7" s="274"/>
      <c r="B7" s="220"/>
      <c r="C7" s="271"/>
      <c r="D7" s="271"/>
      <c r="E7" s="271"/>
      <c r="F7" s="272"/>
      <c r="G7" s="272"/>
      <c r="H7" s="222"/>
      <c r="I7" s="220"/>
    </row>
    <row r="8" spans="1:9" ht="12.75">
      <c r="A8" s="273"/>
      <c r="B8" s="276">
        <v>16</v>
      </c>
      <c r="C8" s="271" t="str">
        <f>VLOOKUP(B8,'пр.взв'!B7:E94,2,FALSE)</f>
        <v>Дуйсенов Тимур Равильевич</v>
      </c>
      <c r="D8" s="271" t="str">
        <f>VLOOKUP(C8,'пр.взв'!C7:F94,2,FALSE)</f>
        <v>14.09.2001, 1ю</v>
      </c>
      <c r="E8" s="271" t="str">
        <f>VLOOKUP(D8,'пр.взв'!D7:G94,2,FALSE)</f>
        <v>г.Астрахань, Астраханская обл., ЮФО</v>
      </c>
      <c r="F8" s="272"/>
      <c r="G8" s="272"/>
      <c r="H8" s="220"/>
      <c r="I8" s="220"/>
    </row>
    <row r="9" spans="1:9" ht="12.75">
      <c r="A9" s="273"/>
      <c r="B9" s="220"/>
      <c r="C9" s="271"/>
      <c r="D9" s="271"/>
      <c r="E9" s="271"/>
      <c r="F9" s="272"/>
      <c r="G9" s="272"/>
      <c r="H9" s="220"/>
      <c r="I9" s="22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4" t="str">
        <f>HYPERLINK('пр.взв'!D4)</f>
        <v>В.к. 59 кг.</v>
      </c>
    </row>
    <row r="16" spans="1:9" ht="12.75">
      <c r="A16" s="220" t="s">
        <v>32</v>
      </c>
      <c r="B16" s="220" t="s">
        <v>5</v>
      </c>
      <c r="C16" s="230" t="s">
        <v>2</v>
      </c>
      <c r="D16" s="220" t="s">
        <v>24</v>
      </c>
      <c r="E16" s="220" t="s">
        <v>25</v>
      </c>
      <c r="F16" s="220" t="s">
        <v>26</v>
      </c>
      <c r="G16" s="220" t="s">
        <v>27</v>
      </c>
      <c r="H16" s="220" t="s">
        <v>28</v>
      </c>
      <c r="I16" s="220" t="s">
        <v>29</v>
      </c>
    </row>
    <row r="17" spans="1:9" ht="12.75">
      <c r="A17" s="229"/>
      <c r="B17" s="229"/>
      <c r="C17" s="229"/>
      <c r="D17" s="229"/>
      <c r="E17" s="229"/>
      <c r="F17" s="229"/>
      <c r="G17" s="229"/>
      <c r="H17" s="229"/>
      <c r="I17" s="229"/>
    </row>
    <row r="18" spans="1:9" ht="12.75">
      <c r="A18" s="274"/>
      <c r="B18" s="276">
        <v>11</v>
      </c>
      <c r="C18" s="271" t="str">
        <f>VLOOKUP(B18,'пр.взв'!B7:E30,2,FALSE)</f>
        <v>Скрыпченко Константин Александрович</v>
      </c>
      <c r="D18" s="271" t="str">
        <f>VLOOKUP(C18,'пр.взв'!C7:F30,2,FALSE)</f>
        <v>24.06.2002, 1ю</v>
      </c>
      <c r="E18" s="271" t="str">
        <f>VLOOKUP(D18,'пр.взв'!D7:G30,2,FALSE)</f>
        <v>г.Волгоград, Волгоградская обл. ЮФО</v>
      </c>
      <c r="F18" s="272"/>
      <c r="G18" s="275"/>
      <c r="H18" s="222"/>
      <c r="I18" s="220"/>
    </row>
    <row r="19" spans="1:9" ht="12.75">
      <c r="A19" s="274"/>
      <c r="B19" s="220"/>
      <c r="C19" s="271"/>
      <c r="D19" s="271"/>
      <c r="E19" s="271"/>
      <c r="F19" s="272"/>
      <c r="G19" s="272"/>
      <c r="H19" s="222"/>
      <c r="I19" s="220"/>
    </row>
    <row r="20" spans="1:9" ht="12.75">
      <c r="A20" s="273"/>
      <c r="B20" s="276">
        <v>10</v>
      </c>
      <c r="C20" s="271" t="str">
        <f>VLOOKUP(B20,'пр.взв'!B9:E32,2,FALSE)</f>
        <v>Уциев Адам Бесланович</v>
      </c>
      <c r="D20" s="271" t="str">
        <f>VLOOKUP(C20,'пр.взв'!C9:F32,2,FALSE)</f>
        <v>24.04.2001, 1ю</v>
      </c>
      <c r="E20" s="271" t="str">
        <f>VLOOKUP(D20,'пр.взв'!D9:G32,2,FALSE)</f>
        <v>ГБОУ ЦО "Самбо-70" г.Москва</v>
      </c>
      <c r="F20" s="272"/>
      <c r="G20" s="272"/>
      <c r="H20" s="220"/>
      <c r="I20" s="220"/>
    </row>
    <row r="21" spans="1:9" ht="12.75">
      <c r="A21" s="273"/>
      <c r="B21" s="220"/>
      <c r="C21" s="271"/>
      <c r="D21" s="271"/>
      <c r="E21" s="271"/>
      <c r="F21" s="272"/>
      <c r="G21" s="272"/>
      <c r="H21" s="220"/>
      <c r="I21" s="22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4" t="str">
        <f>HYPERLINK('пр.взв'!D4)</f>
        <v>В.к. 59 кг.</v>
      </c>
    </row>
    <row r="29" spans="1:9" ht="12.75">
      <c r="A29" s="220" t="s">
        <v>32</v>
      </c>
      <c r="B29" s="220" t="s">
        <v>5</v>
      </c>
      <c r="C29" s="230" t="s">
        <v>2</v>
      </c>
      <c r="D29" s="220" t="s">
        <v>24</v>
      </c>
      <c r="E29" s="220" t="s">
        <v>25</v>
      </c>
      <c r="F29" s="220" t="s">
        <v>26</v>
      </c>
      <c r="G29" s="220" t="s">
        <v>27</v>
      </c>
      <c r="H29" s="220" t="s">
        <v>28</v>
      </c>
      <c r="I29" s="220" t="s">
        <v>29</v>
      </c>
    </row>
    <row r="30" spans="1:9" ht="12.75">
      <c r="A30" s="229"/>
      <c r="B30" s="229"/>
      <c r="C30" s="229"/>
      <c r="D30" s="229"/>
      <c r="E30" s="229"/>
      <c r="F30" s="229"/>
      <c r="G30" s="229"/>
      <c r="H30" s="229"/>
      <c r="I30" s="229"/>
    </row>
    <row r="31" spans="1:9" ht="12.75">
      <c r="A31" s="274"/>
      <c r="B31" s="220">
        <v>10</v>
      </c>
      <c r="C31" s="271" t="str">
        <f>VLOOKUP(B31,'пр.взв'!B7:D94,2,FALSE)</f>
        <v>Уциев Адам Бесланович</v>
      </c>
      <c r="D31" s="271" t="str">
        <f>VLOOKUP(C31,'пр.взв'!C7:E94,2,FALSE)</f>
        <v>24.04.2001, 1ю</v>
      </c>
      <c r="E31" s="271" t="str">
        <f>VLOOKUP(D31,'пр.взв'!D7:F94,2,FALSE)</f>
        <v>ГБОУ ЦО "Самбо-70" г.Москва</v>
      </c>
      <c r="F31" s="272"/>
      <c r="G31" s="275"/>
      <c r="H31" s="222"/>
      <c r="I31" s="220"/>
    </row>
    <row r="32" spans="1:9" ht="12.75">
      <c r="A32" s="274"/>
      <c r="B32" s="220"/>
      <c r="C32" s="271"/>
      <c r="D32" s="271"/>
      <c r="E32" s="271"/>
      <c r="F32" s="272"/>
      <c r="G32" s="272"/>
      <c r="H32" s="222"/>
      <c r="I32" s="220"/>
    </row>
    <row r="33" spans="1:9" ht="12.75">
      <c r="A33" s="273"/>
      <c r="B33" s="220">
        <v>16</v>
      </c>
      <c r="C33" s="271" t="str">
        <f>VLOOKUP(B33,'пр.взв'!B9:D94,2,FALSE)</f>
        <v>Дуйсенов Тимур Равильевич</v>
      </c>
      <c r="D33" s="271" t="str">
        <f>VLOOKUP(C33,'пр.взв'!C9:E94,2,FALSE)</f>
        <v>14.09.2001, 1ю</v>
      </c>
      <c r="E33" s="271" t="str">
        <f>VLOOKUP(D33,'пр.взв'!D9:F94,2,FALSE)</f>
        <v>г.Астрахань, Астраханская обл., ЮФО</v>
      </c>
      <c r="F33" s="272"/>
      <c r="G33" s="272"/>
      <c r="H33" s="220"/>
      <c r="I33" s="220"/>
    </row>
    <row r="34" spans="1:9" ht="12.75">
      <c r="A34" s="273"/>
      <c r="B34" s="220"/>
      <c r="C34" s="271"/>
      <c r="D34" s="271"/>
      <c r="E34" s="271"/>
      <c r="F34" s="272"/>
      <c r="G34" s="272"/>
      <c r="H34" s="220"/>
      <c r="I34" s="22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2015-05-11T00:51:13Z</cp:lastPrinted>
  <dcterms:created xsi:type="dcterms:W3CDTF">1996-10-08T23:32:33Z</dcterms:created>
  <dcterms:modified xsi:type="dcterms:W3CDTF">2015-05-12T11:12:27Z</dcterms:modified>
  <cp:category/>
  <cp:version/>
  <cp:contentType/>
  <cp:contentStatus/>
</cp:coreProperties>
</file>