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<sst xmlns="http://schemas.openxmlformats.org/spreadsheetml/2006/main" count="213" uniqueCount="95">
  <si>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</si>
  <si>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</si>
  <si>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</si>
  <si>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</si>
  <si>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</si>
  <si>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</si>
  <si>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</si>
  <si>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</si>
  <si>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</si>
  <si>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</si>
  <si>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</si>
  <si>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</si>
  <si>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</si>
  <si>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</si>
  <si>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</si>
  <si>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</si>
  <si>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</si>
  <si>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</si>
  <si>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</si>
  <si>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</si>
  <si>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</si>
  <si>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</si>
  <si>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</si>
  <si>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</si>
  <si>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</si>
  <si>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</si>
  <si>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</si>
  <si>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</si>
  <si>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</si>
  <si>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</si>
  <si>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</si>
  <si>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</si>
  <si>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</si>
  <si>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</si>
  <si>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</si>
  <si>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</si>
  <si>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</si>
  <si>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</si>
  <si>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</si>
  <si>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</si>
  <si>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</si>
  <si>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</si>
  <si>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</si>
  <si>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</si>
  <si>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</si>
  <si>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</si>
  <si>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</si>
  <si>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Клепиков Роман Андреевич</t>
  </si>
  <si>
    <t>24.01.2001, 1ю</t>
  </si>
  <si>
    <t>ГБОУ ЦО "Самбо-70" г.Москва</t>
  </si>
  <si>
    <t>Богомолов В.А., Мартынов И.В.</t>
  </si>
  <si>
    <t>Авдеев Макисм Сергеевич</t>
  </si>
  <si>
    <t>Мусалимов Даниил Глебович</t>
  </si>
  <si>
    <t>29.03.2002, 2ю</t>
  </si>
  <si>
    <t>Гладких Егор Андреевич</t>
  </si>
  <si>
    <t>27.01.2001, 1ю</t>
  </si>
  <si>
    <t>Кабанов Д.Б., Богатырев Д.В.</t>
  </si>
  <si>
    <t>Тарасов Дмитрий Фёдорович</t>
  </si>
  <si>
    <t>30.05.2001, 1ю</t>
  </si>
  <si>
    <t>г.Петровск Саратовская обл., ПФО</t>
  </si>
  <si>
    <t>Карманов С.А., Зайцева И.Н.</t>
  </si>
  <si>
    <t>п.Хошеут, Р.Калмыкия, ЮФО</t>
  </si>
  <si>
    <t>Манжеев С.Б.</t>
  </si>
  <si>
    <t>Калашников Михаил Александрович</t>
  </si>
  <si>
    <t>09.10.2001, 1ю</t>
  </si>
  <si>
    <t>г.Балашов Саратовская обл. ПФО</t>
  </si>
  <si>
    <t>Разваляев С.В.</t>
  </si>
  <si>
    <t>Дембицкий Илья Вячеславович</t>
  </si>
  <si>
    <t>21.04.2001, бр</t>
  </si>
  <si>
    <t>Савкин А.В., Соломатин А.В., Соломатин С.В.</t>
  </si>
  <si>
    <t>Карелин Дмитрий Валерьевич</t>
  </si>
  <si>
    <t>г.Саратов, Саратовская обл., ПФО</t>
  </si>
  <si>
    <t>Нестеренко С.В.</t>
  </si>
  <si>
    <t>В.к. 65  кг.</t>
  </si>
  <si>
    <t>Чагранов Андрей Арлтанович</t>
  </si>
  <si>
    <t>подгруппа А</t>
  </si>
  <si>
    <t>подгруппа Б</t>
  </si>
  <si>
    <t>св</t>
  </si>
  <si>
    <t>2,47</t>
  </si>
  <si>
    <t>2,03</t>
  </si>
  <si>
    <t>х</t>
  </si>
  <si>
    <t xml:space="preserve"> КРУГ 3</t>
  </si>
  <si>
    <t>2,01</t>
  </si>
  <si>
    <t>0,20</t>
  </si>
  <si>
    <t>0,35</t>
  </si>
  <si>
    <t xml:space="preserve"> КРУГ 4</t>
  </si>
  <si>
    <t>1,20</t>
  </si>
  <si>
    <t>Б2</t>
  </si>
  <si>
    <t>Б1</t>
  </si>
  <si>
    <t>А1</t>
  </si>
  <si>
    <t>А2</t>
  </si>
  <si>
    <t>пф</t>
  </si>
  <si>
    <t>ф</t>
  </si>
  <si>
    <t>1,47</t>
  </si>
  <si>
    <t>1,34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</si>
</sst>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8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0" fontId="34" fillId="0" borderId="0" xfId="42" applyFont="1" applyAlignment="1" applyProtection="1">
      <alignment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5" fillId="33" borderId="25" xfId="42" applyFont="1" applyFill="1" applyBorder="1" applyAlignment="1" applyProtection="1">
      <alignment horizontal="center" vertical="center" wrapText="1"/>
      <protection/>
    </xf>
    <xf numFmtId="0" fontId="25" fillId="33" borderId="26" xfId="42" applyFont="1" applyFill="1" applyBorder="1" applyAlignment="1" applyProtection="1">
      <alignment horizontal="center" vertical="center" wrapText="1"/>
      <protection/>
    </xf>
    <xf numFmtId="0" fontId="25" fillId="33" borderId="27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9" fillId="35" borderId="28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14" fontId="2" fillId="0" borderId="55" xfId="0" applyNumberFormat="1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center" vertical="center" textRotation="90" wrapText="1"/>
    </xf>
    <xf numFmtId="0" fontId="23" fillId="35" borderId="7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4" fontId="2" fillId="0" borderId="70" xfId="0" applyNumberFormat="1" applyFont="1" applyBorder="1" applyAlignment="1">
      <alignment horizontal="center" vertical="center" wrapText="1"/>
    </xf>
    <xf numFmtId="14" fontId="2" fillId="0" borderId="71" xfId="0" applyNumberFormat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37" borderId="78" xfId="0" applyFont="1" applyFill="1" applyBorder="1" applyAlignment="1">
      <alignment horizontal="center" vertical="center" wrapText="1"/>
    </xf>
    <xf numFmtId="0" fontId="13" fillId="37" borderId="7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20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4" xfId="0" applyFont="1" applyBorder="1" applyAlignment="1">
      <alignment horizontal="center" vertical="center" textRotation="90" wrapText="1"/>
    </xf>
    <xf numFmtId="0" fontId="22" fillId="0" borderId="72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181" fontId="33" fillId="0" borderId="56" xfId="0" applyNumberFormat="1" applyFont="1" applyBorder="1" applyAlignment="1">
      <alignment horizontal="center" vertical="center"/>
    </xf>
    <xf numFmtId="181" fontId="33" fillId="0" borderId="5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0" t="str">
        <f>HYPERLINK('[2]реквизиты'!$A$2)</f>
        <v>Наименование соревнования</v>
      </c>
      <c r="B1" s="81"/>
      <c r="C1" s="81"/>
      <c r="D1" s="81"/>
      <c r="E1" s="81"/>
      <c r="F1" s="81"/>
      <c r="G1" s="81"/>
      <c r="H1" s="82"/>
    </row>
    <row r="2" spans="1:8" ht="17.25" customHeight="1">
      <c r="A2" s="83" t="str">
        <f>HYPERLINK('[2]реквизиты'!$A$3)</f>
        <v>дата и место проведения</v>
      </c>
      <c r="B2" s="83"/>
      <c r="C2" s="83"/>
      <c r="D2" s="83"/>
      <c r="E2" s="83"/>
      <c r="F2" s="83"/>
      <c r="G2" s="83"/>
      <c r="H2" s="83"/>
    </row>
    <row r="3" spans="1:8" ht="18.75" thickBot="1">
      <c r="A3" s="84" t="s">
        <v>41</v>
      </c>
      <c r="B3" s="84"/>
      <c r="C3" s="84"/>
      <c r="D3" s="84"/>
      <c r="E3" s="84"/>
      <c r="F3" s="84"/>
      <c r="G3" s="84"/>
      <c r="H3" s="84"/>
    </row>
    <row r="4" spans="2:8" ht="18.75" thickBot="1">
      <c r="B4" s="49"/>
      <c r="C4" s="50"/>
      <c r="D4" s="85" t="str">
        <f>HYPERLINK('[3]пр.взв.'!F3)</f>
        <v>в.к.   кг</v>
      </c>
      <c r="E4" s="86"/>
      <c r="F4" s="87"/>
      <c r="G4" s="50"/>
      <c r="H4" s="50"/>
    </row>
    <row r="5" spans="1:8" ht="12" customHeight="1" thickBot="1">
      <c r="A5" s="50"/>
      <c r="B5" s="50"/>
      <c r="C5" s="50"/>
      <c r="D5" s="50"/>
      <c r="E5" s="50"/>
      <c r="F5" s="50"/>
      <c r="G5" s="50"/>
      <c r="H5" s="50"/>
    </row>
    <row r="6" spans="1:10" ht="18">
      <c r="A6" s="88" t="s">
        <v>42</v>
      </c>
      <c r="B6" s="78" t="e">
        <f>VLOOKUP(J6,'пр.взв'!B7:G24,2,FALSE)</f>
        <v>#N/A</v>
      </c>
      <c r="C6" s="78"/>
      <c r="D6" s="78"/>
      <c r="E6" s="78"/>
      <c r="F6" s="78"/>
      <c r="G6" s="78"/>
      <c r="H6" s="94" t="e">
        <f>VLOOKUP(J6,'пр.взв'!B7:G24,2,FALSE)</f>
        <v>#N/A</v>
      </c>
      <c r="I6" s="50"/>
      <c r="J6" s="51">
        <v>0</v>
      </c>
    </row>
    <row r="7" spans="1:10" ht="18">
      <c r="A7" s="89"/>
      <c r="B7" s="79"/>
      <c r="C7" s="79"/>
      <c r="D7" s="79"/>
      <c r="E7" s="79"/>
      <c r="F7" s="79"/>
      <c r="G7" s="79"/>
      <c r="H7" s="75"/>
      <c r="I7" s="50"/>
      <c r="J7" s="51"/>
    </row>
    <row r="8" spans="1:10" ht="18">
      <c r="A8" s="89"/>
      <c r="B8" s="74" t="e">
        <f>VLOOKUP(J6,'пр.взв'!B7:G24,2,FALSE)</f>
        <v>#N/A</v>
      </c>
      <c r="C8" s="74"/>
      <c r="D8" s="74"/>
      <c r="E8" s="74"/>
      <c r="F8" s="74"/>
      <c r="G8" s="74"/>
      <c r="H8" s="75"/>
      <c r="I8" s="50"/>
      <c r="J8" s="51"/>
    </row>
    <row r="9" spans="1:10" ht="18.75" thickBot="1">
      <c r="A9" s="90"/>
      <c r="B9" s="76"/>
      <c r="C9" s="76"/>
      <c r="D9" s="76"/>
      <c r="E9" s="76"/>
      <c r="F9" s="76"/>
      <c r="G9" s="76"/>
      <c r="H9" s="77"/>
      <c r="I9" s="50"/>
      <c r="J9" s="51"/>
    </row>
    <row r="10" spans="1:10" ht="18.75" thickBot="1">
      <c r="A10" s="50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8" customHeight="1">
      <c r="A11" s="98" t="s">
        <v>43</v>
      </c>
      <c r="B11" s="78" t="e">
        <f>VLOOKUP(J11,'пр.взв'!B2:G24,2,FALSE)</f>
        <v>#N/A</v>
      </c>
      <c r="C11" s="78"/>
      <c r="D11" s="78"/>
      <c r="E11" s="78"/>
      <c r="F11" s="78"/>
      <c r="G11" s="78"/>
      <c r="H11" s="94" t="e">
        <f>VLOOKUP(J11,'пр.взв'!B2:G24,2,FALSE)</f>
        <v>#N/A</v>
      </c>
      <c r="I11" s="50"/>
      <c r="J11" s="51">
        <v>0</v>
      </c>
    </row>
    <row r="12" spans="1:10" ht="18" customHeight="1">
      <c r="A12" s="99"/>
      <c r="B12" s="79"/>
      <c r="C12" s="79"/>
      <c r="D12" s="79"/>
      <c r="E12" s="79"/>
      <c r="F12" s="79"/>
      <c r="G12" s="79"/>
      <c r="H12" s="75"/>
      <c r="I12" s="50"/>
      <c r="J12" s="51"/>
    </row>
    <row r="13" spans="1:10" ht="18">
      <c r="A13" s="99"/>
      <c r="B13" s="74" t="e">
        <f>VLOOKUP(J11,'пр.взв'!B2:G24,2,FALSE)</f>
        <v>#N/A</v>
      </c>
      <c r="C13" s="74"/>
      <c r="D13" s="74"/>
      <c r="E13" s="74"/>
      <c r="F13" s="74"/>
      <c r="G13" s="74"/>
      <c r="H13" s="75"/>
      <c r="I13" s="50"/>
      <c r="J13" s="51"/>
    </row>
    <row r="14" spans="1:10" ht="18.75" thickBot="1">
      <c r="A14" s="100"/>
      <c r="B14" s="76"/>
      <c r="C14" s="76"/>
      <c r="D14" s="76"/>
      <c r="E14" s="76"/>
      <c r="F14" s="76"/>
      <c r="G14" s="76"/>
      <c r="H14" s="77"/>
      <c r="I14" s="50"/>
      <c r="J14" s="51"/>
    </row>
    <row r="15" spans="1:10" ht="18.75" thickBot="1">
      <c r="A15" s="50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8" customHeight="1">
      <c r="A16" s="91" t="s">
        <v>44</v>
      </c>
      <c r="B16" s="78" t="e">
        <f>VLOOKUP(J16,'пр.взв'!B1:G24,2,FALSE)</f>
        <v>#N/A</v>
      </c>
      <c r="C16" s="78"/>
      <c r="D16" s="78"/>
      <c r="E16" s="78"/>
      <c r="F16" s="78"/>
      <c r="G16" s="78"/>
      <c r="H16" s="94" t="e">
        <f>VLOOKUP(J16,'пр.взв'!B1:G24,2,FALSE)</f>
        <v>#N/A</v>
      </c>
      <c r="I16" s="50"/>
      <c r="J16" s="51">
        <v>0</v>
      </c>
    </row>
    <row r="17" spans="1:10" ht="18" customHeight="1">
      <c r="A17" s="92"/>
      <c r="B17" s="79"/>
      <c r="C17" s="79"/>
      <c r="D17" s="79"/>
      <c r="E17" s="79"/>
      <c r="F17" s="79"/>
      <c r="G17" s="79"/>
      <c r="H17" s="75"/>
      <c r="I17" s="50"/>
      <c r="J17" s="51"/>
    </row>
    <row r="18" spans="1:10" ht="18">
      <c r="A18" s="92"/>
      <c r="B18" s="74" t="e">
        <f>VLOOKUP(J16,'пр.взв'!B1:G24,2,FALSE)</f>
        <v>#N/A</v>
      </c>
      <c r="C18" s="74"/>
      <c r="D18" s="74"/>
      <c r="E18" s="74"/>
      <c r="F18" s="74"/>
      <c r="G18" s="74"/>
      <c r="H18" s="75"/>
      <c r="I18" s="50"/>
      <c r="J18" s="51"/>
    </row>
    <row r="19" spans="1:10" ht="18.75" thickBot="1">
      <c r="A19" s="93"/>
      <c r="B19" s="76"/>
      <c r="C19" s="76"/>
      <c r="D19" s="76"/>
      <c r="E19" s="76"/>
      <c r="F19" s="76"/>
      <c r="G19" s="76"/>
      <c r="H19" s="77"/>
      <c r="I19" s="50"/>
      <c r="J19" s="51"/>
    </row>
    <row r="20" spans="1:10" ht="18.75" thickBot="1">
      <c r="A20" s="50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8" customHeight="1">
      <c r="A21" s="91" t="s">
        <v>44</v>
      </c>
      <c r="B21" s="78" t="e">
        <f>VLOOKUP(J21,'пр.взв'!B2:G25,2,FALSE)</f>
        <v>#N/A</v>
      </c>
      <c r="C21" s="78"/>
      <c r="D21" s="78"/>
      <c r="E21" s="78"/>
      <c r="F21" s="78"/>
      <c r="G21" s="78"/>
      <c r="H21" s="94" t="e">
        <f>VLOOKUP(J21,'пр.взв'!B2:G25,2,FALSE)</f>
        <v>#N/A</v>
      </c>
      <c r="I21" s="50"/>
      <c r="J21" s="51">
        <v>0</v>
      </c>
    </row>
    <row r="22" spans="1:10" ht="18" customHeight="1">
      <c r="A22" s="92"/>
      <c r="B22" s="79"/>
      <c r="C22" s="79"/>
      <c r="D22" s="79"/>
      <c r="E22" s="79"/>
      <c r="F22" s="79"/>
      <c r="G22" s="79"/>
      <c r="H22" s="75"/>
      <c r="I22" s="50"/>
      <c r="J22" s="51"/>
    </row>
    <row r="23" spans="1:9" ht="18">
      <c r="A23" s="92"/>
      <c r="B23" s="74" t="e">
        <f>VLOOKUP(J21,'пр.взв'!B2:G25,2,FALSE)</f>
        <v>#N/A</v>
      </c>
      <c r="C23" s="74"/>
      <c r="D23" s="74"/>
      <c r="E23" s="74"/>
      <c r="F23" s="74"/>
      <c r="G23" s="74"/>
      <c r="H23" s="75"/>
      <c r="I23" s="50"/>
    </row>
    <row r="24" spans="1:9" ht="18.75" thickBot="1">
      <c r="A24" s="93"/>
      <c r="B24" s="76"/>
      <c r="C24" s="76"/>
      <c r="D24" s="76"/>
      <c r="E24" s="76"/>
      <c r="F24" s="76"/>
      <c r="G24" s="76"/>
      <c r="H24" s="77"/>
      <c r="I24" s="50"/>
    </row>
    <row r="25" spans="1:8" ht="18">
      <c r="A25" s="50"/>
      <c r="B25" s="50"/>
      <c r="C25" s="50"/>
      <c r="D25" s="50"/>
      <c r="E25" s="50"/>
      <c r="F25" s="50"/>
      <c r="G25" s="50"/>
      <c r="H25" s="50"/>
    </row>
    <row r="26" spans="1:8" ht="18">
      <c r="A26" s="50" t="s">
        <v>45</v>
      </c>
      <c r="B26" s="50"/>
      <c r="C26" s="50"/>
      <c r="D26" s="50"/>
      <c r="E26" s="50"/>
      <c r="F26" s="50"/>
      <c r="G26" s="50"/>
      <c r="H26" s="50"/>
    </row>
    <row r="27" ht="13.5" thickBot="1"/>
    <row r="28" spans="1:10" ht="12.75">
      <c r="A28" s="95" t="e">
        <f>VLOOKUP(J28,'пр.взв'!B7:G40,6,FALSE)</f>
        <v>#N/A</v>
      </c>
      <c r="B28" s="96"/>
      <c r="C28" s="96"/>
      <c r="D28" s="96"/>
      <c r="E28" s="96"/>
      <c r="F28" s="96"/>
      <c r="G28" s="96"/>
      <c r="H28" s="94"/>
      <c r="J28">
        <v>0</v>
      </c>
    </row>
    <row r="29" spans="1:8" ht="13.5" thickBot="1">
      <c r="A29" s="97"/>
      <c r="B29" s="76"/>
      <c r="C29" s="76"/>
      <c r="D29" s="76"/>
      <c r="E29" s="76"/>
      <c r="F29" s="76"/>
      <c r="G29" s="76"/>
      <c r="H29" s="77"/>
    </row>
    <row r="32" spans="1:8" ht="18">
      <c r="A32" s="50" t="s">
        <v>46</v>
      </c>
      <c r="B32" s="50"/>
      <c r="C32" s="50"/>
      <c r="D32" s="50"/>
      <c r="E32" s="50"/>
      <c r="F32" s="50"/>
      <c r="G32" s="50"/>
      <c r="H32" s="50"/>
    </row>
    <row r="33" spans="1:8" ht="18">
      <c r="A33" s="50"/>
      <c r="B33" s="50"/>
      <c r="C33" s="50"/>
      <c r="D33" s="50"/>
      <c r="E33" s="50"/>
      <c r="F33" s="50"/>
      <c r="G33" s="50"/>
      <c r="H33" s="50"/>
    </row>
    <row r="34" spans="1:8" ht="18">
      <c r="A34" s="50"/>
      <c r="B34" s="50"/>
      <c r="C34" s="50"/>
      <c r="D34" s="50"/>
      <c r="E34" s="50"/>
      <c r="F34" s="50"/>
      <c r="G34" s="50"/>
      <c r="H34" s="50"/>
    </row>
    <row r="35" spans="1:8" ht="18">
      <c r="A35" s="52"/>
      <c r="B35" s="52"/>
      <c r="C35" s="52"/>
      <c r="D35" s="52"/>
      <c r="E35" s="52"/>
      <c r="F35" s="52"/>
      <c r="G35" s="52"/>
      <c r="H35" s="52"/>
    </row>
    <row r="36" spans="1:8" ht="18">
      <c r="A36" s="53"/>
      <c r="B36" s="53"/>
      <c r="C36" s="53"/>
      <c r="D36" s="53"/>
      <c r="E36" s="53"/>
      <c r="F36" s="53"/>
      <c r="G36" s="53"/>
      <c r="H36" s="53"/>
    </row>
    <row r="37" spans="1:8" ht="18">
      <c r="A37" s="52"/>
      <c r="B37" s="52"/>
      <c r="C37" s="52"/>
      <c r="D37" s="52"/>
      <c r="E37" s="52"/>
      <c r="F37" s="52"/>
      <c r="G37" s="52"/>
      <c r="H37" s="52"/>
    </row>
    <row r="38" spans="1:8" ht="18">
      <c r="A38" s="54"/>
      <c r="B38" s="54"/>
      <c r="C38" s="54"/>
      <c r="D38" s="54"/>
      <c r="E38" s="54"/>
      <c r="F38" s="54"/>
      <c r="G38" s="54"/>
      <c r="H38" s="54"/>
    </row>
    <row r="39" spans="1:8" ht="18">
      <c r="A39" s="52"/>
      <c r="B39" s="52"/>
      <c r="C39" s="52"/>
      <c r="D39" s="52"/>
      <c r="E39" s="52"/>
      <c r="F39" s="52"/>
      <c r="G39" s="52"/>
      <c r="H39" s="52"/>
    </row>
    <row r="40" spans="1:8" ht="18">
      <c r="A40" s="54"/>
      <c r="B40" s="54"/>
      <c r="C40" s="54"/>
      <c r="D40" s="54"/>
      <c r="E40" s="54"/>
      <c r="F40" s="54"/>
      <c r="G40" s="54"/>
      <c r="H40" s="54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5" sqref="K5:K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9" t="s">
        <v>20</v>
      </c>
      <c r="C1" s="139"/>
      <c r="D1" s="139"/>
      <c r="E1" s="139"/>
      <c r="F1" s="139"/>
      <c r="G1" s="139"/>
      <c r="H1" s="139"/>
      <c r="I1" s="139"/>
      <c r="K1" s="120" t="s">
        <v>20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1"/>
      <c r="B2" s="13"/>
      <c r="C2" s="13" t="s">
        <v>85</v>
      </c>
      <c r="D2" s="13"/>
      <c r="E2" s="70" t="s">
        <v>75</v>
      </c>
      <c r="F2" s="33" t="str">
        <f>HYPERLINK('пр.взв'!D4)</f>
        <v>В.к. 65  кг.</v>
      </c>
      <c r="G2" s="13"/>
      <c r="H2" s="13"/>
      <c r="I2" s="13"/>
      <c r="K2" s="1"/>
      <c r="L2" s="1" t="s">
        <v>81</v>
      </c>
      <c r="M2" s="1"/>
      <c r="N2" s="71" t="s">
        <v>76</v>
      </c>
      <c r="O2" s="33" t="str">
        <f>HYPERLINK('пр.взв'!D4)</f>
        <v>В.к. 65  кг.</v>
      </c>
      <c r="P2" s="1"/>
      <c r="Q2" s="1"/>
      <c r="R2" s="1"/>
    </row>
    <row r="3" spans="1:18" ht="12.75">
      <c r="A3" s="131"/>
      <c r="B3" s="140" t="s">
        <v>5</v>
      </c>
      <c r="C3" s="133" t="s">
        <v>2</v>
      </c>
      <c r="D3" s="135" t="s">
        <v>21</v>
      </c>
      <c r="E3" s="133" t="s">
        <v>22</v>
      </c>
      <c r="F3" s="133" t="s">
        <v>23</v>
      </c>
      <c r="G3" s="135" t="s">
        <v>24</v>
      </c>
      <c r="H3" s="133" t="s">
        <v>25</v>
      </c>
      <c r="I3" s="137" t="s">
        <v>26</v>
      </c>
      <c r="K3" s="121" t="s">
        <v>5</v>
      </c>
      <c r="L3" s="123" t="s">
        <v>2</v>
      </c>
      <c r="M3" s="125" t="s">
        <v>21</v>
      </c>
      <c r="N3" s="123" t="s">
        <v>22</v>
      </c>
      <c r="O3" s="123" t="s">
        <v>23</v>
      </c>
      <c r="P3" s="125" t="s">
        <v>24</v>
      </c>
      <c r="Q3" s="123" t="s">
        <v>25</v>
      </c>
      <c r="R3" s="127" t="s">
        <v>26</v>
      </c>
    </row>
    <row r="4" spans="1:18" ht="13.5" thickBot="1">
      <c r="A4" s="131"/>
      <c r="B4" s="141"/>
      <c r="C4" s="134"/>
      <c r="D4" s="136"/>
      <c r="E4" s="134"/>
      <c r="F4" s="134"/>
      <c r="G4" s="136"/>
      <c r="H4" s="134"/>
      <c r="I4" s="138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31"/>
      <c r="B5" s="118">
        <v>1</v>
      </c>
      <c r="C5" s="119" t="str">
        <f>VLOOKUP(B5,'пр.взв'!B7:E24,2,FALSE)</f>
        <v>Авдеев Макисм Сергеевич</v>
      </c>
      <c r="D5" s="132">
        <f>VLOOKUP(B5,'пр.взв'!B7:F24,3,FALSE)</f>
        <v>36950</v>
      </c>
      <c r="E5" s="132" t="str">
        <f>VLOOKUP(B5,'пр.взв'!B5:G24,4,FALSE)</f>
        <v>ГБОУ ЦО "Самбо-70" г.Москва</v>
      </c>
      <c r="F5" s="115"/>
      <c r="G5" s="115"/>
      <c r="H5" s="116"/>
      <c r="I5" s="117"/>
      <c r="K5" s="118">
        <v>6</v>
      </c>
      <c r="L5" s="119" t="str">
        <f>VLOOKUP(K5,'пр.взв'!B7:E24,2,FALSE)</f>
        <v>Мусалимов Даниил Глебович</v>
      </c>
      <c r="M5" s="119" t="str">
        <f>VLOOKUP(K5,'пр.взв'!B7:G24,3,FALSE)</f>
        <v>29.03.2002, 2ю</v>
      </c>
      <c r="N5" s="119" t="str">
        <f>VLOOKUP(K5,'пр.взв'!B7:G24,4,FALSE)</f>
        <v>ГБОУ ЦО "Самбо-70" г.Москва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>
        <v>5</v>
      </c>
      <c r="C7" s="111" t="str">
        <f>VLOOKUP(B7,'пр.взв'!B7:G24,2,FALSE)</f>
        <v>Клепиков Роман Андреевич</v>
      </c>
      <c r="D7" s="129" t="str">
        <f>VLOOKUP(B7,'пр.взв'!B7:G24,3,FALSE)</f>
        <v>24.01.2001, 1ю</v>
      </c>
      <c r="E7" s="129" t="str">
        <f>VLOOKUP(B7,'пр.взв'!B7:G24,4,FALSE)</f>
        <v>ГБОУ ЦО "Самбо-70" г.Москва</v>
      </c>
      <c r="F7" s="103"/>
      <c r="G7" s="103"/>
      <c r="H7" s="105"/>
      <c r="I7" s="107"/>
      <c r="K7" s="109">
        <v>9</v>
      </c>
      <c r="L7" s="111" t="str">
        <f>VLOOKUP(K7,'пр.взв'!B7:E24,2,FALSE)</f>
        <v>Гладких Егор Андреевич</v>
      </c>
      <c r="M7" s="111" t="str">
        <f>VLOOKUP(K7,'пр.взв'!B7:G24,3,FALSE)</f>
        <v>27.01.2001, 1ю</v>
      </c>
      <c r="N7" s="111" t="str">
        <f>VLOOKUP(K7,'пр.взв'!B7:G24,4,FALSE)</f>
        <v>ГБОУ ЦО "Самбо-70" г.Москва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/>
      <c r="C9" s="119" t="e">
        <f>VLOOKUP(B9,'пр.взв'!B7:E800,2,FALSE)</f>
        <v>#N/A</v>
      </c>
      <c r="D9" s="132" t="e">
        <f>VLOOKUP(B9,'пр.взв'!B7:F24,3,FALSE)</f>
        <v>#N/A</v>
      </c>
      <c r="E9" s="132" t="e">
        <f>VLOOKUP(B9,'пр.взв'!B7:G24,4,FALSE)</f>
        <v>#N/A</v>
      </c>
      <c r="F9" s="115"/>
      <c r="G9" s="115"/>
      <c r="H9" s="116"/>
      <c r="I9" s="117"/>
      <c r="K9" s="118"/>
      <c r="L9" s="119" t="e">
        <f>VLOOKUP(K9,'пр.взв'!B7:E24,2,FALSE)</f>
        <v>#N/A</v>
      </c>
      <c r="M9" s="119" t="e">
        <f>VLOOKUP(K9,'пр.взв'!B7:G24,3,FALSE)</f>
        <v>#N/A</v>
      </c>
      <c r="N9" s="119" t="e">
        <f>VLOOKUP(K9,'пр.взв'!B7:G24,4,FALSE)</f>
        <v>#N/A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/>
      <c r="C11" s="111" t="e">
        <f>VLOOKUP(B11,'пр.взв'!B7:E24,2,FALSE)</f>
        <v>#N/A</v>
      </c>
      <c r="D11" s="129" t="e">
        <f>VLOOKUP(B11,'пр.взв'!B7:G24,3,FALSE)</f>
        <v>#N/A</v>
      </c>
      <c r="E11" s="129" t="e">
        <f>VLOOKUP(B11,'пр.взв'!B7:G24,4,FALSE)</f>
        <v>#N/A</v>
      </c>
      <c r="F11" s="103"/>
      <c r="G11" s="103"/>
      <c r="H11" s="105"/>
      <c r="I11" s="107"/>
      <c r="K11" s="109"/>
      <c r="L11" s="111" t="e">
        <f>VLOOKUP(K11,'пр.взв'!B7:E24,2,FALSE)</f>
        <v>#N/A</v>
      </c>
      <c r="M11" s="111" t="e">
        <f>VLOOKUP(K11,'пр.взв'!B7:G24,3,FALSE)</f>
        <v>#N/A</v>
      </c>
      <c r="N11" s="111" t="e">
        <f>VLOOKUP(K11,'пр.взв'!B7:G24,4,FALSE)</f>
        <v>#N/A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/>
      <c r="C13" s="119" t="e">
        <f>VLOOKUP(B13,'пр.взв'!B7:E24,2,FALSE)</f>
        <v>#N/A</v>
      </c>
      <c r="D13" s="132" t="e">
        <f>VLOOKUP(B13,'пр.взв'!B5:F24,3,FALSE)</f>
        <v>#N/A</v>
      </c>
      <c r="E13" s="132" t="e">
        <f>VLOOKUP(B13,'пр.взв'!B3:G24,4,FALSE)</f>
        <v>#N/A</v>
      </c>
      <c r="F13" s="115"/>
      <c r="G13" s="115"/>
      <c r="H13" s="116"/>
      <c r="I13" s="117"/>
      <c r="K13" s="118"/>
      <c r="L13" s="119" t="e">
        <f>VLOOKUP(K13,'пр.взв'!B7:E24,2,FALSE)</f>
        <v>#N/A</v>
      </c>
      <c r="M13" s="119" t="e">
        <f>VLOOKUP(K13,'пр.взв'!B5:G24,3,FALSE)</f>
        <v>#N/A</v>
      </c>
      <c r="N13" s="119" t="e">
        <f>VLOOKUP(K13,'пр.взв'!B5:G24,4,FALSE)</f>
        <v>#N/A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/>
      <c r="C15" s="111" t="e">
        <f>VLOOKUP(B15,'пр.взв'!B7:E24,2,FALSE)</f>
        <v>#N/A</v>
      </c>
      <c r="D15" s="129" t="e">
        <f>VLOOKUP(B15,'пр.взв'!B5:G24,3,FALSE)</f>
        <v>#N/A</v>
      </c>
      <c r="E15" s="129" t="e">
        <f>VLOOKUP(B15,'пр.взв'!B5:G24,4,FALSE)</f>
        <v>#N/A</v>
      </c>
      <c r="F15" s="103"/>
      <c r="G15" s="103"/>
      <c r="H15" s="105"/>
      <c r="I15" s="107"/>
      <c r="K15" s="109"/>
      <c r="L15" s="111" t="e">
        <f>VLOOKUP(K15,'пр.взв'!B7:E24,2,FALSE)</f>
        <v>#N/A</v>
      </c>
      <c r="M15" s="111" t="e">
        <f>VLOOKUP(K15,'пр.взв'!B5:G24,3,FALSE)</f>
        <v>#N/A</v>
      </c>
      <c r="N15" s="111" t="e">
        <f>VLOOKUP(K15,'пр.взв'!B5:G24,4,FALSE)</f>
        <v>#N/A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/>
      <c r="C17" s="119" t="e">
        <f>VLOOKUP(B17,'пр.взв'!B7:E24,2,FALSE)</f>
        <v>#N/A</v>
      </c>
      <c r="D17" s="132" t="e">
        <f>VLOOKUP(B17,'пр.взв'!B7:F24,3,FALSE)</f>
        <v>#N/A</v>
      </c>
      <c r="E17" s="132" t="e">
        <f>VLOOKUP(B17,'пр.взв'!B7:G24,4,FALSE)</f>
        <v>#N/A</v>
      </c>
      <c r="F17" s="115"/>
      <c r="G17" s="115"/>
      <c r="H17" s="116"/>
      <c r="I17" s="117"/>
      <c r="K17" s="118"/>
      <c r="L17" s="119" t="e">
        <f>VLOOKUP(K17,'пр.взв'!B7:E24,2,FALSE)</f>
        <v>#N/A</v>
      </c>
      <c r="M17" s="119" t="e">
        <f>VLOOKUP(K17,'пр.взв'!B7:G24,3,FALSE)</f>
        <v>#N/A</v>
      </c>
      <c r="N17" s="119" t="e">
        <f>VLOOKUP(K17,'пр.взв'!B7:G24,4,FALSE)</f>
        <v>#N/A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VLOOKUP(B19,'пр.взв'!B7:E24,2,FALSE)</f>
        <v>#N/A</v>
      </c>
      <c r="D19" s="129" t="e">
        <f>VLOOKUP(B19,'пр.взв'!B7:G24,3,FALSE)</f>
        <v>#N/A</v>
      </c>
      <c r="E19" s="129" t="e">
        <f>VLOOKUP(B19,'пр.взв'!B7:G24,4,FALSE)</f>
        <v>#N/A</v>
      </c>
      <c r="F19" s="103"/>
      <c r="G19" s="103"/>
      <c r="H19" s="105"/>
      <c r="I19" s="107"/>
      <c r="K19" s="109"/>
      <c r="L19" s="111" t="e">
        <f>VLOOKUP(K19,'пр.взв'!B7:E24,2,FALSE)</f>
        <v>#N/A</v>
      </c>
      <c r="M19" s="111" t="e">
        <f>VLOOKUP(K19,'пр.взв'!B7:G24,3,FALSE)</f>
        <v>#N/A</v>
      </c>
      <c r="N19" s="111" t="e">
        <f>VLOOKUP(K19,'пр.взв'!B7:G24,4,FALSE)</f>
        <v>#N/A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VLOOKUP(B21,'пр.взв'!B7:E24,2,FALSE)</f>
        <v>#N/A</v>
      </c>
      <c r="D21" s="132" t="e">
        <f>VLOOKUP(B21,'пр.взв'!B3:F25,3,FALSE)</f>
        <v>#N/A</v>
      </c>
      <c r="E21" s="132" t="e">
        <f>VLOOKUP(B21,'пр.взв'!B2:G25,4,FALSE)</f>
        <v>#N/A</v>
      </c>
      <c r="F21" s="115"/>
      <c r="G21" s="115"/>
      <c r="H21" s="116"/>
      <c r="I21" s="117"/>
      <c r="K21" s="118"/>
      <c r="L21" s="119" t="e">
        <f>VLOOKUP(K21,'пр.взв'!B7:E24,2,FALSE)</f>
        <v>#N/A</v>
      </c>
      <c r="M21" s="119" t="e">
        <f>VLOOKUP(K21,'пр.взв'!B3:G26,3,FALSE)</f>
        <v>#N/A</v>
      </c>
      <c r="N21" s="119" t="e">
        <f>VLOOKUP(K21,'пр.взв'!B3:G26,4,FALSE)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VLOOKUP(B23,'пр.взв'!B7:E24,2,FALSE)</f>
        <v>#N/A</v>
      </c>
      <c r="D23" s="129" t="e">
        <f>VLOOKUP(B23,'пр.взв'!B3:G26,3,FALSE)</f>
        <v>#N/A</v>
      </c>
      <c r="E23" s="129" t="e">
        <f>VLOOKUP(B23,'пр.взв'!B2:G26,4,FALSE)</f>
        <v>#N/A</v>
      </c>
      <c r="F23" s="103"/>
      <c r="G23" s="103"/>
      <c r="H23" s="105"/>
      <c r="I23" s="107"/>
      <c r="K23" s="109"/>
      <c r="L23" s="111" t="e">
        <f>VLOOKUP(K23,'пр.взв'!B6:E24,2,FALSE)</f>
        <v>#N/A</v>
      </c>
      <c r="M23" s="111" t="e">
        <f>VLOOKUP(K23,'пр.взв'!B3:G28,3,FALSE)</f>
        <v>#N/A</v>
      </c>
      <c r="N23" s="111" t="e">
        <f>VLOOKUP(K23,'пр.взв'!B3:G28,4,FALSE)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VLOOKUP(B25,'пр.взв'!B7:E24,2,FALSE)</f>
        <v>#N/A</v>
      </c>
      <c r="D25" s="132" t="e">
        <f>VLOOKUP(B25,'пр.взв'!B7:F29,3,FALSE)</f>
        <v>#N/A</v>
      </c>
      <c r="E25" s="132" t="e">
        <f>VLOOKUP(B25,'пр.взв'!B2:G29,4,FALSE)</f>
        <v>#N/A</v>
      </c>
      <c r="F25" s="115"/>
      <c r="G25" s="115"/>
      <c r="H25" s="116"/>
      <c r="I25" s="117"/>
      <c r="K25" s="118"/>
      <c r="L25" s="119" t="e">
        <f>VLOOKUP(K25,'пр.взв'!B7:E24,2,FALSE)</f>
        <v>#N/A</v>
      </c>
      <c r="M25" s="119" t="e">
        <f>VLOOKUP(K25,'пр.взв'!B2:G30,3,FALSE)</f>
        <v>#N/A</v>
      </c>
      <c r="N25" s="119" t="e">
        <f>VLOOKUP(K25,'пр.взв'!B7:G30,4,FALSE)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VLOOKUP(B27,'пр.взв'!B7:E24,2,FALSE)</f>
        <v>#N/A</v>
      </c>
      <c r="D27" s="129" t="e">
        <f>VLOOKUP(B27,'пр.взв'!B7:G30,3,FALSE)</f>
        <v>#N/A</v>
      </c>
      <c r="E27" s="129" t="e">
        <f>VLOOKUP(B27,'пр.взв'!B2:G30,4,FALSE)</f>
        <v>#N/A</v>
      </c>
      <c r="F27" s="103"/>
      <c r="G27" s="103"/>
      <c r="H27" s="105"/>
      <c r="I27" s="107"/>
      <c r="K27" s="109"/>
      <c r="L27" s="111" t="e">
        <f>VLOOKUP(K27,'пр.взв'!B7:E24,2,FALSE)</f>
        <v>#N/A</v>
      </c>
      <c r="M27" s="111" t="e">
        <f>VLOOKUP(K27,'пр.взв'!B2:G32,3,FALSE)</f>
        <v>#N/A</v>
      </c>
      <c r="N27" s="111" t="e">
        <f>VLOOKUP(K27,'пр.взв'!B7:G32,4,FALSE)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VLOOKUP(B29,'пр.взв'!B7:E24,2,FALSE)</f>
        <v>#N/A</v>
      </c>
      <c r="D29" s="132" t="e">
        <f>VLOOKUP(B29,'пр.взв'!B3:F33,3,FALSE)</f>
        <v>#N/A</v>
      </c>
      <c r="E29" s="132" t="e">
        <f>VLOOKUP(B29,'пр.взв'!B2:G33,4,FALSE)</f>
        <v>#N/A</v>
      </c>
      <c r="F29" s="115"/>
      <c r="G29" s="115"/>
      <c r="H29" s="116"/>
      <c r="I29" s="117"/>
      <c r="K29" s="118"/>
      <c r="L29" s="119" t="e">
        <f>VLOOKUP(K29,'пр.взв'!B7:E24,2,FALSE)</f>
        <v>#N/A</v>
      </c>
      <c r="M29" s="119" t="e">
        <f>VLOOKUP(K29,'пр.взв'!B3:G34,3,FALSE)</f>
        <v>#N/A</v>
      </c>
      <c r="N29" s="119" t="e">
        <f>VLOOKUP(K29,'пр.взв'!B3:G34,4,FALSE)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VLOOKUP(B31,'пр.взв'!B7:E24,2,FALSE)</f>
        <v>#N/A</v>
      </c>
      <c r="D31" s="129" t="e">
        <f>VLOOKUP(B31,'пр.взв'!B3:G34,3,FALSE)</f>
        <v>#N/A</v>
      </c>
      <c r="E31" s="129" t="e">
        <f>VLOOKUP(B31,'пр.взв'!B3:G34,4,FALSE)</f>
        <v>#N/A</v>
      </c>
      <c r="F31" s="103"/>
      <c r="G31" s="103"/>
      <c r="H31" s="105"/>
      <c r="I31" s="107"/>
      <c r="K31" s="109"/>
      <c r="L31" s="111" t="e">
        <f>VLOOKUP(K31,'пр.взв'!B7:E24,2,FALSE)</f>
        <v>#N/A</v>
      </c>
      <c r="M31" s="111" t="e">
        <f>VLOOKUP(K31,'пр.взв'!B3:G36,3,FALSE)</f>
        <v>#N/A</v>
      </c>
      <c r="N31" s="111" t="e">
        <f>VLOOKUP(K31,'пр.взв'!B3:G36,4,FALSE)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VLOOKUP(B33,'пр.взв'!B7:E24,2,FALSE)</f>
        <v>#N/A</v>
      </c>
      <c r="D33" s="132" t="e">
        <f>VLOOKUP(B33,'пр.взв'!B5:F37,3,FALSE)</f>
        <v>#N/A</v>
      </c>
      <c r="E33" s="132" t="e">
        <f>VLOOKUP(B33,'пр.взв'!B3:G37,4,FALSE)</f>
        <v>#N/A</v>
      </c>
      <c r="F33" s="115"/>
      <c r="G33" s="115"/>
      <c r="H33" s="116"/>
      <c r="I33" s="117"/>
      <c r="K33" s="118"/>
      <c r="L33" s="119" t="e">
        <f>VLOOKUP(K33,'пр.взв'!B7:E24,2,FALSE)</f>
        <v>#N/A</v>
      </c>
      <c r="M33" s="119" t="e">
        <f>VLOOKUP(K33,'пр.взв'!B3:G38,3,FALSE)</f>
        <v>#N/A</v>
      </c>
      <c r="N33" s="119" t="e">
        <f>VLOOKUP(K33,'пр.взв'!B3:G38,4,FALSE)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VLOOKUP(B35,'пр.взв'!B7:E24,2,FALSE)</f>
        <v>#N/A</v>
      </c>
      <c r="D35" s="129" t="e">
        <f>VLOOKUP(B35,'пр.взв'!B5:G38,3,FALSE)</f>
        <v>#N/A</v>
      </c>
      <c r="E35" s="129" t="e">
        <f>VLOOKUP(B35,'пр.взв'!B3:G38,4,FALSE)</f>
        <v>#N/A</v>
      </c>
      <c r="F35" s="103"/>
      <c r="G35" s="103"/>
      <c r="H35" s="105"/>
      <c r="I35" s="107"/>
      <c r="K35" s="109"/>
      <c r="L35" s="111" t="e">
        <f>VLOOKUP(K35,'пр.взв'!B7:E24,2,FALSE)</f>
        <v>#N/A</v>
      </c>
      <c r="M35" s="111" t="e">
        <f>VLOOKUP(K35,'пр.взв'!B3:G40,3,FALSE)</f>
        <v>#N/A</v>
      </c>
      <c r="N35" s="111" t="e">
        <f>VLOOKUP(K35,'пр.взв'!B3:G40,4,FALSE)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VLOOKUP(B37,'пр.взв'!B7:E24,2,FALSE)</f>
        <v>#N/A</v>
      </c>
      <c r="D37" s="132" t="e">
        <f>VLOOKUP(B37,'пр.взв'!B3:F41,3,FALSE)</f>
        <v>#N/A</v>
      </c>
      <c r="E37" s="132" t="e">
        <f>VLOOKUP(B37,'пр.взв'!B7:G41,4,FALSE)</f>
        <v>#N/A</v>
      </c>
      <c r="F37" s="115"/>
      <c r="G37" s="115"/>
      <c r="H37" s="116"/>
      <c r="I37" s="117"/>
      <c r="K37" s="118"/>
      <c r="L37" s="119" t="e">
        <f>VLOOKUP(K37,'пр.взв'!B7:E24,2,FALSE)</f>
        <v>#N/A</v>
      </c>
      <c r="M37" s="119" t="e">
        <f>VLOOKUP(K37,'пр.взв'!B3:G42,3,FALSE)</f>
        <v>#N/A</v>
      </c>
      <c r="N37" s="119" t="e">
        <f>VLOOKUP(K37,'пр.взв'!B3:G42,4,FALSE)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VLOOKUP(B39,'пр.взв'!B7:E24,2,FALSE)</f>
        <v>#N/A</v>
      </c>
      <c r="D39" s="129" t="e">
        <f>VLOOKUP(B39,'пр.взв'!B3:G42,3,FALSE)</f>
        <v>#N/A</v>
      </c>
      <c r="E39" s="129" t="e">
        <f>VLOOKUP(B39,'пр.взв'!B3:G42,4,FALSE)</f>
        <v>#N/A</v>
      </c>
      <c r="F39" s="103"/>
      <c r="G39" s="103"/>
      <c r="H39" s="105"/>
      <c r="I39" s="107"/>
      <c r="K39" s="109"/>
      <c r="L39" s="111" t="e">
        <f>VLOOKUP(K39,'пр.взв'!B7:E24,2,FALSE)</f>
        <v>#N/A</v>
      </c>
      <c r="M39" s="111" t="e">
        <f>VLOOKUP(K39,'пр.взв'!B3:G44,3,FALSE)</f>
        <v>#N/A</v>
      </c>
      <c r="N39" s="111" t="e">
        <f>VLOOKUP(K39,'пр.взв'!B3:G44,4,FALSE)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VLOOKUP(B41,'пр.взв'!B7:E24,2,FALSE)</f>
        <v>#N/A</v>
      </c>
      <c r="D41" s="132" t="e">
        <f>VLOOKUP(B41,'пр.взв'!B3:F45,3,FALSE)</f>
        <v>#N/A</v>
      </c>
      <c r="E41" s="132" t="e">
        <f>VLOOKUP(B41,'пр.взв'!B4:G45,4,FALSE)</f>
        <v>#N/A</v>
      </c>
      <c r="F41" s="115"/>
      <c r="G41" s="115"/>
      <c r="H41" s="116"/>
      <c r="I41" s="117"/>
      <c r="K41" s="118"/>
      <c r="L41" s="119" t="e">
        <f>VLOOKUP(K41,'пр.взв'!B7:E24,2,FALSE)</f>
        <v>#N/A</v>
      </c>
      <c r="M41" s="119" t="e">
        <f>VLOOKUP(K41,'пр.взв'!B4:G46,3,FALSE)</f>
        <v>#N/A</v>
      </c>
      <c r="N41" s="119" t="e">
        <f>VLOOKUP(K41,'пр.взв'!B4:G46,4,FALSE)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VLOOKUP(B43,'пр.взв'!B7:E24,2,FALSE)</f>
        <v>#N/A</v>
      </c>
      <c r="D43" s="129" t="e">
        <f>VLOOKUP(B43,'пр.взв'!B3:G46,3,FALSE)</f>
        <v>#N/A</v>
      </c>
      <c r="E43" s="129" t="e">
        <f>VLOOKUP(B43,'пр.взв'!B4:G46,4,FALSE)</f>
        <v>#N/A</v>
      </c>
      <c r="F43" s="103"/>
      <c r="G43" s="103"/>
      <c r="H43" s="105"/>
      <c r="I43" s="107"/>
      <c r="K43" s="109"/>
      <c r="L43" s="111" t="e">
        <f>VLOOKUP(K43,'пр.взв'!B7:F24,2,FALSE)</f>
        <v>#N/A</v>
      </c>
      <c r="M43" s="111" t="e">
        <f>VLOOKUP(K43,'пр.взв'!B4:G48,3,FALSE)</f>
        <v>#N/A</v>
      </c>
      <c r="N43" s="111" t="e">
        <f>VLOOKUP(K43,'пр.взв'!B4:G48,4,FALSE)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VLOOKUP(B45,'пр.взв'!B7:E24,2,FALSE)</f>
        <v>#N/A</v>
      </c>
      <c r="D45" s="132" t="e">
        <f>VLOOKUP(B45,'пр.взв'!B7:F49,3,FALSE)</f>
        <v>#N/A</v>
      </c>
      <c r="E45" s="132" t="e">
        <f>VLOOKUP(B45,'пр.взв'!B4:G49,4,FALSE)</f>
        <v>#N/A</v>
      </c>
      <c r="F45" s="115"/>
      <c r="G45" s="115"/>
      <c r="H45" s="116"/>
      <c r="I45" s="117"/>
      <c r="K45" s="118"/>
      <c r="L45" s="119" t="e">
        <f>VLOOKUP(K45,'пр.взв'!B7:E24,2,FALSE)</f>
        <v>#N/A</v>
      </c>
      <c r="M45" s="119" t="e">
        <f>VLOOKUP(K45,'пр.взв'!B4:G50,3,FALSE)</f>
        <v>#N/A</v>
      </c>
      <c r="N45" s="119" t="e">
        <f>VLOOKUP(K45,'пр.взв'!B4:G50,4,FALSE)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VLOOKUP(B47,'пр.взв'!B7:E24,2,FALSE)</f>
        <v>#N/A</v>
      </c>
      <c r="D47" s="129" t="e">
        <f>VLOOKUP(B47,'пр.взв'!B7:G50,3,FALSE)</f>
        <v>#N/A</v>
      </c>
      <c r="E47" s="129" t="e">
        <f>VLOOKUP(B47,'пр.взв'!B4:G50,4,FALSE)</f>
        <v>#N/A</v>
      </c>
      <c r="F47" s="103"/>
      <c r="G47" s="103"/>
      <c r="H47" s="105"/>
      <c r="I47" s="107"/>
      <c r="K47" s="109"/>
      <c r="L47" s="111" t="e">
        <f>VLOOKUP(K47,'пр.взв'!B7:E24,2,FALSE)</f>
        <v>#N/A</v>
      </c>
      <c r="M47" s="111" t="e">
        <f>VLOOKUP(K47,'пр.взв'!B4:G52,3,FALSE)</f>
        <v>#N/A</v>
      </c>
      <c r="N47" s="111" t="e">
        <f>VLOOKUP(K47,'пр.взв'!B4:G52,4,FALSE)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VLOOKUP(B49,'пр.взв'!B3:E24,2,FALSE)</f>
        <v>#N/A</v>
      </c>
      <c r="D49" s="132" t="e">
        <f>VLOOKUP(B49,'пр.взв'!B5:F53,3,FALSE)</f>
        <v>#N/A</v>
      </c>
      <c r="E49" s="132" t="e">
        <f>VLOOKUP(B49,'пр.взв'!B4:G53,4,FALSE)</f>
        <v>#N/A</v>
      </c>
      <c r="F49" s="115"/>
      <c r="G49" s="115"/>
      <c r="H49" s="116"/>
      <c r="I49" s="117"/>
      <c r="K49" s="118"/>
      <c r="L49" s="119" t="e">
        <f>VLOOKUP(K49,'пр.взв'!B7:E24,2,FALSE)</f>
        <v>#N/A</v>
      </c>
      <c r="M49" s="119" t="e">
        <f>VLOOKUP(K49,'пр.взв'!B5:G54,3,FALSE)</f>
        <v>#N/A</v>
      </c>
      <c r="N49" s="119" t="e">
        <f>VLOOKUP(K49,'пр.взв'!B5:G54,4,FALSE)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VLOOKUP(B51,'пр.взв'!B7:E24,2,FALSE)</f>
        <v>#N/A</v>
      </c>
      <c r="D51" s="129" t="e">
        <f>VLOOKUP(B51,'пр.взв'!B5:G54,3,FALSE)</f>
        <v>#N/A</v>
      </c>
      <c r="E51" s="129" t="e">
        <f>VLOOKUP(B51,'пр.взв'!B5:G54,4,FALSE)</f>
        <v>#N/A</v>
      </c>
      <c r="F51" s="103"/>
      <c r="G51" s="103"/>
      <c r="H51" s="105"/>
      <c r="I51" s="107"/>
      <c r="K51" s="109"/>
      <c r="L51" s="111" t="e">
        <f>VLOOKUP(K51,'пр.взв'!B7:E24,2,FALSE)</f>
        <v>#N/A</v>
      </c>
      <c r="M51" s="111" t="e">
        <f>VLOOKUP(K51,'пр.взв'!B5:G56,3,FALSE)</f>
        <v>#N/A</v>
      </c>
      <c r="N51" s="111" t="e">
        <f>VLOOKUP(K51,'пр.взв'!B5:G56,4,FALSE)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VLOOKUP(B53,'пр.взв'!B7:E24,2,FALSE)</f>
        <v>#N/A</v>
      </c>
      <c r="D53" s="132" t="e">
        <f>VLOOKUP(B53,'пр.взв'!B5:F57,3,FALSE)</f>
        <v>#N/A</v>
      </c>
      <c r="E53" s="132" t="e">
        <f>VLOOKUP(B53,'пр.взв'!B5:G57,4,FALSE)</f>
        <v>#N/A</v>
      </c>
      <c r="F53" s="115"/>
      <c r="G53" s="115"/>
      <c r="H53" s="116"/>
      <c r="I53" s="117"/>
      <c r="K53" s="118"/>
      <c r="L53" s="119" t="e">
        <f>VLOOKUP(K53,'пр.взв'!B7:E24,2,FALSE)</f>
        <v>#N/A</v>
      </c>
      <c r="M53" s="119" t="e">
        <f>VLOOKUP(K53,'пр.взв'!B5:G58,3,FALSE)</f>
        <v>#N/A</v>
      </c>
      <c r="N53" s="119" t="e">
        <f>VLOOKUP(K53,'пр.взв'!B5:G58,4,FALSE)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VLOOKUP(B55,'пр.взв'!B7:E24,2,FALSE)</f>
        <v>#N/A</v>
      </c>
      <c r="D55" s="129" t="e">
        <f>VLOOKUP(B55,'пр.взв'!B5:G58,3,FALSE)</f>
        <v>#N/A</v>
      </c>
      <c r="E55" s="129" t="e">
        <f>VLOOKUP(B55,'пр.взв'!B5:G58,4,FALSE)</f>
        <v>#N/A</v>
      </c>
      <c r="F55" s="103"/>
      <c r="G55" s="103"/>
      <c r="H55" s="105"/>
      <c r="I55" s="107"/>
      <c r="K55" s="109"/>
      <c r="L55" s="111" t="e">
        <f>VLOOKUP(K55,'пр.взв'!B7:E24,2,FALSE)</f>
        <v>#N/A</v>
      </c>
      <c r="M55" s="111" t="e">
        <f>VLOOKUP(K55,'пр.взв'!B5:G60,3,FALSE)</f>
        <v>#N/A</v>
      </c>
      <c r="N55" s="111" t="e">
        <f>VLOOKUP(K55,'пр.взв'!B5:G60,4,FALSE)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VLOOKUP(B57,'пр.взв'!B7:E24,2,FALSE)</f>
        <v>#N/A</v>
      </c>
      <c r="D57" s="132" t="e">
        <f>VLOOKUP(B57,'пр.взв'!B5:F61,3,FALSE)</f>
        <v>#N/A</v>
      </c>
      <c r="E57" s="132" t="e">
        <f>VLOOKUP(B57,'пр.взв'!B5:G61,4,FALSE)</f>
        <v>#N/A</v>
      </c>
      <c r="F57" s="114"/>
      <c r="G57" s="115"/>
      <c r="H57" s="116"/>
      <c r="I57" s="117"/>
      <c r="K57" s="118"/>
      <c r="L57" s="119" t="e">
        <f>VLOOKUP(K57,'пр.взв'!B7:E24,2,FALSE)</f>
        <v>#N/A</v>
      </c>
      <c r="M57" s="119" t="e">
        <f>VLOOKUP(K57,'пр.взв'!B5:G62,3,FALSE)</f>
        <v>#N/A</v>
      </c>
      <c r="N57" s="119" t="e">
        <f>VLOOKUP(K57,'пр.взв'!B5:G62,4,FALSE)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 t="e">
        <f>VLOOKUP(B59,'пр.взв'!B7:E24,2,FALSE)</f>
        <v>#N/A</v>
      </c>
      <c r="D59" s="129" t="e">
        <f>VLOOKUP(B59,'пр.взв'!B5:G62,3,FALSE)</f>
        <v>#N/A</v>
      </c>
      <c r="E59" s="129" t="e">
        <f>VLOOKUP(B59,'пр.взв'!B5:G62,4,FALSE)</f>
        <v>#N/A</v>
      </c>
      <c r="F59" s="101"/>
      <c r="G59" s="103"/>
      <c r="H59" s="105"/>
      <c r="I59" s="107"/>
      <c r="K59" s="109"/>
      <c r="L59" s="111" t="e">
        <f>VLOOKUP(K59,'пр.взв'!B7:E24,2,FALSE)</f>
        <v>#N/A</v>
      </c>
      <c r="M59" s="113" t="e">
        <f>VLOOKUP(K59,'пр.взв'!B5:G64,3,FALSE)</f>
        <v>#N/A</v>
      </c>
      <c r="N59" s="113" t="e">
        <f>VLOOKUP(K59,'пр.взв'!B5:G64,4,FALSE)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28"/>
  <sheetViews>
    <sheetView zoomScalePageLayoutView="0" workbookViewId="0" topLeftCell="A1">
      <pane xSplit="5" ySplit="5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21" sqref="AD2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1" t="s">
        <v>35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50.25" customHeight="1" thickBot="1">
      <c r="A2" s="16"/>
      <c r="B2" s="217" t="s">
        <v>36</v>
      </c>
      <c r="C2" s="218"/>
      <c r="D2" s="218"/>
      <c r="E2" s="218"/>
      <c r="F2" s="218"/>
      <c r="G2" s="218"/>
      <c r="H2" s="218"/>
      <c r="I2" s="218"/>
      <c r="J2" s="218"/>
      <c r="K2" s="202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1:30" ht="20.25" customHeight="1" thickBot="1">
      <c r="A3" s="17"/>
      <c r="B3" s="215" t="str">
        <f>HYPERLINK('[1]реквизиты'!$A$3)</f>
        <v>08-10 мая 2015 г.  г.Саратов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X3" s="212" t="str">
        <f>HYPERLINK('пр.взв'!D4)</f>
        <v>В.к. 65  кг.</v>
      </c>
      <c r="Y3" s="213"/>
      <c r="Z3" s="213"/>
      <c r="AA3" s="213"/>
      <c r="AB3" s="214"/>
      <c r="AC3" s="14"/>
      <c r="AD3" s="14"/>
    </row>
    <row r="4" spans="1:34" ht="14.25" customHeight="1" thickBot="1">
      <c r="A4" s="178"/>
      <c r="B4" s="181" t="s">
        <v>5</v>
      </c>
      <c r="C4" s="183" t="s">
        <v>2</v>
      </c>
      <c r="D4" s="219" t="s">
        <v>3</v>
      </c>
      <c r="E4" s="221" t="s">
        <v>37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205" t="s">
        <v>7</v>
      </c>
      <c r="AA4" s="207" t="s">
        <v>40</v>
      </c>
      <c r="AB4" s="174" t="s">
        <v>19</v>
      </c>
      <c r="AC4" s="14"/>
      <c r="AD4" s="14"/>
      <c r="AH4" s="18"/>
    </row>
    <row r="5" spans="1:33" ht="15" customHeight="1" thickBot="1">
      <c r="A5" s="178"/>
      <c r="B5" s="182"/>
      <c r="C5" s="184"/>
      <c r="D5" s="220"/>
      <c r="E5" s="222"/>
      <c r="F5" s="192">
        <v>1</v>
      </c>
      <c r="G5" s="180"/>
      <c r="H5" s="192">
        <v>2</v>
      </c>
      <c r="I5" s="193"/>
      <c r="J5" s="179">
        <v>3</v>
      </c>
      <c r="K5" s="180"/>
      <c r="L5" s="192">
        <v>4</v>
      </c>
      <c r="M5" s="193"/>
      <c r="N5" s="179">
        <v>5</v>
      </c>
      <c r="O5" s="180"/>
      <c r="P5" s="192">
        <v>6</v>
      </c>
      <c r="Q5" s="193"/>
      <c r="R5" s="179">
        <v>7</v>
      </c>
      <c r="S5" s="180"/>
      <c r="T5" s="192">
        <v>8</v>
      </c>
      <c r="U5" s="193"/>
      <c r="V5" s="192" t="s">
        <v>91</v>
      </c>
      <c r="W5" s="193"/>
      <c r="X5" s="192" t="s">
        <v>92</v>
      </c>
      <c r="Y5" s="193"/>
      <c r="Z5" s="206"/>
      <c r="AA5" s="208"/>
      <c r="AB5" s="175"/>
      <c r="AC5" s="29"/>
      <c r="AD5" s="29"/>
      <c r="AE5" s="20"/>
      <c r="AF5" s="20"/>
      <c r="AG5" s="2"/>
    </row>
    <row r="6" spans="1:33" ht="15" customHeight="1" thickBot="1">
      <c r="A6" s="15"/>
      <c r="B6" s="194" t="s">
        <v>75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29"/>
      <c r="AD6" s="29"/>
      <c r="AE6" s="20"/>
      <c r="AF6" s="20"/>
      <c r="AG6" s="2"/>
    </row>
    <row r="7" spans="1:34" ht="12.75" customHeight="1">
      <c r="A7" s="165"/>
      <c r="B7" s="158">
        <v>1</v>
      </c>
      <c r="C7" s="168" t="str">
        <f>VLOOKUP(B7,'пр.взв'!B7:E24,2,FALSE)</f>
        <v>Авдеев Макисм Сергеевич</v>
      </c>
      <c r="D7" s="185">
        <f>VLOOKUP(B7,'пр.взв'!B7:F24,3,FALSE)</f>
        <v>36950</v>
      </c>
      <c r="E7" s="170" t="str">
        <f>VLOOKUP(B7,'пр.взв'!B7:G24,4,FALSE)</f>
        <v>ГБОУ ЦО "Самбо-70" г.Москва</v>
      </c>
      <c r="F7" s="197">
        <v>2</v>
      </c>
      <c r="G7" s="62">
        <v>2</v>
      </c>
      <c r="H7" s="177">
        <v>3</v>
      </c>
      <c r="I7" s="72">
        <v>2.5</v>
      </c>
      <c r="J7" s="177">
        <v>4</v>
      </c>
      <c r="K7" s="62">
        <v>0</v>
      </c>
      <c r="L7" s="177">
        <v>5</v>
      </c>
      <c r="M7" s="62">
        <v>4</v>
      </c>
      <c r="N7" s="177" t="s">
        <v>90</v>
      </c>
      <c r="O7" s="62"/>
      <c r="P7" s="177"/>
      <c r="Q7" s="62"/>
      <c r="R7" s="177"/>
      <c r="S7" s="62"/>
      <c r="T7" s="177"/>
      <c r="U7" s="62"/>
      <c r="V7" s="177">
        <v>9</v>
      </c>
      <c r="W7" s="62">
        <v>4</v>
      </c>
      <c r="X7" s="177"/>
      <c r="Y7" s="62"/>
      <c r="Z7" s="156"/>
      <c r="AA7" s="209">
        <f>SUM(G7+I7+K7+M7+O7+Q7+S7+U7+W7+Y7)</f>
        <v>12.5</v>
      </c>
      <c r="AB7" s="144" t="s">
        <v>12</v>
      </c>
      <c r="AC7" s="27"/>
      <c r="AD7" s="27"/>
      <c r="AE7" s="27"/>
      <c r="AF7" s="27"/>
      <c r="AG7" s="27"/>
      <c r="AH7" s="27"/>
    </row>
    <row r="8" spans="1:34" ht="12.75" customHeight="1" thickBot="1">
      <c r="A8" s="176"/>
      <c r="B8" s="163"/>
      <c r="C8" s="169"/>
      <c r="D8" s="186"/>
      <c r="E8" s="171"/>
      <c r="F8" s="190"/>
      <c r="G8" s="63"/>
      <c r="H8" s="177"/>
      <c r="I8" s="63"/>
      <c r="J8" s="177"/>
      <c r="K8" s="63" t="s">
        <v>83</v>
      </c>
      <c r="L8" s="177"/>
      <c r="M8" s="63"/>
      <c r="N8" s="177"/>
      <c r="O8" s="63"/>
      <c r="P8" s="177"/>
      <c r="Q8" s="63"/>
      <c r="R8" s="177"/>
      <c r="S8" s="63"/>
      <c r="T8" s="177"/>
      <c r="U8" s="63"/>
      <c r="V8" s="177"/>
      <c r="W8" s="63"/>
      <c r="X8" s="177"/>
      <c r="Y8" s="63"/>
      <c r="Z8" s="157"/>
      <c r="AA8" s="210"/>
      <c r="AB8" s="143"/>
      <c r="AC8" s="27"/>
      <c r="AD8" s="27"/>
      <c r="AE8" s="27"/>
      <c r="AF8" s="27"/>
      <c r="AG8" s="27"/>
      <c r="AH8" s="27"/>
    </row>
    <row r="9" spans="1:34" ht="12.75" customHeight="1" thickTop="1">
      <c r="A9" s="165"/>
      <c r="B9" s="145">
        <v>2</v>
      </c>
      <c r="C9" s="147" t="str">
        <f>VLOOKUP(B9,'пр.взв'!B9:E24,2,FALSE)</f>
        <v>Карелин Дмитрий Валерьевич</v>
      </c>
      <c r="D9" s="172">
        <f>VLOOKUP(B9,'пр.взв'!B9:F24,3,FALSE)</f>
        <v>37126</v>
      </c>
      <c r="E9" s="151" t="str">
        <f>VLOOKUP(B9,'пр.взв'!B9:G24,4,FALSE)</f>
        <v>г.Саратов, Саратовская обл., ПФО</v>
      </c>
      <c r="F9" s="189">
        <v>1</v>
      </c>
      <c r="G9" s="64">
        <v>3</v>
      </c>
      <c r="H9" s="187">
        <v>5</v>
      </c>
      <c r="I9" s="64">
        <v>4</v>
      </c>
      <c r="J9" s="187" t="s">
        <v>80</v>
      </c>
      <c r="K9" s="64"/>
      <c r="L9" s="187" t="s">
        <v>80</v>
      </c>
      <c r="M9" s="64"/>
      <c r="N9" s="187" t="s">
        <v>80</v>
      </c>
      <c r="O9" s="64"/>
      <c r="P9" s="187" t="s">
        <v>80</v>
      </c>
      <c r="Q9" s="64"/>
      <c r="R9" s="187" t="s">
        <v>80</v>
      </c>
      <c r="S9" s="64"/>
      <c r="T9" s="187" t="s">
        <v>80</v>
      </c>
      <c r="U9" s="65"/>
      <c r="V9" s="187" t="s">
        <v>80</v>
      </c>
      <c r="W9" s="65"/>
      <c r="X9" s="187" t="s">
        <v>80</v>
      </c>
      <c r="Y9" s="65"/>
      <c r="Z9" s="191">
        <v>2</v>
      </c>
      <c r="AA9" s="153">
        <f>SUM(G9+I9+K9+M9+O9+Q9+S9+U9+W9+Y9)</f>
        <v>7</v>
      </c>
      <c r="AB9" s="142" t="s">
        <v>17</v>
      </c>
      <c r="AC9" s="27"/>
      <c r="AD9" s="27"/>
      <c r="AE9" s="27"/>
      <c r="AF9" s="27"/>
      <c r="AG9" s="27"/>
      <c r="AH9" s="27"/>
    </row>
    <row r="10" spans="1:34" ht="12.75" customHeight="1" thickBot="1">
      <c r="A10" s="166"/>
      <c r="B10" s="146"/>
      <c r="C10" s="148"/>
      <c r="D10" s="173"/>
      <c r="E10" s="152"/>
      <c r="F10" s="190"/>
      <c r="G10" s="66"/>
      <c r="H10" s="188"/>
      <c r="I10" s="66"/>
      <c r="J10" s="188"/>
      <c r="K10" s="66"/>
      <c r="L10" s="188"/>
      <c r="M10" s="66"/>
      <c r="N10" s="188"/>
      <c r="O10" s="66"/>
      <c r="P10" s="188"/>
      <c r="Q10" s="66"/>
      <c r="R10" s="188"/>
      <c r="S10" s="66"/>
      <c r="T10" s="188"/>
      <c r="U10" s="67"/>
      <c r="V10" s="188"/>
      <c r="W10" s="67"/>
      <c r="X10" s="188"/>
      <c r="Y10" s="67"/>
      <c r="Z10" s="157"/>
      <c r="AA10" s="155"/>
      <c r="AB10" s="143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58">
        <v>3</v>
      </c>
      <c r="C11" s="147" t="str">
        <f>VLOOKUP(B11,'пр.взв'!B11:E24,2,FALSE)</f>
        <v>Дембицкий Илья Вячеславович</v>
      </c>
      <c r="D11" s="149" t="str">
        <f>VLOOKUP(B11,'пр.взв'!B11:F24,3,FALSE)</f>
        <v>21.04.2001, бр</v>
      </c>
      <c r="E11" s="149" t="str">
        <f>VLOOKUP(B11,'пр.взв'!B11:G24,4,FALSE)</f>
        <v>ГБОУ ЦО "Самбо-70" г.Москва</v>
      </c>
      <c r="F11" s="189">
        <v>4</v>
      </c>
      <c r="G11" s="64">
        <v>0</v>
      </c>
      <c r="H11" s="187">
        <v>1</v>
      </c>
      <c r="I11" s="64">
        <v>3</v>
      </c>
      <c r="J11" s="187">
        <v>5</v>
      </c>
      <c r="K11" s="64">
        <v>4</v>
      </c>
      <c r="L11" s="187" t="s">
        <v>80</v>
      </c>
      <c r="M11" s="64"/>
      <c r="N11" s="187" t="s">
        <v>80</v>
      </c>
      <c r="O11" s="64"/>
      <c r="P11" s="187" t="s">
        <v>80</v>
      </c>
      <c r="Q11" s="64"/>
      <c r="R11" s="187" t="s">
        <v>80</v>
      </c>
      <c r="S11" s="64"/>
      <c r="T11" s="187" t="s">
        <v>80</v>
      </c>
      <c r="U11" s="65"/>
      <c r="V11" s="187" t="s">
        <v>80</v>
      </c>
      <c r="W11" s="65"/>
      <c r="X11" s="187" t="s">
        <v>80</v>
      </c>
      <c r="Y11" s="65"/>
      <c r="Z11" s="191">
        <v>3</v>
      </c>
      <c r="AA11" s="153">
        <f>SUM(G11+I11+K11+M11+O11+Q11+S11+U11+W11+Y11)</f>
        <v>7</v>
      </c>
      <c r="AB11" s="142" t="s">
        <v>14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163"/>
      <c r="C12" s="148"/>
      <c r="D12" s="150"/>
      <c r="E12" s="150"/>
      <c r="F12" s="190"/>
      <c r="G12" s="66" t="s">
        <v>78</v>
      </c>
      <c r="H12" s="188"/>
      <c r="I12" s="66"/>
      <c r="J12" s="188"/>
      <c r="K12" s="66"/>
      <c r="L12" s="188"/>
      <c r="M12" s="66"/>
      <c r="N12" s="188"/>
      <c r="O12" s="66"/>
      <c r="P12" s="188"/>
      <c r="Q12" s="66"/>
      <c r="R12" s="188"/>
      <c r="S12" s="66"/>
      <c r="T12" s="188"/>
      <c r="U12" s="67"/>
      <c r="V12" s="188"/>
      <c r="W12" s="67"/>
      <c r="X12" s="188"/>
      <c r="Y12" s="67"/>
      <c r="Z12" s="157"/>
      <c r="AA12" s="155"/>
      <c r="AB12" s="143"/>
      <c r="AC12" s="27"/>
      <c r="AD12" s="27"/>
      <c r="AE12" s="27"/>
      <c r="AF12" s="27"/>
      <c r="AG12" s="27"/>
      <c r="AH12" s="27"/>
    </row>
    <row r="13" spans="1:34" ht="12.75" customHeight="1" thickTop="1">
      <c r="A13" s="15"/>
      <c r="B13" s="145">
        <v>4</v>
      </c>
      <c r="C13" s="147" t="str">
        <f>VLOOKUP(B13,'пр.взв'!B13:E24,2,FALSE)</f>
        <v>Калашников Михаил Александрович</v>
      </c>
      <c r="D13" s="149" t="str">
        <f>VLOOKUP(B13,'пр.взв'!B13:F24,3,FALSE)</f>
        <v>09.10.2001, 1ю</v>
      </c>
      <c r="E13" s="151" t="str">
        <f>VLOOKUP(B13,'пр.взв'!B13:G24,4,FALSE)</f>
        <v>г.Балашов Саратовская обл. ПФО</v>
      </c>
      <c r="F13" s="189">
        <v>3</v>
      </c>
      <c r="G13" s="64">
        <v>4</v>
      </c>
      <c r="H13" s="187" t="s">
        <v>77</v>
      </c>
      <c r="I13" s="64"/>
      <c r="J13" s="187">
        <v>1</v>
      </c>
      <c r="K13" s="64">
        <v>4</v>
      </c>
      <c r="L13" s="187" t="s">
        <v>80</v>
      </c>
      <c r="M13" s="64"/>
      <c r="N13" s="187" t="s">
        <v>80</v>
      </c>
      <c r="O13" s="64"/>
      <c r="P13" s="187" t="s">
        <v>80</v>
      </c>
      <c r="Q13" s="64"/>
      <c r="R13" s="187" t="s">
        <v>80</v>
      </c>
      <c r="S13" s="64"/>
      <c r="T13" s="187" t="s">
        <v>80</v>
      </c>
      <c r="U13" s="65"/>
      <c r="V13" s="187" t="s">
        <v>80</v>
      </c>
      <c r="W13" s="65"/>
      <c r="X13" s="187" t="s">
        <v>80</v>
      </c>
      <c r="Y13" s="65"/>
      <c r="Z13" s="191">
        <v>3</v>
      </c>
      <c r="AA13" s="153">
        <f>SUM(G13+I13+K13+M13+O13+Q13+S13+U13+W13+Y13)</f>
        <v>8</v>
      </c>
      <c r="AB13" s="142" t="s">
        <v>15</v>
      </c>
      <c r="AC13" s="27"/>
      <c r="AD13" s="27"/>
      <c r="AE13" s="27"/>
      <c r="AF13" s="27"/>
      <c r="AG13" s="27"/>
      <c r="AH13" s="27"/>
    </row>
    <row r="14" spans="1:34" ht="12.75" customHeight="1" thickBot="1">
      <c r="A14" s="15"/>
      <c r="B14" s="146"/>
      <c r="C14" s="148"/>
      <c r="D14" s="150"/>
      <c r="E14" s="152"/>
      <c r="F14" s="190"/>
      <c r="G14" s="66"/>
      <c r="H14" s="188"/>
      <c r="I14" s="66"/>
      <c r="J14" s="188"/>
      <c r="K14" s="66"/>
      <c r="L14" s="188"/>
      <c r="M14" s="66"/>
      <c r="N14" s="188"/>
      <c r="O14" s="66"/>
      <c r="P14" s="188"/>
      <c r="Q14" s="66"/>
      <c r="R14" s="188"/>
      <c r="S14" s="66"/>
      <c r="T14" s="188"/>
      <c r="U14" s="67"/>
      <c r="V14" s="188"/>
      <c r="W14" s="67"/>
      <c r="X14" s="188"/>
      <c r="Y14" s="67"/>
      <c r="Z14" s="157"/>
      <c r="AA14" s="155"/>
      <c r="AB14" s="143"/>
      <c r="AC14" s="27"/>
      <c r="AD14" s="27"/>
      <c r="AE14" s="27"/>
      <c r="AF14" s="27"/>
      <c r="AG14" s="27"/>
      <c r="AH14" s="27"/>
    </row>
    <row r="15" spans="1:34" ht="12.75" customHeight="1" thickTop="1">
      <c r="A15" s="15"/>
      <c r="B15" s="158">
        <v>5</v>
      </c>
      <c r="C15" s="147" t="str">
        <f>VLOOKUP(B15,'пр.взв'!B15:E24,2,FALSE)</f>
        <v>Клепиков Роман Андреевич</v>
      </c>
      <c r="D15" s="149" t="str">
        <f>VLOOKUP(B15,'пр.взв'!B15:F24,3,FALSE)</f>
        <v>24.01.2001, 1ю</v>
      </c>
      <c r="E15" s="149" t="str">
        <f>VLOOKUP(B15,'пр.взв'!B15:G24,4,FALSE)</f>
        <v>ГБОУ ЦО "Самбо-70" г.Москва</v>
      </c>
      <c r="F15" s="189" t="s">
        <v>77</v>
      </c>
      <c r="G15" s="64"/>
      <c r="H15" s="187">
        <v>2</v>
      </c>
      <c r="I15" s="64">
        <v>0</v>
      </c>
      <c r="J15" s="187">
        <v>3</v>
      </c>
      <c r="K15" s="64">
        <v>0</v>
      </c>
      <c r="L15" s="187">
        <v>1</v>
      </c>
      <c r="M15" s="64">
        <v>0</v>
      </c>
      <c r="N15" s="187" t="s">
        <v>89</v>
      </c>
      <c r="O15" s="64"/>
      <c r="P15" s="187"/>
      <c r="Q15" s="64"/>
      <c r="R15" s="187"/>
      <c r="S15" s="64"/>
      <c r="T15" s="187"/>
      <c r="U15" s="65"/>
      <c r="V15" s="187">
        <v>6</v>
      </c>
      <c r="W15" s="65">
        <v>0</v>
      </c>
      <c r="X15" s="187">
        <v>9</v>
      </c>
      <c r="Y15" s="65"/>
      <c r="Z15" s="191"/>
      <c r="AA15" s="153">
        <f>SUM(G15+I15+K15+M15+O15+Q15+S15+U15+W15+Y15)</f>
        <v>0</v>
      </c>
      <c r="AB15" s="142" t="s">
        <v>10</v>
      </c>
      <c r="AC15" s="27"/>
      <c r="AD15" s="27"/>
      <c r="AE15" s="27"/>
      <c r="AF15" s="27"/>
      <c r="AG15" s="27"/>
      <c r="AH15" s="27"/>
    </row>
    <row r="16" spans="1:34" ht="12.75" customHeight="1" thickBot="1">
      <c r="A16" s="15"/>
      <c r="B16" s="163"/>
      <c r="C16" s="164"/>
      <c r="D16" s="160"/>
      <c r="E16" s="160"/>
      <c r="F16" s="197"/>
      <c r="G16" s="63"/>
      <c r="H16" s="177"/>
      <c r="I16" s="63" t="s">
        <v>79</v>
      </c>
      <c r="J16" s="177"/>
      <c r="K16" s="63" t="s">
        <v>84</v>
      </c>
      <c r="L16" s="177"/>
      <c r="M16" s="63"/>
      <c r="N16" s="177"/>
      <c r="O16" s="63"/>
      <c r="P16" s="177"/>
      <c r="Q16" s="63"/>
      <c r="R16" s="177"/>
      <c r="S16" s="63"/>
      <c r="T16" s="177"/>
      <c r="U16" s="68"/>
      <c r="V16" s="177"/>
      <c r="W16" s="68" t="s">
        <v>94</v>
      </c>
      <c r="X16" s="177"/>
      <c r="Y16" s="68"/>
      <c r="Z16" s="156"/>
      <c r="AA16" s="154"/>
      <c r="AB16" s="144"/>
      <c r="AC16" s="27"/>
      <c r="AD16" s="27"/>
      <c r="AE16" s="27"/>
      <c r="AF16" s="27"/>
      <c r="AG16" s="27"/>
      <c r="AH16" s="27"/>
    </row>
    <row r="17" spans="1:34" ht="15" customHeight="1" thickBot="1">
      <c r="A17" s="15"/>
      <c r="B17" s="194" t="s">
        <v>76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27"/>
      <c r="AD17" s="27"/>
      <c r="AE17" s="27"/>
      <c r="AF17" s="27"/>
      <c r="AG17" s="27"/>
      <c r="AH17" s="27"/>
    </row>
    <row r="18" spans="1:34" ht="12.75" customHeight="1">
      <c r="A18" s="15"/>
      <c r="B18" s="158">
        <v>6</v>
      </c>
      <c r="C18" s="159" t="str">
        <f>VLOOKUP(B18,'пр.взв'!B17:E24,2,FALSE)</f>
        <v>Мусалимов Даниил Глебович</v>
      </c>
      <c r="D18" s="160" t="str">
        <f>VLOOKUP(B18,'пр.взв'!B17:F24,3,FALSE)</f>
        <v>29.03.2002, 2ю</v>
      </c>
      <c r="E18" s="167" t="str">
        <f>VLOOKUP(B18,'пр.взв'!B17:G24,4,FALSE)</f>
        <v>ГБОУ ЦО "Самбо-70" г.Москва</v>
      </c>
      <c r="F18" s="197">
        <v>7</v>
      </c>
      <c r="G18" s="62">
        <v>1</v>
      </c>
      <c r="H18" s="177">
        <v>8</v>
      </c>
      <c r="I18" s="72">
        <v>2.5</v>
      </c>
      <c r="J18" s="177">
        <v>9</v>
      </c>
      <c r="K18" s="62">
        <v>4</v>
      </c>
      <c r="L18" s="177" t="s">
        <v>87</v>
      </c>
      <c r="M18" s="62"/>
      <c r="N18" s="177"/>
      <c r="O18" s="62"/>
      <c r="P18" s="177"/>
      <c r="Q18" s="62"/>
      <c r="R18" s="177"/>
      <c r="S18" s="62"/>
      <c r="T18" s="177"/>
      <c r="U18" s="69"/>
      <c r="V18" s="177">
        <v>5</v>
      </c>
      <c r="W18" s="69">
        <v>4</v>
      </c>
      <c r="X18" s="177"/>
      <c r="Y18" s="69"/>
      <c r="Z18" s="156"/>
      <c r="AA18" s="154">
        <f>SUM(G18+I18+K18+M18+O18+Q18+S18+U18+W18+Y18)</f>
        <v>11.5</v>
      </c>
      <c r="AB18" s="144" t="s">
        <v>12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146"/>
      <c r="C19" s="148"/>
      <c r="D19" s="150"/>
      <c r="E19" s="152"/>
      <c r="F19" s="190"/>
      <c r="G19" s="66"/>
      <c r="H19" s="188"/>
      <c r="I19" s="66"/>
      <c r="J19" s="188"/>
      <c r="K19" s="66"/>
      <c r="L19" s="188"/>
      <c r="M19" s="66"/>
      <c r="N19" s="188"/>
      <c r="O19" s="66"/>
      <c r="P19" s="188"/>
      <c r="Q19" s="66"/>
      <c r="R19" s="188"/>
      <c r="S19" s="66"/>
      <c r="T19" s="188"/>
      <c r="U19" s="67"/>
      <c r="V19" s="188"/>
      <c r="W19" s="67"/>
      <c r="X19" s="188"/>
      <c r="Y19" s="67"/>
      <c r="Z19" s="157"/>
      <c r="AA19" s="155"/>
      <c r="AB19" s="143"/>
      <c r="AC19" s="27"/>
      <c r="AD19" s="27"/>
      <c r="AE19" s="27"/>
      <c r="AF19" s="27"/>
      <c r="AG19" s="27"/>
      <c r="AH19" s="27"/>
    </row>
    <row r="20" spans="1:34" ht="12.75" customHeight="1" thickTop="1">
      <c r="A20" s="15"/>
      <c r="B20" s="145">
        <v>7</v>
      </c>
      <c r="C20" s="147" t="str">
        <f>VLOOKUP(B20,'пр.взв'!B19:E24,2,FALSE)</f>
        <v>Чагранов Андрей Арлтанович</v>
      </c>
      <c r="D20" s="161">
        <f>VLOOKUP(B20,'пр.взв'!B19:F24,3,FALSE)</f>
        <v>37180</v>
      </c>
      <c r="E20" s="149" t="str">
        <f>VLOOKUP(B20,'пр.взв'!B19:G24,4,FALSE)</f>
        <v>п.Хошеут, Р.Калмыкия, ЮФО</v>
      </c>
      <c r="F20" s="189">
        <v>6</v>
      </c>
      <c r="G20" s="64">
        <v>3</v>
      </c>
      <c r="H20" s="187">
        <v>9</v>
      </c>
      <c r="I20" s="64">
        <v>4</v>
      </c>
      <c r="J20" s="187" t="s">
        <v>80</v>
      </c>
      <c r="K20" s="64"/>
      <c r="L20" s="187" t="s">
        <v>80</v>
      </c>
      <c r="M20" s="64"/>
      <c r="N20" s="187" t="s">
        <v>80</v>
      </c>
      <c r="O20" s="64"/>
      <c r="P20" s="187" t="s">
        <v>80</v>
      </c>
      <c r="Q20" s="64"/>
      <c r="R20" s="187" t="s">
        <v>80</v>
      </c>
      <c r="S20" s="64"/>
      <c r="T20" s="187" t="s">
        <v>80</v>
      </c>
      <c r="U20" s="65"/>
      <c r="V20" s="187" t="s">
        <v>80</v>
      </c>
      <c r="W20" s="65"/>
      <c r="X20" s="187" t="s">
        <v>80</v>
      </c>
      <c r="Y20" s="65"/>
      <c r="Z20" s="191">
        <v>2</v>
      </c>
      <c r="AA20" s="153">
        <f>SUM(G20+I20+K20+M20+O20+Q20+S20+U20+W20+Y20)</f>
        <v>7</v>
      </c>
      <c r="AB20" s="142" t="s">
        <v>18</v>
      </c>
      <c r="AC20" s="27"/>
      <c r="AD20" s="27"/>
      <c r="AE20" s="27"/>
      <c r="AF20" s="27"/>
      <c r="AG20" s="27"/>
      <c r="AH20" s="27"/>
    </row>
    <row r="21" spans="1:34" ht="12.75" customHeight="1" thickBot="1">
      <c r="A21" s="15"/>
      <c r="B21" s="146"/>
      <c r="C21" s="148"/>
      <c r="D21" s="162"/>
      <c r="E21" s="150"/>
      <c r="F21" s="190"/>
      <c r="G21" s="66"/>
      <c r="H21" s="188"/>
      <c r="I21" s="66"/>
      <c r="J21" s="188"/>
      <c r="K21" s="66"/>
      <c r="L21" s="188"/>
      <c r="M21" s="66"/>
      <c r="N21" s="188"/>
      <c r="O21" s="66"/>
      <c r="P21" s="188"/>
      <c r="Q21" s="66"/>
      <c r="R21" s="188"/>
      <c r="S21" s="66"/>
      <c r="T21" s="188"/>
      <c r="U21" s="67"/>
      <c r="V21" s="188"/>
      <c r="W21" s="67"/>
      <c r="X21" s="188"/>
      <c r="Y21" s="67"/>
      <c r="Z21" s="157"/>
      <c r="AA21" s="155"/>
      <c r="AB21" s="143"/>
      <c r="AC21" s="27"/>
      <c r="AD21" s="27"/>
      <c r="AE21" s="27"/>
      <c r="AF21" s="27"/>
      <c r="AG21" s="27"/>
      <c r="AH21" s="27"/>
    </row>
    <row r="22" spans="1:34" ht="12.75" customHeight="1" thickTop="1">
      <c r="A22" s="15"/>
      <c r="B22" s="145">
        <v>8</v>
      </c>
      <c r="C22" s="147" t="str">
        <f>VLOOKUP(B22,'пр.взв'!B21:E24,2,FALSE)</f>
        <v>Тарасов Дмитрий Фёдорович</v>
      </c>
      <c r="D22" s="149" t="str">
        <f>VLOOKUP(B22,'пр.взв'!B21:F24,3,FALSE)</f>
        <v>30.05.2001, 1ю</v>
      </c>
      <c r="E22" s="151" t="str">
        <f>VLOOKUP(B22,'пр.взв'!B21:G24,4,FALSE)</f>
        <v>г.Петровск Саратовская обл., ПФО</v>
      </c>
      <c r="F22" s="189">
        <v>9</v>
      </c>
      <c r="G22" s="64">
        <v>3</v>
      </c>
      <c r="H22" s="187">
        <v>6</v>
      </c>
      <c r="I22" s="64">
        <v>3</v>
      </c>
      <c r="J22" s="187" t="s">
        <v>80</v>
      </c>
      <c r="K22" s="64"/>
      <c r="L22" s="187" t="s">
        <v>80</v>
      </c>
      <c r="M22" s="64"/>
      <c r="N22" s="187" t="s">
        <v>80</v>
      </c>
      <c r="O22" s="64"/>
      <c r="P22" s="187" t="s">
        <v>80</v>
      </c>
      <c r="Q22" s="64"/>
      <c r="R22" s="187" t="s">
        <v>80</v>
      </c>
      <c r="S22" s="64"/>
      <c r="T22" s="187" t="s">
        <v>80</v>
      </c>
      <c r="U22" s="65"/>
      <c r="V22" s="187" t="s">
        <v>80</v>
      </c>
      <c r="W22" s="65"/>
      <c r="X22" s="187" t="s">
        <v>80</v>
      </c>
      <c r="Y22" s="65"/>
      <c r="Z22" s="191">
        <v>2</v>
      </c>
      <c r="AA22" s="153">
        <f>SUM(G22+I22+K22+M22+O22+Q22+S22+U22+W22+Y22)</f>
        <v>6</v>
      </c>
      <c r="AB22" s="142" t="s">
        <v>16</v>
      </c>
      <c r="AC22" s="27"/>
      <c r="AD22" s="27"/>
      <c r="AE22" s="27"/>
      <c r="AF22" s="27"/>
      <c r="AG22" s="27"/>
      <c r="AH22" s="27"/>
    </row>
    <row r="23" spans="1:34" ht="12.75" customHeight="1" thickBot="1">
      <c r="A23" s="15"/>
      <c r="B23" s="146"/>
      <c r="C23" s="148"/>
      <c r="D23" s="150"/>
      <c r="E23" s="152"/>
      <c r="F23" s="190"/>
      <c r="G23" s="66"/>
      <c r="H23" s="188"/>
      <c r="I23" s="66"/>
      <c r="J23" s="188"/>
      <c r="K23" s="66"/>
      <c r="L23" s="188"/>
      <c r="M23" s="66"/>
      <c r="N23" s="188"/>
      <c r="O23" s="66"/>
      <c r="P23" s="188"/>
      <c r="Q23" s="66"/>
      <c r="R23" s="188"/>
      <c r="S23" s="66"/>
      <c r="T23" s="188"/>
      <c r="U23" s="67"/>
      <c r="V23" s="188"/>
      <c r="W23" s="67"/>
      <c r="X23" s="188"/>
      <c r="Y23" s="67"/>
      <c r="Z23" s="157"/>
      <c r="AA23" s="155"/>
      <c r="AB23" s="143"/>
      <c r="AC23" s="27"/>
      <c r="AD23" s="27"/>
      <c r="AE23" s="27"/>
      <c r="AF23" s="27"/>
      <c r="AG23" s="27"/>
      <c r="AH23" s="27"/>
    </row>
    <row r="24" spans="1:34" ht="12.75" customHeight="1" thickTop="1">
      <c r="A24" s="15"/>
      <c r="B24" s="145">
        <v>9</v>
      </c>
      <c r="C24" s="147" t="str">
        <f>VLOOKUP(B24,'пр.взв'!B23:E24,2,FALSE)</f>
        <v>Гладких Егор Андреевич</v>
      </c>
      <c r="D24" s="149" t="str">
        <f>VLOOKUP(B24,'пр.взв'!B23:F26,3,FALSE)</f>
        <v>27.01.2001, 1ю</v>
      </c>
      <c r="E24" s="149" t="str">
        <f>VLOOKUP(B24,'пр.взв'!B23:G26,4,FALSE)</f>
        <v>ГБОУ ЦО "Самбо-70" г.Москва</v>
      </c>
      <c r="F24" s="189">
        <v>8</v>
      </c>
      <c r="G24" s="64">
        <v>1</v>
      </c>
      <c r="H24" s="187">
        <v>7</v>
      </c>
      <c r="I24" s="64">
        <v>0</v>
      </c>
      <c r="J24" s="187">
        <v>6</v>
      </c>
      <c r="K24" s="64">
        <v>0</v>
      </c>
      <c r="L24" s="187" t="s">
        <v>88</v>
      </c>
      <c r="M24" s="64"/>
      <c r="N24" s="187"/>
      <c r="O24" s="64"/>
      <c r="P24" s="187"/>
      <c r="Q24" s="64"/>
      <c r="R24" s="187"/>
      <c r="S24" s="64"/>
      <c r="T24" s="187"/>
      <c r="U24" s="65"/>
      <c r="V24" s="187">
        <v>1</v>
      </c>
      <c r="W24" s="65">
        <v>0</v>
      </c>
      <c r="X24" s="187">
        <v>5</v>
      </c>
      <c r="Y24" s="65"/>
      <c r="Z24" s="191"/>
      <c r="AA24" s="153">
        <f>SUM(G24+I24+K24+M24+O24+Q24+S24+U24+W24+Y24)</f>
        <v>1</v>
      </c>
      <c r="AB24" s="142" t="s">
        <v>11</v>
      </c>
      <c r="AC24" s="27"/>
      <c r="AD24" s="27"/>
      <c r="AE24" s="27"/>
      <c r="AF24" s="27"/>
      <c r="AG24" s="27"/>
      <c r="AH24" s="27"/>
    </row>
    <row r="25" spans="1:34" ht="12.75" customHeight="1" thickBot="1">
      <c r="A25" s="15"/>
      <c r="B25" s="146"/>
      <c r="C25" s="148"/>
      <c r="D25" s="150"/>
      <c r="E25" s="150"/>
      <c r="F25" s="190"/>
      <c r="G25" s="66"/>
      <c r="H25" s="188"/>
      <c r="I25" s="66" t="s">
        <v>82</v>
      </c>
      <c r="J25" s="188"/>
      <c r="K25" s="66" t="s">
        <v>86</v>
      </c>
      <c r="L25" s="188"/>
      <c r="M25" s="66"/>
      <c r="N25" s="188"/>
      <c r="O25" s="66"/>
      <c r="P25" s="188"/>
      <c r="Q25" s="66"/>
      <c r="R25" s="188"/>
      <c r="S25" s="66"/>
      <c r="T25" s="188"/>
      <c r="U25" s="67"/>
      <c r="V25" s="188"/>
      <c r="W25" s="67" t="s">
        <v>93</v>
      </c>
      <c r="X25" s="188"/>
      <c r="Y25" s="67"/>
      <c r="Z25" s="157"/>
      <c r="AA25" s="155"/>
      <c r="AB25" s="143"/>
      <c r="AC25" s="27"/>
      <c r="AD25" s="27"/>
      <c r="AE25" s="27"/>
      <c r="AF25" s="27"/>
      <c r="AG25" s="27"/>
      <c r="AH25" s="27"/>
    </row>
    <row r="26" spans="2:28" ht="10.5" customHeight="1" thickTop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</row>
    <row r="27" spans="2:29" ht="18.75" customHeight="1">
      <c r="B27" s="57" t="str">
        <f>HYPERLINK('[1]реквизиты'!$A$6)</f>
        <v>Гл. судья, судья МК</v>
      </c>
      <c r="C27" s="35"/>
      <c r="D27" s="35"/>
      <c r="E27" s="35"/>
      <c r="F27" s="58"/>
      <c r="G27" s="35"/>
      <c r="H27" s="57"/>
      <c r="I27" s="56"/>
      <c r="J27" s="38"/>
      <c r="K27" s="56"/>
      <c r="L27" s="38"/>
      <c r="M27" s="56"/>
      <c r="N27" s="38"/>
      <c r="O27" s="56"/>
      <c r="P27" s="38"/>
      <c r="Q27" s="56"/>
      <c r="R27" s="38"/>
      <c r="S27" s="40"/>
      <c r="T27" s="38" t="str">
        <f>HYPERLINK('[1]реквизиты'!$G$6)</f>
        <v>Балыков Ю.А.</v>
      </c>
      <c r="U27" s="56"/>
      <c r="V27" s="38"/>
      <c r="W27" s="56"/>
      <c r="X27" s="38"/>
      <c r="Y27" s="56"/>
      <c r="Z27" s="38" t="str">
        <f>HYPERLINK('[1]реквизиты'!$G$7)</f>
        <v>/г.Пенза/</v>
      </c>
      <c r="AA27" s="38"/>
      <c r="AB27" s="38"/>
      <c r="AC27" s="35"/>
    </row>
    <row r="28" spans="2:29" ht="16.5" customHeight="1">
      <c r="B28" s="57" t="str">
        <f>HYPERLINK('[1]реквизиты'!$A$8)</f>
        <v>Гл. секретарь</v>
      </c>
      <c r="C28" s="35"/>
      <c r="D28" s="48"/>
      <c r="E28" s="48"/>
      <c r="F28" s="58"/>
      <c r="G28" s="48"/>
      <c r="H28" s="57"/>
      <c r="I28" s="40"/>
      <c r="J28" s="38"/>
      <c r="K28" s="40"/>
      <c r="L28" s="38"/>
      <c r="M28" s="40"/>
      <c r="N28" s="38"/>
      <c r="O28" s="40"/>
      <c r="P28" s="38"/>
      <c r="Q28" s="40"/>
      <c r="R28" s="38"/>
      <c r="S28" s="40"/>
      <c r="T28" s="61" t="str">
        <f>HYPERLINK('[1]реквизиты'!$G$8)</f>
        <v>Шкильная Е.С.</v>
      </c>
      <c r="U28" s="60"/>
      <c r="V28" s="38"/>
      <c r="W28" s="40"/>
      <c r="X28" s="38"/>
      <c r="Y28" s="40"/>
      <c r="Z28" s="38" t="str">
        <f>HYPERLINK('[1]реквизиты'!$G$9)</f>
        <v>/г.Саратов/</v>
      </c>
      <c r="AA28" s="38"/>
      <c r="AB28" s="38"/>
      <c r="AC28" s="35"/>
    </row>
    <row r="29" spans="2:29" ht="10.5" customHeight="1">
      <c r="B29" s="59"/>
      <c r="C29" s="59"/>
      <c r="D29" s="59"/>
      <c r="E29" s="59"/>
      <c r="F29" s="38"/>
      <c r="G29" s="56"/>
      <c r="H29" s="38"/>
      <c r="I29" s="56"/>
      <c r="J29" s="38"/>
      <c r="K29" s="56"/>
      <c r="L29" s="38"/>
      <c r="M29" s="56"/>
      <c r="N29" s="38"/>
      <c r="O29" s="56"/>
      <c r="P29" s="38"/>
      <c r="Q29" s="56"/>
      <c r="R29" s="38"/>
      <c r="S29" s="56"/>
      <c r="T29" s="38"/>
      <c r="U29" s="56"/>
      <c r="V29" s="38"/>
      <c r="W29" s="56"/>
      <c r="X29" s="38"/>
      <c r="Y29" s="56"/>
      <c r="Z29" s="38"/>
      <c r="AA29" s="38"/>
      <c r="AB29" s="38"/>
      <c r="AC29" s="35"/>
    </row>
    <row r="30" spans="2:28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</row>
    <row r="31" spans="2:28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</row>
    <row r="32" spans="2:28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</row>
    <row r="33" spans="2:28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</row>
    <row r="34" spans="2:28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</row>
    <row r="35" spans="2:28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</row>
    <row r="36" spans="2:28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</row>
    <row r="37" spans="2:28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</row>
    <row r="38" spans="2:28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</row>
    <row r="39" spans="2:28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</row>
    <row r="40" spans="2:28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</row>
    <row r="41" spans="2:28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</row>
    <row r="42" spans="2:28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</row>
    <row r="43" spans="2:28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</row>
    <row r="44" spans="2:28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</row>
    <row r="45" spans="2:28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</row>
    <row r="46" spans="2:28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31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  <c r="AC82" s="3"/>
      <c r="AD82" s="3"/>
      <c r="AE82" s="3"/>
    </row>
    <row r="83" spans="2:31" ht="15.75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  <c r="AC83" s="3"/>
      <c r="AD83" s="3"/>
      <c r="AE83" s="3"/>
    </row>
    <row r="84" spans="2:31" ht="15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  <c r="AC84" s="3"/>
      <c r="AD84" s="3"/>
      <c r="AE84" s="3"/>
    </row>
    <row r="85" spans="2:31" ht="15.75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  <c r="AC85" s="3"/>
      <c r="AD85" s="3"/>
      <c r="AE85" s="3"/>
    </row>
    <row r="86" spans="2:31" ht="15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  <c r="AC86" s="3"/>
      <c r="AD86" s="3"/>
      <c r="AE86" s="3"/>
    </row>
    <row r="87" spans="2:31" ht="15.75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  <c r="AC87" s="3"/>
      <c r="AD87" s="3"/>
      <c r="AE87" s="3"/>
    </row>
    <row r="88" spans="2:31" ht="15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  <c r="AC88" s="3"/>
      <c r="AD88" s="3"/>
      <c r="AE88" s="3"/>
    </row>
    <row r="89" spans="2:31" ht="15.75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  <c r="AC89" s="3"/>
      <c r="AD89" s="3"/>
      <c r="AE89" s="3"/>
    </row>
    <row r="90" spans="2:31" ht="15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  <c r="AC90" s="3"/>
      <c r="AD90" s="3"/>
      <c r="AE90" s="3"/>
    </row>
    <row r="91" spans="2:31" ht="15.75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  <c r="AC91" s="3"/>
      <c r="AD91" s="3"/>
      <c r="AE91" s="3"/>
    </row>
    <row r="92" spans="2:31" ht="15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  <c r="AC92" s="3"/>
      <c r="AD92" s="3"/>
      <c r="AE92" s="3"/>
    </row>
    <row r="93" spans="2:31" ht="15.75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  <c r="AC93" s="3"/>
      <c r="AD93" s="3"/>
      <c r="AE93" s="3"/>
    </row>
    <row r="94" spans="2:31" ht="15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  <c r="AC94" s="3"/>
      <c r="AD94" s="3"/>
      <c r="AE94" s="3"/>
    </row>
    <row r="95" spans="2:31" ht="15.75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  <c r="AC95" s="3"/>
      <c r="AD95" s="3"/>
      <c r="AE95" s="3"/>
    </row>
    <row r="96" spans="2:31" ht="15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  <c r="AC96" s="3"/>
      <c r="AD96" s="3"/>
      <c r="AE96" s="3"/>
    </row>
    <row r="97" spans="2:31" ht="15.75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  <c r="AC97" s="3"/>
      <c r="AD97" s="3"/>
      <c r="AE97" s="3"/>
    </row>
    <row r="98" spans="2:31" ht="15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  <c r="AC98" s="3"/>
      <c r="AD98" s="3"/>
      <c r="AE98" s="3"/>
    </row>
    <row r="99" spans="2:31" ht="15.75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  <c r="AC99" s="3"/>
      <c r="AD99" s="3"/>
      <c r="AE99" s="3"/>
    </row>
    <row r="100" spans="2:31" ht="15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  <c r="AC100" s="3"/>
      <c r="AD100" s="3"/>
      <c r="AE100" s="3"/>
    </row>
    <row r="101" spans="2:31" ht="15.75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  <c r="AC101" s="3"/>
      <c r="AD101" s="3"/>
      <c r="AE101" s="3"/>
    </row>
    <row r="102" spans="2:31" ht="15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  <c r="AC102" s="3"/>
      <c r="AD102" s="3"/>
      <c r="AE102" s="3"/>
    </row>
    <row r="103" spans="2:31" ht="15.75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  <c r="AC103" s="3"/>
      <c r="AD103" s="3"/>
      <c r="AE103" s="3"/>
    </row>
    <row r="104" spans="2:31" ht="15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  <c r="AC104" s="3"/>
      <c r="AD104" s="3"/>
      <c r="AE104" s="3"/>
    </row>
    <row r="105" spans="2:31" ht="15.75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  <c r="AC105" s="3"/>
      <c r="AD105" s="3"/>
      <c r="AE105" s="3"/>
    </row>
    <row r="106" spans="2:31" ht="15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  <c r="AC106" s="3"/>
      <c r="AD106" s="3"/>
      <c r="AE106" s="3"/>
    </row>
    <row r="107" spans="2:31" ht="15.75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  <c r="AC107" s="3"/>
      <c r="AD107" s="3"/>
      <c r="AE107" s="3"/>
    </row>
    <row r="108" spans="2:31" ht="15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  <c r="AC108" s="3"/>
      <c r="AD108" s="3"/>
      <c r="AE108" s="3"/>
    </row>
    <row r="109" spans="2:31" ht="15.75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  <c r="AC109" s="3"/>
      <c r="AD109" s="3"/>
      <c r="AE109" s="3"/>
    </row>
    <row r="110" spans="2:31" ht="15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2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2:2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2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2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2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2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2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2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2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2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2:2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2:2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</sheetData>
  <sheetProtection/>
  <mergeCells count="181">
    <mergeCell ref="A1:AB1"/>
    <mergeCell ref="X3:AB3"/>
    <mergeCell ref="B3:W3"/>
    <mergeCell ref="Z15:Z16"/>
    <mergeCell ref="Z13:Z14"/>
    <mergeCell ref="V5:W5"/>
    <mergeCell ref="X5:Y5"/>
    <mergeCell ref="B2:J2"/>
    <mergeCell ref="D4:D5"/>
    <mergeCell ref="E4:E5"/>
    <mergeCell ref="Z20:Z21"/>
    <mergeCell ref="K2:AB2"/>
    <mergeCell ref="Z4:Z5"/>
    <mergeCell ref="AA4:AA5"/>
    <mergeCell ref="Z24:Z25"/>
    <mergeCell ref="AA7:AA8"/>
    <mergeCell ref="Z9:Z10"/>
    <mergeCell ref="AB7:AB8"/>
    <mergeCell ref="AB9:AB10"/>
    <mergeCell ref="Z7:Z8"/>
    <mergeCell ref="Z22:Z23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V15:V16"/>
    <mergeCell ref="V7:V8"/>
    <mergeCell ref="X7:X8"/>
    <mergeCell ref="B17:AB17"/>
    <mergeCell ref="P9:P10"/>
    <mergeCell ref="R9:R10"/>
    <mergeCell ref="F7:F8"/>
    <mergeCell ref="F5:G5"/>
    <mergeCell ref="H5:I5"/>
    <mergeCell ref="F4:Y4"/>
    <mergeCell ref="P5:Q5"/>
    <mergeCell ref="R5:S5"/>
    <mergeCell ref="N5:O5"/>
    <mergeCell ref="L5:M5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8:N19"/>
    <mergeCell ref="L15:L16"/>
    <mergeCell ref="N15:N16"/>
    <mergeCell ref="P11:P12"/>
    <mergeCell ref="R11:R12"/>
    <mergeCell ref="P13:P14"/>
    <mergeCell ref="R13:R14"/>
    <mergeCell ref="P15:P16"/>
    <mergeCell ref="R15:R16"/>
    <mergeCell ref="H20:H21"/>
    <mergeCell ref="J20:J21"/>
    <mergeCell ref="L20:L21"/>
    <mergeCell ref="P18:P19"/>
    <mergeCell ref="R18:R19"/>
    <mergeCell ref="H15:H16"/>
    <mergeCell ref="J15:J16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F9:F10"/>
    <mergeCell ref="F11:F12"/>
    <mergeCell ref="F13:F14"/>
    <mergeCell ref="F15:F16"/>
    <mergeCell ref="F18:F19"/>
    <mergeCell ref="F20:F21"/>
    <mergeCell ref="T7:T8"/>
    <mergeCell ref="T5:U5"/>
    <mergeCell ref="T11:T12"/>
    <mergeCell ref="T15:T16"/>
    <mergeCell ref="T24:T25"/>
    <mergeCell ref="R24:R25"/>
    <mergeCell ref="B6:AB6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5:X16"/>
    <mergeCell ref="X18:X19"/>
    <mergeCell ref="V13:V14"/>
    <mergeCell ref="X13:X14"/>
    <mergeCell ref="AA22:AA23"/>
    <mergeCell ref="T22:T23"/>
    <mergeCell ref="AA24:AA25"/>
    <mergeCell ref="V24:V25"/>
    <mergeCell ref="X24:X25"/>
    <mergeCell ref="E20:E21"/>
    <mergeCell ref="F22:F23"/>
    <mergeCell ref="F24:F25"/>
    <mergeCell ref="H24:H25"/>
    <mergeCell ref="J24:J25"/>
    <mergeCell ref="AB4:AB5"/>
    <mergeCell ref="A7:A8"/>
    <mergeCell ref="N7:N8"/>
    <mergeCell ref="P7:P8"/>
    <mergeCell ref="R7:R8"/>
    <mergeCell ref="A4:A5"/>
    <mergeCell ref="J5:K5"/>
    <mergeCell ref="B4:B5"/>
    <mergeCell ref="C4:C5"/>
    <mergeCell ref="D7:D8"/>
    <mergeCell ref="A9:A10"/>
    <mergeCell ref="B9:B10"/>
    <mergeCell ref="C9:C10"/>
    <mergeCell ref="E18:E19"/>
    <mergeCell ref="B7:B8"/>
    <mergeCell ref="C7:C8"/>
    <mergeCell ref="E7:E8"/>
    <mergeCell ref="D9:D10"/>
    <mergeCell ref="E9:E10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D18:D19"/>
    <mergeCell ref="B20:B21"/>
    <mergeCell ref="C20:C21"/>
    <mergeCell ref="D20:D21"/>
    <mergeCell ref="B15:B16"/>
    <mergeCell ref="C15:C16"/>
    <mergeCell ref="D15:D16"/>
    <mergeCell ref="AB24:AB25"/>
    <mergeCell ref="C22:C23"/>
    <mergeCell ref="D22:D23"/>
    <mergeCell ref="E22:E23"/>
    <mergeCell ref="B22:B23"/>
    <mergeCell ref="AA15:AA16"/>
    <mergeCell ref="AA18:AA19"/>
    <mergeCell ref="Z18:Z19"/>
    <mergeCell ref="B18:B19"/>
    <mergeCell ref="C18:C19"/>
    <mergeCell ref="AB11:AB12"/>
    <mergeCell ref="AB13:AB14"/>
    <mergeCell ref="AB15:AB16"/>
    <mergeCell ref="AB18:AB19"/>
    <mergeCell ref="B24:B25"/>
    <mergeCell ref="C24:C25"/>
    <mergeCell ref="D24:D25"/>
    <mergeCell ref="E24:E25"/>
    <mergeCell ref="AB20:AB21"/>
    <mergeCell ref="AB22:AB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31"/>
  <sheetViews>
    <sheetView zoomScalePageLayoutView="0" workbookViewId="0" topLeftCell="A1">
      <selection activeCell="D19" sqref="D19:D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38</v>
      </c>
      <c r="B1" s="242"/>
      <c r="C1" s="242"/>
      <c r="D1" s="242"/>
      <c r="E1" s="242"/>
      <c r="F1" s="242"/>
      <c r="G1" s="242"/>
    </row>
    <row r="2" spans="1:10" ht="24" customHeight="1">
      <c r="A2" s="233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08-10 мая 2015 г.  г.Саратов</v>
      </c>
      <c r="B3" s="235"/>
      <c r="C3" s="235"/>
      <c r="D3" s="235"/>
      <c r="E3" s="235"/>
      <c r="F3" s="235"/>
      <c r="G3" s="235"/>
    </row>
    <row r="4" ht="12.75">
      <c r="D4" s="7" t="s">
        <v>73</v>
      </c>
    </row>
    <row r="5" spans="1:7" ht="12.75">
      <c r="A5" s="228" t="s">
        <v>1</v>
      </c>
      <c r="B5" s="236" t="s">
        <v>5</v>
      </c>
      <c r="C5" s="228" t="s">
        <v>2</v>
      </c>
      <c r="D5" s="228" t="s">
        <v>3</v>
      </c>
      <c r="E5" s="228" t="s">
        <v>34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23" t="s">
        <v>10</v>
      </c>
      <c r="B7" s="224">
        <v>1</v>
      </c>
      <c r="C7" s="226" t="s">
        <v>51</v>
      </c>
      <c r="D7" s="227">
        <v>36950</v>
      </c>
      <c r="E7" s="229" t="s">
        <v>49</v>
      </c>
      <c r="F7" s="230"/>
      <c r="G7" s="231" t="s">
        <v>50</v>
      </c>
    </row>
    <row r="8" spans="1:7" ht="12.75">
      <c r="A8" s="223"/>
      <c r="B8" s="225"/>
      <c r="C8" s="226"/>
      <c r="D8" s="228"/>
      <c r="E8" s="229"/>
      <c r="F8" s="230"/>
      <c r="G8" s="231"/>
    </row>
    <row r="9" spans="1:7" ht="12.75" customHeight="1">
      <c r="A9" s="223" t="s">
        <v>11</v>
      </c>
      <c r="B9" s="224">
        <v>2</v>
      </c>
      <c r="C9" s="226" t="s">
        <v>70</v>
      </c>
      <c r="D9" s="227">
        <v>37126</v>
      </c>
      <c r="E9" s="229" t="s">
        <v>71</v>
      </c>
      <c r="F9" s="230"/>
      <c r="G9" s="231" t="s">
        <v>72</v>
      </c>
    </row>
    <row r="10" spans="1:7" ht="12.75" customHeight="1">
      <c r="A10" s="223"/>
      <c r="B10" s="225"/>
      <c r="C10" s="226"/>
      <c r="D10" s="228"/>
      <c r="E10" s="229"/>
      <c r="F10" s="230"/>
      <c r="G10" s="231"/>
    </row>
    <row r="11" spans="1:7" ht="12.75" customHeight="1">
      <c r="A11" s="223" t="s">
        <v>12</v>
      </c>
      <c r="B11" s="224">
        <v>3</v>
      </c>
      <c r="C11" s="226" t="s">
        <v>67</v>
      </c>
      <c r="D11" s="228" t="s">
        <v>68</v>
      </c>
      <c r="E11" s="229" t="s">
        <v>49</v>
      </c>
      <c r="F11" s="230"/>
      <c r="G11" s="231" t="s">
        <v>69</v>
      </c>
    </row>
    <row r="12" spans="1:7" ht="12.75" customHeight="1">
      <c r="A12" s="223"/>
      <c r="B12" s="225"/>
      <c r="C12" s="226"/>
      <c r="D12" s="228"/>
      <c r="E12" s="229"/>
      <c r="F12" s="230"/>
      <c r="G12" s="231"/>
    </row>
    <row r="13" spans="1:7" ht="12.75" customHeight="1">
      <c r="A13" s="223" t="s">
        <v>13</v>
      </c>
      <c r="B13" s="224">
        <v>4</v>
      </c>
      <c r="C13" s="226" t="s">
        <v>63</v>
      </c>
      <c r="D13" s="228" t="s">
        <v>64</v>
      </c>
      <c r="E13" s="229" t="s">
        <v>65</v>
      </c>
      <c r="F13" s="230"/>
      <c r="G13" s="231" t="s">
        <v>66</v>
      </c>
    </row>
    <row r="14" spans="1:7" ht="12.75" customHeight="1">
      <c r="A14" s="223"/>
      <c r="B14" s="225"/>
      <c r="C14" s="226"/>
      <c r="D14" s="228"/>
      <c r="E14" s="229"/>
      <c r="F14" s="230"/>
      <c r="G14" s="231"/>
    </row>
    <row r="15" spans="1:7" ht="12.75" customHeight="1">
      <c r="A15" s="223" t="s">
        <v>14</v>
      </c>
      <c r="B15" s="224">
        <v>5</v>
      </c>
      <c r="C15" s="226" t="s">
        <v>47</v>
      </c>
      <c r="D15" s="228" t="s">
        <v>48</v>
      </c>
      <c r="E15" s="229" t="s">
        <v>49</v>
      </c>
      <c r="F15" s="230"/>
      <c r="G15" s="231" t="s">
        <v>50</v>
      </c>
    </row>
    <row r="16" spans="1:7" ht="12.75" customHeight="1">
      <c r="A16" s="223"/>
      <c r="B16" s="225"/>
      <c r="C16" s="226"/>
      <c r="D16" s="228"/>
      <c r="E16" s="229"/>
      <c r="F16" s="230"/>
      <c r="G16" s="231"/>
    </row>
    <row r="17" spans="1:7" ht="12.75" customHeight="1">
      <c r="A17" s="223" t="s">
        <v>15</v>
      </c>
      <c r="B17" s="224">
        <v>6</v>
      </c>
      <c r="C17" s="226" t="s">
        <v>52</v>
      </c>
      <c r="D17" s="228" t="s">
        <v>53</v>
      </c>
      <c r="E17" s="229" t="s">
        <v>49</v>
      </c>
      <c r="F17" s="230"/>
      <c r="G17" s="231" t="s">
        <v>50</v>
      </c>
    </row>
    <row r="18" spans="1:7" ht="12.75" customHeight="1">
      <c r="A18" s="223"/>
      <c r="B18" s="225"/>
      <c r="C18" s="226"/>
      <c r="D18" s="228"/>
      <c r="E18" s="229"/>
      <c r="F18" s="230"/>
      <c r="G18" s="231"/>
    </row>
    <row r="19" spans="1:7" ht="12.75" customHeight="1">
      <c r="A19" s="223" t="s">
        <v>16</v>
      </c>
      <c r="B19" s="224">
        <v>7</v>
      </c>
      <c r="C19" s="226" t="s">
        <v>74</v>
      </c>
      <c r="D19" s="227">
        <v>37180</v>
      </c>
      <c r="E19" s="229" t="s">
        <v>61</v>
      </c>
      <c r="F19" s="230"/>
      <c r="G19" s="231" t="s">
        <v>62</v>
      </c>
    </row>
    <row r="20" spans="1:7" ht="12.75" customHeight="1">
      <c r="A20" s="223"/>
      <c r="B20" s="225"/>
      <c r="C20" s="226"/>
      <c r="D20" s="228"/>
      <c r="E20" s="229"/>
      <c r="F20" s="230"/>
      <c r="G20" s="231"/>
    </row>
    <row r="21" spans="1:7" ht="12.75" customHeight="1">
      <c r="A21" s="223" t="s">
        <v>17</v>
      </c>
      <c r="B21" s="224">
        <v>8</v>
      </c>
      <c r="C21" s="226" t="s">
        <v>57</v>
      </c>
      <c r="D21" s="228" t="s">
        <v>58</v>
      </c>
      <c r="E21" s="229" t="s">
        <v>59</v>
      </c>
      <c r="F21" s="230"/>
      <c r="G21" s="231" t="s">
        <v>60</v>
      </c>
    </row>
    <row r="22" spans="1:7" ht="12.75" customHeight="1">
      <c r="A22" s="223"/>
      <c r="B22" s="225"/>
      <c r="C22" s="226"/>
      <c r="D22" s="228"/>
      <c r="E22" s="229"/>
      <c r="F22" s="230"/>
      <c r="G22" s="231"/>
    </row>
    <row r="23" spans="1:7" ht="12.75" customHeight="1">
      <c r="A23" s="223" t="s">
        <v>18</v>
      </c>
      <c r="B23" s="224">
        <v>9</v>
      </c>
      <c r="C23" s="226" t="s">
        <v>54</v>
      </c>
      <c r="D23" s="227" t="s">
        <v>55</v>
      </c>
      <c r="E23" s="229" t="s">
        <v>49</v>
      </c>
      <c r="F23" s="230"/>
      <c r="G23" s="231" t="s">
        <v>56</v>
      </c>
    </row>
    <row r="24" spans="1:7" ht="12.75" customHeight="1">
      <c r="A24" s="223"/>
      <c r="B24" s="225"/>
      <c r="C24" s="226"/>
      <c r="D24" s="228"/>
      <c r="E24" s="229"/>
      <c r="F24" s="230"/>
      <c r="G24" s="231"/>
    </row>
    <row r="25" spans="1:8" ht="12.75">
      <c r="A25" s="237"/>
      <c r="B25" s="238"/>
      <c r="C25" s="232"/>
      <c r="D25" s="240"/>
      <c r="E25" s="240"/>
      <c r="F25" s="241"/>
      <c r="G25" s="232"/>
      <c r="H25" s="3"/>
    </row>
    <row r="26" spans="1:8" ht="12.75">
      <c r="A26" s="237"/>
      <c r="B26" s="239"/>
      <c r="C26" s="232"/>
      <c r="D26" s="240"/>
      <c r="E26" s="240"/>
      <c r="F26" s="241"/>
      <c r="G26" s="232"/>
      <c r="H26" s="3"/>
    </row>
    <row r="27" spans="1:8" ht="12.75">
      <c r="A27" s="237"/>
      <c r="B27" s="238"/>
      <c r="C27" s="232"/>
      <c r="D27" s="240"/>
      <c r="E27" s="240"/>
      <c r="F27" s="241"/>
      <c r="G27" s="232"/>
      <c r="H27" s="3"/>
    </row>
    <row r="28" spans="1:8" ht="12.75">
      <c r="A28" s="237"/>
      <c r="B28" s="239"/>
      <c r="C28" s="232"/>
      <c r="D28" s="240"/>
      <c r="E28" s="240"/>
      <c r="F28" s="241"/>
      <c r="G28" s="232"/>
      <c r="H28" s="3"/>
    </row>
    <row r="29" spans="1:8" ht="12.75">
      <c r="A29" s="237"/>
      <c r="B29" s="238"/>
      <c r="C29" s="232"/>
      <c r="D29" s="240"/>
      <c r="E29" s="240"/>
      <c r="F29" s="241"/>
      <c r="G29" s="232"/>
      <c r="H29" s="3"/>
    </row>
    <row r="30" spans="1:8" ht="12.75">
      <c r="A30" s="237"/>
      <c r="B30" s="239"/>
      <c r="C30" s="232"/>
      <c r="D30" s="240"/>
      <c r="E30" s="240"/>
      <c r="F30" s="241"/>
      <c r="G30" s="232"/>
      <c r="H30" s="3"/>
    </row>
    <row r="31" spans="1:8" ht="12.75">
      <c r="A31" s="237"/>
      <c r="B31" s="238"/>
      <c r="C31" s="232"/>
      <c r="D31" s="240"/>
      <c r="E31" s="240"/>
      <c r="F31" s="241"/>
      <c r="G31" s="232"/>
      <c r="H31" s="3"/>
    </row>
    <row r="32" spans="1:8" ht="12.75">
      <c r="A32" s="237"/>
      <c r="B32" s="239"/>
      <c r="C32" s="232"/>
      <c r="D32" s="240"/>
      <c r="E32" s="240"/>
      <c r="F32" s="241"/>
      <c r="G32" s="232"/>
      <c r="H32" s="3"/>
    </row>
    <row r="33" spans="1:8" ht="12.75">
      <c r="A33" s="237"/>
      <c r="B33" s="238"/>
      <c r="C33" s="232"/>
      <c r="D33" s="240"/>
      <c r="E33" s="240"/>
      <c r="F33" s="241"/>
      <c r="G33" s="232"/>
      <c r="H33" s="3"/>
    </row>
    <row r="34" spans="1:8" ht="12.75">
      <c r="A34" s="237"/>
      <c r="B34" s="239"/>
      <c r="C34" s="232"/>
      <c r="D34" s="240"/>
      <c r="E34" s="240"/>
      <c r="F34" s="241"/>
      <c r="G34" s="232"/>
      <c r="H34" s="3"/>
    </row>
    <row r="35" spans="1:8" ht="12.75">
      <c r="A35" s="237"/>
      <c r="B35" s="238"/>
      <c r="C35" s="232"/>
      <c r="D35" s="240"/>
      <c r="E35" s="240"/>
      <c r="F35" s="241"/>
      <c r="G35" s="232"/>
      <c r="H35" s="3"/>
    </row>
    <row r="36" spans="1:8" ht="12.75">
      <c r="A36" s="237"/>
      <c r="B36" s="239"/>
      <c r="C36" s="232"/>
      <c r="D36" s="240"/>
      <c r="E36" s="240"/>
      <c r="F36" s="241"/>
      <c r="G36" s="232"/>
      <c r="H36" s="3"/>
    </row>
    <row r="37" spans="1:8" ht="12.75">
      <c r="A37" s="237"/>
      <c r="B37" s="238"/>
      <c r="C37" s="232"/>
      <c r="D37" s="240"/>
      <c r="E37" s="240"/>
      <c r="F37" s="241"/>
      <c r="G37" s="232"/>
      <c r="H37" s="3"/>
    </row>
    <row r="38" spans="1:8" ht="12.75">
      <c r="A38" s="237"/>
      <c r="B38" s="239"/>
      <c r="C38" s="232"/>
      <c r="D38" s="240"/>
      <c r="E38" s="240"/>
      <c r="F38" s="241"/>
      <c r="G38" s="232"/>
      <c r="H38" s="3"/>
    </row>
    <row r="39" spans="1:8" ht="12.75">
      <c r="A39" s="237"/>
      <c r="B39" s="238"/>
      <c r="C39" s="232"/>
      <c r="D39" s="240"/>
      <c r="E39" s="240"/>
      <c r="F39" s="241"/>
      <c r="G39" s="232"/>
      <c r="H39" s="3"/>
    </row>
    <row r="40" spans="1:8" ht="12.75">
      <c r="A40" s="237"/>
      <c r="B40" s="239"/>
      <c r="C40" s="232"/>
      <c r="D40" s="240"/>
      <c r="E40" s="240"/>
      <c r="F40" s="241"/>
      <c r="G40" s="232"/>
      <c r="H40" s="3"/>
    </row>
    <row r="41" spans="1:8" ht="12.75">
      <c r="A41" s="237"/>
      <c r="B41" s="238"/>
      <c r="C41" s="232"/>
      <c r="D41" s="240"/>
      <c r="E41" s="240"/>
      <c r="F41" s="241"/>
      <c r="G41" s="232"/>
      <c r="H41" s="3"/>
    </row>
    <row r="42" spans="1:8" ht="12.75">
      <c r="A42" s="237"/>
      <c r="B42" s="239"/>
      <c r="C42" s="232"/>
      <c r="D42" s="240"/>
      <c r="E42" s="240"/>
      <c r="F42" s="241"/>
      <c r="G42" s="232"/>
      <c r="H42" s="3"/>
    </row>
    <row r="43" spans="1:8" ht="12.75">
      <c r="A43" s="237"/>
      <c r="B43" s="238"/>
      <c r="C43" s="232"/>
      <c r="D43" s="240"/>
      <c r="E43" s="240"/>
      <c r="F43" s="241"/>
      <c r="G43" s="232"/>
      <c r="H43" s="3"/>
    </row>
    <row r="44" spans="1:8" ht="12.75">
      <c r="A44" s="237"/>
      <c r="B44" s="239"/>
      <c r="C44" s="232"/>
      <c r="D44" s="240"/>
      <c r="E44" s="240"/>
      <c r="F44" s="241"/>
      <c r="G44" s="232"/>
      <c r="H44" s="3"/>
    </row>
    <row r="45" spans="1:8" ht="12.75">
      <c r="A45" s="237"/>
      <c r="B45" s="238"/>
      <c r="C45" s="232"/>
      <c r="D45" s="240"/>
      <c r="E45" s="240"/>
      <c r="F45" s="241"/>
      <c r="G45" s="232"/>
      <c r="H45" s="3"/>
    </row>
    <row r="46" spans="1:8" ht="12.75">
      <c r="A46" s="237"/>
      <c r="B46" s="239"/>
      <c r="C46" s="232"/>
      <c r="D46" s="240"/>
      <c r="E46" s="240"/>
      <c r="F46" s="241"/>
      <c r="G46" s="232"/>
      <c r="H46" s="3"/>
    </row>
    <row r="47" spans="1:8" ht="12.75">
      <c r="A47" s="237"/>
      <c r="B47" s="238"/>
      <c r="C47" s="232"/>
      <c r="D47" s="240"/>
      <c r="E47" s="240"/>
      <c r="F47" s="241"/>
      <c r="G47" s="232"/>
      <c r="H47" s="3"/>
    </row>
    <row r="48" spans="1:8" ht="12.75">
      <c r="A48" s="237"/>
      <c r="B48" s="239"/>
      <c r="C48" s="232"/>
      <c r="D48" s="240"/>
      <c r="E48" s="240"/>
      <c r="F48" s="241"/>
      <c r="G48" s="232"/>
      <c r="H48" s="3"/>
    </row>
    <row r="49" spans="1:8" ht="12.75">
      <c r="A49" s="237"/>
      <c r="B49" s="238"/>
      <c r="C49" s="232"/>
      <c r="D49" s="240"/>
      <c r="E49" s="240"/>
      <c r="F49" s="241"/>
      <c r="G49" s="232"/>
      <c r="H49" s="3"/>
    </row>
    <row r="50" spans="1:8" ht="12.75">
      <c r="A50" s="237"/>
      <c r="B50" s="239"/>
      <c r="C50" s="232"/>
      <c r="D50" s="240"/>
      <c r="E50" s="240"/>
      <c r="F50" s="241"/>
      <c r="G50" s="232"/>
      <c r="H50" s="3"/>
    </row>
    <row r="51" spans="1:8" ht="12.75">
      <c r="A51" s="237"/>
      <c r="B51" s="238"/>
      <c r="C51" s="232"/>
      <c r="D51" s="240"/>
      <c r="E51" s="240"/>
      <c r="F51" s="241"/>
      <c r="G51" s="232"/>
      <c r="H51" s="3"/>
    </row>
    <row r="52" spans="1:8" ht="12.75">
      <c r="A52" s="237"/>
      <c r="B52" s="239"/>
      <c r="C52" s="232"/>
      <c r="D52" s="240"/>
      <c r="E52" s="240"/>
      <c r="F52" s="241"/>
      <c r="G52" s="232"/>
      <c r="H52" s="3"/>
    </row>
    <row r="53" spans="1:8" ht="12.75">
      <c r="A53" s="237"/>
      <c r="B53" s="238"/>
      <c r="C53" s="232"/>
      <c r="D53" s="240"/>
      <c r="E53" s="240"/>
      <c r="F53" s="241"/>
      <c r="G53" s="232"/>
      <c r="H53" s="3"/>
    </row>
    <row r="54" spans="1:8" ht="12.75">
      <c r="A54" s="237"/>
      <c r="B54" s="239"/>
      <c r="C54" s="232"/>
      <c r="D54" s="240"/>
      <c r="E54" s="240"/>
      <c r="F54" s="241"/>
      <c r="G54" s="232"/>
      <c r="H54" s="3"/>
    </row>
    <row r="55" spans="1:8" ht="12.75">
      <c r="A55" s="237"/>
      <c r="B55" s="238"/>
      <c r="C55" s="232"/>
      <c r="D55" s="240"/>
      <c r="E55" s="240"/>
      <c r="F55" s="241"/>
      <c r="G55" s="232"/>
      <c r="H55" s="3"/>
    </row>
    <row r="56" spans="1:8" ht="12.75">
      <c r="A56" s="237"/>
      <c r="B56" s="239"/>
      <c r="C56" s="232"/>
      <c r="D56" s="240"/>
      <c r="E56" s="240"/>
      <c r="F56" s="241"/>
      <c r="G56" s="232"/>
      <c r="H56" s="3"/>
    </row>
    <row r="57" spans="1:8" ht="12.75">
      <c r="A57" s="237"/>
      <c r="B57" s="238"/>
      <c r="C57" s="232"/>
      <c r="D57" s="240"/>
      <c r="E57" s="240"/>
      <c r="F57" s="241"/>
      <c r="G57" s="232"/>
      <c r="H57" s="3"/>
    </row>
    <row r="58" spans="1:8" ht="12.75">
      <c r="A58" s="237"/>
      <c r="B58" s="239"/>
      <c r="C58" s="232"/>
      <c r="D58" s="240"/>
      <c r="E58" s="240"/>
      <c r="F58" s="241"/>
      <c r="G58" s="232"/>
      <c r="H58" s="3"/>
    </row>
    <row r="59" spans="1:8" ht="12.75">
      <c r="A59" s="237"/>
      <c r="B59" s="238"/>
      <c r="C59" s="232"/>
      <c r="D59" s="240"/>
      <c r="E59" s="240"/>
      <c r="F59" s="241"/>
      <c r="G59" s="232"/>
      <c r="H59" s="3"/>
    </row>
    <row r="60" spans="1:8" ht="12.75">
      <c r="A60" s="237"/>
      <c r="B60" s="239"/>
      <c r="C60" s="232"/>
      <c r="D60" s="240"/>
      <c r="E60" s="240"/>
      <c r="F60" s="241"/>
      <c r="G60" s="232"/>
      <c r="H60" s="3"/>
    </row>
    <row r="61" spans="1:8" ht="12.75">
      <c r="A61" s="237"/>
      <c r="B61" s="238"/>
      <c r="C61" s="232"/>
      <c r="D61" s="240"/>
      <c r="E61" s="240"/>
      <c r="F61" s="241"/>
      <c r="G61" s="232"/>
      <c r="H61" s="3"/>
    </row>
    <row r="62" spans="1:8" ht="12.75">
      <c r="A62" s="237"/>
      <c r="B62" s="239"/>
      <c r="C62" s="232"/>
      <c r="D62" s="240"/>
      <c r="E62" s="240"/>
      <c r="F62" s="241"/>
      <c r="G62" s="232"/>
      <c r="H62" s="3"/>
    </row>
    <row r="63" spans="1:8" ht="12.75">
      <c r="A63" s="237"/>
      <c r="B63" s="238"/>
      <c r="C63" s="232"/>
      <c r="D63" s="240"/>
      <c r="E63" s="240"/>
      <c r="F63" s="241"/>
      <c r="G63" s="232"/>
      <c r="H63" s="3"/>
    </row>
    <row r="64" spans="1:8" ht="12.75">
      <c r="A64" s="237"/>
      <c r="B64" s="239"/>
      <c r="C64" s="232"/>
      <c r="D64" s="240"/>
      <c r="E64" s="240"/>
      <c r="F64" s="241"/>
      <c r="G64" s="232"/>
      <c r="H64" s="3"/>
    </row>
    <row r="65" spans="1:8" ht="12.75">
      <c r="A65" s="237"/>
      <c r="B65" s="238"/>
      <c r="C65" s="232"/>
      <c r="D65" s="240"/>
      <c r="E65" s="240"/>
      <c r="F65" s="241"/>
      <c r="G65" s="232"/>
      <c r="H65" s="3"/>
    </row>
    <row r="66" spans="1:8" ht="12.75">
      <c r="A66" s="237"/>
      <c r="B66" s="239"/>
      <c r="C66" s="232"/>
      <c r="D66" s="240"/>
      <c r="E66" s="240"/>
      <c r="F66" s="241"/>
      <c r="G66" s="232"/>
      <c r="H66" s="3"/>
    </row>
    <row r="67" spans="1:8" ht="12.75">
      <c r="A67" s="237"/>
      <c r="B67" s="238"/>
      <c r="C67" s="232"/>
      <c r="D67" s="240"/>
      <c r="E67" s="240"/>
      <c r="F67" s="241"/>
      <c r="G67" s="232"/>
      <c r="H67" s="3"/>
    </row>
    <row r="68" spans="1:8" ht="12.75">
      <c r="A68" s="237"/>
      <c r="B68" s="239"/>
      <c r="C68" s="232"/>
      <c r="D68" s="240"/>
      <c r="E68" s="240"/>
      <c r="F68" s="241"/>
      <c r="G68" s="232"/>
      <c r="H68" s="3"/>
    </row>
    <row r="69" spans="1:8" ht="12.75">
      <c r="A69" s="237"/>
      <c r="B69" s="238"/>
      <c r="C69" s="232"/>
      <c r="D69" s="240"/>
      <c r="E69" s="240"/>
      <c r="F69" s="241"/>
      <c r="G69" s="232"/>
      <c r="H69" s="3"/>
    </row>
    <row r="70" spans="1:8" ht="12.75">
      <c r="A70" s="237"/>
      <c r="B70" s="239"/>
      <c r="C70" s="232"/>
      <c r="D70" s="240"/>
      <c r="E70" s="240"/>
      <c r="F70" s="241"/>
      <c r="G70" s="232"/>
      <c r="H70" s="3"/>
    </row>
    <row r="71" spans="1:8" ht="12.75">
      <c r="A71" s="237"/>
      <c r="B71" s="238"/>
      <c r="C71" s="232"/>
      <c r="D71" s="240"/>
      <c r="E71" s="240"/>
      <c r="F71" s="241"/>
      <c r="G71" s="232"/>
      <c r="H71" s="3"/>
    </row>
    <row r="72" spans="1:8" ht="12.75">
      <c r="A72" s="237"/>
      <c r="B72" s="239"/>
      <c r="C72" s="232"/>
      <c r="D72" s="240"/>
      <c r="E72" s="240"/>
      <c r="F72" s="241"/>
      <c r="G72" s="232"/>
      <c r="H72" s="3"/>
    </row>
    <row r="73" spans="1:8" ht="12.75">
      <c r="A73" s="237"/>
      <c r="B73" s="238"/>
      <c r="C73" s="232"/>
      <c r="D73" s="240"/>
      <c r="E73" s="240"/>
      <c r="F73" s="241"/>
      <c r="G73" s="232"/>
      <c r="H73" s="3"/>
    </row>
    <row r="74" spans="1:8" ht="12.75">
      <c r="A74" s="237"/>
      <c r="B74" s="239"/>
      <c r="C74" s="232"/>
      <c r="D74" s="240"/>
      <c r="E74" s="240"/>
      <c r="F74" s="241"/>
      <c r="G74" s="232"/>
      <c r="H74" s="3"/>
    </row>
    <row r="75" spans="1:8" ht="12.75">
      <c r="A75" s="237"/>
      <c r="B75" s="238"/>
      <c r="C75" s="232"/>
      <c r="D75" s="240"/>
      <c r="E75" s="240"/>
      <c r="F75" s="241"/>
      <c r="G75" s="232"/>
      <c r="H75" s="3"/>
    </row>
    <row r="76" spans="1:8" ht="12.75">
      <c r="A76" s="237"/>
      <c r="B76" s="239"/>
      <c r="C76" s="232"/>
      <c r="D76" s="240"/>
      <c r="E76" s="240"/>
      <c r="F76" s="241"/>
      <c r="G76" s="232"/>
      <c r="H76" s="3"/>
    </row>
    <row r="77" spans="1:8" ht="12.75">
      <c r="A77" s="237"/>
      <c r="B77" s="238"/>
      <c r="C77" s="232"/>
      <c r="D77" s="240"/>
      <c r="E77" s="240"/>
      <c r="F77" s="241"/>
      <c r="G77" s="232"/>
      <c r="H77" s="3"/>
    </row>
    <row r="78" spans="1:8" ht="12.75">
      <c r="A78" s="237"/>
      <c r="B78" s="239"/>
      <c r="C78" s="232"/>
      <c r="D78" s="240"/>
      <c r="E78" s="240"/>
      <c r="F78" s="241"/>
      <c r="G78" s="232"/>
      <c r="H78" s="3"/>
    </row>
    <row r="79" spans="1:8" ht="12.75">
      <c r="A79" s="237"/>
      <c r="B79" s="238"/>
      <c r="C79" s="232"/>
      <c r="D79" s="240"/>
      <c r="E79" s="240"/>
      <c r="F79" s="241"/>
      <c r="G79" s="232"/>
      <c r="H79" s="3"/>
    </row>
    <row r="80" spans="1:8" ht="12.75">
      <c r="A80" s="237"/>
      <c r="B80" s="239"/>
      <c r="C80" s="232"/>
      <c r="D80" s="240"/>
      <c r="E80" s="240"/>
      <c r="F80" s="241"/>
      <c r="G80" s="232"/>
      <c r="H80" s="3"/>
    </row>
    <row r="81" spans="1:8" ht="12.75">
      <c r="A81" s="237"/>
      <c r="B81" s="238"/>
      <c r="C81" s="232"/>
      <c r="D81" s="240"/>
      <c r="E81" s="240"/>
      <c r="F81" s="241"/>
      <c r="G81" s="232"/>
      <c r="H81" s="3"/>
    </row>
    <row r="82" spans="1:8" ht="12.75">
      <c r="A82" s="237"/>
      <c r="B82" s="239"/>
      <c r="C82" s="232"/>
      <c r="D82" s="240"/>
      <c r="E82" s="240"/>
      <c r="F82" s="241"/>
      <c r="G82" s="232"/>
      <c r="H82" s="3"/>
    </row>
    <row r="83" spans="1:8" ht="12.75">
      <c r="A83" s="237"/>
      <c r="B83" s="238"/>
      <c r="C83" s="232"/>
      <c r="D83" s="240"/>
      <c r="E83" s="240"/>
      <c r="F83" s="241"/>
      <c r="G83" s="232"/>
      <c r="H83" s="3"/>
    </row>
    <row r="84" spans="1:8" ht="12.75">
      <c r="A84" s="237"/>
      <c r="B84" s="239"/>
      <c r="C84" s="232"/>
      <c r="D84" s="240"/>
      <c r="E84" s="240"/>
      <c r="F84" s="241"/>
      <c r="G84" s="232"/>
      <c r="H84" s="3"/>
    </row>
    <row r="85" spans="1:8" ht="12.75">
      <c r="A85" s="237"/>
      <c r="B85" s="238"/>
      <c r="C85" s="232"/>
      <c r="D85" s="240"/>
      <c r="E85" s="240"/>
      <c r="F85" s="241"/>
      <c r="G85" s="232"/>
      <c r="H85" s="3"/>
    </row>
    <row r="86" spans="1:8" ht="12.75">
      <c r="A86" s="237"/>
      <c r="B86" s="239"/>
      <c r="C86" s="232"/>
      <c r="D86" s="240"/>
      <c r="E86" s="240"/>
      <c r="F86" s="241"/>
      <c r="G86" s="232"/>
      <c r="H86" s="3"/>
    </row>
    <row r="87" spans="1:8" ht="12.75">
      <c r="A87" s="237"/>
      <c r="B87" s="238"/>
      <c r="C87" s="232"/>
      <c r="D87" s="240"/>
      <c r="E87" s="240"/>
      <c r="F87" s="241"/>
      <c r="G87" s="232"/>
      <c r="H87" s="3"/>
    </row>
    <row r="88" spans="1:8" ht="12.75">
      <c r="A88" s="237"/>
      <c r="B88" s="239"/>
      <c r="C88" s="232"/>
      <c r="D88" s="240"/>
      <c r="E88" s="240"/>
      <c r="F88" s="241"/>
      <c r="G88" s="232"/>
      <c r="H88" s="3"/>
    </row>
    <row r="89" spans="1:8" ht="12.75">
      <c r="A89" s="237"/>
      <c r="B89" s="238"/>
      <c r="C89" s="232"/>
      <c r="D89" s="240"/>
      <c r="E89" s="240"/>
      <c r="F89" s="241"/>
      <c r="G89" s="232"/>
      <c r="H89" s="3"/>
    </row>
    <row r="90" spans="1:8" ht="12.75">
      <c r="A90" s="237"/>
      <c r="B90" s="239"/>
      <c r="C90" s="232"/>
      <c r="D90" s="240"/>
      <c r="E90" s="240"/>
      <c r="F90" s="241"/>
      <c r="G90" s="232"/>
      <c r="H90" s="3"/>
    </row>
    <row r="91" spans="1:8" ht="12.75">
      <c r="A91" s="237"/>
      <c r="B91" s="238"/>
      <c r="C91" s="232"/>
      <c r="D91" s="240"/>
      <c r="E91" s="240"/>
      <c r="F91" s="241"/>
      <c r="G91" s="232"/>
      <c r="H91" s="3"/>
    </row>
    <row r="92" spans="1:8" ht="12.75">
      <c r="A92" s="237"/>
      <c r="B92" s="239"/>
      <c r="C92" s="232"/>
      <c r="D92" s="240"/>
      <c r="E92" s="240"/>
      <c r="F92" s="241"/>
      <c r="G92" s="232"/>
      <c r="H92" s="3"/>
    </row>
    <row r="93" spans="1:8" ht="12.75">
      <c r="A93" s="237"/>
      <c r="B93" s="238"/>
      <c r="C93" s="232"/>
      <c r="D93" s="240"/>
      <c r="E93" s="240"/>
      <c r="F93" s="241"/>
      <c r="G93" s="232"/>
      <c r="H93" s="3"/>
    </row>
    <row r="94" spans="1:8" ht="12.75">
      <c r="A94" s="237"/>
      <c r="B94" s="239"/>
      <c r="C94" s="232"/>
      <c r="D94" s="240"/>
      <c r="E94" s="240"/>
      <c r="F94" s="241"/>
      <c r="G94" s="232"/>
      <c r="H94" s="3"/>
    </row>
    <row r="95" spans="1:8" ht="12.75">
      <c r="A95" s="237"/>
      <c r="B95" s="238"/>
      <c r="C95" s="232"/>
      <c r="D95" s="240"/>
      <c r="E95" s="240"/>
      <c r="F95" s="241"/>
      <c r="G95" s="232"/>
      <c r="H95" s="3"/>
    </row>
    <row r="96" spans="1:8" ht="12.75">
      <c r="A96" s="237"/>
      <c r="B96" s="239"/>
      <c r="C96" s="232"/>
      <c r="D96" s="240"/>
      <c r="E96" s="240"/>
      <c r="F96" s="241"/>
      <c r="G96" s="232"/>
      <c r="H96" s="3"/>
    </row>
    <row r="97" spans="1:8" ht="12.75">
      <c r="A97" s="237"/>
      <c r="B97" s="238"/>
      <c r="C97" s="232"/>
      <c r="D97" s="240"/>
      <c r="E97" s="240"/>
      <c r="F97" s="241"/>
      <c r="G97" s="232"/>
      <c r="H97" s="3"/>
    </row>
    <row r="98" spans="1:8" ht="12.75">
      <c r="A98" s="237"/>
      <c r="B98" s="239"/>
      <c r="C98" s="232"/>
      <c r="D98" s="240"/>
      <c r="E98" s="240"/>
      <c r="F98" s="241"/>
      <c r="G98" s="232"/>
      <c r="H98" s="3"/>
    </row>
    <row r="99" spans="1:8" ht="12.75">
      <c r="A99" s="237"/>
      <c r="B99" s="238"/>
      <c r="C99" s="232"/>
      <c r="D99" s="240"/>
      <c r="E99" s="240"/>
      <c r="F99" s="241"/>
      <c r="G99" s="232"/>
      <c r="H99" s="3"/>
    </row>
    <row r="100" spans="1:8" ht="12.75">
      <c r="A100" s="237"/>
      <c r="B100" s="239"/>
      <c r="C100" s="232"/>
      <c r="D100" s="240"/>
      <c r="E100" s="240"/>
      <c r="F100" s="241"/>
      <c r="G100" s="232"/>
      <c r="H100" s="3"/>
    </row>
    <row r="101" spans="1:8" ht="12.75">
      <c r="A101" s="237"/>
      <c r="B101" s="238"/>
      <c r="C101" s="232"/>
      <c r="D101" s="240"/>
      <c r="E101" s="240"/>
      <c r="F101" s="241"/>
      <c r="G101" s="232"/>
      <c r="H101" s="3"/>
    </row>
    <row r="102" spans="1:8" ht="12.75">
      <c r="A102" s="237"/>
      <c r="B102" s="239"/>
      <c r="C102" s="232"/>
      <c r="D102" s="240"/>
      <c r="E102" s="240"/>
      <c r="F102" s="241"/>
      <c r="G102" s="232"/>
      <c r="H102" s="3"/>
    </row>
    <row r="103" spans="1:8" ht="12.75">
      <c r="A103" s="237"/>
      <c r="B103" s="238"/>
      <c r="C103" s="232"/>
      <c r="D103" s="240"/>
      <c r="E103" s="240"/>
      <c r="F103" s="241"/>
      <c r="G103" s="232"/>
      <c r="H103" s="3"/>
    </row>
    <row r="104" spans="1:8" ht="12.75">
      <c r="A104" s="237"/>
      <c r="B104" s="239"/>
      <c r="C104" s="232"/>
      <c r="D104" s="240"/>
      <c r="E104" s="240"/>
      <c r="F104" s="241"/>
      <c r="G104" s="232"/>
      <c r="H104" s="3"/>
    </row>
    <row r="105" spans="1:8" ht="12.75">
      <c r="A105" s="237"/>
      <c r="B105" s="238"/>
      <c r="C105" s="232"/>
      <c r="D105" s="240"/>
      <c r="E105" s="240"/>
      <c r="F105" s="241"/>
      <c r="G105" s="232"/>
      <c r="H105" s="3"/>
    </row>
    <row r="106" spans="1:8" ht="12.75">
      <c r="A106" s="237"/>
      <c r="B106" s="239"/>
      <c r="C106" s="232"/>
      <c r="D106" s="240"/>
      <c r="E106" s="240"/>
      <c r="F106" s="241"/>
      <c r="G106" s="232"/>
      <c r="H106" s="3"/>
    </row>
    <row r="107" spans="1:8" ht="12.75">
      <c r="A107" s="237"/>
      <c r="B107" s="238"/>
      <c r="C107" s="232"/>
      <c r="D107" s="240"/>
      <c r="E107" s="240"/>
      <c r="F107" s="241"/>
      <c r="G107" s="232"/>
      <c r="H107" s="3"/>
    </row>
    <row r="108" spans="1:8" ht="12.75">
      <c r="A108" s="237"/>
      <c r="B108" s="239"/>
      <c r="C108" s="232"/>
      <c r="D108" s="240"/>
      <c r="E108" s="240"/>
      <c r="F108" s="241"/>
      <c r="G108" s="232"/>
      <c r="H108" s="3"/>
    </row>
    <row r="109" spans="1:8" ht="12.75">
      <c r="A109" s="237"/>
      <c r="B109" s="238"/>
      <c r="C109" s="232"/>
      <c r="D109" s="240"/>
      <c r="E109" s="240"/>
      <c r="F109" s="241"/>
      <c r="G109" s="232"/>
      <c r="H109" s="3"/>
    </row>
    <row r="110" spans="1:8" ht="12.75">
      <c r="A110" s="237"/>
      <c r="B110" s="239"/>
      <c r="C110" s="232"/>
      <c r="D110" s="240"/>
      <c r="E110" s="240"/>
      <c r="F110" s="241"/>
      <c r="G110" s="232"/>
      <c r="H110" s="3"/>
    </row>
    <row r="111" spans="1:8" ht="12.75">
      <c r="A111" s="237"/>
      <c r="B111" s="238"/>
      <c r="C111" s="232"/>
      <c r="D111" s="240"/>
      <c r="E111" s="240"/>
      <c r="F111" s="241"/>
      <c r="G111" s="232"/>
      <c r="H111" s="3"/>
    </row>
    <row r="112" spans="1:8" ht="12.75">
      <c r="A112" s="237"/>
      <c r="B112" s="239"/>
      <c r="C112" s="232"/>
      <c r="D112" s="240"/>
      <c r="E112" s="240"/>
      <c r="F112" s="241"/>
      <c r="G112" s="232"/>
      <c r="H112" s="3"/>
    </row>
    <row r="113" spans="1:8" ht="12.75">
      <c r="A113" s="237"/>
      <c r="B113" s="238"/>
      <c r="C113" s="232"/>
      <c r="D113" s="240"/>
      <c r="E113" s="240"/>
      <c r="F113" s="241"/>
      <c r="G113" s="232"/>
      <c r="H113" s="3"/>
    </row>
    <row r="114" spans="1:8" ht="12.75">
      <c r="A114" s="237"/>
      <c r="B114" s="239"/>
      <c r="C114" s="232"/>
      <c r="D114" s="240"/>
      <c r="E114" s="240"/>
      <c r="F114" s="241"/>
      <c r="G114" s="232"/>
      <c r="H114" s="3"/>
    </row>
    <row r="115" spans="1:8" ht="12.75">
      <c r="A115" s="30"/>
      <c r="B115" s="31"/>
      <c r="C115" s="21"/>
      <c r="D115" s="22"/>
      <c r="E115" s="22"/>
      <c r="F115" s="32"/>
      <c r="G115" s="21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</sheetData>
  <sheetProtection/>
  <mergeCells count="388">
    <mergeCell ref="A1:G1"/>
    <mergeCell ref="E111:E112"/>
    <mergeCell ref="F111:F112"/>
    <mergeCell ref="G111:G112"/>
    <mergeCell ref="E107:E108"/>
    <mergeCell ref="F107:F108"/>
    <mergeCell ref="G107:G108"/>
    <mergeCell ref="A109:A110"/>
    <mergeCell ref="C111:C112"/>
    <mergeCell ref="D111:D112"/>
    <mergeCell ref="B109:B110"/>
    <mergeCell ref="C109:C110"/>
    <mergeCell ref="F113:F114"/>
    <mergeCell ref="G113:G114"/>
    <mergeCell ref="E109:E110"/>
    <mergeCell ref="F109:F110"/>
    <mergeCell ref="G109:G110"/>
    <mergeCell ref="D113:D114"/>
    <mergeCell ref="E113:E114"/>
    <mergeCell ref="A107:A108"/>
    <mergeCell ref="B107:B108"/>
    <mergeCell ref="C107:C108"/>
    <mergeCell ref="D107:D108"/>
    <mergeCell ref="A113:A114"/>
    <mergeCell ref="B113:B114"/>
    <mergeCell ref="C113:C114"/>
    <mergeCell ref="D109:D110"/>
    <mergeCell ref="A111:A112"/>
    <mergeCell ref="B111:B11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G25:G26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G23:G24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zoomScalePageLayoutView="0" workbookViewId="0" topLeftCell="A4">
      <selection activeCell="E22" sqref="E22:E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35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217" t="s">
        <v>39</v>
      </c>
      <c r="B2" s="217"/>
      <c r="C2" s="217"/>
      <c r="D2" s="202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53"/>
      <c r="F2" s="253"/>
      <c r="G2" s="25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258" t="str">
        <f>HYPERLINK('[1]реквизиты'!$A$3)</f>
        <v>08-10 мая 2015 г.  г.Саратов</v>
      </c>
      <c r="E3" s="258"/>
      <c r="F3" s="258"/>
      <c r="G3" s="45" t="str">
        <f>HYPERLINK('пр.взв'!D4)</f>
        <v>В.к. 65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21" t="s">
        <v>19</v>
      </c>
      <c r="B4" s="255" t="s">
        <v>5</v>
      </c>
      <c r="C4" s="125" t="s">
        <v>2</v>
      </c>
      <c r="D4" s="123" t="s">
        <v>3</v>
      </c>
      <c r="E4" s="125" t="s">
        <v>4</v>
      </c>
      <c r="F4" s="123" t="s">
        <v>8</v>
      </c>
      <c r="G4" s="12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22"/>
      <c r="B5" s="124"/>
      <c r="C5" s="256"/>
      <c r="D5" s="124"/>
      <c r="E5" s="256"/>
      <c r="F5" s="124"/>
      <c r="G5" s="25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262" t="s">
        <v>10</v>
      </c>
      <c r="B6" s="263">
        <v>5</v>
      </c>
      <c r="C6" s="264" t="str">
        <f>VLOOKUP(B6,'пр.взв'!B7:G24,2,FALSE)</f>
        <v>Клепиков Роман Андреевич</v>
      </c>
      <c r="D6" s="125" t="str">
        <f>VLOOKUP(B6,'пр.взв'!B7:G24,3,FALSE)</f>
        <v>24.01.2001, 1ю</v>
      </c>
      <c r="E6" s="121" t="str">
        <f>VLOOKUP(B6,'пр.взв'!B7:G24,4,FALSE)</f>
        <v>ГБОУ ЦО "Самбо-70" г.Москва</v>
      </c>
      <c r="F6" s="123">
        <f>VLOOKUP(B6,'пр.взв'!B7:G24,5,FALSE)</f>
        <v>0</v>
      </c>
      <c r="G6" s="259" t="str">
        <f>VLOOKUP(B6,'пр.взв'!B7:G24,6,FALSE)</f>
        <v>Богомолов В.А., Мартынов И.В.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246"/>
      <c r="B7" s="248"/>
      <c r="C7" s="249"/>
      <c r="D7" s="256"/>
      <c r="E7" s="243"/>
      <c r="F7" s="244"/>
      <c r="G7" s="245"/>
    </row>
    <row r="8" spans="1:7" ht="12.75" customHeight="1">
      <c r="A8" s="246" t="s">
        <v>11</v>
      </c>
      <c r="B8" s="247">
        <v>9</v>
      </c>
      <c r="C8" s="249" t="str">
        <f>VLOOKUP(B8,'пр.взв'!B7:G24,2,FALSE)</f>
        <v>Гладких Егор Андреевич</v>
      </c>
      <c r="D8" s="251" t="str">
        <f>VLOOKUP(B8,'пр.взв'!B7:G24,3,FALSE)</f>
        <v>27.01.2001, 1ю</v>
      </c>
      <c r="E8" s="243" t="str">
        <f>VLOOKUP(B8,'пр.взв'!B7:G24,4,FALSE)</f>
        <v>ГБОУ ЦО "Самбо-70" г.Москва</v>
      </c>
      <c r="F8" s="244">
        <f>VLOOKUP(B8,'пр.взв'!B7:G24,5,FALSE)</f>
        <v>0</v>
      </c>
      <c r="G8" s="245" t="str">
        <f>VLOOKUP(B8,'пр.взв'!B7:G24,6,FALSE)</f>
        <v>Кабанов Д.Б., Богатырев Д.В.</v>
      </c>
    </row>
    <row r="9" spans="1:7" ht="12.75" customHeight="1">
      <c r="A9" s="246"/>
      <c r="B9" s="248"/>
      <c r="C9" s="249"/>
      <c r="D9" s="251"/>
      <c r="E9" s="243"/>
      <c r="F9" s="244"/>
      <c r="G9" s="245"/>
    </row>
    <row r="10" spans="1:7" ht="12.75" customHeight="1">
      <c r="A10" s="246" t="s">
        <v>12</v>
      </c>
      <c r="B10" s="247">
        <v>1</v>
      </c>
      <c r="C10" s="249" t="str">
        <f>VLOOKUP(B10,'пр.взв'!B7:G24,2,FALSE)</f>
        <v>Авдеев Макисм Сергеевич</v>
      </c>
      <c r="D10" s="250">
        <f>VLOOKUP(B10,'пр.взв'!B7:G24,3,FALSE)</f>
        <v>36950</v>
      </c>
      <c r="E10" s="243" t="str">
        <f>VLOOKUP(B10,'пр.взв'!B7:G24,4,FALSE)</f>
        <v>ГБОУ ЦО "Самбо-70" г.Москва</v>
      </c>
      <c r="F10" s="244">
        <f>VLOOKUP(B10,'пр.взв'!B7:G24,5,FALSE)</f>
        <v>0</v>
      </c>
      <c r="G10" s="245" t="str">
        <f>VLOOKUP(B10,'пр.взв'!B7:G24,6,FALSE)</f>
        <v>Богомолов В.А., Мартынов И.В.</v>
      </c>
    </row>
    <row r="11" spans="1:7" ht="12.75" customHeight="1">
      <c r="A11" s="246"/>
      <c r="B11" s="248"/>
      <c r="C11" s="249"/>
      <c r="D11" s="250"/>
      <c r="E11" s="243"/>
      <c r="F11" s="244"/>
      <c r="G11" s="245"/>
    </row>
    <row r="12" spans="1:7" ht="12.75" customHeight="1">
      <c r="A12" s="246" t="s">
        <v>12</v>
      </c>
      <c r="B12" s="247">
        <v>6</v>
      </c>
      <c r="C12" s="249" t="str">
        <f>VLOOKUP(B12,'пр.взв'!B7:G24,2,FALSE)</f>
        <v>Мусалимов Даниил Глебович</v>
      </c>
      <c r="D12" s="251" t="str">
        <f>VLOOKUP(B12,'пр.взв'!B7:G24,3,FALSE)</f>
        <v>29.03.2002, 2ю</v>
      </c>
      <c r="E12" s="243" t="str">
        <f>VLOOKUP(B12,'пр.взв'!B7:G24,4,FALSE)</f>
        <v>ГБОУ ЦО "Самбо-70" г.Москва</v>
      </c>
      <c r="F12" s="244">
        <f>VLOOKUP(B12,'пр.взв'!B7:G24,5,FALSE)</f>
        <v>0</v>
      </c>
      <c r="G12" s="245" t="str">
        <f>VLOOKUP(B12,'пр.взв'!B7:G24,6,FALSE)</f>
        <v>Богомолов В.А., Мартынов И.В.</v>
      </c>
    </row>
    <row r="13" spans="1:7" ht="12.75" customHeight="1">
      <c r="A13" s="246"/>
      <c r="B13" s="248"/>
      <c r="C13" s="249"/>
      <c r="D13" s="251"/>
      <c r="E13" s="243"/>
      <c r="F13" s="244"/>
      <c r="G13" s="245"/>
    </row>
    <row r="14" spans="1:7" ht="12.75" customHeight="1">
      <c r="A14" s="246" t="s">
        <v>14</v>
      </c>
      <c r="B14" s="247">
        <v>3</v>
      </c>
      <c r="C14" s="249" t="str">
        <f>VLOOKUP(B14,'пр.взв'!B7:G24,2,FALSE)</f>
        <v>Дембицкий Илья Вячеславович</v>
      </c>
      <c r="D14" s="251" t="str">
        <f>VLOOKUP(B14,'пр.взв'!B7:G24,3,FALSE)</f>
        <v>21.04.2001, бр</v>
      </c>
      <c r="E14" s="243" t="str">
        <f>VLOOKUP(B14,'пр.взв'!B7:G24,4,FALSE)</f>
        <v>ГБОУ ЦО "Самбо-70" г.Москва</v>
      </c>
      <c r="F14" s="244">
        <f>VLOOKUP(B14,'пр.взв'!B7:G24,5,FALSE)</f>
        <v>0</v>
      </c>
      <c r="G14" s="245" t="str">
        <f>VLOOKUP(B14,'пр.взв'!B7:G24,6,FALSE)</f>
        <v>Савкин А.В., Соломатин А.В., Соломатин С.В.</v>
      </c>
    </row>
    <row r="15" spans="1:7" ht="12.75" customHeight="1">
      <c r="A15" s="246"/>
      <c r="B15" s="248"/>
      <c r="C15" s="249"/>
      <c r="D15" s="251"/>
      <c r="E15" s="243"/>
      <c r="F15" s="244"/>
      <c r="G15" s="245"/>
    </row>
    <row r="16" spans="1:7" ht="12.75" customHeight="1">
      <c r="A16" s="246" t="s">
        <v>15</v>
      </c>
      <c r="B16" s="247">
        <v>4</v>
      </c>
      <c r="C16" s="249" t="str">
        <f>VLOOKUP(B16,'пр.взв'!B7:G24,2,FALSE)</f>
        <v>Калашников Михаил Александрович</v>
      </c>
      <c r="D16" s="251" t="str">
        <f>VLOOKUP(B16,'пр.взв'!B7:G24,3,FALSE)</f>
        <v>09.10.2001, 1ю</v>
      </c>
      <c r="E16" s="243" t="str">
        <f>VLOOKUP(B16,'пр.взв'!B7:G24,4,FALSE)</f>
        <v>г.Балашов Саратовская обл. ПФО</v>
      </c>
      <c r="F16" s="244">
        <f>VLOOKUP(B16,'пр.взв'!B7:G24,5,FALSE)</f>
        <v>0</v>
      </c>
      <c r="G16" s="245" t="str">
        <f>VLOOKUP(B16,'пр.взв'!B7:G24,6,FALSE)</f>
        <v>Разваляев С.В.</v>
      </c>
    </row>
    <row r="17" spans="1:7" ht="12.75" customHeight="1">
      <c r="A17" s="246"/>
      <c r="B17" s="248"/>
      <c r="C17" s="249"/>
      <c r="D17" s="251"/>
      <c r="E17" s="243"/>
      <c r="F17" s="244"/>
      <c r="G17" s="245"/>
    </row>
    <row r="18" spans="1:7" ht="12.75" customHeight="1">
      <c r="A18" s="246" t="s">
        <v>16</v>
      </c>
      <c r="B18" s="247">
        <v>8</v>
      </c>
      <c r="C18" s="249" t="str">
        <f>VLOOKUP(B18,'пр.взв'!B7:G24,2,FALSE)</f>
        <v>Тарасов Дмитрий Фёдорович</v>
      </c>
      <c r="D18" s="251" t="str">
        <f>VLOOKUP(B18,'пр.взв'!B7:G24,3,FALSE)</f>
        <v>30.05.2001, 1ю</v>
      </c>
      <c r="E18" s="243" t="str">
        <f>VLOOKUP(B18,'пр.взв'!B7:G24,4,FALSE)</f>
        <v>г.Петровск Саратовская обл., ПФО</v>
      </c>
      <c r="F18" s="244">
        <f>VLOOKUP(B18,'пр.взв'!B7:G24,5,FALSE)</f>
        <v>0</v>
      </c>
      <c r="G18" s="245" t="str">
        <f>VLOOKUP(B18,'пр.взв'!B7:G24,6,FALSE)</f>
        <v>Карманов С.А., Зайцева И.Н.</v>
      </c>
    </row>
    <row r="19" spans="1:7" ht="12.75" customHeight="1">
      <c r="A19" s="246"/>
      <c r="B19" s="248"/>
      <c r="C19" s="249"/>
      <c r="D19" s="251"/>
      <c r="E19" s="243"/>
      <c r="F19" s="244"/>
      <c r="G19" s="245"/>
    </row>
    <row r="20" spans="1:7" ht="12.75" customHeight="1">
      <c r="A20" s="246" t="s">
        <v>17</v>
      </c>
      <c r="B20" s="247">
        <v>2</v>
      </c>
      <c r="C20" s="249" t="str">
        <f>VLOOKUP(B20,'пр.взв'!B7:G24,2,FALSE)</f>
        <v>Карелин Дмитрий Валерьевич</v>
      </c>
      <c r="D20" s="250">
        <f>VLOOKUP(B20,'пр.взв'!B7:G24,3,FALSE)</f>
        <v>37126</v>
      </c>
      <c r="E20" s="243" t="str">
        <f>VLOOKUP(B20,'пр.взв'!B7:G24,4,FALSE)</f>
        <v>г.Саратов, Саратовская обл., ПФО</v>
      </c>
      <c r="F20" s="244">
        <f>VLOOKUP(B20,'пр.взв'!B7:G24,5,FALSE)</f>
        <v>0</v>
      </c>
      <c r="G20" s="245" t="str">
        <f>VLOOKUP(B20,'пр.взв'!B7:G24,6,FALSE)</f>
        <v>Нестеренко С.В.</v>
      </c>
    </row>
    <row r="21" spans="1:7" ht="12.75" customHeight="1">
      <c r="A21" s="246"/>
      <c r="B21" s="248"/>
      <c r="C21" s="249"/>
      <c r="D21" s="250"/>
      <c r="E21" s="243"/>
      <c r="F21" s="244"/>
      <c r="G21" s="245"/>
    </row>
    <row r="22" spans="1:7" ht="12.75" customHeight="1">
      <c r="A22" s="246" t="s">
        <v>18</v>
      </c>
      <c r="B22" s="247">
        <v>7</v>
      </c>
      <c r="C22" s="249" t="str">
        <f>VLOOKUP(B22,'пр.взв'!B7:G24,2,FALSE)</f>
        <v>Чагранов Андрей Арлтанович</v>
      </c>
      <c r="D22" s="250">
        <f>VLOOKUP(B22,'пр.взв'!B7:G24,3,FALSE)</f>
        <v>37180</v>
      </c>
      <c r="E22" s="243" t="str">
        <f>VLOOKUP(B22,'пр.взв'!B7:G24,4,FALSE)</f>
        <v>п.Хошеут, Р.Калмыкия, ЮФО</v>
      </c>
      <c r="F22" s="244">
        <f>VLOOKUP(B22,'пр.взв'!B7:G24,5,FALSE)</f>
        <v>0</v>
      </c>
      <c r="G22" s="245" t="str">
        <f>VLOOKUP(B22,'пр.взв'!B7:G24,6,FALSE)</f>
        <v>Манжеев С.Б.</v>
      </c>
    </row>
    <row r="23" spans="1:7" ht="12.75" customHeight="1">
      <c r="A23" s="246"/>
      <c r="B23" s="248"/>
      <c r="C23" s="249"/>
      <c r="D23" s="250"/>
      <c r="E23" s="243"/>
      <c r="F23" s="244"/>
      <c r="G23" s="245"/>
    </row>
    <row r="24" spans="1:26" ht="34.5" customHeight="1">
      <c r="A24" s="34" t="str">
        <f>HYPERLINK('[1]реквизиты'!$A$6)</f>
        <v>Гл. судья, судья МК</v>
      </c>
      <c r="B24" s="35"/>
      <c r="C24" s="35"/>
      <c r="D24" s="36"/>
      <c r="E24" s="73" t="str">
        <f>HYPERLINK('[1]реквизиты'!$G$6)</f>
        <v>Балыков Ю.А.</v>
      </c>
      <c r="G24" s="39" t="str">
        <f>HYPERLINK('[1]реквизиты'!$G$7)</f>
        <v>/г.Пенза/</v>
      </c>
      <c r="H24" s="3"/>
      <c r="I24" s="3"/>
      <c r="J24" s="3"/>
      <c r="K24" s="3"/>
      <c r="L24" s="3"/>
      <c r="M24" s="3"/>
      <c r="N24" s="36"/>
      <c r="O24" s="36"/>
      <c r="P24" s="36"/>
      <c r="Q24" s="40"/>
      <c r="R24" s="38"/>
      <c r="S24" s="40"/>
      <c r="T24" s="38"/>
      <c r="U24" s="40"/>
      <c r="W24" s="40"/>
      <c r="X24" s="38"/>
      <c r="Y24" s="27"/>
      <c r="Z24" s="27"/>
    </row>
    <row r="25" spans="1:26" ht="28.5" customHeight="1">
      <c r="A25" s="41" t="str">
        <f>HYPERLINK('[1]реквизиты'!$A$8)</f>
        <v>Гл. секретарь</v>
      </c>
      <c r="B25" s="35"/>
      <c r="C25" s="48"/>
      <c r="D25" s="55"/>
      <c r="E25" s="37" t="str">
        <f>HYPERLINK('[1]реквизиты'!$G$8)</f>
        <v>Шкильная Е.С.</v>
      </c>
      <c r="F25" s="3"/>
      <c r="G25" s="39" t="str">
        <f>HYPERLINK('[1]реквизиты'!$G$9)</f>
        <v>/г.Саратов/</v>
      </c>
      <c r="H25" s="3"/>
      <c r="I25" s="3"/>
      <c r="J25" s="3"/>
      <c r="K25" s="3"/>
      <c r="L25" s="3"/>
      <c r="M25" s="3"/>
      <c r="N25" s="36"/>
      <c r="O25" s="36"/>
      <c r="P25" s="36"/>
      <c r="Q25" s="40"/>
      <c r="R25" s="38"/>
      <c r="S25" s="40"/>
      <c r="T25" s="38"/>
      <c r="U25" s="40"/>
      <c r="W25" s="40"/>
      <c r="X25" s="38"/>
      <c r="Y25" s="27"/>
      <c r="Z25" s="27"/>
    </row>
    <row r="26" spans="1:13" ht="12.75">
      <c r="A26" s="265"/>
      <c r="B26" s="238"/>
      <c r="C26" s="232"/>
      <c r="D26" s="240"/>
      <c r="E26" s="260"/>
      <c r="F26" s="261"/>
      <c r="G26" s="232"/>
      <c r="H26" s="3"/>
      <c r="I26" s="3"/>
      <c r="J26" s="3"/>
      <c r="K26" s="3"/>
      <c r="L26" s="3"/>
      <c r="M26" s="3"/>
    </row>
    <row r="27" spans="1:13" ht="12.75">
      <c r="A27" s="265"/>
      <c r="B27" s="239"/>
      <c r="C27" s="232"/>
      <c r="D27" s="240"/>
      <c r="E27" s="260"/>
      <c r="F27" s="261"/>
      <c r="G27" s="232"/>
      <c r="H27" s="3"/>
      <c r="I27" s="3"/>
      <c r="J27" s="3"/>
      <c r="K27" s="3"/>
      <c r="L27" s="3"/>
      <c r="M27" s="3"/>
    </row>
    <row r="28" spans="1:10" ht="12.75">
      <c r="A28" s="265"/>
      <c r="B28" s="238"/>
      <c r="C28" s="232"/>
      <c r="D28" s="240"/>
      <c r="E28" s="260"/>
      <c r="F28" s="261"/>
      <c r="G28" s="232"/>
      <c r="H28" s="3"/>
      <c r="I28" s="3"/>
      <c r="J28" s="3"/>
    </row>
    <row r="29" spans="1:10" ht="12.75">
      <c r="A29" s="265"/>
      <c r="B29" s="239"/>
      <c r="C29" s="232"/>
      <c r="D29" s="240"/>
      <c r="E29" s="260"/>
      <c r="F29" s="261"/>
      <c r="G29" s="232"/>
      <c r="H29" s="3"/>
      <c r="I29" s="3"/>
      <c r="J29" s="3"/>
    </row>
    <row r="30" spans="1:10" ht="12.75">
      <c r="A30" s="265"/>
      <c r="B30" s="238"/>
      <c r="C30" s="232"/>
      <c r="D30" s="240"/>
      <c r="E30" s="260"/>
      <c r="F30" s="261"/>
      <c r="G30" s="232"/>
      <c r="H30" s="3"/>
      <c r="I30" s="3"/>
      <c r="J30" s="3"/>
    </row>
    <row r="31" spans="1:10" ht="12.75">
      <c r="A31" s="265"/>
      <c r="B31" s="239"/>
      <c r="C31" s="232"/>
      <c r="D31" s="240"/>
      <c r="E31" s="260"/>
      <c r="F31" s="261"/>
      <c r="G31" s="232"/>
      <c r="H31" s="3"/>
      <c r="I31" s="3"/>
      <c r="J31" s="3"/>
    </row>
    <row r="32" spans="1:10" ht="12.75">
      <c r="A32" s="265"/>
      <c r="B32" s="238"/>
      <c r="C32" s="232"/>
      <c r="D32" s="240"/>
      <c r="E32" s="260"/>
      <c r="F32" s="261"/>
      <c r="G32" s="232"/>
      <c r="H32" s="3"/>
      <c r="I32" s="3"/>
      <c r="J32" s="3"/>
    </row>
    <row r="33" spans="1:10" ht="12.75">
      <c r="A33" s="265"/>
      <c r="B33" s="239"/>
      <c r="C33" s="232"/>
      <c r="D33" s="240"/>
      <c r="E33" s="260"/>
      <c r="F33" s="261"/>
      <c r="G33" s="232"/>
      <c r="H33" s="3"/>
      <c r="I33" s="3"/>
      <c r="J33" s="3"/>
    </row>
    <row r="34" spans="1:10" ht="12.75">
      <c r="A34" s="265"/>
      <c r="B34" s="238"/>
      <c r="C34" s="232"/>
      <c r="D34" s="240"/>
      <c r="E34" s="260"/>
      <c r="F34" s="261"/>
      <c r="G34" s="232"/>
      <c r="H34" s="3"/>
      <c r="I34" s="3"/>
      <c r="J34" s="3"/>
    </row>
    <row r="35" spans="1:10" ht="12.75">
      <c r="A35" s="265"/>
      <c r="B35" s="239"/>
      <c r="C35" s="232"/>
      <c r="D35" s="240"/>
      <c r="E35" s="260"/>
      <c r="F35" s="261"/>
      <c r="G35" s="232"/>
      <c r="H35" s="3"/>
      <c r="I35" s="3"/>
      <c r="J35" s="3"/>
    </row>
    <row r="36" spans="1:10" ht="12.75">
      <c r="A36" s="265"/>
      <c r="B36" s="238"/>
      <c r="C36" s="232"/>
      <c r="D36" s="240"/>
      <c r="E36" s="260"/>
      <c r="F36" s="261"/>
      <c r="G36" s="232"/>
      <c r="H36" s="3"/>
      <c r="I36" s="3"/>
      <c r="J36" s="3"/>
    </row>
    <row r="37" spans="1:10" ht="12.75">
      <c r="A37" s="265"/>
      <c r="B37" s="239"/>
      <c r="C37" s="232"/>
      <c r="D37" s="240"/>
      <c r="E37" s="260"/>
      <c r="F37" s="261"/>
      <c r="G37" s="232"/>
      <c r="H37" s="3"/>
      <c r="I37" s="3"/>
      <c r="J37" s="3"/>
    </row>
    <row r="38" spans="1:10" ht="12.75">
      <c r="A38" s="265"/>
      <c r="B38" s="238"/>
      <c r="C38" s="232"/>
      <c r="D38" s="240"/>
      <c r="E38" s="260"/>
      <c r="F38" s="261"/>
      <c r="G38" s="232"/>
      <c r="H38" s="3"/>
      <c r="I38" s="3"/>
      <c r="J38" s="3"/>
    </row>
    <row r="39" spans="1:10" ht="12.75">
      <c r="A39" s="265"/>
      <c r="B39" s="239"/>
      <c r="C39" s="232"/>
      <c r="D39" s="240"/>
      <c r="E39" s="260"/>
      <c r="F39" s="261"/>
      <c r="G39" s="232"/>
      <c r="H39" s="3"/>
      <c r="I39" s="3"/>
      <c r="J39" s="3"/>
    </row>
    <row r="40" spans="1:10" ht="12.75">
      <c r="A40" s="265"/>
      <c r="B40" s="238"/>
      <c r="C40" s="232"/>
      <c r="D40" s="240"/>
      <c r="E40" s="260"/>
      <c r="F40" s="261"/>
      <c r="G40" s="232"/>
      <c r="H40" s="3"/>
      <c r="I40" s="3"/>
      <c r="J40" s="3"/>
    </row>
    <row r="41" spans="1:10" ht="12.75">
      <c r="A41" s="265"/>
      <c r="B41" s="239"/>
      <c r="C41" s="232"/>
      <c r="D41" s="240"/>
      <c r="E41" s="260"/>
      <c r="F41" s="261"/>
      <c r="G41" s="232"/>
      <c r="H41" s="3"/>
      <c r="I41" s="3"/>
      <c r="J41" s="3"/>
    </row>
    <row r="42" spans="1:10" ht="12.75">
      <c r="A42" s="265"/>
      <c r="B42" s="238"/>
      <c r="C42" s="232"/>
      <c r="D42" s="240"/>
      <c r="E42" s="260"/>
      <c r="F42" s="261"/>
      <c r="G42" s="232"/>
      <c r="H42" s="3"/>
      <c r="I42" s="3"/>
      <c r="J42" s="3"/>
    </row>
    <row r="43" spans="1:10" ht="12.75">
      <c r="A43" s="265"/>
      <c r="B43" s="239"/>
      <c r="C43" s="232"/>
      <c r="D43" s="240"/>
      <c r="E43" s="260"/>
      <c r="F43" s="261"/>
      <c r="G43" s="232"/>
      <c r="H43" s="3"/>
      <c r="I43" s="3"/>
      <c r="J43" s="3"/>
    </row>
    <row r="44" spans="1:10" ht="12.75">
      <c r="A44" s="265"/>
      <c r="B44" s="238"/>
      <c r="C44" s="232"/>
      <c r="D44" s="240"/>
      <c r="E44" s="260"/>
      <c r="F44" s="261"/>
      <c r="G44" s="232"/>
      <c r="H44" s="3"/>
      <c r="I44" s="3"/>
      <c r="J44" s="3"/>
    </row>
    <row r="45" spans="1:10" ht="12.75">
      <c r="A45" s="265"/>
      <c r="B45" s="239"/>
      <c r="C45" s="232"/>
      <c r="D45" s="240"/>
      <c r="E45" s="260"/>
      <c r="F45" s="261"/>
      <c r="G45" s="232"/>
      <c r="H45" s="3"/>
      <c r="I45" s="3"/>
      <c r="J45" s="3"/>
    </row>
    <row r="46" spans="1:10" ht="12.75">
      <c r="A46" s="265"/>
      <c r="B46" s="238"/>
      <c r="C46" s="232"/>
      <c r="D46" s="240"/>
      <c r="E46" s="260"/>
      <c r="F46" s="261"/>
      <c r="G46" s="232"/>
      <c r="H46" s="3"/>
      <c r="I46" s="3"/>
      <c r="J46" s="3"/>
    </row>
    <row r="47" spans="1:10" ht="12.75">
      <c r="A47" s="265"/>
      <c r="B47" s="239"/>
      <c r="C47" s="232"/>
      <c r="D47" s="240"/>
      <c r="E47" s="260"/>
      <c r="F47" s="261"/>
      <c r="G47" s="232"/>
      <c r="H47" s="3"/>
      <c r="I47" s="3"/>
      <c r="J47" s="3"/>
    </row>
    <row r="48" spans="1:10" ht="12.75">
      <c r="A48" s="265"/>
      <c r="B48" s="238"/>
      <c r="C48" s="232"/>
      <c r="D48" s="240"/>
      <c r="E48" s="260"/>
      <c r="F48" s="261"/>
      <c r="G48" s="232"/>
      <c r="H48" s="3"/>
      <c r="I48" s="3"/>
      <c r="J48" s="3"/>
    </row>
    <row r="49" spans="1:10" ht="12.75">
      <c r="A49" s="265"/>
      <c r="B49" s="239"/>
      <c r="C49" s="232"/>
      <c r="D49" s="240"/>
      <c r="E49" s="260"/>
      <c r="F49" s="261"/>
      <c r="G49" s="232"/>
      <c r="H49" s="3"/>
      <c r="I49" s="3"/>
      <c r="J49" s="3"/>
    </row>
    <row r="50" spans="1:10" ht="12.75">
      <c r="A50" s="265"/>
      <c r="B50" s="238"/>
      <c r="C50" s="232"/>
      <c r="D50" s="240"/>
      <c r="E50" s="260"/>
      <c r="F50" s="261"/>
      <c r="G50" s="232"/>
      <c r="H50" s="3"/>
      <c r="I50" s="3"/>
      <c r="J50" s="3"/>
    </row>
    <row r="51" spans="1:10" ht="12.75">
      <c r="A51" s="265"/>
      <c r="B51" s="239"/>
      <c r="C51" s="232"/>
      <c r="D51" s="240"/>
      <c r="E51" s="260"/>
      <c r="F51" s="261"/>
      <c r="G51" s="232"/>
      <c r="H51" s="3"/>
      <c r="I51" s="3"/>
      <c r="J51" s="3"/>
    </row>
    <row r="52" spans="1:10" ht="12.75">
      <c r="A52" s="265"/>
      <c r="B52" s="238"/>
      <c r="C52" s="232"/>
      <c r="D52" s="240"/>
      <c r="E52" s="260"/>
      <c r="F52" s="261"/>
      <c r="G52" s="232"/>
      <c r="H52" s="3"/>
      <c r="I52" s="3"/>
      <c r="J52" s="3"/>
    </row>
    <row r="53" spans="1:10" ht="12.75">
      <c r="A53" s="265"/>
      <c r="B53" s="239"/>
      <c r="C53" s="232"/>
      <c r="D53" s="240"/>
      <c r="E53" s="260"/>
      <c r="F53" s="261"/>
      <c r="G53" s="232"/>
      <c r="H53" s="3"/>
      <c r="I53" s="3"/>
      <c r="J53" s="3"/>
    </row>
    <row r="54" spans="1:10" ht="12.75">
      <c r="A54" s="265"/>
      <c r="B54" s="238"/>
      <c r="C54" s="232"/>
      <c r="D54" s="240"/>
      <c r="E54" s="260"/>
      <c r="F54" s="261"/>
      <c r="G54" s="232"/>
      <c r="H54" s="3"/>
      <c r="I54" s="3"/>
      <c r="J54" s="3"/>
    </row>
    <row r="55" spans="1:10" ht="12.75">
      <c r="A55" s="265"/>
      <c r="B55" s="239"/>
      <c r="C55" s="232"/>
      <c r="D55" s="240"/>
      <c r="E55" s="260"/>
      <c r="F55" s="261"/>
      <c r="G55" s="232"/>
      <c r="H55" s="3"/>
      <c r="I55" s="3"/>
      <c r="J55" s="3"/>
    </row>
    <row r="56" spans="1:10" ht="12.75">
      <c r="A56" s="265"/>
      <c r="B56" s="238"/>
      <c r="C56" s="232"/>
      <c r="D56" s="240"/>
      <c r="E56" s="260"/>
      <c r="F56" s="261"/>
      <c r="G56" s="232"/>
      <c r="H56" s="3"/>
      <c r="I56" s="3"/>
      <c r="J56" s="3"/>
    </row>
    <row r="57" spans="1:10" ht="12.75">
      <c r="A57" s="265"/>
      <c r="B57" s="239"/>
      <c r="C57" s="232"/>
      <c r="D57" s="240"/>
      <c r="E57" s="260"/>
      <c r="F57" s="261"/>
      <c r="G57" s="232"/>
      <c r="H57" s="3"/>
      <c r="I57" s="3"/>
      <c r="J57" s="3"/>
    </row>
    <row r="58" spans="1:10" ht="12.75">
      <c r="A58" s="265"/>
      <c r="B58" s="238"/>
      <c r="C58" s="232"/>
      <c r="D58" s="240"/>
      <c r="E58" s="260"/>
      <c r="F58" s="261"/>
      <c r="G58" s="232"/>
      <c r="H58" s="3"/>
      <c r="I58" s="3"/>
      <c r="J58" s="3"/>
    </row>
    <row r="59" spans="1:10" ht="12.75">
      <c r="A59" s="265"/>
      <c r="B59" s="239"/>
      <c r="C59" s="232"/>
      <c r="D59" s="240"/>
      <c r="E59" s="260"/>
      <c r="F59" s="261"/>
      <c r="G59" s="232"/>
      <c r="H59" s="3"/>
      <c r="I59" s="3"/>
      <c r="J59" s="3"/>
    </row>
    <row r="60" spans="1:10" ht="12.75">
      <c r="A60" s="265"/>
      <c r="B60" s="238"/>
      <c r="C60" s="232"/>
      <c r="D60" s="240"/>
      <c r="E60" s="260"/>
      <c r="F60" s="261"/>
      <c r="G60" s="232"/>
      <c r="H60" s="3"/>
      <c r="I60" s="3"/>
      <c r="J60" s="3"/>
    </row>
    <row r="61" spans="1:10" ht="12.75">
      <c r="A61" s="265"/>
      <c r="B61" s="239"/>
      <c r="C61" s="232"/>
      <c r="D61" s="240"/>
      <c r="E61" s="260"/>
      <c r="F61" s="261"/>
      <c r="G61" s="232"/>
      <c r="H61" s="3"/>
      <c r="I61" s="3"/>
      <c r="J61" s="3"/>
    </row>
    <row r="62" spans="1:10" ht="12.75">
      <c r="A62" s="265"/>
      <c r="B62" s="238"/>
      <c r="C62" s="232"/>
      <c r="D62" s="240"/>
      <c r="E62" s="260"/>
      <c r="F62" s="261"/>
      <c r="G62" s="232"/>
      <c r="H62" s="3"/>
      <c r="I62" s="3"/>
      <c r="J62" s="3"/>
    </row>
    <row r="63" spans="1:10" ht="12.75">
      <c r="A63" s="265"/>
      <c r="B63" s="239"/>
      <c r="C63" s="232"/>
      <c r="D63" s="240"/>
      <c r="E63" s="260"/>
      <c r="F63" s="261"/>
      <c r="G63" s="232"/>
      <c r="H63" s="3"/>
      <c r="I63" s="3"/>
      <c r="J63" s="3"/>
    </row>
    <row r="64" spans="1:10" ht="12.75">
      <c r="A64" s="46"/>
      <c r="B64" s="31"/>
      <c r="C64" s="21"/>
      <c r="D64" s="22"/>
      <c r="E64" s="24"/>
      <c r="F64" s="47"/>
      <c r="G64" s="21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207"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6:A27"/>
    <mergeCell ref="B26:B27"/>
    <mergeCell ref="C26:C27"/>
    <mergeCell ref="D26:D27"/>
    <mergeCell ref="A28:A29"/>
    <mergeCell ref="B28:B29"/>
    <mergeCell ref="C28:C29"/>
    <mergeCell ref="D28:D29"/>
    <mergeCell ref="E26:E27"/>
    <mergeCell ref="F26:F27"/>
    <mergeCell ref="G26:G27"/>
    <mergeCell ref="A6:A7"/>
    <mergeCell ref="B6:B7"/>
    <mergeCell ref="C6:C7"/>
    <mergeCell ref="G8:G9"/>
    <mergeCell ref="A10:A11"/>
    <mergeCell ref="B10:B11"/>
    <mergeCell ref="C10:C11"/>
    <mergeCell ref="D4:D5"/>
    <mergeCell ref="E4:E5"/>
    <mergeCell ref="F4:F5"/>
    <mergeCell ref="G4:G5"/>
    <mergeCell ref="D3:F3"/>
    <mergeCell ref="D6:D7"/>
    <mergeCell ref="E6:E7"/>
    <mergeCell ref="F6:F7"/>
    <mergeCell ref="G6:G7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C12:C13"/>
    <mergeCell ref="D12:D13"/>
    <mergeCell ref="E8:E9"/>
    <mergeCell ref="F8:F9"/>
    <mergeCell ref="C8:C9"/>
    <mergeCell ref="D8:D9"/>
    <mergeCell ref="E12:E13"/>
    <mergeCell ref="F12:F13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C20:C21"/>
    <mergeCell ref="D20:D21"/>
    <mergeCell ref="E16:E17"/>
    <mergeCell ref="F16:F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7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65  кг.</v>
      </c>
    </row>
    <row r="2" ht="12.75">
      <c r="C2" s="5" t="s">
        <v>27</v>
      </c>
    </row>
    <row r="3" ht="12.75">
      <c r="C3" s="6" t="s">
        <v>28</v>
      </c>
    </row>
    <row r="4" spans="1:9" ht="12.75">
      <c r="A4" s="228" t="s">
        <v>29</v>
      </c>
      <c r="B4" s="228" t="s">
        <v>5</v>
      </c>
      <c r="C4" s="272" t="s">
        <v>2</v>
      </c>
      <c r="D4" s="228" t="s">
        <v>21</v>
      </c>
      <c r="E4" s="228" t="s">
        <v>22</v>
      </c>
      <c r="F4" s="228" t="s">
        <v>23</v>
      </c>
      <c r="G4" s="228" t="s">
        <v>24</v>
      </c>
      <c r="H4" s="228" t="s">
        <v>25</v>
      </c>
      <c r="I4" s="228" t="s">
        <v>26</v>
      </c>
    </row>
    <row r="5" spans="1:9" ht="12.75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2.75">
      <c r="A6" s="270"/>
      <c r="B6" s="273">
        <v>5</v>
      </c>
      <c r="C6" s="266" t="str">
        <f>VLOOKUP(B6,'пр.взв'!B7:E24,2,FALSE)</f>
        <v>Клепиков Роман Андреевич</v>
      </c>
      <c r="D6" s="266" t="str">
        <f>VLOOKUP(C6,'пр.взв'!C7:F24,2,FALSE)</f>
        <v>24.01.2001, 1ю</v>
      </c>
      <c r="E6" s="266" t="str">
        <f>VLOOKUP(D6,'пр.взв'!D7:G24,2,FALSE)</f>
        <v>ГБОУ ЦО "Самбо-70" г.Москва</v>
      </c>
      <c r="F6" s="267"/>
      <c r="G6" s="271"/>
      <c r="H6" s="230"/>
      <c r="I6" s="228"/>
    </row>
    <row r="7" spans="1:9" ht="12.75">
      <c r="A7" s="270"/>
      <c r="B7" s="228"/>
      <c r="C7" s="266"/>
      <c r="D7" s="266"/>
      <c r="E7" s="266"/>
      <c r="F7" s="267"/>
      <c r="G7" s="267"/>
      <c r="H7" s="230"/>
      <c r="I7" s="228"/>
    </row>
    <row r="8" spans="1:9" ht="12.75">
      <c r="A8" s="268"/>
      <c r="B8" s="273">
        <v>6</v>
      </c>
      <c r="C8" s="266" t="str">
        <f>VLOOKUP(B8,'пр.взв'!B7:E24,2,FALSE)</f>
        <v>Мусалимов Даниил Глебович</v>
      </c>
      <c r="D8" s="266" t="str">
        <f>VLOOKUP(C8,'пр.взв'!C7:F24,2,FALSE)</f>
        <v>29.03.2002, 2ю</v>
      </c>
      <c r="E8" s="266" t="str">
        <f>VLOOKUP(D8,'пр.взв'!D7:G24,2,FALSE)</f>
        <v>ГБОУ ЦО "Самбо-70" г.Москва</v>
      </c>
      <c r="F8" s="267"/>
      <c r="G8" s="267"/>
      <c r="H8" s="228"/>
      <c r="I8" s="228"/>
    </row>
    <row r="9" spans="1:9" ht="12.75">
      <c r="A9" s="268"/>
      <c r="B9" s="228"/>
      <c r="C9" s="266"/>
      <c r="D9" s="266"/>
      <c r="E9" s="266"/>
      <c r="F9" s="267"/>
      <c r="G9" s="267"/>
      <c r="H9" s="228"/>
      <c r="I9" s="228"/>
    </row>
    <row r="10" ht="24.75" customHeight="1">
      <c r="E10" s="7" t="s">
        <v>30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31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32</v>
      </c>
      <c r="E15" s="7"/>
      <c r="F15" s="42" t="str">
        <f>HYPERLINK('пр.взв'!D4)</f>
        <v>В.к. 65  кг.</v>
      </c>
    </row>
    <row r="16" spans="1:9" ht="12.75">
      <c r="A16" s="228" t="s">
        <v>29</v>
      </c>
      <c r="B16" s="228" t="s">
        <v>5</v>
      </c>
      <c r="C16" s="272" t="s">
        <v>2</v>
      </c>
      <c r="D16" s="228" t="s">
        <v>21</v>
      </c>
      <c r="E16" s="228" t="s">
        <v>22</v>
      </c>
      <c r="F16" s="228" t="s">
        <v>23</v>
      </c>
      <c r="G16" s="228" t="s">
        <v>24</v>
      </c>
      <c r="H16" s="228" t="s">
        <v>25</v>
      </c>
      <c r="I16" s="228" t="s">
        <v>26</v>
      </c>
    </row>
    <row r="17" spans="1:9" ht="12.75">
      <c r="A17" s="269"/>
      <c r="B17" s="269"/>
      <c r="C17" s="269"/>
      <c r="D17" s="269"/>
      <c r="E17" s="269"/>
      <c r="F17" s="269"/>
      <c r="G17" s="269"/>
      <c r="H17" s="269"/>
      <c r="I17" s="269"/>
    </row>
    <row r="18" spans="1:9" ht="12.75">
      <c r="A18" s="270"/>
      <c r="B18" s="273">
        <v>9</v>
      </c>
      <c r="C18" s="266" t="str">
        <f>VLOOKUP(B18,'пр.взв'!B7:E24,2,FALSE)</f>
        <v>Гладких Егор Андреевич</v>
      </c>
      <c r="D18" s="266" t="str">
        <f>VLOOKUP(C18,'пр.взв'!C7:F24,2,FALSE)</f>
        <v>27.01.2001, 1ю</v>
      </c>
      <c r="E18" s="266" t="str">
        <f>VLOOKUP(D18,'пр.взв'!D7:G24,2,FALSE)</f>
        <v>ГБОУ ЦО "Самбо-70" г.Москва</v>
      </c>
      <c r="F18" s="267"/>
      <c r="G18" s="271"/>
      <c r="H18" s="230"/>
      <c r="I18" s="228"/>
    </row>
    <row r="19" spans="1:9" ht="12.75">
      <c r="A19" s="270"/>
      <c r="B19" s="228"/>
      <c r="C19" s="266"/>
      <c r="D19" s="266"/>
      <c r="E19" s="266"/>
      <c r="F19" s="267"/>
      <c r="G19" s="267"/>
      <c r="H19" s="230"/>
      <c r="I19" s="228"/>
    </row>
    <row r="20" spans="1:9" ht="12.75">
      <c r="A20" s="268"/>
      <c r="B20" s="273">
        <v>1</v>
      </c>
      <c r="C20" s="266" t="str">
        <f>VLOOKUP(B20,'пр.взв'!B7:E24,2,FALSE)</f>
        <v>Авдеев Макисм Сергеевич</v>
      </c>
      <c r="D20" s="266">
        <f>VLOOKUP(C20,'пр.взв'!C7:F24,2,FALSE)</f>
        <v>36950</v>
      </c>
      <c r="E20" s="266" t="str">
        <f>VLOOKUP(D20,'пр.взв'!D7:G24,2,FALSE)</f>
        <v>ГБОУ ЦО "Самбо-70" г.Москва</v>
      </c>
      <c r="F20" s="267"/>
      <c r="G20" s="267"/>
      <c r="H20" s="228"/>
      <c r="I20" s="228"/>
    </row>
    <row r="21" spans="1:9" ht="12.75">
      <c r="A21" s="268"/>
      <c r="B21" s="228"/>
      <c r="C21" s="266"/>
      <c r="D21" s="266"/>
      <c r="E21" s="266"/>
      <c r="F21" s="267"/>
      <c r="G21" s="267"/>
      <c r="H21" s="228"/>
      <c r="I21" s="228"/>
    </row>
    <row r="22" ht="24.75" customHeight="1">
      <c r="E22" s="7" t="s">
        <v>30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31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33</v>
      </c>
      <c r="F28" s="42" t="str">
        <f>HYPERLINK('пр.взв'!D4)</f>
        <v>В.к. 65  кг.</v>
      </c>
    </row>
    <row r="29" spans="1:9" ht="12.75">
      <c r="A29" s="228" t="s">
        <v>29</v>
      </c>
      <c r="B29" s="228" t="s">
        <v>5</v>
      </c>
      <c r="C29" s="272" t="s">
        <v>2</v>
      </c>
      <c r="D29" s="228" t="s">
        <v>21</v>
      </c>
      <c r="E29" s="228" t="s">
        <v>22</v>
      </c>
      <c r="F29" s="228" t="s">
        <v>23</v>
      </c>
      <c r="G29" s="228" t="s">
        <v>24</v>
      </c>
      <c r="H29" s="228" t="s">
        <v>25</v>
      </c>
      <c r="I29" s="228" t="s">
        <v>26</v>
      </c>
    </row>
    <row r="30" spans="1:9" ht="12.75">
      <c r="A30" s="269"/>
      <c r="B30" s="269"/>
      <c r="C30" s="269"/>
      <c r="D30" s="269"/>
      <c r="E30" s="269"/>
      <c r="F30" s="269"/>
      <c r="G30" s="269"/>
      <c r="H30" s="269"/>
      <c r="I30" s="269"/>
    </row>
    <row r="31" spans="1:9" ht="12.75">
      <c r="A31" s="270"/>
      <c r="B31" s="228">
        <v>5</v>
      </c>
      <c r="C31" s="266" t="str">
        <f>VLOOKUP(B31,'пр.взв'!B7:D24,2,FALSE)</f>
        <v>Клепиков Роман Андреевич</v>
      </c>
      <c r="D31" s="266" t="str">
        <f>VLOOKUP(C31,'пр.взв'!C7:E24,2,FALSE)</f>
        <v>24.01.2001, 1ю</v>
      </c>
      <c r="E31" s="266" t="str">
        <f>VLOOKUP(D31,'пр.взв'!D7:F24,2,FALSE)</f>
        <v>ГБОУ ЦО "Самбо-70" г.Москва</v>
      </c>
      <c r="F31" s="267"/>
      <c r="G31" s="271"/>
      <c r="H31" s="230"/>
      <c r="I31" s="228"/>
    </row>
    <row r="32" spans="1:9" ht="12.75">
      <c r="A32" s="270"/>
      <c r="B32" s="228"/>
      <c r="C32" s="266"/>
      <c r="D32" s="266"/>
      <c r="E32" s="266"/>
      <c r="F32" s="267"/>
      <c r="G32" s="267"/>
      <c r="H32" s="230"/>
      <c r="I32" s="228"/>
    </row>
    <row r="33" spans="1:9" ht="12.75">
      <c r="A33" s="268"/>
      <c r="B33" s="228">
        <v>9</v>
      </c>
      <c r="C33" s="266" t="str">
        <f>VLOOKUP(B33,'пр.взв'!B9:D24,2,FALSE)</f>
        <v>Гладких Егор Андреевич</v>
      </c>
      <c r="D33" s="266" t="str">
        <f>VLOOKUP(C33,'пр.взв'!C9:E24,2,FALSE)</f>
        <v>27.01.2001, 1ю</v>
      </c>
      <c r="E33" s="266" t="str">
        <f>VLOOKUP(D33,'пр.взв'!D9:F24,2,FALSE)</f>
        <v>ГБОУ ЦО "Самбо-70" г.Москва</v>
      </c>
      <c r="F33" s="267"/>
      <c r="G33" s="267"/>
      <c r="H33" s="228"/>
      <c r="I33" s="228"/>
    </row>
    <row r="34" spans="1:9" ht="12.75">
      <c r="A34" s="268"/>
      <c r="B34" s="228"/>
      <c r="C34" s="266"/>
      <c r="D34" s="266"/>
      <c r="E34" s="266"/>
      <c r="F34" s="267"/>
      <c r="G34" s="267"/>
      <c r="H34" s="228"/>
      <c r="I34" s="228"/>
    </row>
    <row r="35" ht="24.75" customHeight="1">
      <c r="E35" s="7" t="s">
        <v>30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31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2015-05-10T11:22:04Z</cp:lastPrinted>
  <dcterms:created xsi:type="dcterms:W3CDTF">1996-10-08T23:32:33Z</dcterms:created>
  <dcterms:modified xsi:type="dcterms:W3CDTF">2015-05-12T11:13:38Z</dcterms:modified>
  <cp:category/>
  <cp:version/>
  <cp:contentType/>
  <cp:contentStatus/>
</cp:coreProperties>
</file>