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<sst xmlns="http://schemas.openxmlformats.org/spreadsheetml/2006/main" count="243" uniqueCount="105">
  <si>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</si>
  <si>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</si>
  <si>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</si>
  <si>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</si>
  <si>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</si>
  <si>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</si>
  <si>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</si>
  <si>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</si>
  <si>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</si>
  <si>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</si>
  <si>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</si>
  <si>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</si>
  <si>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</si>
  <si>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</si>
  <si>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</si>
  <si>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</si>
  <si>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</si>
  <si>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</si>
  <si>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</si>
  <si>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</si>
  <si>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</si>
  <si>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</si>
  <si>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</si>
  <si>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</si>
  <si>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</si>
  <si>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</si>
  <si>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</si>
  <si>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</si>
  <si>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</si>
  <si>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</si>
  <si>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</si>
  <si>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</si>
  <si>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</si>
  <si>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</si>
  <si>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</si>
  <si>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</si>
  <si>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</si>
  <si>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</si>
  <si>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</si>
  <si>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</si>
  <si>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</si>
  <si>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</si>
  <si>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</si>
  <si>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</si>
  <si>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</si>
  <si>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</si>
  <si>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</si>
  <si>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</si>
  <si>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</si>
  <si>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</si>
  <si>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Порфирьев Роман Валерьянович</t>
  </si>
  <si>
    <t>31.01.2001, 2р</t>
  </si>
  <si>
    <t>г.Чебоксары, Чувашская Республика, ПФО</t>
  </si>
  <si>
    <t>Арсентьев Д.Р.</t>
  </si>
  <si>
    <t>Дарнов Михаил Максимович</t>
  </si>
  <si>
    <t>27.08.2001, 1ю</t>
  </si>
  <si>
    <t>ГБОУ ЦО "Самбо-70" г.Москва</t>
  </si>
  <si>
    <t>Богомолов В.А., Мартынов И.В.</t>
  </si>
  <si>
    <t>Магомедов Шамиль Рамазанович</t>
  </si>
  <si>
    <t>Корнюшин Денис Алексеевич</t>
  </si>
  <si>
    <t>14.06.2001, 2ю</t>
  </si>
  <si>
    <t>Гуренков А.А.,Савкин А.В., Соломатин А.В., Соломатин С.В.</t>
  </si>
  <si>
    <t>Копшев Олег Владимирович</t>
  </si>
  <si>
    <t>28.10.2001, 1ю</t>
  </si>
  <si>
    <t>г.Энгельс, Саратовская обл., ПФО</t>
  </si>
  <si>
    <t>Гусев М.С.</t>
  </si>
  <si>
    <t>Симин Иосиф Геннадьевич</t>
  </si>
  <si>
    <t>28.09.2001, 1ю</t>
  </si>
  <si>
    <t>Кабанов Д.Б., Богатырев Д.В.</t>
  </si>
  <si>
    <t>Жердев Максим Александрович</t>
  </si>
  <si>
    <t>11.12.2001, 1ю</t>
  </si>
  <si>
    <t>Воронкин Егор Александрович</t>
  </si>
  <si>
    <t>13.10.2001, 3ю</t>
  </si>
  <si>
    <t>г.Саратов, Саратовская обл., ПФО</t>
  </si>
  <si>
    <t>Коченюк А.А.</t>
  </si>
  <si>
    <t>Бурьян Григорий Михайлович</t>
  </si>
  <si>
    <t>06.09.2001, 1ю</t>
  </si>
  <si>
    <t>Никитин А.П.</t>
  </si>
  <si>
    <t>Николаев Никита Алексеевич</t>
  </si>
  <si>
    <t>22.01.2001, 2р</t>
  </si>
  <si>
    <t>Осипов Д.Н.</t>
  </si>
  <si>
    <t>Зверев Михаил Степанович</t>
  </si>
  <si>
    <t>Пегасов С.В.</t>
  </si>
  <si>
    <t>Полтораков Дмитрий Станиславович</t>
  </si>
  <si>
    <t>02.03.2001, 2ю</t>
  </si>
  <si>
    <t>Савкин А.В., Соломатин А.В., Соломатин С.В.</t>
  </si>
  <si>
    <t>В.к. 71  кг.</t>
  </si>
  <si>
    <t>01.08.2002, 1ю</t>
  </si>
  <si>
    <t>подгруппа А</t>
  </si>
  <si>
    <t>Подгруппа Б</t>
  </si>
  <si>
    <t>подгруппа Б</t>
  </si>
  <si>
    <t>0,37</t>
  </si>
  <si>
    <t>2,59</t>
  </si>
  <si>
    <t xml:space="preserve"> КРУГ 3</t>
  </si>
  <si>
    <t>1,38</t>
  </si>
  <si>
    <t>х</t>
  </si>
  <si>
    <t>1,24</t>
  </si>
  <si>
    <t>0,51</t>
  </si>
  <si>
    <t>снят врачом</t>
  </si>
  <si>
    <t>А1</t>
  </si>
  <si>
    <t>А2</t>
  </si>
  <si>
    <t>1,40</t>
  </si>
  <si>
    <t xml:space="preserve"> КРУГ 4</t>
  </si>
  <si>
    <t>пф</t>
  </si>
  <si>
    <t>ф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</si>
</sst>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b/>
      <sz val="12"/>
      <color indexed="12"/>
      <name val="Arial Narrow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42" applyFont="1" applyAlignment="1" applyProtection="1">
      <alignment/>
      <protection/>
    </xf>
    <xf numFmtId="0" fontId="3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 wrapText="1"/>
    </xf>
    <xf numFmtId="0" fontId="32" fillId="0" borderId="0" xfId="42" applyFont="1" applyBorder="1" applyAlignment="1" applyProtection="1">
      <alignment horizontal="center" vertical="center"/>
      <protection/>
    </xf>
    <xf numFmtId="0" fontId="16" fillId="0" borderId="0" xfId="42" applyFont="1" applyBorder="1" applyAlignment="1" applyProtection="1">
      <alignment vertical="center"/>
      <protection/>
    </xf>
    <xf numFmtId="0" fontId="5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15" fillId="0" borderId="16" xfId="0" applyNumberFormat="1" applyFont="1" applyBorder="1" applyAlignment="1">
      <alignment horizontal="center" vertical="center"/>
    </xf>
    <xf numFmtId="180" fontId="15" fillId="0" borderId="17" xfId="0" applyNumberFormat="1" applyFont="1" applyBorder="1" applyAlignment="1">
      <alignment horizontal="center" vertical="center"/>
    </xf>
    <xf numFmtId="0" fontId="33" fillId="0" borderId="0" xfId="42" applyFont="1" applyAlignment="1" applyProtection="1">
      <alignment/>
      <protection/>
    </xf>
    <xf numFmtId="0" fontId="26" fillId="0" borderId="2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9" fillId="33" borderId="23" xfId="0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center" vertical="center"/>
    </xf>
    <xf numFmtId="0" fontId="30" fillId="0" borderId="24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9" fillId="34" borderId="23" xfId="0" applyFont="1" applyFill="1" applyBorder="1" applyAlignment="1">
      <alignment horizontal="center" vertical="center"/>
    </xf>
    <xf numFmtId="0" fontId="29" fillId="34" borderId="26" xfId="0" applyFont="1" applyFill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/>
    </xf>
    <xf numFmtId="0" fontId="25" fillId="35" borderId="27" xfId="42" applyFont="1" applyFill="1" applyBorder="1" applyAlignment="1" applyProtection="1">
      <alignment horizontal="center" vertical="center" wrapText="1"/>
      <protection/>
    </xf>
    <xf numFmtId="0" fontId="25" fillId="35" borderId="28" xfId="42" applyFont="1" applyFill="1" applyBorder="1" applyAlignment="1" applyProtection="1">
      <alignment horizontal="center" vertical="center" wrapText="1"/>
      <protection/>
    </xf>
    <xf numFmtId="0" fontId="25" fillId="35" borderId="29" xfId="42" applyFont="1" applyFill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27" xfId="42" applyFont="1" applyFill="1" applyBorder="1" applyAlignment="1" applyProtection="1">
      <alignment horizontal="center" vertical="center"/>
      <protection/>
    </xf>
    <xf numFmtId="0" fontId="28" fillId="34" borderId="28" xfId="42" applyFont="1" applyFill="1" applyBorder="1" applyAlignment="1" applyProtection="1">
      <alignment horizontal="center" vertical="center"/>
      <protection/>
    </xf>
    <xf numFmtId="0" fontId="28" fillId="34" borderId="29" xfId="42" applyFont="1" applyFill="1" applyBorder="1" applyAlignment="1" applyProtection="1">
      <alignment horizontal="center" vertical="center"/>
      <protection/>
    </xf>
    <xf numFmtId="0" fontId="29" fillId="36" borderId="23" xfId="0" applyFont="1" applyFill="1" applyBorder="1" applyAlignment="1">
      <alignment horizontal="center" vertical="center"/>
    </xf>
    <xf numFmtId="0" fontId="29" fillId="36" borderId="26" xfId="0" applyFont="1" applyFill="1" applyBorder="1" applyAlignment="1">
      <alignment horizontal="center" vertical="center"/>
    </xf>
    <xf numFmtId="0" fontId="29" fillId="36" borderId="25" xfId="0" applyFont="1" applyFill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0" fillId="0" borderId="46" xfId="42" applyNumberFormat="1" applyFont="1" applyFill="1" applyBorder="1" applyAlignment="1" applyProtection="1">
      <alignment horizontal="left" vertical="center" wrapText="1"/>
      <protection/>
    </xf>
    <xf numFmtId="0" fontId="0" fillId="0" borderId="46" xfId="42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5" fillId="0" borderId="46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27" xfId="42" applyFont="1" applyBorder="1" applyAlignment="1" applyProtection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21" xfId="42" applyFont="1" applyBorder="1" applyAlignment="1" applyProtection="1">
      <alignment horizontal="center" vertical="center" wrapText="1"/>
      <protection/>
    </xf>
    <xf numFmtId="0" fontId="4" fillId="0" borderId="22" xfId="42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5" fillId="0" borderId="27" xfId="42" applyNumberFormat="1" applyFont="1" applyFill="1" applyBorder="1" applyAlignment="1" applyProtection="1">
      <alignment horizontal="center" vertical="center" wrapText="1"/>
      <protection/>
    </xf>
    <xf numFmtId="0" fontId="20" fillId="0" borderId="28" xfId="42" applyNumberFormat="1" applyFont="1" applyFill="1" applyBorder="1" applyAlignment="1" applyProtection="1">
      <alignment horizontal="center" vertical="center" wrapText="1"/>
      <protection/>
    </xf>
    <xf numFmtId="0" fontId="20" fillId="0" borderId="29" xfId="42" applyNumberFormat="1" applyFont="1" applyFill="1" applyBorder="1" applyAlignment="1" applyProtection="1">
      <alignment horizontal="center" vertical="center" wrapText="1"/>
      <protection/>
    </xf>
    <xf numFmtId="0" fontId="22" fillId="0" borderId="56" xfId="0" applyFont="1" applyBorder="1" applyAlignment="1">
      <alignment horizontal="center" vertical="center" textRotation="90" wrapText="1"/>
    </xf>
    <xf numFmtId="0" fontId="22" fillId="0" borderId="58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0" fontId="5" fillId="0" borderId="58" xfId="0" applyFont="1" applyBorder="1" applyAlignment="1">
      <alignment horizontal="center" vertical="center" textRotation="90" wrapText="1"/>
    </xf>
    <xf numFmtId="0" fontId="11" fillId="0" borderId="5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37" borderId="60" xfId="0" applyFont="1" applyFill="1" applyBorder="1" applyAlignment="1">
      <alignment horizontal="center" vertical="center" wrapText="1"/>
    </xf>
    <xf numFmtId="0" fontId="13" fillId="37" borderId="61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3" fillId="37" borderId="62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37" borderId="63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180" fontId="11" fillId="0" borderId="56" xfId="0" applyNumberFormat="1" applyFont="1" applyBorder="1" applyAlignment="1">
      <alignment horizontal="center" vertical="center"/>
    </xf>
    <xf numFmtId="180" fontId="11" fillId="0" borderId="57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3" fillId="36" borderId="56" xfId="0" applyFont="1" applyFill="1" applyBorder="1" applyAlignment="1">
      <alignment horizontal="center" vertical="center" textRotation="90" wrapText="1"/>
    </xf>
    <xf numFmtId="0" fontId="23" fillId="36" borderId="58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2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14" fontId="2" fillId="0" borderId="3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4" fillId="0" borderId="24" xfId="42" applyFont="1" applyBorder="1" applyAlignment="1" applyProtection="1">
      <alignment horizontal="center" vertical="center" wrapText="1"/>
      <protection/>
    </xf>
    <xf numFmtId="0" fontId="2" fillId="0" borderId="84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8" xfId="42" applyNumberFormat="1" applyFont="1" applyFill="1" applyBorder="1" applyAlignment="1" applyProtection="1">
      <alignment horizontal="center" vertical="center" wrapText="1"/>
      <protection/>
    </xf>
    <xf numFmtId="0" fontId="5" fillId="0" borderId="29" xfId="42" applyNumberFormat="1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0" fillId="0" borderId="35" xfId="42" applyFont="1" applyFill="1" applyBorder="1" applyAlignment="1" applyProtection="1">
      <alignment horizontal="left" vertical="center" wrapText="1"/>
      <protection/>
    </xf>
    <xf numFmtId="0" fontId="5" fillId="0" borderId="35" xfId="0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2</xdr:col>
      <xdr:colOff>152400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61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27622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</xdr:col>
      <xdr:colOff>95250</xdr:colOff>
      <xdr:row>3</xdr:row>
      <xdr:rowOff>152400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    </cell>
        </row>
        <row r="3">
          <cell r="A3" t="str">
            <v>08-10 мая 2015 г.  г.Саратов</v>
          </cell>
        </row>
        <row r="6">
          <cell r="A6" t="str">
            <v>Гл. судья, судья МК</v>
          </cell>
          <cell r="G6" t="str">
            <v>Балыков Ю.А.</v>
          </cell>
        </row>
        <row r="7">
          <cell r="G7" t="str">
            <v>/г.Пенза/</v>
          </cell>
        </row>
        <row r="8">
          <cell r="A8" t="str">
            <v>Гл. секретарь</v>
          </cell>
          <cell r="G8" t="str">
            <v>Шкильная Е.С.</v>
          </cell>
        </row>
        <row r="9">
          <cell r="G9" t="str">
            <v>/г.Саратов/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9" t="str">
        <f>HYPERLINK('[2]реквизиты'!$A$2)</f>
        <v>Наименование соревнования</v>
      </c>
      <c r="B1" s="90"/>
      <c r="C1" s="90"/>
      <c r="D1" s="90"/>
      <c r="E1" s="90"/>
      <c r="F1" s="90"/>
      <c r="G1" s="90"/>
      <c r="H1" s="91"/>
    </row>
    <row r="2" spans="1:8" ht="17.25" customHeight="1">
      <c r="A2" s="92" t="str">
        <f>HYPERLINK('[2]реквизиты'!$A$3)</f>
        <v>дата и место проведения</v>
      </c>
      <c r="B2" s="92"/>
      <c r="C2" s="92"/>
      <c r="D2" s="92"/>
      <c r="E2" s="92"/>
      <c r="F2" s="92"/>
      <c r="G2" s="92"/>
      <c r="H2" s="92"/>
    </row>
    <row r="3" spans="1:8" ht="18.75" thickBot="1">
      <c r="A3" s="93" t="s">
        <v>44</v>
      </c>
      <c r="B3" s="93"/>
      <c r="C3" s="93"/>
      <c r="D3" s="93"/>
      <c r="E3" s="93"/>
      <c r="F3" s="93"/>
      <c r="G3" s="93"/>
      <c r="H3" s="93"/>
    </row>
    <row r="4" spans="2:8" ht="18.75" thickBot="1">
      <c r="B4" s="49"/>
      <c r="C4" s="50"/>
      <c r="D4" s="94" t="str">
        <f>HYPERLINK('[3]пр.взв.'!F3)</f>
        <v>в.к.   кг</v>
      </c>
      <c r="E4" s="95"/>
      <c r="F4" s="96"/>
      <c r="G4" s="50"/>
      <c r="H4" s="50"/>
    </row>
    <row r="5" spans="1:8" ht="12" customHeight="1" thickBot="1">
      <c r="A5" s="50"/>
      <c r="B5" s="50"/>
      <c r="C5" s="50"/>
      <c r="D5" s="50"/>
      <c r="E5" s="50"/>
      <c r="F5" s="50"/>
      <c r="G5" s="50"/>
      <c r="H5" s="50"/>
    </row>
    <row r="6" spans="1:10" ht="18">
      <c r="A6" s="97" t="s">
        <v>45</v>
      </c>
      <c r="B6" s="84" t="e">
        <f>VLOOKUP(J6,'пр.взв'!B7:G30,2,FALSE)</f>
        <v>#N/A</v>
      </c>
      <c r="C6" s="84"/>
      <c r="D6" s="84"/>
      <c r="E6" s="84"/>
      <c r="F6" s="84"/>
      <c r="G6" s="84"/>
      <c r="H6" s="73" t="e">
        <f>VLOOKUP(J6,'пр.взв'!B7:G30,2,FALSE)</f>
        <v>#N/A</v>
      </c>
      <c r="I6" s="50"/>
      <c r="J6" s="51">
        <v>0</v>
      </c>
    </row>
    <row r="7" spans="1:10" ht="18">
      <c r="A7" s="98"/>
      <c r="B7" s="85"/>
      <c r="C7" s="85"/>
      <c r="D7" s="85"/>
      <c r="E7" s="85"/>
      <c r="F7" s="85"/>
      <c r="G7" s="85"/>
      <c r="H7" s="74"/>
      <c r="I7" s="50"/>
      <c r="J7" s="51"/>
    </row>
    <row r="8" spans="1:10" ht="18">
      <c r="A8" s="98"/>
      <c r="B8" s="75" t="e">
        <f>VLOOKUP(J6,'пр.взв'!B7:G30,2,FALSE)</f>
        <v>#N/A</v>
      </c>
      <c r="C8" s="75"/>
      <c r="D8" s="75"/>
      <c r="E8" s="75"/>
      <c r="F8" s="75"/>
      <c r="G8" s="75"/>
      <c r="H8" s="74"/>
      <c r="I8" s="50"/>
      <c r="J8" s="51"/>
    </row>
    <row r="9" spans="1:10" ht="18.75" thickBot="1">
      <c r="A9" s="99"/>
      <c r="B9" s="76"/>
      <c r="C9" s="76"/>
      <c r="D9" s="76"/>
      <c r="E9" s="76"/>
      <c r="F9" s="76"/>
      <c r="G9" s="76"/>
      <c r="H9" s="77"/>
      <c r="I9" s="50"/>
      <c r="J9" s="51"/>
    </row>
    <row r="10" spans="1:10" ht="18.75" thickBot="1">
      <c r="A10" s="50"/>
      <c r="B10" s="50"/>
      <c r="C10" s="50"/>
      <c r="D10" s="50"/>
      <c r="E10" s="50"/>
      <c r="F10" s="50"/>
      <c r="G10" s="50"/>
      <c r="H10" s="50"/>
      <c r="I10" s="50"/>
      <c r="J10" s="51"/>
    </row>
    <row r="11" spans="1:10" ht="18" customHeight="1">
      <c r="A11" s="86" t="s">
        <v>46</v>
      </c>
      <c r="B11" s="84" t="e">
        <f>VLOOKUP(J11,'пр.взв'!B2:G30,2,FALSE)</f>
        <v>#N/A</v>
      </c>
      <c r="C11" s="84"/>
      <c r="D11" s="84"/>
      <c r="E11" s="84"/>
      <c r="F11" s="84"/>
      <c r="G11" s="84"/>
      <c r="H11" s="73" t="e">
        <f>VLOOKUP(J11,'пр.взв'!B2:G30,2,FALSE)</f>
        <v>#N/A</v>
      </c>
      <c r="I11" s="50"/>
      <c r="J11" s="51">
        <v>0</v>
      </c>
    </row>
    <row r="12" spans="1:10" ht="18" customHeight="1">
      <c r="A12" s="87"/>
      <c r="B12" s="85"/>
      <c r="C12" s="85"/>
      <c r="D12" s="85"/>
      <c r="E12" s="85"/>
      <c r="F12" s="85"/>
      <c r="G12" s="85"/>
      <c r="H12" s="74"/>
      <c r="I12" s="50"/>
      <c r="J12" s="51"/>
    </row>
    <row r="13" spans="1:10" ht="18">
      <c r="A13" s="87"/>
      <c r="B13" s="75" t="e">
        <f>VLOOKUP(J11,'пр.взв'!B2:G30,2,FALSE)</f>
        <v>#N/A</v>
      </c>
      <c r="C13" s="75"/>
      <c r="D13" s="75"/>
      <c r="E13" s="75"/>
      <c r="F13" s="75"/>
      <c r="G13" s="75"/>
      <c r="H13" s="74"/>
      <c r="I13" s="50"/>
      <c r="J13" s="51"/>
    </row>
    <row r="14" spans="1:10" ht="18.75" thickBot="1">
      <c r="A14" s="88"/>
      <c r="B14" s="76"/>
      <c r="C14" s="76"/>
      <c r="D14" s="76"/>
      <c r="E14" s="76"/>
      <c r="F14" s="76"/>
      <c r="G14" s="76"/>
      <c r="H14" s="77"/>
      <c r="I14" s="50"/>
      <c r="J14" s="51"/>
    </row>
    <row r="15" spans="1:10" ht="18.75" thickBot="1">
      <c r="A15" s="50"/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8" customHeight="1">
      <c r="A16" s="81" t="s">
        <v>47</v>
      </c>
      <c r="B16" s="84" t="e">
        <f>VLOOKUP(J16,'пр.взв'!B1:G30,2,FALSE)</f>
        <v>#N/A</v>
      </c>
      <c r="C16" s="84"/>
      <c r="D16" s="84"/>
      <c r="E16" s="84"/>
      <c r="F16" s="84"/>
      <c r="G16" s="84"/>
      <c r="H16" s="73" t="e">
        <f>VLOOKUP(J16,'пр.взв'!B1:G30,2,FALSE)</f>
        <v>#N/A</v>
      </c>
      <c r="I16" s="50"/>
      <c r="J16" s="51">
        <v>0</v>
      </c>
    </row>
    <row r="17" spans="1:10" ht="18" customHeight="1">
      <c r="A17" s="82"/>
      <c r="B17" s="85"/>
      <c r="C17" s="85"/>
      <c r="D17" s="85"/>
      <c r="E17" s="85"/>
      <c r="F17" s="85"/>
      <c r="G17" s="85"/>
      <c r="H17" s="74"/>
      <c r="I17" s="50"/>
      <c r="J17" s="51"/>
    </row>
    <row r="18" spans="1:10" ht="18">
      <c r="A18" s="82"/>
      <c r="B18" s="75" t="e">
        <f>VLOOKUP(J16,'пр.взв'!B1:G30,2,FALSE)</f>
        <v>#N/A</v>
      </c>
      <c r="C18" s="75"/>
      <c r="D18" s="75"/>
      <c r="E18" s="75"/>
      <c r="F18" s="75"/>
      <c r="G18" s="75"/>
      <c r="H18" s="74"/>
      <c r="I18" s="50"/>
      <c r="J18" s="51"/>
    </row>
    <row r="19" spans="1:10" ht="18.75" thickBot="1">
      <c r="A19" s="83"/>
      <c r="B19" s="76"/>
      <c r="C19" s="76"/>
      <c r="D19" s="76"/>
      <c r="E19" s="76"/>
      <c r="F19" s="76"/>
      <c r="G19" s="76"/>
      <c r="H19" s="77"/>
      <c r="I19" s="50"/>
      <c r="J19" s="51"/>
    </row>
    <row r="20" spans="1:10" ht="18.75" thickBot="1">
      <c r="A20" s="50"/>
      <c r="B20" s="50"/>
      <c r="C20" s="50"/>
      <c r="D20" s="50"/>
      <c r="E20" s="50"/>
      <c r="F20" s="50"/>
      <c r="G20" s="50"/>
      <c r="H20" s="50"/>
      <c r="I20" s="50"/>
      <c r="J20" s="51"/>
    </row>
    <row r="21" spans="1:10" ht="18" customHeight="1">
      <c r="A21" s="81" t="s">
        <v>47</v>
      </c>
      <c r="B21" s="84" t="e">
        <f>VLOOKUP(J21,'пр.взв'!B2:G31,2,FALSE)</f>
        <v>#N/A</v>
      </c>
      <c r="C21" s="84"/>
      <c r="D21" s="84"/>
      <c r="E21" s="84"/>
      <c r="F21" s="84"/>
      <c r="G21" s="84"/>
      <c r="H21" s="73" t="e">
        <f>VLOOKUP(J21,'пр.взв'!B2:G31,2,FALSE)</f>
        <v>#N/A</v>
      </c>
      <c r="I21" s="50"/>
      <c r="J21" s="51">
        <v>0</v>
      </c>
    </row>
    <row r="22" spans="1:10" ht="18" customHeight="1">
      <c r="A22" s="82"/>
      <c r="B22" s="85"/>
      <c r="C22" s="85"/>
      <c r="D22" s="85"/>
      <c r="E22" s="85"/>
      <c r="F22" s="85"/>
      <c r="G22" s="85"/>
      <c r="H22" s="74"/>
      <c r="I22" s="50"/>
      <c r="J22" s="51"/>
    </row>
    <row r="23" spans="1:9" ht="18">
      <c r="A23" s="82"/>
      <c r="B23" s="75" t="e">
        <f>VLOOKUP(J21,'пр.взв'!B2:G31,2,FALSE)</f>
        <v>#N/A</v>
      </c>
      <c r="C23" s="75"/>
      <c r="D23" s="75"/>
      <c r="E23" s="75"/>
      <c r="F23" s="75"/>
      <c r="G23" s="75"/>
      <c r="H23" s="74"/>
      <c r="I23" s="50"/>
    </row>
    <row r="24" spans="1:9" ht="18.75" thickBot="1">
      <c r="A24" s="83"/>
      <c r="B24" s="76"/>
      <c r="C24" s="76"/>
      <c r="D24" s="76"/>
      <c r="E24" s="76"/>
      <c r="F24" s="76"/>
      <c r="G24" s="76"/>
      <c r="H24" s="77"/>
      <c r="I24" s="50"/>
    </row>
    <row r="25" spans="1:8" ht="18">
      <c r="A25" s="50"/>
      <c r="B25" s="50"/>
      <c r="C25" s="50"/>
      <c r="D25" s="50"/>
      <c r="E25" s="50"/>
      <c r="F25" s="50"/>
      <c r="G25" s="50"/>
      <c r="H25" s="50"/>
    </row>
    <row r="26" spans="1:8" ht="18">
      <c r="A26" s="50" t="s">
        <v>48</v>
      </c>
      <c r="B26" s="50"/>
      <c r="C26" s="50"/>
      <c r="D26" s="50"/>
      <c r="E26" s="50"/>
      <c r="F26" s="50"/>
      <c r="G26" s="50"/>
      <c r="H26" s="50"/>
    </row>
    <row r="27" ht="13.5" thickBot="1"/>
    <row r="28" spans="1:10" ht="12.75">
      <c r="A28" s="78" t="e">
        <f>VLOOKUP(J28,'пр.взв'!B7:G46,6,FALSE)</f>
        <v>#N/A</v>
      </c>
      <c r="B28" s="79"/>
      <c r="C28" s="79"/>
      <c r="D28" s="79"/>
      <c r="E28" s="79"/>
      <c r="F28" s="79"/>
      <c r="G28" s="79"/>
      <c r="H28" s="73"/>
      <c r="J28">
        <v>0</v>
      </c>
    </row>
    <row r="29" spans="1:8" ht="13.5" thickBot="1">
      <c r="A29" s="80"/>
      <c r="B29" s="76"/>
      <c r="C29" s="76"/>
      <c r="D29" s="76"/>
      <c r="E29" s="76"/>
      <c r="F29" s="76"/>
      <c r="G29" s="76"/>
      <c r="H29" s="77"/>
    </row>
    <row r="32" spans="1:8" ht="18">
      <c r="A32" s="50" t="s">
        <v>49</v>
      </c>
      <c r="B32" s="50"/>
      <c r="C32" s="50"/>
      <c r="D32" s="50"/>
      <c r="E32" s="50"/>
      <c r="F32" s="50"/>
      <c r="G32" s="50"/>
      <c r="H32" s="50"/>
    </row>
    <row r="33" spans="1:8" ht="18">
      <c r="A33" s="50"/>
      <c r="B33" s="50"/>
      <c r="C33" s="50"/>
      <c r="D33" s="50"/>
      <c r="E33" s="50"/>
      <c r="F33" s="50"/>
      <c r="G33" s="50"/>
      <c r="H33" s="50"/>
    </row>
    <row r="34" spans="1:8" ht="18">
      <c r="A34" s="50"/>
      <c r="B34" s="50"/>
      <c r="C34" s="50"/>
      <c r="D34" s="50"/>
      <c r="E34" s="50"/>
      <c r="F34" s="50"/>
      <c r="G34" s="50"/>
      <c r="H34" s="50"/>
    </row>
    <row r="35" spans="1:8" ht="18">
      <c r="A35" s="52"/>
      <c r="B35" s="52"/>
      <c r="C35" s="52"/>
      <c r="D35" s="52"/>
      <c r="E35" s="52"/>
      <c r="F35" s="52"/>
      <c r="G35" s="52"/>
      <c r="H35" s="52"/>
    </row>
    <row r="36" spans="1:8" ht="18">
      <c r="A36" s="53"/>
      <c r="B36" s="53"/>
      <c r="C36" s="53"/>
      <c r="D36" s="53"/>
      <c r="E36" s="53"/>
      <c r="F36" s="53"/>
      <c r="G36" s="53"/>
      <c r="H36" s="53"/>
    </row>
    <row r="37" spans="1:8" ht="18">
      <c r="A37" s="52"/>
      <c r="B37" s="52"/>
      <c r="C37" s="52"/>
      <c r="D37" s="52"/>
      <c r="E37" s="52"/>
      <c r="F37" s="52"/>
      <c r="G37" s="52"/>
      <c r="H37" s="52"/>
    </row>
    <row r="38" spans="1:8" ht="18">
      <c r="A38" s="54"/>
      <c r="B38" s="54"/>
      <c r="C38" s="54"/>
      <c r="D38" s="54"/>
      <c r="E38" s="54"/>
      <c r="F38" s="54"/>
      <c r="G38" s="54"/>
      <c r="H38" s="54"/>
    </row>
    <row r="39" spans="1:8" ht="18">
      <c r="A39" s="52"/>
      <c r="B39" s="52"/>
      <c r="C39" s="52"/>
      <c r="D39" s="52"/>
      <c r="E39" s="52"/>
      <c r="F39" s="52"/>
      <c r="G39" s="52"/>
      <c r="H39" s="52"/>
    </row>
    <row r="40" spans="1:8" ht="18">
      <c r="A40" s="54"/>
      <c r="B40" s="54"/>
      <c r="C40" s="54"/>
      <c r="D40" s="54"/>
      <c r="E40" s="54"/>
      <c r="F40" s="54"/>
      <c r="G40" s="54"/>
      <c r="H40" s="54"/>
    </row>
  </sheetData>
  <sheetProtection/>
  <mergeCells count="21"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G19" sqref="F19:G2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8" t="s">
        <v>23</v>
      </c>
      <c r="C1" s="108"/>
      <c r="D1" s="108"/>
      <c r="E1" s="108"/>
      <c r="F1" s="108"/>
      <c r="G1" s="108"/>
      <c r="H1" s="108"/>
      <c r="I1" s="108"/>
      <c r="K1" s="132" t="s">
        <v>23</v>
      </c>
      <c r="L1" s="132"/>
      <c r="M1" s="132"/>
      <c r="N1" s="132"/>
      <c r="O1" s="132"/>
      <c r="P1" s="132"/>
      <c r="Q1" s="132"/>
      <c r="R1" s="132"/>
    </row>
    <row r="2" spans="1:18" ht="15" customHeight="1" thickBot="1">
      <c r="A2" s="11"/>
      <c r="B2" s="13"/>
      <c r="C2" s="13" t="s">
        <v>93</v>
      </c>
      <c r="D2" s="13"/>
      <c r="E2" s="68" t="s">
        <v>88</v>
      </c>
      <c r="F2" s="33" t="str">
        <f>HYPERLINK('пр.взв'!D4)</f>
        <v>В.к. 71  кг.</v>
      </c>
      <c r="G2" s="13"/>
      <c r="H2" s="13"/>
      <c r="I2" s="13"/>
      <c r="K2" s="1"/>
      <c r="L2" s="1" t="s">
        <v>102</v>
      </c>
      <c r="M2" s="1"/>
      <c r="N2" s="69" t="s">
        <v>90</v>
      </c>
      <c r="O2" s="33" t="str">
        <f>HYPERLINK('пр.взв'!D4)</f>
        <v>В.к. 71  кг.</v>
      </c>
      <c r="P2" s="1"/>
      <c r="Q2" s="1"/>
      <c r="R2" s="1"/>
    </row>
    <row r="3" spans="1:18" ht="12.75">
      <c r="A3" s="126"/>
      <c r="B3" s="109" t="s">
        <v>5</v>
      </c>
      <c r="C3" s="100" t="s">
        <v>2</v>
      </c>
      <c r="D3" s="111" t="s">
        <v>24</v>
      </c>
      <c r="E3" s="100" t="s">
        <v>25</v>
      </c>
      <c r="F3" s="100" t="s">
        <v>26</v>
      </c>
      <c r="G3" s="111" t="s">
        <v>27</v>
      </c>
      <c r="H3" s="100" t="s">
        <v>28</v>
      </c>
      <c r="I3" s="102" t="s">
        <v>29</v>
      </c>
      <c r="K3" s="133" t="s">
        <v>5</v>
      </c>
      <c r="L3" s="135" t="s">
        <v>2</v>
      </c>
      <c r="M3" s="137" t="s">
        <v>24</v>
      </c>
      <c r="N3" s="135" t="s">
        <v>25</v>
      </c>
      <c r="O3" s="135" t="s">
        <v>26</v>
      </c>
      <c r="P3" s="137" t="s">
        <v>27</v>
      </c>
      <c r="Q3" s="135" t="s">
        <v>28</v>
      </c>
      <c r="R3" s="139" t="s">
        <v>29</v>
      </c>
    </row>
    <row r="4" spans="1:18" ht="13.5" thickBot="1">
      <c r="A4" s="126"/>
      <c r="B4" s="110"/>
      <c r="C4" s="101"/>
      <c r="D4" s="112"/>
      <c r="E4" s="101"/>
      <c r="F4" s="101"/>
      <c r="G4" s="112"/>
      <c r="H4" s="101"/>
      <c r="I4" s="103"/>
      <c r="K4" s="134"/>
      <c r="L4" s="136"/>
      <c r="M4" s="138"/>
      <c r="N4" s="136"/>
      <c r="O4" s="136"/>
      <c r="P4" s="138"/>
      <c r="Q4" s="136"/>
      <c r="R4" s="140"/>
    </row>
    <row r="5" spans="1:18" ht="12.75">
      <c r="A5" s="126"/>
      <c r="B5" s="125">
        <v>1</v>
      </c>
      <c r="C5" s="104" t="str">
        <f>VLOOKUP(B5,'пр.взв'!B7:E30,2,FALSE)</f>
        <v>Симин Иосиф Геннадьевич</v>
      </c>
      <c r="D5" s="106" t="str">
        <f>VLOOKUP(B5,'пр.взв'!B7:F30,3,FALSE)</f>
        <v>28.09.2001, 1ю</v>
      </c>
      <c r="E5" s="106" t="str">
        <f>VLOOKUP(B5,'пр.взв'!B5:G30,4,FALSE)</f>
        <v>ГБОУ ЦО "Самбо-70" г.Москва</v>
      </c>
      <c r="F5" s="120"/>
      <c r="G5" s="120"/>
      <c r="H5" s="122"/>
      <c r="I5" s="124"/>
      <c r="K5" s="125">
        <v>8</v>
      </c>
      <c r="L5" s="104" t="str">
        <f>VLOOKUP(K5,'пр.взв'!B7:E30,2,FALSE)</f>
        <v>Корнюшин Денис Алексеевич</v>
      </c>
      <c r="M5" s="104" t="str">
        <f>VLOOKUP(K5,'пр.взв'!B7:G30,3,FALSE)</f>
        <v>14.06.2001, 2ю</v>
      </c>
      <c r="N5" s="104" t="str">
        <f>VLOOKUP(K5,'пр.взв'!B7:G30,4,FALSE)</f>
        <v>ГБОУ ЦО "Самбо-70" г.Москва</v>
      </c>
      <c r="O5" s="120"/>
      <c r="P5" s="120"/>
      <c r="Q5" s="122"/>
      <c r="R5" s="124"/>
    </row>
    <row r="6" spans="1:18" ht="12.75">
      <c r="A6" s="126"/>
      <c r="B6" s="115"/>
      <c r="C6" s="105"/>
      <c r="D6" s="107"/>
      <c r="E6" s="107"/>
      <c r="F6" s="121"/>
      <c r="G6" s="121"/>
      <c r="H6" s="123"/>
      <c r="I6" s="113"/>
      <c r="K6" s="115"/>
      <c r="L6" s="105"/>
      <c r="M6" s="105"/>
      <c r="N6" s="105"/>
      <c r="O6" s="121"/>
      <c r="P6" s="121"/>
      <c r="Q6" s="123"/>
      <c r="R6" s="113"/>
    </row>
    <row r="7" spans="1:18" ht="12.75">
      <c r="A7" s="126"/>
      <c r="B7" s="115">
        <v>4</v>
      </c>
      <c r="C7" s="117" t="str">
        <f>VLOOKUP(B7,'пр.взв'!B7:G30,2,FALSE)</f>
        <v>Порфирьев Роман Валерьянович</v>
      </c>
      <c r="D7" s="107" t="str">
        <f>VLOOKUP(B7,'пр.взв'!B7:G30,3,FALSE)</f>
        <v>31.01.2001, 2р</v>
      </c>
      <c r="E7" s="107" t="str">
        <f>VLOOKUP(B7,'пр.взв'!B7:G30,4,FALSE)</f>
        <v>г.Чебоксары, Чувашская Республика, ПФО</v>
      </c>
      <c r="F7" s="121"/>
      <c r="G7" s="121"/>
      <c r="H7" s="123"/>
      <c r="I7" s="113"/>
      <c r="K7" s="115">
        <v>10</v>
      </c>
      <c r="L7" s="117" t="str">
        <f>VLOOKUP(K7,'пр.взв'!B7:E30,2,FALSE)</f>
        <v>Магомедов Шамиль Рамазанович</v>
      </c>
      <c r="M7" s="117" t="str">
        <f>VLOOKUP(K7,'пр.взв'!B7:G30,3,FALSE)</f>
        <v>01.08.2002, 1ю</v>
      </c>
      <c r="N7" s="117" t="str">
        <f>VLOOKUP(K7,'пр.взв'!B7:G30,4,FALSE)</f>
        <v>ГБОУ ЦО "Самбо-70" г.Москва</v>
      </c>
      <c r="O7" s="121"/>
      <c r="P7" s="121"/>
      <c r="Q7" s="123"/>
      <c r="R7" s="113"/>
    </row>
    <row r="8" spans="1:18" ht="13.5" thickBot="1">
      <c r="A8" s="126"/>
      <c r="B8" s="116"/>
      <c r="C8" s="118"/>
      <c r="D8" s="119"/>
      <c r="E8" s="119"/>
      <c r="F8" s="127"/>
      <c r="G8" s="127"/>
      <c r="H8" s="128"/>
      <c r="I8" s="114"/>
      <c r="K8" s="116"/>
      <c r="L8" s="105"/>
      <c r="M8" s="105"/>
      <c r="N8" s="105"/>
      <c r="O8" s="127"/>
      <c r="P8" s="127"/>
      <c r="Q8" s="128"/>
      <c r="R8" s="114"/>
    </row>
    <row r="9" spans="1:18" ht="12.75">
      <c r="A9" s="126"/>
      <c r="B9" s="125">
        <v>3</v>
      </c>
      <c r="C9" s="104" t="str">
        <f>VLOOKUP(B9,'пр.взв'!B7:E806,2,FALSE)</f>
        <v>Полтораков Дмитрий Станиславович</v>
      </c>
      <c r="D9" s="106" t="str">
        <f>VLOOKUP(B9,'пр.взв'!B7:F30,3,FALSE)</f>
        <v>02.03.2001, 2ю</v>
      </c>
      <c r="E9" s="106" t="str">
        <f>VLOOKUP(B9,'пр.взв'!B7:G30,4,FALSE)</f>
        <v>ГБОУ ЦО "Самбо-70" г.Москва</v>
      </c>
      <c r="F9" s="120"/>
      <c r="G9" s="120"/>
      <c r="H9" s="122"/>
      <c r="I9" s="124"/>
      <c r="K9" s="125"/>
      <c r="L9" s="104" t="e">
        <f>VLOOKUP(K9,'пр.взв'!B7:E30,2,FALSE)</f>
        <v>#N/A</v>
      </c>
      <c r="M9" s="104" t="e">
        <f>VLOOKUP(K9,'пр.взв'!B7:G30,3,FALSE)</f>
        <v>#N/A</v>
      </c>
      <c r="N9" s="104" t="e">
        <f>VLOOKUP(K9,'пр.взв'!B7:G30,4,FALSE)</f>
        <v>#N/A</v>
      </c>
      <c r="O9" s="120"/>
      <c r="P9" s="120"/>
      <c r="Q9" s="122"/>
      <c r="R9" s="124"/>
    </row>
    <row r="10" spans="1:18" ht="12.75">
      <c r="A10" s="126"/>
      <c r="B10" s="115"/>
      <c r="C10" s="105"/>
      <c r="D10" s="107"/>
      <c r="E10" s="107"/>
      <c r="F10" s="121"/>
      <c r="G10" s="121"/>
      <c r="H10" s="123"/>
      <c r="I10" s="113"/>
      <c r="K10" s="115"/>
      <c r="L10" s="105"/>
      <c r="M10" s="105"/>
      <c r="N10" s="105"/>
      <c r="O10" s="121"/>
      <c r="P10" s="121"/>
      <c r="Q10" s="123"/>
      <c r="R10" s="113"/>
    </row>
    <row r="11" spans="1:18" ht="12.75">
      <c r="A11" s="126"/>
      <c r="B11" s="115">
        <v>5</v>
      </c>
      <c r="C11" s="117" t="str">
        <f>VLOOKUP(B11,'пр.взв'!B7:E30,2,FALSE)</f>
        <v>Жердев Максим Александрович</v>
      </c>
      <c r="D11" s="107" t="str">
        <f>VLOOKUP(B11,'пр.взв'!B7:G30,3,FALSE)</f>
        <v>11.12.2001, 1ю</v>
      </c>
      <c r="E11" s="107" t="str">
        <f>VLOOKUP(B11,'пр.взв'!B7:G30,4,FALSE)</f>
        <v>ГБОУ ЦО "Самбо-70" г.Москва</v>
      </c>
      <c r="F11" s="121"/>
      <c r="G11" s="121"/>
      <c r="H11" s="123"/>
      <c r="I11" s="113"/>
      <c r="K11" s="115"/>
      <c r="L11" s="117" t="e">
        <f>VLOOKUP(K11,'пр.взв'!B7:E30,2,FALSE)</f>
        <v>#N/A</v>
      </c>
      <c r="M11" s="117" t="e">
        <f>VLOOKUP(K11,'пр.взв'!B7:G30,3,FALSE)</f>
        <v>#N/A</v>
      </c>
      <c r="N11" s="117" t="e">
        <f>VLOOKUP(K11,'пр.взв'!B7:G30,4,FALSE)</f>
        <v>#N/A</v>
      </c>
      <c r="O11" s="121"/>
      <c r="P11" s="121"/>
      <c r="Q11" s="123"/>
      <c r="R11" s="113"/>
    </row>
    <row r="12" spans="1:18" ht="13.5" thickBot="1">
      <c r="A12" s="126"/>
      <c r="B12" s="116"/>
      <c r="C12" s="118"/>
      <c r="D12" s="119"/>
      <c r="E12" s="119"/>
      <c r="F12" s="127"/>
      <c r="G12" s="127"/>
      <c r="H12" s="128"/>
      <c r="I12" s="114"/>
      <c r="K12" s="116"/>
      <c r="L12" s="105"/>
      <c r="M12" s="105"/>
      <c r="N12" s="105"/>
      <c r="O12" s="127"/>
      <c r="P12" s="127"/>
      <c r="Q12" s="128"/>
      <c r="R12" s="114"/>
    </row>
    <row r="13" spans="1:18" ht="12.75">
      <c r="A13" s="126"/>
      <c r="B13" s="125"/>
      <c r="C13" s="104" t="e">
        <f>VLOOKUP(B13,'пр.взв'!B7:E30,2,FALSE)</f>
        <v>#N/A</v>
      </c>
      <c r="D13" s="106" t="e">
        <f>VLOOKUP(B13,'пр.взв'!B5:F30,3,FALSE)</f>
        <v>#N/A</v>
      </c>
      <c r="E13" s="106" t="e">
        <f>VLOOKUP(B13,'пр.взв'!B3:G30,4,FALSE)</f>
        <v>#N/A</v>
      </c>
      <c r="F13" s="120"/>
      <c r="G13" s="120"/>
      <c r="H13" s="122"/>
      <c r="I13" s="124"/>
      <c r="K13" s="125"/>
      <c r="L13" s="104" t="e">
        <f>VLOOKUP(K13,'пр.взв'!B7:E30,2,FALSE)</f>
        <v>#N/A</v>
      </c>
      <c r="M13" s="104" t="e">
        <f>VLOOKUP(K13,'пр.взв'!B5:G30,3,FALSE)</f>
        <v>#N/A</v>
      </c>
      <c r="N13" s="104" t="e">
        <f>VLOOKUP(K13,'пр.взв'!B5:G30,4,FALSE)</f>
        <v>#N/A</v>
      </c>
      <c r="O13" s="120"/>
      <c r="P13" s="120"/>
      <c r="Q13" s="122"/>
      <c r="R13" s="124"/>
    </row>
    <row r="14" spans="1:18" ht="12.75">
      <c r="A14" s="126"/>
      <c r="B14" s="115"/>
      <c r="C14" s="105"/>
      <c r="D14" s="107"/>
      <c r="E14" s="107"/>
      <c r="F14" s="121"/>
      <c r="G14" s="121"/>
      <c r="H14" s="123"/>
      <c r="I14" s="113"/>
      <c r="K14" s="115"/>
      <c r="L14" s="105"/>
      <c r="M14" s="105"/>
      <c r="N14" s="105"/>
      <c r="O14" s="121"/>
      <c r="P14" s="121"/>
      <c r="Q14" s="123"/>
      <c r="R14" s="113"/>
    </row>
    <row r="15" spans="1:18" ht="12.75">
      <c r="A15" s="126"/>
      <c r="B15" s="115"/>
      <c r="C15" s="117" t="e">
        <f>VLOOKUP(B15,'пр.взв'!B7:E30,2,FALSE)</f>
        <v>#N/A</v>
      </c>
      <c r="D15" s="107" t="e">
        <f>VLOOKUP(B15,'пр.взв'!B5:G30,3,FALSE)</f>
        <v>#N/A</v>
      </c>
      <c r="E15" s="107" t="e">
        <f>VLOOKUP(B15,'пр.взв'!B5:G30,4,FALSE)</f>
        <v>#N/A</v>
      </c>
      <c r="F15" s="121"/>
      <c r="G15" s="121"/>
      <c r="H15" s="123"/>
      <c r="I15" s="113"/>
      <c r="K15" s="115"/>
      <c r="L15" s="117" t="e">
        <f>VLOOKUP(K15,'пр.взв'!B7:E30,2,FALSE)</f>
        <v>#N/A</v>
      </c>
      <c r="M15" s="117" t="e">
        <f>VLOOKUP(K15,'пр.взв'!B5:G30,3,FALSE)</f>
        <v>#N/A</v>
      </c>
      <c r="N15" s="117" t="e">
        <f>VLOOKUP(K15,'пр.взв'!B5:G30,4,FALSE)</f>
        <v>#N/A</v>
      </c>
      <c r="O15" s="121"/>
      <c r="P15" s="121"/>
      <c r="Q15" s="123"/>
      <c r="R15" s="113"/>
    </row>
    <row r="16" spans="1:18" ht="13.5" thickBot="1">
      <c r="A16" s="126"/>
      <c r="B16" s="116"/>
      <c r="C16" s="118"/>
      <c r="D16" s="119"/>
      <c r="E16" s="119"/>
      <c r="F16" s="127"/>
      <c r="G16" s="127"/>
      <c r="H16" s="128"/>
      <c r="I16" s="114"/>
      <c r="K16" s="116"/>
      <c r="L16" s="105"/>
      <c r="M16" s="105"/>
      <c r="N16" s="105"/>
      <c r="O16" s="127"/>
      <c r="P16" s="127"/>
      <c r="Q16" s="128"/>
      <c r="R16" s="114"/>
    </row>
    <row r="17" spans="1:18" ht="12.75">
      <c r="A17" s="126"/>
      <c r="B17" s="125"/>
      <c r="C17" s="104" t="e">
        <f>VLOOKUP(B17,'пр.взв'!B7:E30,2,FALSE)</f>
        <v>#N/A</v>
      </c>
      <c r="D17" s="106" t="e">
        <f>VLOOKUP(B17,'пр.взв'!B7:F30,3,FALSE)</f>
        <v>#N/A</v>
      </c>
      <c r="E17" s="106" t="e">
        <f>VLOOKUP(B17,'пр.взв'!B7:G30,4,FALSE)</f>
        <v>#N/A</v>
      </c>
      <c r="F17" s="120"/>
      <c r="G17" s="120"/>
      <c r="H17" s="122"/>
      <c r="I17" s="124"/>
      <c r="K17" s="125"/>
      <c r="L17" s="104" t="e">
        <f>VLOOKUP(K17,'пр.взв'!B7:E30,2,FALSE)</f>
        <v>#N/A</v>
      </c>
      <c r="M17" s="104" t="e">
        <f>VLOOKUP(K17,'пр.взв'!B7:G30,3,FALSE)</f>
        <v>#N/A</v>
      </c>
      <c r="N17" s="104" t="e">
        <f>VLOOKUP(K17,'пр.взв'!B7:G30,4,FALSE)</f>
        <v>#N/A</v>
      </c>
      <c r="O17" s="120"/>
      <c r="P17" s="120"/>
      <c r="Q17" s="122"/>
      <c r="R17" s="124"/>
    </row>
    <row r="18" spans="1:18" ht="12.75">
      <c r="A18" s="126"/>
      <c r="B18" s="115"/>
      <c r="C18" s="105"/>
      <c r="D18" s="107"/>
      <c r="E18" s="107"/>
      <c r="F18" s="121"/>
      <c r="G18" s="121"/>
      <c r="H18" s="123"/>
      <c r="I18" s="113"/>
      <c r="K18" s="115"/>
      <c r="L18" s="105"/>
      <c r="M18" s="105"/>
      <c r="N18" s="105"/>
      <c r="O18" s="121"/>
      <c r="P18" s="121"/>
      <c r="Q18" s="123"/>
      <c r="R18" s="113"/>
    </row>
    <row r="19" spans="1:18" ht="12.75">
      <c r="A19" s="126"/>
      <c r="B19" s="115"/>
      <c r="C19" s="117" t="e">
        <f>VLOOKUP(B19,'пр.взв'!B7:E30,2,FALSE)</f>
        <v>#N/A</v>
      </c>
      <c r="D19" s="107" t="e">
        <f>VLOOKUP(B19,'пр.взв'!B7:G30,3,FALSE)</f>
        <v>#N/A</v>
      </c>
      <c r="E19" s="107" t="e">
        <f>VLOOKUP(B19,'пр.взв'!B7:G30,4,FALSE)</f>
        <v>#N/A</v>
      </c>
      <c r="F19" s="121"/>
      <c r="G19" s="121"/>
      <c r="H19" s="123"/>
      <c r="I19" s="113"/>
      <c r="K19" s="115"/>
      <c r="L19" s="117" t="e">
        <f>VLOOKUP(K19,'пр.взв'!B7:E30,2,FALSE)</f>
        <v>#N/A</v>
      </c>
      <c r="M19" s="117" t="e">
        <f>VLOOKUP(K19,'пр.взв'!B7:G30,3,FALSE)</f>
        <v>#N/A</v>
      </c>
      <c r="N19" s="117" t="e">
        <f>VLOOKUP(K19,'пр.взв'!B7:G30,4,FALSE)</f>
        <v>#N/A</v>
      </c>
      <c r="O19" s="121"/>
      <c r="P19" s="121"/>
      <c r="Q19" s="123"/>
      <c r="R19" s="113"/>
    </row>
    <row r="20" spans="1:18" ht="13.5" thickBot="1">
      <c r="A20" s="126"/>
      <c r="B20" s="116"/>
      <c r="C20" s="118"/>
      <c r="D20" s="119"/>
      <c r="E20" s="119"/>
      <c r="F20" s="127"/>
      <c r="G20" s="127"/>
      <c r="H20" s="128"/>
      <c r="I20" s="114"/>
      <c r="K20" s="116"/>
      <c r="L20" s="105"/>
      <c r="M20" s="105"/>
      <c r="N20" s="105"/>
      <c r="O20" s="127"/>
      <c r="P20" s="127"/>
      <c r="Q20" s="128"/>
      <c r="R20" s="114"/>
    </row>
    <row r="21" spans="1:18" ht="12.75">
      <c r="A21" s="126"/>
      <c r="B21" s="125"/>
      <c r="C21" s="104" t="e">
        <f>VLOOKUP(B21,'пр.взв'!B7:E30,2,FALSE)</f>
        <v>#N/A</v>
      </c>
      <c r="D21" s="106" t="e">
        <f>VLOOKUP(B21,'пр.взв'!B3:F31,3,FALSE)</f>
        <v>#N/A</v>
      </c>
      <c r="E21" s="106" t="e">
        <f>VLOOKUP(B21,'пр.взв'!B2:G31,4,FALSE)</f>
        <v>#N/A</v>
      </c>
      <c r="F21" s="120"/>
      <c r="G21" s="120"/>
      <c r="H21" s="122"/>
      <c r="I21" s="124"/>
      <c r="K21" s="125"/>
      <c r="L21" s="104" t="e">
        <f>VLOOKUP(K21,'пр.взв'!B7:E30,2,FALSE)</f>
        <v>#N/A</v>
      </c>
      <c r="M21" s="104" t="e">
        <f>VLOOKUP(K21,'пр.взв'!B3:G32,3,FALSE)</f>
        <v>#N/A</v>
      </c>
      <c r="N21" s="104" t="e">
        <f>VLOOKUP(K21,'пр.взв'!B3:G32,4,FALSE)</f>
        <v>#N/A</v>
      </c>
      <c r="O21" s="120"/>
      <c r="P21" s="120"/>
      <c r="Q21" s="122"/>
      <c r="R21" s="124"/>
    </row>
    <row r="22" spans="1:18" ht="12.75">
      <c r="A22" s="126"/>
      <c r="B22" s="115"/>
      <c r="C22" s="105"/>
      <c r="D22" s="107"/>
      <c r="E22" s="107"/>
      <c r="F22" s="121"/>
      <c r="G22" s="121"/>
      <c r="H22" s="123"/>
      <c r="I22" s="113"/>
      <c r="K22" s="115"/>
      <c r="L22" s="105"/>
      <c r="M22" s="105"/>
      <c r="N22" s="105"/>
      <c r="O22" s="121"/>
      <c r="P22" s="121"/>
      <c r="Q22" s="123"/>
      <c r="R22" s="113"/>
    </row>
    <row r="23" spans="1:18" ht="12.75">
      <c r="A23" s="126"/>
      <c r="B23" s="115"/>
      <c r="C23" s="117" t="e">
        <f>VLOOKUP(B23,'пр.взв'!B7:E30,2,FALSE)</f>
        <v>#N/A</v>
      </c>
      <c r="D23" s="107" t="e">
        <f>VLOOKUP(B23,'пр.взв'!B3:G32,3,FALSE)</f>
        <v>#N/A</v>
      </c>
      <c r="E23" s="107" t="e">
        <f>VLOOKUP(B23,'пр.взв'!B2:G32,4,FALSE)</f>
        <v>#N/A</v>
      </c>
      <c r="F23" s="121"/>
      <c r="G23" s="121"/>
      <c r="H23" s="123"/>
      <c r="I23" s="113"/>
      <c r="K23" s="115"/>
      <c r="L23" s="117" t="e">
        <f>VLOOKUP(K23,'пр.взв'!B6:E30,2,FALSE)</f>
        <v>#N/A</v>
      </c>
      <c r="M23" s="117" t="e">
        <f>VLOOKUP(K23,'пр.взв'!B3:G34,3,FALSE)</f>
        <v>#N/A</v>
      </c>
      <c r="N23" s="117" t="e">
        <f>VLOOKUP(K23,'пр.взв'!B3:G34,4,FALSE)</f>
        <v>#N/A</v>
      </c>
      <c r="O23" s="121"/>
      <c r="P23" s="121"/>
      <c r="Q23" s="123"/>
      <c r="R23" s="113"/>
    </row>
    <row r="24" spans="1:18" ht="13.5" thickBot="1">
      <c r="A24" s="126"/>
      <c r="B24" s="116"/>
      <c r="C24" s="118"/>
      <c r="D24" s="119"/>
      <c r="E24" s="119"/>
      <c r="F24" s="127"/>
      <c r="G24" s="127"/>
      <c r="H24" s="128"/>
      <c r="I24" s="114"/>
      <c r="K24" s="116"/>
      <c r="L24" s="105"/>
      <c r="M24" s="105"/>
      <c r="N24" s="105"/>
      <c r="O24" s="127"/>
      <c r="P24" s="127"/>
      <c r="Q24" s="128"/>
      <c r="R24" s="114"/>
    </row>
    <row r="25" spans="1:18" ht="12.75">
      <c r="A25" s="126"/>
      <c r="B25" s="125"/>
      <c r="C25" s="104" t="e">
        <f>VLOOKUP(B25,'пр.взв'!B7:E30,2,FALSE)</f>
        <v>#N/A</v>
      </c>
      <c r="D25" s="106" t="e">
        <f>VLOOKUP(B25,'пр.взв'!B7:F35,3,FALSE)</f>
        <v>#N/A</v>
      </c>
      <c r="E25" s="106" t="e">
        <f>VLOOKUP(B25,'пр.взв'!B2:G35,4,FALSE)</f>
        <v>#N/A</v>
      </c>
      <c r="F25" s="120"/>
      <c r="G25" s="120"/>
      <c r="H25" s="122"/>
      <c r="I25" s="124"/>
      <c r="K25" s="125"/>
      <c r="L25" s="104" t="e">
        <f>VLOOKUP(K25,'пр.взв'!B7:E30,2,FALSE)</f>
        <v>#N/A</v>
      </c>
      <c r="M25" s="104" t="e">
        <f>VLOOKUP(K25,'пр.взв'!B2:G36,3,FALSE)</f>
        <v>#N/A</v>
      </c>
      <c r="N25" s="104" t="e">
        <f>VLOOKUP(K25,'пр.взв'!B7:G36,4,FALSE)</f>
        <v>#N/A</v>
      </c>
      <c r="O25" s="120"/>
      <c r="P25" s="120"/>
      <c r="Q25" s="122"/>
      <c r="R25" s="124"/>
    </row>
    <row r="26" spans="1:18" ht="12.75">
      <c r="A26" s="126"/>
      <c r="B26" s="115"/>
      <c r="C26" s="105"/>
      <c r="D26" s="107"/>
      <c r="E26" s="107"/>
      <c r="F26" s="121"/>
      <c r="G26" s="121"/>
      <c r="H26" s="123"/>
      <c r="I26" s="113"/>
      <c r="K26" s="115"/>
      <c r="L26" s="105"/>
      <c r="M26" s="105"/>
      <c r="N26" s="105"/>
      <c r="O26" s="121"/>
      <c r="P26" s="121"/>
      <c r="Q26" s="123"/>
      <c r="R26" s="113"/>
    </row>
    <row r="27" spans="1:18" ht="12.75">
      <c r="A27" s="126"/>
      <c r="B27" s="115"/>
      <c r="C27" s="117" t="e">
        <f>VLOOKUP(B27,'пр.взв'!B7:E30,2,FALSE)</f>
        <v>#N/A</v>
      </c>
      <c r="D27" s="107" t="e">
        <f>VLOOKUP(B27,'пр.взв'!B7:G36,3,FALSE)</f>
        <v>#N/A</v>
      </c>
      <c r="E27" s="107" t="e">
        <f>VLOOKUP(B27,'пр.взв'!B2:G36,4,FALSE)</f>
        <v>#N/A</v>
      </c>
      <c r="F27" s="121"/>
      <c r="G27" s="121"/>
      <c r="H27" s="123"/>
      <c r="I27" s="113"/>
      <c r="K27" s="115"/>
      <c r="L27" s="117" t="e">
        <f>VLOOKUP(K27,'пр.взв'!B7:E30,2,FALSE)</f>
        <v>#N/A</v>
      </c>
      <c r="M27" s="117" t="e">
        <f>VLOOKUP(K27,'пр.взв'!B2:G38,3,FALSE)</f>
        <v>#N/A</v>
      </c>
      <c r="N27" s="117" t="e">
        <f>VLOOKUP(K27,'пр.взв'!B7:G38,4,FALSE)</f>
        <v>#N/A</v>
      </c>
      <c r="O27" s="121"/>
      <c r="P27" s="121"/>
      <c r="Q27" s="123"/>
      <c r="R27" s="113"/>
    </row>
    <row r="28" spans="1:18" ht="13.5" thickBot="1">
      <c r="A28" s="126"/>
      <c r="B28" s="116"/>
      <c r="C28" s="118"/>
      <c r="D28" s="119"/>
      <c r="E28" s="119"/>
      <c r="F28" s="127"/>
      <c r="G28" s="127"/>
      <c r="H28" s="128"/>
      <c r="I28" s="114"/>
      <c r="K28" s="116"/>
      <c r="L28" s="105"/>
      <c r="M28" s="105"/>
      <c r="N28" s="105"/>
      <c r="O28" s="127"/>
      <c r="P28" s="127"/>
      <c r="Q28" s="128"/>
      <c r="R28" s="114"/>
    </row>
    <row r="29" spans="1:18" ht="12.75">
      <c r="A29" s="126"/>
      <c r="B29" s="125"/>
      <c r="C29" s="104" t="e">
        <f>VLOOKUP(B29,'пр.взв'!B7:E30,2,FALSE)</f>
        <v>#N/A</v>
      </c>
      <c r="D29" s="106" t="e">
        <f>VLOOKUP(B29,'пр.взв'!B3:F39,3,FALSE)</f>
        <v>#N/A</v>
      </c>
      <c r="E29" s="106" t="e">
        <f>VLOOKUP(B29,'пр.взв'!B2:G39,4,FALSE)</f>
        <v>#N/A</v>
      </c>
      <c r="F29" s="120"/>
      <c r="G29" s="120"/>
      <c r="H29" s="122"/>
      <c r="I29" s="124"/>
      <c r="K29" s="125"/>
      <c r="L29" s="104" t="e">
        <f>VLOOKUP(K29,'пр.взв'!B7:E30,2,FALSE)</f>
        <v>#N/A</v>
      </c>
      <c r="M29" s="104" t="e">
        <f>VLOOKUP(K29,'пр.взв'!B3:G40,3,FALSE)</f>
        <v>#N/A</v>
      </c>
      <c r="N29" s="104" t="e">
        <f>VLOOKUP(K29,'пр.взв'!B3:G40,4,FALSE)</f>
        <v>#N/A</v>
      </c>
      <c r="O29" s="120"/>
      <c r="P29" s="120"/>
      <c r="Q29" s="122"/>
      <c r="R29" s="124"/>
    </row>
    <row r="30" spans="1:18" ht="12.75">
      <c r="A30" s="126"/>
      <c r="B30" s="115"/>
      <c r="C30" s="105"/>
      <c r="D30" s="107"/>
      <c r="E30" s="107"/>
      <c r="F30" s="121"/>
      <c r="G30" s="121"/>
      <c r="H30" s="123"/>
      <c r="I30" s="113"/>
      <c r="K30" s="115"/>
      <c r="L30" s="105"/>
      <c r="M30" s="105"/>
      <c r="N30" s="105"/>
      <c r="O30" s="121"/>
      <c r="P30" s="121"/>
      <c r="Q30" s="123"/>
      <c r="R30" s="113"/>
    </row>
    <row r="31" spans="1:18" ht="12.75">
      <c r="A31" s="126"/>
      <c r="B31" s="115"/>
      <c r="C31" s="117" t="e">
        <f>VLOOKUP(B31,'пр.взв'!B7:E30,2,FALSE)</f>
        <v>#N/A</v>
      </c>
      <c r="D31" s="107" t="e">
        <f>VLOOKUP(B31,'пр.взв'!B3:G40,3,FALSE)</f>
        <v>#N/A</v>
      </c>
      <c r="E31" s="107" t="e">
        <f>VLOOKUP(B31,'пр.взв'!B3:G40,4,FALSE)</f>
        <v>#N/A</v>
      </c>
      <c r="F31" s="121"/>
      <c r="G31" s="121"/>
      <c r="H31" s="123"/>
      <c r="I31" s="113"/>
      <c r="K31" s="115"/>
      <c r="L31" s="117" t="e">
        <f>VLOOKUP(K31,'пр.взв'!B7:E30,2,FALSE)</f>
        <v>#N/A</v>
      </c>
      <c r="M31" s="117" t="e">
        <f>VLOOKUP(K31,'пр.взв'!B3:G42,3,FALSE)</f>
        <v>#N/A</v>
      </c>
      <c r="N31" s="117" t="e">
        <f>VLOOKUP(K31,'пр.взв'!B3:G42,4,FALSE)</f>
        <v>#N/A</v>
      </c>
      <c r="O31" s="121"/>
      <c r="P31" s="121"/>
      <c r="Q31" s="123"/>
      <c r="R31" s="113"/>
    </row>
    <row r="32" spans="1:18" ht="13.5" thickBot="1">
      <c r="A32" s="126"/>
      <c r="B32" s="116"/>
      <c r="C32" s="118"/>
      <c r="D32" s="119"/>
      <c r="E32" s="119"/>
      <c r="F32" s="127"/>
      <c r="G32" s="127"/>
      <c r="H32" s="128"/>
      <c r="I32" s="114"/>
      <c r="K32" s="116"/>
      <c r="L32" s="105"/>
      <c r="M32" s="105"/>
      <c r="N32" s="105"/>
      <c r="O32" s="127"/>
      <c r="P32" s="127"/>
      <c r="Q32" s="128"/>
      <c r="R32" s="114"/>
    </row>
    <row r="33" spans="1:18" ht="12.75">
      <c r="A33" s="126"/>
      <c r="B33" s="125"/>
      <c r="C33" s="104" t="e">
        <f>VLOOKUP(B33,'пр.взв'!B7:E30,2,FALSE)</f>
        <v>#N/A</v>
      </c>
      <c r="D33" s="106" t="e">
        <f>VLOOKUP(B33,'пр.взв'!B5:F43,3,FALSE)</f>
        <v>#N/A</v>
      </c>
      <c r="E33" s="106" t="e">
        <f>VLOOKUP(B33,'пр.взв'!B3:G43,4,FALSE)</f>
        <v>#N/A</v>
      </c>
      <c r="F33" s="120"/>
      <c r="G33" s="120"/>
      <c r="H33" s="122"/>
      <c r="I33" s="124"/>
      <c r="K33" s="125"/>
      <c r="L33" s="104" t="e">
        <f>VLOOKUP(K33,'пр.взв'!B7:E30,2,FALSE)</f>
        <v>#N/A</v>
      </c>
      <c r="M33" s="104" t="e">
        <f>VLOOKUP(K33,'пр.взв'!B3:G44,3,FALSE)</f>
        <v>#N/A</v>
      </c>
      <c r="N33" s="104" t="e">
        <f>VLOOKUP(K33,'пр.взв'!B3:G44,4,FALSE)</f>
        <v>#N/A</v>
      </c>
      <c r="O33" s="120"/>
      <c r="P33" s="120"/>
      <c r="Q33" s="122"/>
      <c r="R33" s="124"/>
    </row>
    <row r="34" spans="1:18" ht="12.75">
      <c r="A34" s="126"/>
      <c r="B34" s="115"/>
      <c r="C34" s="105"/>
      <c r="D34" s="107"/>
      <c r="E34" s="107"/>
      <c r="F34" s="121"/>
      <c r="G34" s="121"/>
      <c r="H34" s="123"/>
      <c r="I34" s="113"/>
      <c r="K34" s="115"/>
      <c r="L34" s="105"/>
      <c r="M34" s="105"/>
      <c r="N34" s="105"/>
      <c r="O34" s="121"/>
      <c r="P34" s="121"/>
      <c r="Q34" s="123"/>
      <c r="R34" s="113"/>
    </row>
    <row r="35" spans="1:18" ht="12.75">
      <c r="A35" s="126"/>
      <c r="B35" s="115"/>
      <c r="C35" s="117" t="e">
        <f>VLOOKUP(B35,'пр.взв'!B7:E30,2,FALSE)</f>
        <v>#N/A</v>
      </c>
      <c r="D35" s="107" t="e">
        <f>VLOOKUP(B35,'пр.взв'!B5:G44,3,FALSE)</f>
        <v>#N/A</v>
      </c>
      <c r="E35" s="107" t="e">
        <f>VLOOKUP(B35,'пр.взв'!B3:G44,4,FALSE)</f>
        <v>#N/A</v>
      </c>
      <c r="F35" s="121"/>
      <c r="G35" s="121"/>
      <c r="H35" s="123"/>
      <c r="I35" s="113"/>
      <c r="K35" s="115"/>
      <c r="L35" s="117" t="e">
        <f>VLOOKUP(K35,'пр.взв'!B7:E30,2,FALSE)</f>
        <v>#N/A</v>
      </c>
      <c r="M35" s="117" t="e">
        <f>VLOOKUP(K35,'пр.взв'!B3:G46,3,FALSE)</f>
        <v>#N/A</v>
      </c>
      <c r="N35" s="117" t="e">
        <f>VLOOKUP(K35,'пр.взв'!B3:G46,4,FALSE)</f>
        <v>#N/A</v>
      </c>
      <c r="O35" s="121"/>
      <c r="P35" s="121"/>
      <c r="Q35" s="123"/>
      <c r="R35" s="113"/>
    </row>
    <row r="36" spans="1:18" ht="13.5" thickBot="1">
      <c r="A36" s="126"/>
      <c r="B36" s="116"/>
      <c r="C36" s="118"/>
      <c r="D36" s="119"/>
      <c r="E36" s="119"/>
      <c r="F36" s="127"/>
      <c r="G36" s="127"/>
      <c r="H36" s="128"/>
      <c r="I36" s="114"/>
      <c r="K36" s="116"/>
      <c r="L36" s="105"/>
      <c r="M36" s="105"/>
      <c r="N36" s="105"/>
      <c r="O36" s="127"/>
      <c r="P36" s="127"/>
      <c r="Q36" s="128"/>
      <c r="R36" s="114"/>
    </row>
    <row r="37" spans="1:18" ht="12.75">
      <c r="A37" s="126"/>
      <c r="B37" s="125"/>
      <c r="C37" s="104" t="e">
        <f>VLOOKUP(B37,'пр.взв'!B7:E30,2,FALSE)</f>
        <v>#N/A</v>
      </c>
      <c r="D37" s="106" t="e">
        <f>VLOOKUP(B37,'пр.взв'!B3:F47,3,FALSE)</f>
        <v>#N/A</v>
      </c>
      <c r="E37" s="106" t="e">
        <f>VLOOKUP(B37,'пр.взв'!B7:G47,4,FALSE)</f>
        <v>#N/A</v>
      </c>
      <c r="F37" s="120"/>
      <c r="G37" s="120"/>
      <c r="H37" s="122"/>
      <c r="I37" s="124"/>
      <c r="K37" s="125"/>
      <c r="L37" s="104" t="e">
        <f>VLOOKUP(K37,'пр.взв'!B7:E30,2,FALSE)</f>
        <v>#N/A</v>
      </c>
      <c r="M37" s="104" t="e">
        <f>VLOOKUP(K37,'пр.взв'!B3:G48,3,FALSE)</f>
        <v>#N/A</v>
      </c>
      <c r="N37" s="104" t="e">
        <f>VLOOKUP(K37,'пр.взв'!B3:G48,4,FALSE)</f>
        <v>#N/A</v>
      </c>
      <c r="O37" s="120"/>
      <c r="P37" s="120"/>
      <c r="Q37" s="122"/>
      <c r="R37" s="124"/>
    </row>
    <row r="38" spans="1:18" ht="12.75">
      <c r="A38" s="126"/>
      <c r="B38" s="115"/>
      <c r="C38" s="105"/>
      <c r="D38" s="107"/>
      <c r="E38" s="107"/>
      <c r="F38" s="121"/>
      <c r="G38" s="121"/>
      <c r="H38" s="123"/>
      <c r="I38" s="113"/>
      <c r="K38" s="115"/>
      <c r="L38" s="105"/>
      <c r="M38" s="105"/>
      <c r="N38" s="105"/>
      <c r="O38" s="121"/>
      <c r="P38" s="121"/>
      <c r="Q38" s="123"/>
      <c r="R38" s="113"/>
    </row>
    <row r="39" spans="1:18" ht="12.75">
      <c r="A39" s="126"/>
      <c r="B39" s="115"/>
      <c r="C39" s="117" t="e">
        <f>VLOOKUP(B39,'пр.взв'!B7:E30,2,FALSE)</f>
        <v>#N/A</v>
      </c>
      <c r="D39" s="107" t="e">
        <f>VLOOKUP(B39,'пр.взв'!B3:G48,3,FALSE)</f>
        <v>#N/A</v>
      </c>
      <c r="E39" s="107" t="e">
        <f>VLOOKUP(B39,'пр.взв'!B3:G48,4,FALSE)</f>
        <v>#N/A</v>
      </c>
      <c r="F39" s="121"/>
      <c r="G39" s="121"/>
      <c r="H39" s="123"/>
      <c r="I39" s="113"/>
      <c r="K39" s="115"/>
      <c r="L39" s="117" t="e">
        <f>VLOOKUP(K39,'пр.взв'!B7:E30,2,FALSE)</f>
        <v>#N/A</v>
      </c>
      <c r="M39" s="117" t="e">
        <f>VLOOKUP(K39,'пр.взв'!B3:G50,3,FALSE)</f>
        <v>#N/A</v>
      </c>
      <c r="N39" s="117" t="e">
        <f>VLOOKUP(K39,'пр.взв'!B3:G50,4,FALSE)</f>
        <v>#N/A</v>
      </c>
      <c r="O39" s="121"/>
      <c r="P39" s="121"/>
      <c r="Q39" s="123"/>
      <c r="R39" s="113"/>
    </row>
    <row r="40" spans="1:18" ht="13.5" thickBot="1">
      <c r="A40" s="126"/>
      <c r="B40" s="116"/>
      <c r="C40" s="118"/>
      <c r="D40" s="119"/>
      <c r="E40" s="119"/>
      <c r="F40" s="127"/>
      <c r="G40" s="127"/>
      <c r="H40" s="128"/>
      <c r="I40" s="114"/>
      <c r="K40" s="116"/>
      <c r="L40" s="105"/>
      <c r="M40" s="105"/>
      <c r="N40" s="105"/>
      <c r="O40" s="127"/>
      <c r="P40" s="127"/>
      <c r="Q40" s="128"/>
      <c r="R40" s="114"/>
    </row>
    <row r="41" spans="1:18" ht="12.75">
      <c r="A41" s="126"/>
      <c r="B41" s="125"/>
      <c r="C41" s="104" t="e">
        <f>VLOOKUP(B41,'пр.взв'!B7:E30,2,FALSE)</f>
        <v>#N/A</v>
      </c>
      <c r="D41" s="106" t="e">
        <f>VLOOKUP(B41,'пр.взв'!B3:F51,3,FALSE)</f>
        <v>#N/A</v>
      </c>
      <c r="E41" s="106" t="e">
        <f>VLOOKUP(B41,'пр.взв'!B4:G51,4,FALSE)</f>
        <v>#N/A</v>
      </c>
      <c r="F41" s="120"/>
      <c r="G41" s="120"/>
      <c r="H41" s="122"/>
      <c r="I41" s="124"/>
      <c r="K41" s="125"/>
      <c r="L41" s="104" t="e">
        <f>VLOOKUP(K41,'пр.взв'!B7:E30,2,FALSE)</f>
        <v>#N/A</v>
      </c>
      <c r="M41" s="104" t="e">
        <f>VLOOKUP(K41,'пр.взв'!B4:G52,3,FALSE)</f>
        <v>#N/A</v>
      </c>
      <c r="N41" s="104" t="e">
        <f>VLOOKUP(K41,'пр.взв'!B4:G52,4,FALSE)</f>
        <v>#N/A</v>
      </c>
      <c r="O41" s="120"/>
      <c r="P41" s="120"/>
      <c r="Q41" s="122"/>
      <c r="R41" s="124"/>
    </row>
    <row r="42" spans="1:18" ht="12.75">
      <c r="A42" s="126"/>
      <c r="B42" s="115"/>
      <c r="C42" s="105"/>
      <c r="D42" s="107"/>
      <c r="E42" s="107"/>
      <c r="F42" s="121"/>
      <c r="G42" s="121"/>
      <c r="H42" s="123"/>
      <c r="I42" s="113"/>
      <c r="K42" s="115"/>
      <c r="L42" s="105"/>
      <c r="M42" s="105"/>
      <c r="N42" s="105"/>
      <c r="O42" s="121"/>
      <c r="P42" s="121"/>
      <c r="Q42" s="123"/>
      <c r="R42" s="113"/>
    </row>
    <row r="43" spans="1:18" ht="12.75">
      <c r="A43" s="126"/>
      <c r="B43" s="115"/>
      <c r="C43" s="117" t="e">
        <f>VLOOKUP(B43,'пр.взв'!B7:E30,2,FALSE)</f>
        <v>#N/A</v>
      </c>
      <c r="D43" s="107" t="e">
        <f>VLOOKUP(B43,'пр.взв'!B3:G52,3,FALSE)</f>
        <v>#N/A</v>
      </c>
      <c r="E43" s="107" t="e">
        <f>VLOOKUP(B43,'пр.взв'!B4:G52,4,FALSE)</f>
        <v>#N/A</v>
      </c>
      <c r="F43" s="121"/>
      <c r="G43" s="121"/>
      <c r="H43" s="123"/>
      <c r="I43" s="113"/>
      <c r="K43" s="115"/>
      <c r="L43" s="117" t="e">
        <f>VLOOKUP(K43,'пр.взв'!B7:F30,2,FALSE)</f>
        <v>#N/A</v>
      </c>
      <c r="M43" s="117" t="e">
        <f>VLOOKUP(K43,'пр.взв'!B4:G54,3,FALSE)</f>
        <v>#N/A</v>
      </c>
      <c r="N43" s="117" t="e">
        <f>VLOOKUP(K43,'пр.взв'!B4:G54,4,FALSE)</f>
        <v>#N/A</v>
      </c>
      <c r="O43" s="121"/>
      <c r="P43" s="121"/>
      <c r="Q43" s="123"/>
      <c r="R43" s="113"/>
    </row>
    <row r="44" spans="1:18" ht="13.5" thickBot="1">
      <c r="A44" s="126"/>
      <c r="B44" s="116"/>
      <c r="C44" s="118"/>
      <c r="D44" s="119"/>
      <c r="E44" s="119"/>
      <c r="F44" s="127"/>
      <c r="G44" s="127"/>
      <c r="H44" s="128"/>
      <c r="I44" s="114"/>
      <c r="K44" s="116"/>
      <c r="L44" s="105"/>
      <c r="M44" s="105"/>
      <c r="N44" s="105"/>
      <c r="O44" s="127"/>
      <c r="P44" s="127"/>
      <c r="Q44" s="128"/>
      <c r="R44" s="114"/>
    </row>
    <row r="45" spans="1:18" ht="12.75">
      <c r="A45" s="126"/>
      <c r="B45" s="125"/>
      <c r="C45" s="104" t="e">
        <f>VLOOKUP(B45,'пр.взв'!B7:E30,2,FALSE)</f>
        <v>#N/A</v>
      </c>
      <c r="D45" s="106" t="e">
        <f>VLOOKUP(B45,'пр.взв'!B7:F55,3,FALSE)</f>
        <v>#N/A</v>
      </c>
      <c r="E45" s="106" t="e">
        <f>VLOOKUP(B45,'пр.взв'!B4:G55,4,FALSE)</f>
        <v>#N/A</v>
      </c>
      <c r="F45" s="120"/>
      <c r="G45" s="120"/>
      <c r="H45" s="122"/>
      <c r="I45" s="124"/>
      <c r="K45" s="125"/>
      <c r="L45" s="104" t="e">
        <f>VLOOKUP(K45,'пр.взв'!B7:E30,2,FALSE)</f>
        <v>#N/A</v>
      </c>
      <c r="M45" s="104" t="e">
        <f>VLOOKUP(K45,'пр.взв'!B4:G56,3,FALSE)</f>
        <v>#N/A</v>
      </c>
      <c r="N45" s="104" t="e">
        <f>VLOOKUP(K45,'пр.взв'!B4:G56,4,FALSE)</f>
        <v>#N/A</v>
      </c>
      <c r="O45" s="120"/>
      <c r="P45" s="120"/>
      <c r="Q45" s="122"/>
      <c r="R45" s="124"/>
    </row>
    <row r="46" spans="1:18" ht="12.75">
      <c r="A46" s="126"/>
      <c r="B46" s="115"/>
      <c r="C46" s="105"/>
      <c r="D46" s="107"/>
      <c r="E46" s="107"/>
      <c r="F46" s="121"/>
      <c r="G46" s="121"/>
      <c r="H46" s="123"/>
      <c r="I46" s="113"/>
      <c r="K46" s="115"/>
      <c r="L46" s="105"/>
      <c r="M46" s="105"/>
      <c r="N46" s="105"/>
      <c r="O46" s="121"/>
      <c r="P46" s="121"/>
      <c r="Q46" s="123"/>
      <c r="R46" s="113"/>
    </row>
    <row r="47" spans="1:18" ht="12.75">
      <c r="A47" s="126"/>
      <c r="B47" s="115"/>
      <c r="C47" s="117" t="e">
        <f>VLOOKUP(B47,'пр.взв'!B7:E30,2,FALSE)</f>
        <v>#N/A</v>
      </c>
      <c r="D47" s="107" t="e">
        <f>VLOOKUP(B47,'пр.взв'!B7:G56,3,FALSE)</f>
        <v>#N/A</v>
      </c>
      <c r="E47" s="107" t="e">
        <f>VLOOKUP(B47,'пр.взв'!B4:G56,4,FALSE)</f>
        <v>#N/A</v>
      </c>
      <c r="F47" s="121"/>
      <c r="G47" s="121"/>
      <c r="H47" s="123"/>
      <c r="I47" s="113"/>
      <c r="K47" s="115"/>
      <c r="L47" s="117" t="e">
        <f>VLOOKUP(K47,'пр.взв'!B7:E30,2,FALSE)</f>
        <v>#N/A</v>
      </c>
      <c r="M47" s="117" t="e">
        <f>VLOOKUP(K47,'пр.взв'!B4:G58,3,FALSE)</f>
        <v>#N/A</v>
      </c>
      <c r="N47" s="117" t="e">
        <f>VLOOKUP(K47,'пр.взв'!B4:G58,4,FALSE)</f>
        <v>#N/A</v>
      </c>
      <c r="O47" s="121"/>
      <c r="P47" s="121"/>
      <c r="Q47" s="123"/>
      <c r="R47" s="113"/>
    </row>
    <row r="48" spans="1:18" ht="13.5" thickBot="1">
      <c r="A48" s="126"/>
      <c r="B48" s="116"/>
      <c r="C48" s="118"/>
      <c r="D48" s="119"/>
      <c r="E48" s="119"/>
      <c r="F48" s="127"/>
      <c r="G48" s="127"/>
      <c r="H48" s="128"/>
      <c r="I48" s="114"/>
      <c r="K48" s="116"/>
      <c r="L48" s="105"/>
      <c r="M48" s="105"/>
      <c r="N48" s="105"/>
      <c r="O48" s="127"/>
      <c r="P48" s="127"/>
      <c r="Q48" s="128"/>
      <c r="R48" s="114"/>
    </row>
    <row r="49" spans="1:18" ht="12.75">
      <c r="A49" s="126"/>
      <c r="B49" s="125"/>
      <c r="C49" s="104" t="e">
        <f>VLOOKUP(B49,'пр.взв'!B3:E30,2,FALSE)</f>
        <v>#N/A</v>
      </c>
      <c r="D49" s="106" t="e">
        <f>VLOOKUP(B49,'пр.взв'!B5:F59,3,FALSE)</f>
        <v>#N/A</v>
      </c>
      <c r="E49" s="106" t="e">
        <f>VLOOKUP(B49,'пр.взв'!B4:G59,4,FALSE)</f>
        <v>#N/A</v>
      </c>
      <c r="F49" s="120"/>
      <c r="G49" s="120"/>
      <c r="H49" s="122"/>
      <c r="I49" s="124"/>
      <c r="K49" s="125"/>
      <c r="L49" s="104" t="e">
        <f>VLOOKUP(K49,'пр.взв'!B7:E30,2,FALSE)</f>
        <v>#N/A</v>
      </c>
      <c r="M49" s="104" t="e">
        <f>VLOOKUP(K49,'пр.взв'!B5:G60,3,FALSE)</f>
        <v>#N/A</v>
      </c>
      <c r="N49" s="104" t="e">
        <f>VLOOKUP(K49,'пр.взв'!B5:G60,4,FALSE)</f>
        <v>#N/A</v>
      </c>
      <c r="O49" s="120"/>
      <c r="P49" s="120"/>
      <c r="Q49" s="122"/>
      <c r="R49" s="124"/>
    </row>
    <row r="50" spans="1:18" ht="12.75">
      <c r="A50" s="126"/>
      <c r="B50" s="115"/>
      <c r="C50" s="105"/>
      <c r="D50" s="107"/>
      <c r="E50" s="107"/>
      <c r="F50" s="121"/>
      <c r="G50" s="121"/>
      <c r="H50" s="123"/>
      <c r="I50" s="113"/>
      <c r="K50" s="115"/>
      <c r="L50" s="105"/>
      <c r="M50" s="105"/>
      <c r="N50" s="105"/>
      <c r="O50" s="121"/>
      <c r="P50" s="121"/>
      <c r="Q50" s="123"/>
      <c r="R50" s="113"/>
    </row>
    <row r="51" spans="1:18" ht="12.75">
      <c r="A51" s="126"/>
      <c r="B51" s="115"/>
      <c r="C51" s="117" t="e">
        <f>VLOOKUP(B51,'пр.взв'!B7:E30,2,FALSE)</f>
        <v>#N/A</v>
      </c>
      <c r="D51" s="107" t="e">
        <f>VLOOKUP(B51,'пр.взв'!B5:G60,3,FALSE)</f>
        <v>#N/A</v>
      </c>
      <c r="E51" s="107" t="e">
        <f>VLOOKUP(B51,'пр.взв'!B5:G60,4,FALSE)</f>
        <v>#N/A</v>
      </c>
      <c r="F51" s="121"/>
      <c r="G51" s="121"/>
      <c r="H51" s="123"/>
      <c r="I51" s="113"/>
      <c r="K51" s="115"/>
      <c r="L51" s="117" t="e">
        <f>VLOOKUP(K51,'пр.взв'!B7:E30,2,FALSE)</f>
        <v>#N/A</v>
      </c>
      <c r="M51" s="117" t="e">
        <f>VLOOKUP(K51,'пр.взв'!B5:G62,3,FALSE)</f>
        <v>#N/A</v>
      </c>
      <c r="N51" s="117" t="e">
        <f>VLOOKUP(K51,'пр.взв'!B5:G62,4,FALSE)</f>
        <v>#N/A</v>
      </c>
      <c r="O51" s="121"/>
      <c r="P51" s="121"/>
      <c r="Q51" s="123"/>
      <c r="R51" s="113"/>
    </row>
    <row r="52" spans="1:18" ht="13.5" thickBot="1">
      <c r="A52" s="126"/>
      <c r="B52" s="116"/>
      <c r="C52" s="118"/>
      <c r="D52" s="119"/>
      <c r="E52" s="119"/>
      <c r="F52" s="127"/>
      <c r="G52" s="127"/>
      <c r="H52" s="128"/>
      <c r="I52" s="114"/>
      <c r="K52" s="116"/>
      <c r="L52" s="105"/>
      <c r="M52" s="105"/>
      <c r="N52" s="105"/>
      <c r="O52" s="127"/>
      <c r="P52" s="127"/>
      <c r="Q52" s="128"/>
      <c r="R52" s="114"/>
    </row>
    <row r="53" spans="1:18" ht="12.75">
      <c r="A53" s="126"/>
      <c r="B53" s="125"/>
      <c r="C53" s="104" t="e">
        <f>VLOOKUP(B53,'пр.взв'!B7:E30,2,FALSE)</f>
        <v>#N/A</v>
      </c>
      <c r="D53" s="106" t="e">
        <f>VLOOKUP(B53,'пр.взв'!B5:F63,3,FALSE)</f>
        <v>#N/A</v>
      </c>
      <c r="E53" s="106" t="e">
        <f>VLOOKUP(B53,'пр.взв'!B5:G63,4,FALSE)</f>
        <v>#N/A</v>
      </c>
      <c r="F53" s="120"/>
      <c r="G53" s="120"/>
      <c r="H53" s="122"/>
      <c r="I53" s="124"/>
      <c r="K53" s="125"/>
      <c r="L53" s="104" t="e">
        <f>VLOOKUP(K53,'пр.взв'!B7:E30,2,FALSE)</f>
        <v>#N/A</v>
      </c>
      <c r="M53" s="104" t="e">
        <f>VLOOKUP(K53,'пр.взв'!B5:G64,3,FALSE)</f>
        <v>#N/A</v>
      </c>
      <c r="N53" s="104" t="e">
        <f>VLOOKUP(K53,'пр.взв'!B5:G64,4,FALSE)</f>
        <v>#N/A</v>
      </c>
      <c r="O53" s="120"/>
      <c r="P53" s="120"/>
      <c r="Q53" s="122"/>
      <c r="R53" s="124"/>
    </row>
    <row r="54" spans="1:18" ht="12.75">
      <c r="A54" s="126"/>
      <c r="B54" s="115"/>
      <c r="C54" s="105"/>
      <c r="D54" s="107"/>
      <c r="E54" s="107"/>
      <c r="F54" s="121"/>
      <c r="G54" s="121"/>
      <c r="H54" s="123"/>
      <c r="I54" s="113"/>
      <c r="K54" s="115"/>
      <c r="L54" s="105"/>
      <c r="M54" s="105"/>
      <c r="N54" s="105"/>
      <c r="O54" s="121"/>
      <c r="P54" s="121"/>
      <c r="Q54" s="123"/>
      <c r="R54" s="113"/>
    </row>
    <row r="55" spans="1:18" ht="12.75">
      <c r="A55" s="126"/>
      <c r="B55" s="115"/>
      <c r="C55" s="117" t="e">
        <f>VLOOKUP(B55,'пр.взв'!B7:E30,2,FALSE)</f>
        <v>#N/A</v>
      </c>
      <c r="D55" s="107" t="e">
        <f>VLOOKUP(B55,'пр.взв'!B5:G64,3,FALSE)</f>
        <v>#N/A</v>
      </c>
      <c r="E55" s="107" t="e">
        <f>VLOOKUP(B55,'пр.взв'!B5:G64,4,FALSE)</f>
        <v>#N/A</v>
      </c>
      <c r="F55" s="121"/>
      <c r="G55" s="121"/>
      <c r="H55" s="123"/>
      <c r="I55" s="113"/>
      <c r="K55" s="115"/>
      <c r="L55" s="117" t="e">
        <f>VLOOKUP(K55,'пр.взв'!B7:E30,2,FALSE)</f>
        <v>#N/A</v>
      </c>
      <c r="M55" s="117" t="e">
        <f>VLOOKUP(K55,'пр.взв'!B5:G66,3,FALSE)</f>
        <v>#N/A</v>
      </c>
      <c r="N55" s="117" t="e">
        <f>VLOOKUP(K55,'пр.взв'!B5:G66,4,FALSE)</f>
        <v>#N/A</v>
      </c>
      <c r="O55" s="121"/>
      <c r="P55" s="121"/>
      <c r="Q55" s="123"/>
      <c r="R55" s="113"/>
    </row>
    <row r="56" spans="1:18" ht="13.5" thickBot="1">
      <c r="A56" s="126"/>
      <c r="B56" s="116"/>
      <c r="C56" s="118"/>
      <c r="D56" s="119"/>
      <c r="E56" s="119"/>
      <c r="F56" s="127"/>
      <c r="G56" s="127"/>
      <c r="H56" s="128"/>
      <c r="I56" s="114"/>
      <c r="K56" s="116"/>
      <c r="L56" s="105"/>
      <c r="M56" s="105"/>
      <c r="N56" s="105"/>
      <c r="O56" s="127"/>
      <c r="P56" s="127"/>
      <c r="Q56" s="128"/>
      <c r="R56" s="114"/>
    </row>
    <row r="57" spans="1:18" ht="12.75">
      <c r="A57" s="126"/>
      <c r="B57" s="125"/>
      <c r="C57" s="104" t="e">
        <f>VLOOKUP(B57,'пр.взв'!B7:E30,2,FALSE)</f>
        <v>#N/A</v>
      </c>
      <c r="D57" s="106" t="e">
        <f>VLOOKUP(B57,'пр.взв'!B5:F67,3,FALSE)</f>
        <v>#N/A</v>
      </c>
      <c r="E57" s="106" t="e">
        <f>VLOOKUP(B57,'пр.взв'!B5:G67,4,FALSE)</f>
        <v>#N/A</v>
      </c>
      <c r="F57" s="129"/>
      <c r="G57" s="120"/>
      <c r="H57" s="122"/>
      <c r="I57" s="124"/>
      <c r="K57" s="125"/>
      <c r="L57" s="104" t="e">
        <f>VLOOKUP(K57,'пр.взв'!B7:E30,2,FALSE)</f>
        <v>#N/A</v>
      </c>
      <c r="M57" s="104" t="e">
        <f>VLOOKUP(K57,'пр.взв'!B5:G68,3,FALSE)</f>
        <v>#N/A</v>
      </c>
      <c r="N57" s="104" t="e">
        <f>VLOOKUP(K57,'пр.взв'!B5:G68,4,FALSE)</f>
        <v>#N/A</v>
      </c>
      <c r="O57" s="129"/>
      <c r="P57" s="120"/>
      <c r="Q57" s="122"/>
      <c r="R57" s="124"/>
    </row>
    <row r="58" spans="1:18" ht="12.75">
      <c r="A58" s="126"/>
      <c r="B58" s="115"/>
      <c r="C58" s="105"/>
      <c r="D58" s="107"/>
      <c r="E58" s="107"/>
      <c r="F58" s="130"/>
      <c r="G58" s="121"/>
      <c r="H58" s="123"/>
      <c r="I58" s="113"/>
      <c r="K58" s="115"/>
      <c r="L58" s="105"/>
      <c r="M58" s="105"/>
      <c r="N58" s="105"/>
      <c r="O58" s="130"/>
      <c r="P58" s="121"/>
      <c r="Q58" s="123"/>
      <c r="R58" s="113"/>
    </row>
    <row r="59" spans="1:18" ht="12.75">
      <c r="A59" s="126"/>
      <c r="B59" s="115"/>
      <c r="C59" s="117" t="e">
        <f>VLOOKUP(B59,'пр.взв'!B7:E30,2,FALSE)</f>
        <v>#N/A</v>
      </c>
      <c r="D59" s="107" t="e">
        <f>VLOOKUP(B59,'пр.взв'!B5:G68,3,FALSE)</f>
        <v>#N/A</v>
      </c>
      <c r="E59" s="107" t="e">
        <f>VLOOKUP(B59,'пр.взв'!B5:G68,4,FALSE)</f>
        <v>#N/A</v>
      </c>
      <c r="F59" s="130"/>
      <c r="G59" s="121"/>
      <c r="H59" s="123"/>
      <c r="I59" s="113"/>
      <c r="K59" s="115"/>
      <c r="L59" s="117" t="e">
        <f>VLOOKUP(K59,'пр.взв'!B7:E30,2,FALSE)</f>
        <v>#N/A</v>
      </c>
      <c r="M59" s="105" t="e">
        <f>VLOOKUP(K59,'пр.взв'!B5:G70,3,FALSE)</f>
        <v>#N/A</v>
      </c>
      <c r="N59" s="105" t="e">
        <f>VLOOKUP(K59,'пр.взв'!B5:G70,4,FALSE)</f>
        <v>#N/A</v>
      </c>
      <c r="O59" s="130"/>
      <c r="P59" s="121"/>
      <c r="Q59" s="123"/>
      <c r="R59" s="113"/>
    </row>
    <row r="60" spans="1:18" ht="13.5" thickBot="1">
      <c r="A60" s="126"/>
      <c r="B60" s="116"/>
      <c r="C60" s="118"/>
      <c r="D60" s="119"/>
      <c r="E60" s="119"/>
      <c r="F60" s="131"/>
      <c r="G60" s="127"/>
      <c r="H60" s="128"/>
      <c r="I60" s="114"/>
      <c r="K60" s="116"/>
      <c r="L60" s="118"/>
      <c r="M60" s="118"/>
      <c r="N60" s="118"/>
      <c r="O60" s="131"/>
      <c r="P60" s="127"/>
      <c r="Q60" s="128"/>
      <c r="R60" s="114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K7:K8"/>
    <mergeCell ref="L7:L8"/>
    <mergeCell ref="M7:M8"/>
    <mergeCell ref="N7:N8"/>
    <mergeCell ref="O9:O10"/>
    <mergeCell ref="P9:P10"/>
    <mergeCell ref="Q5:Q6"/>
    <mergeCell ref="R5:R6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C39:C40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G33:G34"/>
    <mergeCell ref="H33:H34"/>
    <mergeCell ref="I33:I34"/>
    <mergeCell ref="H37:H38"/>
    <mergeCell ref="I37:I38"/>
    <mergeCell ref="I35:I36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I29:I30"/>
    <mergeCell ref="D31:D32"/>
    <mergeCell ref="G31:G32"/>
    <mergeCell ref="H31:H32"/>
    <mergeCell ref="I31:I32"/>
    <mergeCell ref="F35:F36"/>
    <mergeCell ref="G35:G36"/>
    <mergeCell ref="H35:H36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H29:H30"/>
    <mergeCell ref="E33:E34"/>
    <mergeCell ref="F41:F42"/>
    <mergeCell ref="E29:E30"/>
    <mergeCell ref="G45:G46"/>
    <mergeCell ref="F37:F38"/>
    <mergeCell ref="G37:G38"/>
    <mergeCell ref="H43:H44"/>
    <mergeCell ref="H39:H40"/>
    <mergeCell ref="G41:G42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H21:H22"/>
    <mergeCell ref="F21:F22"/>
    <mergeCell ref="G21:G22"/>
    <mergeCell ref="B23:B24"/>
    <mergeCell ref="C23:C24"/>
    <mergeCell ref="G23:G24"/>
    <mergeCell ref="H23:H24"/>
    <mergeCell ref="F23:F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17:H18"/>
    <mergeCell ref="I17:I18"/>
    <mergeCell ref="F19:F20"/>
    <mergeCell ref="G19:G20"/>
    <mergeCell ref="H19:H20"/>
    <mergeCell ref="I19:I20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34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34" sqref="A1:AB34"/>
    </sheetView>
  </sheetViews>
  <sheetFormatPr defaultColWidth="9.140625" defaultRowHeight="12.75"/>
  <cols>
    <col min="1" max="1" width="2.57421875" style="0" hidden="1" customWidth="1"/>
    <col min="2" max="2" width="3.140625" style="0" customWidth="1"/>
    <col min="3" max="3" width="14.57421875" style="0" customWidth="1"/>
    <col min="4" max="4" width="10.28125" style="0" customWidth="1"/>
    <col min="5" max="5" width="11.281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47" t="s">
        <v>38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</row>
    <row r="2" spans="1:28" ht="50.25" customHeight="1" thickBot="1">
      <c r="A2" s="16"/>
      <c r="B2" s="170" t="s">
        <v>39</v>
      </c>
      <c r="C2" s="171"/>
      <c r="D2" s="171"/>
      <c r="E2" s="171"/>
      <c r="F2" s="171"/>
      <c r="G2" s="171"/>
      <c r="H2" s="171"/>
      <c r="I2" s="171"/>
      <c r="J2" s="171"/>
      <c r="K2" s="157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9"/>
    </row>
    <row r="3" spans="1:30" ht="20.25" customHeight="1" thickBot="1">
      <c r="A3" s="17"/>
      <c r="B3" s="151" t="str">
        <f>HYPERLINK('[1]реквизиты'!$A$3)</f>
        <v>08-10 мая 2015 г.  г.Саратов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2"/>
      <c r="X3" s="148" t="str">
        <f>HYPERLINK('пр.взв'!D4)</f>
        <v>В.к. 71  кг.</v>
      </c>
      <c r="Y3" s="149"/>
      <c r="Z3" s="149"/>
      <c r="AA3" s="149"/>
      <c r="AB3" s="150"/>
      <c r="AC3" s="14"/>
      <c r="AD3" s="14"/>
    </row>
    <row r="4" spans="1:34" ht="14.25" customHeight="1" thickBot="1">
      <c r="A4" s="200"/>
      <c r="B4" s="201" t="s">
        <v>5</v>
      </c>
      <c r="C4" s="203" t="s">
        <v>2</v>
      </c>
      <c r="D4" s="172" t="s">
        <v>3</v>
      </c>
      <c r="E4" s="174" t="s">
        <v>40</v>
      </c>
      <c r="F4" s="177" t="s">
        <v>6</v>
      </c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9"/>
      <c r="Y4" s="180"/>
      <c r="Z4" s="160" t="s">
        <v>7</v>
      </c>
      <c r="AA4" s="162" t="s">
        <v>43</v>
      </c>
      <c r="AB4" s="196" t="s">
        <v>22</v>
      </c>
      <c r="AC4" s="14"/>
      <c r="AD4" s="14"/>
      <c r="AH4" s="18"/>
    </row>
    <row r="5" spans="1:33" ht="15" customHeight="1" thickBot="1">
      <c r="A5" s="200"/>
      <c r="B5" s="202"/>
      <c r="C5" s="204"/>
      <c r="D5" s="173"/>
      <c r="E5" s="175"/>
      <c r="F5" s="168">
        <v>1</v>
      </c>
      <c r="G5" s="176"/>
      <c r="H5" s="168">
        <v>2</v>
      </c>
      <c r="I5" s="169"/>
      <c r="J5" s="181">
        <v>3</v>
      </c>
      <c r="K5" s="176"/>
      <c r="L5" s="168">
        <v>4</v>
      </c>
      <c r="M5" s="169"/>
      <c r="N5" s="181">
        <v>5</v>
      </c>
      <c r="O5" s="176"/>
      <c r="P5" s="168">
        <v>6</v>
      </c>
      <c r="Q5" s="169"/>
      <c r="R5" s="181">
        <v>7</v>
      </c>
      <c r="S5" s="176"/>
      <c r="T5" s="168">
        <v>8</v>
      </c>
      <c r="U5" s="169"/>
      <c r="V5" s="168" t="s">
        <v>103</v>
      </c>
      <c r="W5" s="169"/>
      <c r="X5" s="168" t="s">
        <v>104</v>
      </c>
      <c r="Y5" s="169"/>
      <c r="Z5" s="161"/>
      <c r="AA5" s="163"/>
      <c r="AB5" s="197"/>
      <c r="AC5" s="29"/>
      <c r="AD5" s="29"/>
      <c r="AE5" s="20"/>
      <c r="AF5" s="20"/>
      <c r="AG5" s="2"/>
    </row>
    <row r="6" spans="1:33" ht="15" customHeight="1" thickBot="1">
      <c r="A6" s="15"/>
      <c r="B6" s="141" t="s">
        <v>88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3"/>
      <c r="AC6" s="29"/>
      <c r="AD6" s="29"/>
      <c r="AE6" s="20"/>
      <c r="AF6" s="20"/>
      <c r="AG6" s="2"/>
    </row>
    <row r="7" spans="1:34" ht="13.5" customHeight="1">
      <c r="A7" s="198"/>
      <c r="B7" s="190">
        <v>1</v>
      </c>
      <c r="C7" s="192" t="str">
        <f>VLOOKUP(B7,'пр.взв'!B7:E30,2,FALSE)</f>
        <v>Симин Иосиф Геннадьевич</v>
      </c>
      <c r="D7" s="205" t="str">
        <f>VLOOKUP(B7,'пр.взв'!B7:F30,3,FALSE)</f>
        <v>28.09.2001, 1ю</v>
      </c>
      <c r="E7" s="205" t="str">
        <f>VLOOKUP(B7,'пр.взв'!B7:G30,4,FALSE)</f>
        <v>ГБОУ ЦО "Самбо-70" г.Москва</v>
      </c>
      <c r="F7" s="182">
        <v>2</v>
      </c>
      <c r="G7" s="62">
        <v>0</v>
      </c>
      <c r="H7" s="184">
        <v>3</v>
      </c>
      <c r="I7" s="62">
        <v>0</v>
      </c>
      <c r="J7" s="184">
        <v>4</v>
      </c>
      <c r="K7" s="62">
        <v>0</v>
      </c>
      <c r="L7" s="184" t="s">
        <v>99</v>
      </c>
      <c r="M7" s="62"/>
      <c r="N7" s="212" t="s">
        <v>98</v>
      </c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4"/>
      <c r="Z7" s="167"/>
      <c r="AA7" s="164">
        <f>SUM(G7+I7+K7+M7+O7+Q7+S7+U7+W7+Y7)</f>
        <v>0</v>
      </c>
      <c r="AB7" s="164">
        <v>3</v>
      </c>
      <c r="AC7" s="27"/>
      <c r="AD7" s="27"/>
      <c r="AE7" s="27"/>
      <c r="AF7" s="27"/>
      <c r="AG7" s="27"/>
      <c r="AH7" s="27"/>
    </row>
    <row r="8" spans="1:34" ht="13.5" customHeight="1" thickBot="1">
      <c r="A8" s="199"/>
      <c r="B8" s="191"/>
      <c r="C8" s="193"/>
      <c r="D8" s="206"/>
      <c r="E8" s="206"/>
      <c r="F8" s="183"/>
      <c r="G8" s="63" t="s">
        <v>91</v>
      </c>
      <c r="H8" s="184"/>
      <c r="I8" s="63" t="s">
        <v>94</v>
      </c>
      <c r="J8" s="184"/>
      <c r="K8" s="63" t="s">
        <v>97</v>
      </c>
      <c r="L8" s="184"/>
      <c r="M8" s="63"/>
      <c r="N8" s="166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6"/>
      <c r="Z8" s="154"/>
      <c r="AA8" s="156"/>
      <c r="AB8" s="156"/>
      <c r="AC8" s="27"/>
      <c r="AD8" s="27"/>
      <c r="AE8" s="27"/>
      <c r="AF8" s="27"/>
      <c r="AG8" s="27"/>
      <c r="AH8" s="27"/>
    </row>
    <row r="9" spans="1:34" ht="13.5" customHeight="1" thickTop="1">
      <c r="A9" s="198"/>
      <c r="B9" s="210">
        <v>2</v>
      </c>
      <c r="C9" s="207" t="str">
        <f>VLOOKUP(B9,'пр.взв'!B9:E30,2,FALSE)</f>
        <v>Копшев Олег Владимирович</v>
      </c>
      <c r="D9" s="188" t="str">
        <f>VLOOKUP(B9,'пр.взв'!B9:F30,3,FALSE)</f>
        <v>28.10.2001, 1ю</v>
      </c>
      <c r="E9" s="188" t="str">
        <f>VLOOKUP(B9,'пр.взв'!B9:G30,4,FALSE)</f>
        <v>г.Энгельс, Саратовская обл., ПФО</v>
      </c>
      <c r="F9" s="185">
        <v>1</v>
      </c>
      <c r="G9" s="64">
        <v>4</v>
      </c>
      <c r="H9" s="165">
        <v>5</v>
      </c>
      <c r="I9" s="64">
        <v>3</v>
      </c>
      <c r="J9" s="165" t="s">
        <v>95</v>
      </c>
      <c r="K9" s="64"/>
      <c r="L9" s="165" t="s">
        <v>95</v>
      </c>
      <c r="M9" s="64"/>
      <c r="N9" s="165" t="s">
        <v>95</v>
      </c>
      <c r="O9" s="64"/>
      <c r="P9" s="165" t="s">
        <v>95</v>
      </c>
      <c r="Q9" s="64"/>
      <c r="R9" s="165" t="s">
        <v>95</v>
      </c>
      <c r="S9" s="64"/>
      <c r="T9" s="165" t="s">
        <v>95</v>
      </c>
      <c r="U9" s="65"/>
      <c r="V9" s="165" t="s">
        <v>95</v>
      </c>
      <c r="W9" s="65"/>
      <c r="X9" s="165" t="s">
        <v>95</v>
      </c>
      <c r="Y9" s="65"/>
      <c r="Z9" s="153">
        <v>2</v>
      </c>
      <c r="AA9" s="155">
        <f>SUM(G9+I9+K9+M9+O9+Q9+S9+U9+W9+Y9)</f>
        <v>7</v>
      </c>
      <c r="AB9" s="155">
        <v>12</v>
      </c>
      <c r="AC9" s="27"/>
      <c r="AD9" s="27"/>
      <c r="AE9" s="27"/>
      <c r="AF9" s="27"/>
      <c r="AG9" s="27"/>
      <c r="AH9" s="27"/>
    </row>
    <row r="10" spans="1:34" ht="13.5" customHeight="1" thickBot="1">
      <c r="A10" s="209"/>
      <c r="B10" s="211"/>
      <c r="C10" s="208"/>
      <c r="D10" s="189"/>
      <c r="E10" s="189"/>
      <c r="F10" s="183"/>
      <c r="G10" s="66"/>
      <c r="H10" s="166"/>
      <c r="I10" s="66"/>
      <c r="J10" s="166"/>
      <c r="K10" s="66"/>
      <c r="L10" s="166"/>
      <c r="M10" s="66"/>
      <c r="N10" s="166"/>
      <c r="O10" s="66"/>
      <c r="P10" s="166"/>
      <c r="Q10" s="66"/>
      <c r="R10" s="166"/>
      <c r="S10" s="66"/>
      <c r="T10" s="166"/>
      <c r="U10" s="67"/>
      <c r="V10" s="166"/>
      <c r="W10" s="67"/>
      <c r="X10" s="166"/>
      <c r="Y10" s="67"/>
      <c r="Z10" s="154"/>
      <c r="AA10" s="156"/>
      <c r="AB10" s="156"/>
      <c r="AC10" s="27"/>
      <c r="AD10" s="27"/>
      <c r="AE10" s="27"/>
      <c r="AF10" s="27"/>
      <c r="AG10" s="27"/>
      <c r="AH10" s="27"/>
    </row>
    <row r="11" spans="1:34" ht="13.5" customHeight="1" thickTop="1">
      <c r="A11" s="15"/>
      <c r="B11" s="190">
        <v>3</v>
      </c>
      <c r="C11" s="207" t="str">
        <f>VLOOKUP(B11,'пр.взв'!B11:E30,2,FALSE)</f>
        <v>Полтораков Дмитрий Станиславович</v>
      </c>
      <c r="D11" s="194" t="str">
        <f>VLOOKUP(B11,'пр.взв'!B11:F30,3,FALSE)</f>
        <v>02.03.2001, 2ю</v>
      </c>
      <c r="E11" s="194" t="str">
        <f>VLOOKUP(B11,'пр.взв'!B11:G30,4,FALSE)</f>
        <v>ГБОУ ЦО "Самбо-70" г.Москва</v>
      </c>
      <c r="F11" s="185">
        <v>4</v>
      </c>
      <c r="G11" s="64">
        <v>0</v>
      </c>
      <c r="H11" s="165">
        <v>1</v>
      </c>
      <c r="I11" s="64">
        <v>4</v>
      </c>
      <c r="J11" s="165">
        <v>5</v>
      </c>
      <c r="K11" s="64">
        <v>2</v>
      </c>
      <c r="L11" s="165" t="s">
        <v>100</v>
      </c>
      <c r="M11" s="64"/>
      <c r="N11" s="165" t="s">
        <v>98</v>
      </c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8"/>
      <c r="Z11" s="153"/>
      <c r="AA11" s="155">
        <f>SUM(G11+I11+K11+M11+O11+Q11+S11+U11+W11+Y11)</f>
        <v>6</v>
      </c>
      <c r="AB11" s="155">
        <v>3</v>
      </c>
      <c r="AC11" s="27"/>
      <c r="AD11" s="27"/>
      <c r="AE11" s="27"/>
      <c r="AF11" s="27"/>
      <c r="AG11" s="27"/>
      <c r="AH11" s="27"/>
    </row>
    <row r="12" spans="1:34" ht="13.5" customHeight="1" thickBot="1">
      <c r="A12" s="15"/>
      <c r="B12" s="191"/>
      <c r="C12" s="208"/>
      <c r="D12" s="195"/>
      <c r="E12" s="195"/>
      <c r="F12" s="183"/>
      <c r="G12" s="66" t="s">
        <v>92</v>
      </c>
      <c r="H12" s="166"/>
      <c r="I12" s="66"/>
      <c r="J12" s="166"/>
      <c r="K12" s="66"/>
      <c r="L12" s="166"/>
      <c r="M12" s="66"/>
      <c r="N12" s="166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9"/>
      <c r="Z12" s="154"/>
      <c r="AA12" s="156"/>
      <c r="AB12" s="156"/>
      <c r="AC12" s="27"/>
      <c r="AD12" s="27"/>
      <c r="AE12" s="27"/>
      <c r="AF12" s="27"/>
      <c r="AG12" s="27"/>
      <c r="AH12" s="27"/>
    </row>
    <row r="13" spans="1:34" ht="13.5" customHeight="1" thickTop="1">
      <c r="A13" s="15"/>
      <c r="B13" s="210">
        <v>4</v>
      </c>
      <c r="C13" s="207" t="str">
        <f>VLOOKUP(B13,'пр.взв'!B13:E30,2,FALSE)</f>
        <v>Порфирьев Роман Валерьянович</v>
      </c>
      <c r="D13" s="194" t="str">
        <f>VLOOKUP(B13,'пр.взв'!B13:F30,3,FALSE)</f>
        <v>31.01.2001, 2р</v>
      </c>
      <c r="E13" s="188" t="str">
        <f>VLOOKUP(B13,'пр.взв'!B13:G30,4,FALSE)</f>
        <v>г.Чебоксары, Чувашская Республика, ПФО</v>
      </c>
      <c r="F13" s="185">
        <v>2</v>
      </c>
      <c r="G13" s="64">
        <v>4</v>
      </c>
      <c r="H13" s="165">
        <v>6</v>
      </c>
      <c r="I13" s="64">
        <v>0</v>
      </c>
      <c r="J13" s="165">
        <v>1</v>
      </c>
      <c r="K13" s="64">
        <v>4</v>
      </c>
      <c r="L13" s="165" t="s">
        <v>95</v>
      </c>
      <c r="M13" s="64"/>
      <c r="N13" s="165" t="s">
        <v>95</v>
      </c>
      <c r="O13" s="64"/>
      <c r="P13" s="165" t="s">
        <v>95</v>
      </c>
      <c r="Q13" s="64"/>
      <c r="R13" s="165" t="s">
        <v>95</v>
      </c>
      <c r="S13" s="64"/>
      <c r="T13" s="165" t="s">
        <v>95</v>
      </c>
      <c r="U13" s="65"/>
      <c r="V13" s="165" t="s">
        <v>95</v>
      </c>
      <c r="W13" s="65"/>
      <c r="X13" s="165" t="s">
        <v>95</v>
      </c>
      <c r="Y13" s="65"/>
      <c r="Z13" s="153">
        <v>3</v>
      </c>
      <c r="AA13" s="155">
        <f>SUM(G13+I13+K13+M13+O13+Q13+S13+U13+W13+Y13)</f>
        <v>8</v>
      </c>
      <c r="AB13" s="155">
        <v>7</v>
      </c>
      <c r="AC13" s="27"/>
      <c r="AD13" s="27"/>
      <c r="AE13" s="27"/>
      <c r="AF13" s="27"/>
      <c r="AG13" s="27"/>
      <c r="AH13" s="27"/>
    </row>
    <row r="14" spans="1:34" ht="13.5" customHeight="1" thickBot="1">
      <c r="A14" s="15"/>
      <c r="B14" s="211"/>
      <c r="C14" s="208"/>
      <c r="D14" s="195"/>
      <c r="E14" s="189"/>
      <c r="F14" s="183"/>
      <c r="G14" s="66"/>
      <c r="H14" s="166"/>
      <c r="I14" s="66" t="s">
        <v>92</v>
      </c>
      <c r="J14" s="166"/>
      <c r="K14" s="66"/>
      <c r="L14" s="166"/>
      <c r="M14" s="66"/>
      <c r="N14" s="166"/>
      <c r="O14" s="66"/>
      <c r="P14" s="166"/>
      <c r="Q14" s="66"/>
      <c r="R14" s="166"/>
      <c r="S14" s="66"/>
      <c r="T14" s="166"/>
      <c r="U14" s="67"/>
      <c r="V14" s="166"/>
      <c r="W14" s="67"/>
      <c r="X14" s="166"/>
      <c r="Y14" s="67"/>
      <c r="Z14" s="154"/>
      <c r="AA14" s="156"/>
      <c r="AB14" s="156"/>
      <c r="AC14" s="27"/>
      <c r="AD14" s="27"/>
      <c r="AE14" s="27"/>
      <c r="AF14" s="27"/>
      <c r="AG14" s="27"/>
      <c r="AH14" s="27"/>
    </row>
    <row r="15" spans="1:34" ht="13.5" customHeight="1" thickTop="1">
      <c r="A15" s="15"/>
      <c r="B15" s="190">
        <v>5</v>
      </c>
      <c r="C15" s="207" t="str">
        <f>VLOOKUP(B15,'пр.взв'!B15:E30,2,FALSE)</f>
        <v>Жердев Максим Александрович</v>
      </c>
      <c r="D15" s="194" t="str">
        <f>VLOOKUP(B15,'пр.взв'!B15:F30,3,FALSE)</f>
        <v>11.12.2001, 1ю</v>
      </c>
      <c r="E15" s="194" t="str">
        <f>VLOOKUP(B15,'пр.взв'!B15:G30,4,FALSE)</f>
        <v>ГБОУ ЦО "Самбо-70" г.Москва</v>
      </c>
      <c r="F15" s="185">
        <v>6</v>
      </c>
      <c r="G15" s="64">
        <v>2</v>
      </c>
      <c r="H15" s="165">
        <v>2</v>
      </c>
      <c r="I15" s="64">
        <v>1</v>
      </c>
      <c r="J15" s="165">
        <v>3</v>
      </c>
      <c r="K15" s="64">
        <v>3</v>
      </c>
      <c r="L15" s="165" t="s">
        <v>95</v>
      </c>
      <c r="M15" s="64"/>
      <c r="N15" s="165" t="s">
        <v>95</v>
      </c>
      <c r="O15" s="64"/>
      <c r="P15" s="165" t="s">
        <v>95</v>
      </c>
      <c r="Q15" s="64"/>
      <c r="R15" s="165" t="s">
        <v>95</v>
      </c>
      <c r="S15" s="64"/>
      <c r="T15" s="165" t="s">
        <v>95</v>
      </c>
      <c r="U15" s="65"/>
      <c r="V15" s="165" t="s">
        <v>95</v>
      </c>
      <c r="W15" s="65"/>
      <c r="X15" s="165" t="s">
        <v>95</v>
      </c>
      <c r="Y15" s="65"/>
      <c r="Z15" s="153">
        <v>3</v>
      </c>
      <c r="AA15" s="155">
        <f>SUM(G15+I15+K15+M15+O15+Q15+S15+U15+W15+Y15)</f>
        <v>6</v>
      </c>
      <c r="AB15" s="155">
        <v>6</v>
      </c>
      <c r="AC15" s="27"/>
      <c r="AD15" s="27"/>
      <c r="AE15" s="27"/>
      <c r="AF15" s="27"/>
      <c r="AG15" s="27"/>
      <c r="AH15" s="27"/>
    </row>
    <row r="16" spans="1:34" ht="13.5" customHeight="1" thickBot="1">
      <c r="A16" s="15"/>
      <c r="B16" s="191"/>
      <c r="C16" s="208"/>
      <c r="D16" s="195"/>
      <c r="E16" s="195"/>
      <c r="F16" s="183"/>
      <c r="G16" s="66"/>
      <c r="H16" s="166"/>
      <c r="I16" s="66"/>
      <c r="J16" s="166"/>
      <c r="K16" s="66"/>
      <c r="L16" s="166"/>
      <c r="M16" s="66"/>
      <c r="N16" s="166"/>
      <c r="O16" s="66"/>
      <c r="P16" s="166"/>
      <c r="Q16" s="66"/>
      <c r="R16" s="166"/>
      <c r="S16" s="66"/>
      <c r="T16" s="166"/>
      <c r="U16" s="67"/>
      <c r="V16" s="166"/>
      <c r="W16" s="67"/>
      <c r="X16" s="166"/>
      <c r="Y16" s="67"/>
      <c r="Z16" s="154"/>
      <c r="AA16" s="156"/>
      <c r="AB16" s="156"/>
      <c r="AC16" s="27"/>
      <c r="AD16" s="27"/>
      <c r="AE16" s="27"/>
      <c r="AF16" s="27"/>
      <c r="AG16" s="27"/>
      <c r="AH16" s="27"/>
    </row>
    <row r="17" spans="1:34" ht="13.5" customHeight="1" thickTop="1">
      <c r="A17" s="15"/>
      <c r="B17" s="210">
        <v>6</v>
      </c>
      <c r="C17" s="207" t="str">
        <f>VLOOKUP(B17,'пр.взв'!B17:E30,2,FALSE)</f>
        <v>Воронкин Егор Александрович</v>
      </c>
      <c r="D17" s="194" t="str">
        <f>VLOOKUP(B17,'пр.взв'!B17:F30,3,FALSE)</f>
        <v>13.10.2001, 3ю</v>
      </c>
      <c r="E17" s="188" t="str">
        <f>VLOOKUP(B17,'пр.взв'!B17:G30,4,FALSE)</f>
        <v>г.Саратов, Саратовская обл., ПФО</v>
      </c>
      <c r="F17" s="185">
        <v>5</v>
      </c>
      <c r="G17" s="64">
        <v>3</v>
      </c>
      <c r="H17" s="165">
        <v>4</v>
      </c>
      <c r="I17" s="64">
        <v>4</v>
      </c>
      <c r="J17" s="165" t="s">
        <v>95</v>
      </c>
      <c r="K17" s="64"/>
      <c r="L17" s="165" t="s">
        <v>95</v>
      </c>
      <c r="M17" s="64"/>
      <c r="N17" s="165" t="s">
        <v>95</v>
      </c>
      <c r="O17" s="64"/>
      <c r="P17" s="165" t="s">
        <v>95</v>
      </c>
      <c r="Q17" s="64"/>
      <c r="R17" s="165" t="s">
        <v>95</v>
      </c>
      <c r="S17" s="64"/>
      <c r="T17" s="165" t="s">
        <v>95</v>
      </c>
      <c r="U17" s="65"/>
      <c r="V17" s="165" t="s">
        <v>95</v>
      </c>
      <c r="W17" s="65"/>
      <c r="X17" s="165" t="s">
        <v>95</v>
      </c>
      <c r="Y17" s="65"/>
      <c r="Z17" s="153">
        <v>2</v>
      </c>
      <c r="AA17" s="155">
        <f>SUM(G17+I17+K17+M17+O17+Q17+S17+U17+W17+Y17)</f>
        <v>7</v>
      </c>
      <c r="AB17" s="155">
        <v>10</v>
      </c>
      <c r="AC17" s="27"/>
      <c r="AD17" s="27"/>
      <c r="AE17" s="27"/>
      <c r="AF17" s="27"/>
      <c r="AG17" s="27"/>
      <c r="AH17" s="27"/>
    </row>
    <row r="18" spans="1:34" ht="13.5" customHeight="1" thickBot="1">
      <c r="A18" s="15"/>
      <c r="B18" s="211"/>
      <c r="C18" s="208"/>
      <c r="D18" s="195"/>
      <c r="E18" s="189"/>
      <c r="F18" s="183"/>
      <c r="G18" s="66"/>
      <c r="H18" s="166"/>
      <c r="I18" s="66"/>
      <c r="J18" s="166"/>
      <c r="K18" s="66"/>
      <c r="L18" s="166"/>
      <c r="M18" s="66"/>
      <c r="N18" s="166"/>
      <c r="O18" s="66"/>
      <c r="P18" s="166"/>
      <c r="Q18" s="66"/>
      <c r="R18" s="166"/>
      <c r="S18" s="66"/>
      <c r="T18" s="166"/>
      <c r="U18" s="67"/>
      <c r="V18" s="166"/>
      <c r="W18" s="67"/>
      <c r="X18" s="166"/>
      <c r="Y18" s="67"/>
      <c r="Z18" s="154"/>
      <c r="AA18" s="156"/>
      <c r="AB18" s="156"/>
      <c r="AC18" s="27"/>
      <c r="AD18" s="27"/>
      <c r="AE18" s="27"/>
      <c r="AF18" s="27"/>
      <c r="AG18" s="27"/>
      <c r="AH18" s="27"/>
    </row>
    <row r="19" spans="1:34" ht="13.5" customHeight="1" thickBot="1" thickTop="1">
      <c r="A19" s="15"/>
      <c r="B19" s="144" t="s">
        <v>89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6"/>
      <c r="AC19" s="27"/>
      <c r="AD19" s="27"/>
      <c r="AE19" s="27"/>
      <c r="AF19" s="27"/>
      <c r="AG19" s="27"/>
      <c r="AH19" s="27"/>
    </row>
    <row r="20" spans="1:34" ht="13.5" customHeight="1" thickTop="1">
      <c r="A20" s="15"/>
      <c r="B20" s="210">
        <v>7</v>
      </c>
      <c r="C20" s="207" t="str">
        <f>VLOOKUP(B20,'пр.взв'!B19:E30,2,FALSE)</f>
        <v>Николаев Никита Алексеевич</v>
      </c>
      <c r="D20" s="194" t="str">
        <f>VLOOKUP(B20,'пр.взв'!B19:F30,3,FALSE)</f>
        <v>22.01.2001, 2р</v>
      </c>
      <c r="E20" s="194" t="str">
        <f>VLOOKUP(B20,'пр.взв'!B19:G30,4,FALSE)</f>
        <v>г.Чебоксары, Чувашская Республика, ПФО</v>
      </c>
      <c r="F20" s="185">
        <v>8</v>
      </c>
      <c r="G20" s="64">
        <v>3</v>
      </c>
      <c r="H20" s="165">
        <v>9</v>
      </c>
      <c r="I20" s="64">
        <v>0</v>
      </c>
      <c r="J20" s="165">
        <v>10</v>
      </c>
      <c r="K20" s="64">
        <v>3</v>
      </c>
      <c r="L20" s="165" t="s">
        <v>95</v>
      </c>
      <c r="M20" s="64"/>
      <c r="N20" s="165" t="s">
        <v>95</v>
      </c>
      <c r="O20" s="64"/>
      <c r="P20" s="165" t="s">
        <v>95</v>
      </c>
      <c r="Q20" s="64"/>
      <c r="R20" s="165" t="s">
        <v>95</v>
      </c>
      <c r="S20" s="64"/>
      <c r="T20" s="165" t="s">
        <v>95</v>
      </c>
      <c r="U20" s="65"/>
      <c r="V20" s="165" t="s">
        <v>95</v>
      </c>
      <c r="W20" s="65"/>
      <c r="X20" s="165" t="s">
        <v>95</v>
      </c>
      <c r="Y20" s="65"/>
      <c r="Z20" s="153">
        <v>3</v>
      </c>
      <c r="AA20" s="155">
        <f>SUM(G20+I20+K20+M20+O20+Q20+S20+U20+W20+Y20)</f>
        <v>6</v>
      </c>
      <c r="AB20" s="155">
        <v>5</v>
      </c>
      <c r="AC20" s="27"/>
      <c r="AD20" s="27"/>
      <c r="AE20" s="27"/>
      <c r="AF20" s="27"/>
      <c r="AG20" s="27"/>
      <c r="AH20" s="27"/>
    </row>
    <row r="21" spans="1:34" ht="13.5" customHeight="1" thickBot="1">
      <c r="A21" s="15"/>
      <c r="B21" s="211"/>
      <c r="C21" s="208"/>
      <c r="D21" s="195"/>
      <c r="E21" s="195"/>
      <c r="F21" s="183"/>
      <c r="G21" s="66"/>
      <c r="H21" s="166"/>
      <c r="I21" s="66" t="s">
        <v>96</v>
      </c>
      <c r="J21" s="166"/>
      <c r="K21" s="66"/>
      <c r="L21" s="166"/>
      <c r="M21" s="66"/>
      <c r="N21" s="166"/>
      <c r="O21" s="66"/>
      <c r="P21" s="166"/>
      <c r="Q21" s="66"/>
      <c r="R21" s="166"/>
      <c r="S21" s="66"/>
      <c r="T21" s="166"/>
      <c r="U21" s="67"/>
      <c r="V21" s="166"/>
      <c r="W21" s="67"/>
      <c r="X21" s="166"/>
      <c r="Y21" s="67"/>
      <c r="Z21" s="154"/>
      <c r="AA21" s="156"/>
      <c r="AB21" s="156"/>
      <c r="AC21" s="27"/>
      <c r="AD21" s="27"/>
      <c r="AE21" s="27"/>
      <c r="AF21" s="27"/>
      <c r="AG21" s="27"/>
      <c r="AH21" s="27"/>
    </row>
    <row r="22" spans="1:34" ht="13.5" customHeight="1" thickTop="1">
      <c r="A22" s="15"/>
      <c r="B22" s="210">
        <v>8</v>
      </c>
      <c r="C22" s="207" t="str">
        <f>VLOOKUP(B22,'пр.взв'!B21:E30,2,FALSE)</f>
        <v>Корнюшин Денис Алексеевич</v>
      </c>
      <c r="D22" s="194" t="str">
        <f>VLOOKUP(B22,'пр.взв'!B21:F30,3,FALSE)</f>
        <v>14.06.2001, 2ю</v>
      </c>
      <c r="E22" s="188" t="str">
        <f>VLOOKUP(B22,'пр.взв'!B21:G30,4,FALSE)</f>
        <v>ГБОУ ЦО "Самбо-70" г.Москва</v>
      </c>
      <c r="F22" s="185">
        <v>7</v>
      </c>
      <c r="G22" s="64">
        <v>2</v>
      </c>
      <c r="H22" s="165">
        <v>11</v>
      </c>
      <c r="I22" s="64">
        <v>1</v>
      </c>
      <c r="J22" s="165">
        <v>12</v>
      </c>
      <c r="K22" s="64">
        <v>0</v>
      </c>
      <c r="L22" s="165"/>
      <c r="M22" s="64"/>
      <c r="N22" s="165"/>
      <c r="O22" s="64"/>
      <c r="P22" s="165"/>
      <c r="Q22" s="64"/>
      <c r="R22" s="165"/>
      <c r="S22" s="64"/>
      <c r="T22" s="165"/>
      <c r="U22" s="65"/>
      <c r="V22" s="165"/>
      <c r="W22" s="65"/>
      <c r="X22" s="165">
        <v>10</v>
      </c>
      <c r="Y22" s="65">
        <v>3</v>
      </c>
      <c r="Z22" s="153"/>
      <c r="AA22" s="155">
        <f>SUM(G22+I22+K22+M22+O22+Q22+S22+U22+W22+Y22)</f>
        <v>6</v>
      </c>
      <c r="AB22" s="155">
        <v>2</v>
      </c>
      <c r="AC22" s="27"/>
      <c r="AD22" s="27"/>
      <c r="AE22" s="27"/>
      <c r="AF22" s="27"/>
      <c r="AG22" s="27"/>
      <c r="AH22" s="27"/>
    </row>
    <row r="23" spans="1:34" ht="13.5" customHeight="1" thickBot="1">
      <c r="A23" s="15"/>
      <c r="B23" s="211"/>
      <c r="C23" s="208"/>
      <c r="D23" s="195"/>
      <c r="E23" s="189"/>
      <c r="F23" s="183"/>
      <c r="G23" s="66"/>
      <c r="H23" s="166"/>
      <c r="I23" s="66"/>
      <c r="J23" s="166"/>
      <c r="K23" s="66" t="s">
        <v>101</v>
      </c>
      <c r="L23" s="166"/>
      <c r="M23" s="66"/>
      <c r="N23" s="166"/>
      <c r="O23" s="66"/>
      <c r="P23" s="166"/>
      <c r="Q23" s="66"/>
      <c r="R23" s="166"/>
      <c r="S23" s="66"/>
      <c r="T23" s="166"/>
      <c r="U23" s="67"/>
      <c r="V23" s="166"/>
      <c r="W23" s="67"/>
      <c r="X23" s="166"/>
      <c r="Y23" s="67"/>
      <c r="Z23" s="154"/>
      <c r="AA23" s="156"/>
      <c r="AB23" s="156"/>
      <c r="AC23" s="27"/>
      <c r="AD23" s="27"/>
      <c r="AE23" s="27"/>
      <c r="AF23" s="27"/>
      <c r="AG23" s="27"/>
      <c r="AH23" s="27"/>
    </row>
    <row r="24" spans="1:34" ht="13.5" customHeight="1" thickTop="1">
      <c r="A24" s="15"/>
      <c r="B24" s="210">
        <v>9</v>
      </c>
      <c r="C24" s="207" t="str">
        <f>VLOOKUP(B24,'пр.взв'!B23:E30,2,FALSE)</f>
        <v>Бурьян Григорий Михайлович</v>
      </c>
      <c r="D24" s="194" t="str">
        <f>VLOOKUP(B24,'пр.взв'!B23:F32,3,FALSE)</f>
        <v>06.09.2001, 1ю</v>
      </c>
      <c r="E24" s="194" t="str">
        <f>VLOOKUP(B24,'пр.взв'!B23:G32,4,FALSE)</f>
        <v>г.Энгельс, Саратовская обл., ПФО</v>
      </c>
      <c r="F24" s="185">
        <v>10</v>
      </c>
      <c r="G24" s="64">
        <v>3</v>
      </c>
      <c r="H24" s="165">
        <v>7</v>
      </c>
      <c r="I24" s="64">
        <v>4</v>
      </c>
      <c r="J24" s="165" t="s">
        <v>95</v>
      </c>
      <c r="K24" s="64"/>
      <c r="L24" s="165" t="s">
        <v>95</v>
      </c>
      <c r="M24" s="64"/>
      <c r="N24" s="165" t="s">
        <v>95</v>
      </c>
      <c r="O24" s="64"/>
      <c r="P24" s="165" t="s">
        <v>95</v>
      </c>
      <c r="Q24" s="64"/>
      <c r="R24" s="165" t="s">
        <v>95</v>
      </c>
      <c r="S24" s="64"/>
      <c r="T24" s="165" t="s">
        <v>95</v>
      </c>
      <c r="U24" s="65"/>
      <c r="V24" s="165" t="s">
        <v>95</v>
      </c>
      <c r="W24" s="65"/>
      <c r="X24" s="165" t="s">
        <v>95</v>
      </c>
      <c r="Y24" s="65"/>
      <c r="Z24" s="153">
        <v>2</v>
      </c>
      <c r="AA24" s="155">
        <f>SUM(G24+I24+K24+M24+O24+Q24+S24+U24+W24+Y24)</f>
        <v>7</v>
      </c>
      <c r="AB24" s="155">
        <v>11</v>
      </c>
      <c r="AC24" s="27"/>
      <c r="AD24" s="27"/>
      <c r="AE24" s="27"/>
      <c r="AF24" s="27"/>
      <c r="AG24" s="27"/>
      <c r="AH24" s="27"/>
    </row>
    <row r="25" spans="1:34" ht="13.5" customHeight="1" thickBot="1">
      <c r="A25" s="15"/>
      <c r="B25" s="211"/>
      <c r="C25" s="208"/>
      <c r="D25" s="195"/>
      <c r="E25" s="195"/>
      <c r="F25" s="183"/>
      <c r="G25" s="66"/>
      <c r="H25" s="166"/>
      <c r="I25" s="66"/>
      <c r="J25" s="166"/>
      <c r="K25" s="66"/>
      <c r="L25" s="166"/>
      <c r="M25" s="66"/>
      <c r="N25" s="166"/>
      <c r="O25" s="66"/>
      <c r="P25" s="166"/>
      <c r="Q25" s="66"/>
      <c r="R25" s="166"/>
      <c r="S25" s="66"/>
      <c r="T25" s="166"/>
      <c r="U25" s="67"/>
      <c r="V25" s="166"/>
      <c r="W25" s="67"/>
      <c r="X25" s="166"/>
      <c r="Y25" s="67"/>
      <c r="Z25" s="154"/>
      <c r="AA25" s="156"/>
      <c r="AB25" s="156"/>
      <c r="AC25" s="27"/>
      <c r="AD25" s="27"/>
      <c r="AE25" s="27"/>
      <c r="AF25" s="27"/>
      <c r="AG25" s="27"/>
      <c r="AH25" s="27"/>
    </row>
    <row r="26" spans="1:34" ht="13.5" customHeight="1" thickTop="1">
      <c r="A26" s="15"/>
      <c r="B26" s="210">
        <v>10</v>
      </c>
      <c r="C26" s="207" t="str">
        <f>VLOOKUP(B26,'пр.взв'!B25:E30,2,FALSE)</f>
        <v>Магомедов Шамиль Рамазанович</v>
      </c>
      <c r="D26" s="194" t="str">
        <f>VLOOKUP(B26,'пр.взв'!B25:F34,3,FALSE)</f>
        <v>01.08.2002, 1ю</v>
      </c>
      <c r="E26" s="188" t="str">
        <f>VLOOKUP(B26,'пр.взв'!B25:G34,4,FALSE)</f>
        <v>ГБОУ ЦО "Самбо-70" г.Москва</v>
      </c>
      <c r="F26" s="185">
        <v>9</v>
      </c>
      <c r="G26" s="64">
        <v>1</v>
      </c>
      <c r="H26" s="165">
        <v>12</v>
      </c>
      <c r="I26" s="64">
        <v>3</v>
      </c>
      <c r="J26" s="165">
        <v>7</v>
      </c>
      <c r="K26" s="64">
        <v>2</v>
      </c>
      <c r="L26" s="165"/>
      <c r="M26" s="64"/>
      <c r="N26" s="165"/>
      <c r="O26" s="64"/>
      <c r="P26" s="165"/>
      <c r="Q26" s="64"/>
      <c r="R26" s="165"/>
      <c r="S26" s="64"/>
      <c r="T26" s="165"/>
      <c r="U26" s="65"/>
      <c r="V26" s="165"/>
      <c r="W26" s="65"/>
      <c r="X26" s="165">
        <v>8</v>
      </c>
      <c r="Y26" s="71">
        <v>2.5</v>
      </c>
      <c r="Z26" s="153"/>
      <c r="AA26" s="186">
        <f>SUM(G26+I26+K26+M26+O26+Q26+S26+U26+W26+Y26)</f>
        <v>8.5</v>
      </c>
      <c r="AB26" s="155">
        <v>1</v>
      </c>
      <c r="AC26" s="27"/>
      <c r="AD26" s="27"/>
      <c r="AE26" s="27"/>
      <c r="AF26" s="27"/>
      <c r="AG26" s="27"/>
      <c r="AH26" s="27"/>
    </row>
    <row r="27" spans="1:34" ht="13.5" customHeight="1" thickBot="1">
      <c r="A27" s="15"/>
      <c r="B27" s="211"/>
      <c r="C27" s="208"/>
      <c r="D27" s="195"/>
      <c r="E27" s="189"/>
      <c r="F27" s="183"/>
      <c r="G27" s="66"/>
      <c r="H27" s="166"/>
      <c r="I27" s="66"/>
      <c r="J27" s="166"/>
      <c r="K27" s="66"/>
      <c r="L27" s="166"/>
      <c r="M27" s="66"/>
      <c r="N27" s="166"/>
      <c r="O27" s="66"/>
      <c r="P27" s="166"/>
      <c r="Q27" s="66"/>
      <c r="R27" s="166"/>
      <c r="S27" s="66"/>
      <c r="T27" s="166"/>
      <c r="U27" s="67"/>
      <c r="V27" s="166"/>
      <c r="W27" s="67"/>
      <c r="X27" s="166"/>
      <c r="Y27" s="67"/>
      <c r="Z27" s="154"/>
      <c r="AA27" s="187"/>
      <c r="AB27" s="156"/>
      <c r="AC27" s="27"/>
      <c r="AD27" s="27"/>
      <c r="AE27" s="27"/>
      <c r="AF27" s="27"/>
      <c r="AG27" s="27"/>
      <c r="AH27" s="27"/>
    </row>
    <row r="28" spans="1:34" ht="13.5" customHeight="1" thickTop="1">
      <c r="A28" s="15"/>
      <c r="B28" s="210">
        <v>11</v>
      </c>
      <c r="C28" s="207" t="str">
        <f>VLOOKUP(B28,'пр.взв'!B27:E30,2,FALSE)</f>
        <v>Зверев Михаил Степанович</v>
      </c>
      <c r="D28" s="194">
        <f>VLOOKUP(B28,'пр.взв'!B27:F36,3,FALSE)</f>
        <v>37021</v>
      </c>
      <c r="E28" s="194" t="str">
        <f>VLOOKUP(B28,'пр.взв'!B27:G36,4,FALSE)</f>
        <v>г.Чебоксары, Чувашская Республика, ПФО</v>
      </c>
      <c r="F28" s="185">
        <v>12</v>
      </c>
      <c r="G28" s="64">
        <v>3</v>
      </c>
      <c r="H28" s="165">
        <v>8</v>
      </c>
      <c r="I28" s="64">
        <v>3</v>
      </c>
      <c r="J28" s="165" t="s">
        <v>95</v>
      </c>
      <c r="K28" s="64"/>
      <c r="L28" s="165" t="s">
        <v>95</v>
      </c>
      <c r="M28" s="64"/>
      <c r="N28" s="165" t="s">
        <v>95</v>
      </c>
      <c r="O28" s="64"/>
      <c r="P28" s="165" t="s">
        <v>95</v>
      </c>
      <c r="Q28" s="64"/>
      <c r="R28" s="165" t="s">
        <v>95</v>
      </c>
      <c r="S28" s="64"/>
      <c r="T28" s="165" t="s">
        <v>95</v>
      </c>
      <c r="U28" s="65"/>
      <c r="V28" s="165" t="s">
        <v>95</v>
      </c>
      <c r="W28" s="65"/>
      <c r="X28" s="165" t="s">
        <v>95</v>
      </c>
      <c r="Y28" s="65"/>
      <c r="Z28" s="153">
        <v>2</v>
      </c>
      <c r="AA28" s="155">
        <f>SUM(G28+I28+K28+M28+O28+Q28+S28+U28+W28+Y28)</f>
        <v>6</v>
      </c>
      <c r="AB28" s="155">
        <v>9</v>
      </c>
      <c r="AC28" s="27"/>
      <c r="AD28" s="27"/>
      <c r="AE28" s="27"/>
      <c r="AF28" s="27"/>
      <c r="AG28" s="27"/>
      <c r="AH28" s="27"/>
    </row>
    <row r="29" spans="1:34" ht="13.5" customHeight="1" thickBot="1">
      <c r="A29" s="15"/>
      <c r="B29" s="211"/>
      <c r="C29" s="208"/>
      <c r="D29" s="195"/>
      <c r="E29" s="195"/>
      <c r="F29" s="183"/>
      <c r="G29" s="66"/>
      <c r="H29" s="166"/>
      <c r="I29" s="66"/>
      <c r="J29" s="166"/>
      <c r="K29" s="66"/>
      <c r="L29" s="166"/>
      <c r="M29" s="66"/>
      <c r="N29" s="166"/>
      <c r="O29" s="66"/>
      <c r="P29" s="166"/>
      <c r="Q29" s="66"/>
      <c r="R29" s="166"/>
      <c r="S29" s="66"/>
      <c r="T29" s="166"/>
      <c r="U29" s="67"/>
      <c r="V29" s="166"/>
      <c r="W29" s="67"/>
      <c r="X29" s="166"/>
      <c r="Y29" s="67"/>
      <c r="Z29" s="154"/>
      <c r="AA29" s="156"/>
      <c r="AB29" s="156"/>
      <c r="AC29" s="27"/>
      <c r="AD29" s="27"/>
      <c r="AE29" s="27"/>
      <c r="AF29" s="27"/>
      <c r="AG29" s="27"/>
      <c r="AH29" s="27"/>
    </row>
    <row r="30" spans="1:34" ht="13.5" customHeight="1" thickTop="1">
      <c r="A30" s="15"/>
      <c r="B30" s="210">
        <v>12</v>
      </c>
      <c r="C30" s="207" t="str">
        <f>VLOOKUP(B30,'пр.взв'!B29:E30,2,FALSE)</f>
        <v>Дарнов Михаил Максимович</v>
      </c>
      <c r="D30" s="194" t="str">
        <f>VLOOKUP(B30,'пр.взв'!B29:F38,3,FALSE)</f>
        <v>27.08.2001, 1ю</v>
      </c>
      <c r="E30" s="188" t="str">
        <f>VLOOKUP(B30,'пр.взв'!B29:G38,4,FALSE)</f>
        <v>ГБОУ ЦО "Самбо-70" г.Москва</v>
      </c>
      <c r="F30" s="185">
        <v>11</v>
      </c>
      <c r="G30" s="70">
        <v>2.5</v>
      </c>
      <c r="H30" s="165">
        <v>10</v>
      </c>
      <c r="I30" s="64">
        <v>2</v>
      </c>
      <c r="J30" s="165">
        <v>8</v>
      </c>
      <c r="K30" s="64">
        <v>4</v>
      </c>
      <c r="L30" s="165" t="s">
        <v>95</v>
      </c>
      <c r="M30" s="64"/>
      <c r="N30" s="165" t="s">
        <v>95</v>
      </c>
      <c r="O30" s="64"/>
      <c r="P30" s="165" t="s">
        <v>95</v>
      </c>
      <c r="Q30" s="64"/>
      <c r="R30" s="165" t="s">
        <v>95</v>
      </c>
      <c r="S30" s="64"/>
      <c r="T30" s="165" t="s">
        <v>95</v>
      </c>
      <c r="U30" s="65"/>
      <c r="V30" s="165" t="s">
        <v>95</v>
      </c>
      <c r="W30" s="65"/>
      <c r="X30" s="165" t="s">
        <v>95</v>
      </c>
      <c r="Y30" s="65"/>
      <c r="Z30" s="153">
        <v>3</v>
      </c>
      <c r="AA30" s="186">
        <f>SUM(G30+I30+K30+M30+O30+Q30+S30+U30+W30+Y30)</f>
        <v>8.5</v>
      </c>
      <c r="AB30" s="155">
        <v>8</v>
      </c>
      <c r="AC30" s="27"/>
      <c r="AD30" s="27"/>
      <c r="AE30" s="27"/>
      <c r="AF30" s="27"/>
      <c r="AG30" s="27"/>
      <c r="AH30" s="27"/>
    </row>
    <row r="31" spans="1:34" ht="13.5" customHeight="1" thickBot="1">
      <c r="A31" s="15"/>
      <c r="B31" s="211"/>
      <c r="C31" s="208"/>
      <c r="D31" s="195"/>
      <c r="E31" s="189"/>
      <c r="F31" s="183"/>
      <c r="G31" s="66"/>
      <c r="H31" s="166"/>
      <c r="I31" s="66"/>
      <c r="J31" s="166"/>
      <c r="K31" s="66"/>
      <c r="L31" s="166"/>
      <c r="M31" s="66"/>
      <c r="N31" s="166"/>
      <c r="O31" s="66"/>
      <c r="P31" s="166"/>
      <c r="Q31" s="66"/>
      <c r="R31" s="166"/>
      <c r="S31" s="66"/>
      <c r="T31" s="166"/>
      <c r="U31" s="67"/>
      <c r="V31" s="166"/>
      <c r="W31" s="67"/>
      <c r="X31" s="166"/>
      <c r="Y31" s="67"/>
      <c r="Z31" s="154"/>
      <c r="AA31" s="187"/>
      <c r="AB31" s="156"/>
      <c r="AC31" s="27"/>
      <c r="AD31" s="27"/>
      <c r="AE31" s="27"/>
      <c r="AF31" s="27"/>
      <c r="AG31" s="27"/>
      <c r="AH31" s="27"/>
    </row>
    <row r="32" spans="2:28" ht="13.5" customHeight="1" thickTop="1">
      <c r="B32" s="25"/>
      <c r="C32" s="24"/>
      <c r="D32" s="24"/>
      <c r="E32" s="24"/>
      <c r="F32" s="26"/>
      <c r="G32" s="23"/>
      <c r="H32" s="26"/>
      <c r="I32" s="23"/>
      <c r="J32" s="26"/>
      <c r="K32" s="23"/>
      <c r="L32" s="26"/>
      <c r="M32" s="23"/>
      <c r="N32" s="26"/>
      <c r="O32" s="23"/>
      <c r="P32" s="26"/>
      <c r="Q32" s="23"/>
      <c r="R32" s="26"/>
      <c r="S32" s="23"/>
      <c r="T32" s="26"/>
      <c r="U32" s="23"/>
      <c r="V32" s="26"/>
      <c r="W32" s="23"/>
      <c r="X32" s="26"/>
      <c r="Y32" s="23"/>
      <c r="Z32" s="27"/>
      <c r="AA32" s="27"/>
      <c r="AB32" s="27"/>
    </row>
    <row r="33" spans="2:29" ht="18.75" customHeight="1">
      <c r="B33" s="57" t="str">
        <f>HYPERLINK('[1]реквизиты'!$A$6)</f>
        <v>Гл. судья, судья МК</v>
      </c>
      <c r="C33" s="35"/>
      <c r="D33" s="35"/>
      <c r="E33" s="35"/>
      <c r="F33" s="58"/>
      <c r="G33" s="35"/>
      <c r="H33" s="57"/>
      <c r="I33" s="56"/>
      <c r="J33" s="38"/>
      <c r="K33" s="56"/>
      <c r="L33" s="38"/>
      <c r="M33" s="56"/>
      <c r="N33" s="38"/>
      <c r="O33" s="56"/>
      <c r="P33" s="38"/>
      <c r="Q33" s="56"/>
      <c r="R33" s="38"/>
      <c r="S33" s="40"/>
      <c r="T33" s="38" t="str">
        <f>HYPERLINK('[1]реквизиты'!$G$6)</f>
        <v>Балыков Ю.А.</v>
      </c>
      <c r="U33" s="56"/>
      <c r="V33" s="38"/>
      <c r="W33" s="56"/>
      <c r="X33" s="38"/>
      <c r="Y33" s="56"/>
      <c r="Z33" s="38" t="str">
        <f>HYPERLINK('[1]реквизиты'!$G$7)</f>
        <v>/г.Пенза/</v>
      </c>
      <c r="AA33" s="38"/>
      <c r="AB33" s="38"/>
      <c r="AC33" s="35"/>
    </row>
    <row r="34" spans="2:29" ht="16.5" customHeight="1">
      <c r="B34" s="57" t="str">
        <f>HYPERLINK('[1]реквизиты'!$A$8)</f>
        <v>Гл. секретарь</v>
      </c>
      <c r="C34" s="35"/>
      <c r="D34" s="48"/>
      <c r="E34" s="48"/>
      <c r="F34" s="58"/>
      <c r="G34" s="48"/>
      <c r="H34" s="57"/>
      <c r="I34" s="40"/>
      <c r="J34" s="38"/>
      <c r="K34" s="40"/>
      <c r="L34" s="38"/>
      <c r="M34" s="40"/>
      <c r="N34" s="38"/>
      <c r="O34" s="40"/>
      <c r="P34" s="38"/>
      <c r="Q34" s="40"/>
      <c r="R34" s="38"/>
      <c r="S34" s="40"/>
      <c r="T34" s="61" t="str">
        <f>HYPERLINK('[1]реквизиты'!$G$8)</f>
        <v>Шкильная Е.С.</v>
      </c>
      <c r="U34" s="60"/>
      <c r="V34" s="38"/>
      <c r="W34" s="40"/>
      <c r="X34" s="38"/>
      <c r="Y34" s="40"/>
      <c r="Z34" s="38" t="str">
        <f>HYPERLINK('[1]реквизиты'!$G$9)</f>
        <v>/г.Саратов/</v>
      </c>
      <c r="AA34" s="38"/>
      <c r="AB34" s="38"/>
      <c r="AC34" s="35"/>
    </row>
    <row r="35" spans="2:29" ht="10.5" customHeight="1">
      <c r="B35" s="59"/>
      <c r="C35" s="59"/>
      <c r="D35" s="59"/>
      <c r="E35" s="59"/>
      <c r="F35" s="38"/>
      <c r="G35" s="56"/>
      <c r="H35" s="38"/>
      <c r="I35" s="56"/>
      <c r="J35" s="38"/>
      <c r="K35" s="56"/>
      <c r="L35" s="38"/>
      <c r="M35" s="56"/>
      <c r="N35" s="38"/>
      <c r="O35" s="56"/>
      <c r="P35" s="38"/>
      <c r="Q35" s="56"/>
      <c r="R35" s="38"/>
      <c r="S35" s="56"/>
      <c r="T35" s="38"/>
      <c r="U35" s="56"/>
      <c r="V35" s="38"/>
      <c r="W35" s="56"/>
      <c r="X35" s="38"/>
      <c r="Y35" s="56"/>
      <c r="Z35" s="38"/>
      <c r="AA35" s="38"/>
      <c r="AB35" s="38"/>
      <c r="AC35" s="35"/>
    </row>
    <row r="36" spans="2:28" ht="10.5" customHeight="1">
      <c r="B36" s="25"/>
      <c r="C36" s="24"/>
      <c r="D36" s="24"/>
      <c r="E36" s="24"/>
      <c r="F36" s="26"/>
      <c r="G36" s="23"/>
      <c r="H36" s="26"/>
      <c r="I36" s="23"/>
      <c r="J36" s="26"/>
      <c r="K36" s="23"/>
      <c r="L36" s="26"/>
      <c r="M36" s="23"/>
      <c r="N36" s="26"/>
      <c r="O36" s="23"/>
      <c r="P36" s="26"/>
      <c r="Q36" s="23"/>
      <c r="R36" s="26"/>
      <c r="S36" s="23"/>
      <c r="T36" s="26"/>
      <c r="U36" s="23"/>
      <c r="V36" s="26"/>
      <c r="W36" s="23"/>
      <c r="X36" s="26"/>
      <c r="Y36" s="23"/>
      <c r="Z36" s="27"/>
      <c r="AA36" s="27"/>
      <c r="AB36" s="27"/>
    </row>
    <row r="37" spans="2:28" ht="10.5" customHeight="1">
      <c r="B37" s="28"/>
      <c r="C37" s="24"/>
      <c r="D37" s="24"/>
      <c r="E37" s="24"/>
      <c r="F37" s="26"/>
      <c r="G37" s="19"/>
      <c r="H37" s="26"/>
      <c r="I37" s="19"/>
      <c r="J37" s="26"/>
      <c r="K37" s="19"/>
      <c r="L37" s="26"/>
      <c r="M37" s="19"/>
      <c r="N37" s="26"/>
      <c r="O37" s="19"/>
      <c r="P37" s="26"/>
      <c r="Q37" s="19"/>
      <c r="R37" s="26"/>
      <c r="S37" s="19"/>
      <c r="T37" s="26"/>
      <c r="U37" s="19"/>
      <c r="V37" s="26"/>
      <c r="W37" s="19"/>
      <c r="X37" s="26"/>
      <c r="Y37" s="19"/>
      <c r="Z37" s="27"/>
      <c r="AA37" s="27"/>
      <c r="AB37" s="27"/>
    </row>
    <row r="38" spans="2:28" ht="10.5" customHeight="1">
      <c r="B38" s="25"/>
      <c r="C38" s="24"/>
      <c r="D38" s="24"/>
      <c r="E38" s="24"/>
      <c r="F38" s="26"/>
      <c r="G38" s="23"/>
      <c r="H38" s="26"/>
      <c r="I38" s="23"/>
      <c r="J38" s="26"/>
      <c r="K38" s="23"/>
      <c r="L38" s="26"/>
      <c r="M38" s="23"/>
      <c r="N38" s="26"/>
      <c r="O38" s="23"/>
      <c r="P38" s="26"/>
      <c r="Q38" s="23"/>
      <c r="R38" s="26"/>
      <c r="S38" s="23"/>
      <c r="T38" s="26"/>
      <c r="U38" s="23"/>
      <c r="V38" s="26"/>
      <c r="W38" s="23"/>
      <c r="X38" s="26"/>
      <c r="Y38" s="23"/>
      <c r="Z38" s="27"/>
      <c r="AA38" s="27"/>
      <c r="AB38" s="27"/>
    </row>
    <row r="39" spans="2:28" ht="10.5" customHeight="1">
      <c r="B39" s="28"/>
      <c r="C39" s="24"/>
      <c r="D39" s="24"/>
      <c r="E39" s="24"/>
      <c r="F39" s="26"/>
      <c r="G39" s="19"/>
      <c r="H39" s="26"/>
      <c r="I39" s="19"/>
      <c r="J39" s="26"/>
      <c r="K39" s="19"/>
      <c r="L39" s="26"/>
      <c r="M39" s="19"/>
      <c r="N39" s="26"/>
      <c r="O39" s="19"/>
      <c r="P39" s="26"/>
      <c r="Q39" s="19"/>
      <c r="R39" s="26"/>
      <c r="S39" s="19"/>
      <c r="T39" s="26"/>
      <c r="U39" s="19"/>
      <c r="V39" s="26"/>
      <c r="W39" s="19"/>
      <c r="X39" s="26"/>
      <c r="Y39" s="19"/>
      <c r="Z39" s="27"/>
      <c r="AA39" s="27"/>
      <c r="AB39" s="27"/>
    </row>
    <row r="40" spans="2:28" ht="10.5" customHeight="1">
      <c r="B40" s="25"/>
      <c r="C40" s="24"/>
      <c r="D40" s="24"/>
      <c r="E40" s="24"/>
      <c r="F40" s="26"/>
      <c r="G40" s="23"/>
      <c r="H40" s="26"/>
      <c r="I40" s="23"/>
      <c r="J40" s="26"/>
      <c r="K40" s="23"/>
      <c r="L40" s="26"/>
      <c r="M40" s="23"/>
      <c r="N40" s="26"/>
      <c r="O40" s="23"/>
      <c r="P40" s="26"/>
      <c r="Q40" s="23"/>
      <c r="R40" s="26"/>
      <c r="S40" s="23"/>
      <c r="T40" s="26"/>
      <c r="U40" s="23"/>
      <c r="V40" s="26"/>
      <c r="W40" s="23"/>
      <c r="X40" s="26"/>
      <c r="Y40" s="23"/>
      <c r="Z40" s="27"/>
      <c r="AA40" s="27"/>
      <c r="AB40" s="27"/>
    </row>
    <row r="41" spans="2:28" ht="10.5" customHeight="1">
      <c r="B41" s="28"/>
      <c r="C41" s="24"/>
      <c r="D41" s="24"/>
      <c r="E41" s="24"/>
      <c r="F41" s="26"/>
      <c r="G41" s="19"/>
      <c r="H41" s="26"/>
      <c r="I41" s="19"/>
      <c r="J41" s="26"/>
      <c r="K41" s="19"/>
      <c r="L41" s="26"/>
      <c r="M41" s="19"/>
      <c r="N41" s="26"/>
      <c r="O41" s="19"/>
      <c r="P41" s="26"/>
      <c r="Q41" s="19"/>
      <c r="R41" s="26"/>
      <c r="S41" s="19"/>
      <c r="T41" s="26"/>
      <c r="U41" s="19"/>
      <c r="V41" s="26"/>
      <c r="W41" s="19"/>
      <c r="X41" s="26"/>
      <c r="Y41" s="19"/>
      <c r="Z41" s="27"/>
      <c r="AA41" s="27"/>
      <c r="AB41" s="27"/>
    </row>
    <row r="42" spans="2:28" ht="10.5" customHeight="1">
      <c r="B42" s="25"/>
      <c r="C42" s="24"/>
      <c r="D42" s="24"/>
      <c r="E42" s="24"/>
      <c r="F42" s="26"/>
      <c r="G42" s="23"/>
      <c r="H42" s="26"/>
      <c r="I42" s="23"/>
      <c r="J42" s="26"/>
      <c r="K42" s="23"/>
      <c r="L42" s="26"/>
      <c r="M42" s="23"/>
      <c r="N42" s="26"/>
      <c r="O42" s="23"/>
      <c r="P42" s="26"/>
      <c r="Q42" s="23"/>
      <c r="R42" s="26"/>
      <c r="S42" s="23"/>
      <c r="T42" s="26"/>
      <c r="U42" s="23"/>
      <c r="V42" s="26"/>
      <c r="W42" s="23"/>
      <c r="X42" s="26"/>
      <c r="Y42" s="23"/>
      <c r="Z42" s="27"/>
      <c r="AA42" s="27"/>
      <c r="AB42" s="27"/>
    </row>
    <row r="43" spans="2:28" ht="10.5" customHeight="1">
      <c r="B43" s="28"/>
      <c r="C43" s="24"/>
      <c r="D43" s="24"/>
      <c r="E43" s="24"/>
      <c r="F43" s="26"/>
      <c r="G43" s="19"/>
      <c r="H43" s="26"/>
      <c r="I43" s="19"/>
      <c r="J43" s="26"/>
      <c r="K43" s="19"/>
      <c r="L43" s="26"/>
      <c r="M43" s="19"/>
      <c r="N43" s="26"/>
      <c r="O43" s="19"/>
      <c r="P43" s="26"/>
      <c r="Q43" s="19"/>
      <c r="R43" s="26"/>
      <c r="S43" s="19"/>
      <c r="T43" s="26"/>
      <c r="U43" s="19"/>
      <c r="V43" s="26"/>
      <c r="W43" s="19"/>
      <c r="X43" s="26"/>
      <c r="Y43" s="19"/>
      <c r="Z43" s="27"/>
      <c r="AA43" s="27"/>
      <c r="AB43" s="27"/>
    </row>
    <row r="44" spans="2:28" ht="10.5" customHeight="1">
      <c r="B44" s="25"/>
      <c r="C44" s="24"/>
      <c r="D44" s="24"/>
      <c r="E44" s="24"/>
      <c r="F44" s="26"/>
      <c r="G44" s="23"/>
      <c r="H44" s="26"/>
      <c r="I44" s="23"/>
      <c r="J44" s="26"/>
      <c r="K44" s="23"/>
      <c r="L44" s="26"/>
      <c r="M44" s="23"/>
      <c r="N44" s="26"/>
      <c r="O44" s="23"/>
      <c r="P44" s="26"/>
      <c r="Q44" s="23"/>
      <c r="R44" s="26"/>
      <c r="S44" s="23"/>
      <c r="T44" s="26"/>
      <c r="U44" s="23"/>
      <c r="V44" s="26"/>
      <c r="W44" s="23"/>
      <c r="X44" s="26"/>
      <c r="Y44" s="23"/>
      <c r="Z44" s="27"/>
      <c r="AA44" s="27"/>
      <c r="AB44" s="27"/>
    </row>
    <row r="45" spans="2:28" ht="10.5" customHeight="1">
      <c r="B45" s="28"/>
      <c r="C45" s="24"/>
      <c r="D45" s="24"/>
      <c r="E45" s="24"/>
      <c r="F45" s="26"/>
      <c r="G45" s="19"/>
      <c r="H45" s="26"/>
      <c r="I45" s="19"/>
      <c r="J45" s="26"/>
      <c r="K45" s="19"/>
      <c r="L45" s="26"/>
      <c r="M45" s="19"/>
      <c r="N45" s="26"/>
      <c r="O45" s="19"/>
      <c r="P45" s="26"/>
      <c r="Q45" s="19"/>
      <c r="R45" s="26"/>
      <c r="S45" s="19"/>
      <c r="T45" s="26"/>
      <c r="U45" s="19"/>
      <c r="V45" s="26"/>
      <c r="W45" s="19"/>
      <c r="X45" s="26"/>
      <c r="Y45" s="19"/>
      <c r="Z45" s="27"/>
      <c r="AA45" s="27"/>
      <c r="AB45" s="27"/>
    </row>
    <row r="46" spans="2:28" ht="10.5" customHeight="1">
      <c r="B46" s="25"/>
      <c r="C46" s="24"/>
      <c r="D46" s="24"/>
      <c r="E46" s="24"/>
      <c r="F46" s="26"/>
      <c r="G46" s="23"/>
      <c r="H46" s="26"/>
      <c r="I46" s="23"/>
      <c r="J46" s="26"/>
      <c r="K46" s="23"/>
      <c r="L46" s="26"/>
      <c r="M46" s="23"/>
      <c r="N46" s="26"/>
      <c r="O46" s="23"/>
      <c r="P46" s="26"/>
      <c r="Q46" s="23"/>
      <c r="R46" s="26"/>
      <c r="S46" s="23"/>
      <c r="T46" s="26"/>
      <c r="U46" s="23"/>
      <c r="V46" s="26"/>
      <c r="W46" s="23"/>
      <c r="X46" s="26"/>
      <c r="Y46" s="23"/>
      <c r="Z46" s="27"/>
      <c r="AA46" s="27"/>
      <c r="AB46" s="27"/>
    </row>
    <row r="47" spans="2:28" ht="10.5" customHeight="1">
      <c r="B47" s="28"/>
      <c r="C47" s="24"/>
      <c r="D47" s="24"/>
      <c r="E47" s="24"/>
      <c r="F47" s="26"/>
      <c r="G47" s="19"/>
      <c r="H47" s="26"/>
      <c r="I47" s="19"/>
      <c r="J47" s="26"/>
      <c r="K47" s="19"/>
      <c r="L47" s="26"/>
      <c r="M47" s="19"/>
      <c r="N47" s="26"/>
      <c r="O47" s="19"/>
      <c r="P47" s="26"/>
      <c r="Q47" s="19"/>
      <c r="R47" s="26"/>
      <c r="S47" s="19"/>
      <c r="T47" s="26"/>
      <c r="U47" s="19"/>
      <c r="V47" s="26"/>
      <c r="W47" s="19"/>
      <c r="X47" s="26"/>
      <c r="Y47" s="19"/>
      <c r="Z47" s="27"/>
      <c r="AA47" s="27"/>
      <c r="AB47" s="27"/>
    </row>
    <row r="48" spans="2:28" ht="10.5" customHeight="1">
      <c r="B48" s="25"/>
      <c r="C48" s="24"/>
      <c r="D48" s="24"/>
      <c r="E48" s="24"/>
      <c r="F48" s="26"/>
      <c r="G48" s="23"/>
      <c r="H48" s="26"/>
      <c r="I48" s="23"/>
      <c r="J48" s="26"/>
      <c r="K48" s="23"/>
      <c r="L48" s="26"/>
      <c r="M48" s="23"/>
      <c r="N48" s="26"/>
      <c r="O48" s="23"/>
      <c r="P48" s="26"/>
      <c r="Q48" s="23"/>
      <c r="R48" s="26"/>
      <c r="S48" s="23"/>
      <c r="T48" s="26"/>
      <c r="U48" s="23"/>
      <c r="V48" s="26"/>
      <c r="W48" s="23"/>
      <c r="X48" s="26"/>
      <c r="Y48" s="23"/>
      <c r="Z48" s="27"/>
      <c r="AA48" s="27"/>
      <c r="AB48" s="27"/>
    </row>
    <row r="49" spans="2:28" ht="10.5" customHeight="1">
      <c r="B49" s="28"/>
      <c r="C49" s="24"/>
      <c r="D49" s="24"/>
      <c r="E49" s="24"/>
      <c r="F49" s="26"/>
      <c r="G49" s="19"/>
      <c r="H49" s="26"/>
      <c r="I49" s="19"/>
      <c r="J49" s="26"/>
      <c r="K49" s="19"/>
      <c r="L49" s="26"/>
      <c r="M49" s="19"/>
      <c r="N49" s="26"/>
      <c r="O49" s="19"/>
      <c r="P49" s="26"/>
      <c r="Q49" s="19"/>
      <c r="R49" s="26"/>
      <c r="S49" s="19"/>
      <c r="T49" s="26"/>
      <c r="U49" s="19"/>
      <c r="V49" s="26"/>
      <c r="W49" s="19"/>
      <c r="X49" s="26"/>
      <c r="Y49" s="19"/>
      <c r="Z49" s="27"/>
      <c r="AA49" s="27"/>
      <c r="AB49" s="27"/>
    </row>
    <row r="50" spans="2:28" ht="10.5" customHeight="1">
      <c r="B50" s="25"/>
      <c r="C50" s="24"/>
      <c r="D50" s="24"/>
      <c r="E50" s="24"/>
      <c r="F50" s="26"/>
      <c r="G50" s="23"/>
      <c r="H50" s="26"/>
      <c r="I50" s="23"/>
      <c r="J50" s="26"/>
      <c r="K50" s="23"/>
      <c r="L50" s="26"/>
      <c r="M50" s="23"/>
      <c r="N50" s="26"/>
      <c r="O50" s="23"/>
      <c r="P50" s="26"/>
      <c r="Q50" s="23"/>
      <c r="R50" s="26"/>
      <c r="S50" s="23"/>
      <c r="T50" s="26"/>
      <c r="U50" s="23"/>
      <c r="V50" s="26"/>
      <c r="W50" s="23"/>
      <c r="X50" s="26"/>
      <c r="Y50" s="23"/>
      <c r="Z50" s="27"/>
      <c r="AA50" s="27"/>
      <c r="AB50" s="27"/>
    </row>
    <row r="51" spans="2:28" ht="10.5" customHeight="1">
      <c r="B51" s="28"/>
      <c r="C51" s="24"/>
      <c r="D51" s="24"/>
      <c r="E51" s="24"/>
      <c r="F51" s="26"/>
      <c r="G51" s="19"/>
      <c r="H51" s="26"/>
      <c r="I51" s="19"/>
      <c r="J51" s="26"/>
      <c r="K51" s="19"/>
      <c r="L51" s="26"/>
      <c r="M51" s="19"/>
      <c r="N51" s="26"/>
      <c r="O51" s="19"/>
      <c r="P51" s="26"/>
      <c r="Q51" s="19"/>
      <c r="R51" s="26"/>
      <c r="S51" s="19"/>
      <c r="T51" s="26"/>
      <c r="U51" s="19"/>
      <c r="V51" s="26"/>
      <c r="W51" s="19"/>
      <c r="X51" s="26"/>
      <c r="Y51" s="19"/>
      <c r="Z51" s="27"/>
      <c r="AA51" s="27"/>
      <c r="AB51" s="27"/>
    </row>
    <row r="52" spans="2:28" ht="10.5" customHeight="1">
      <c r="B52" s="25"/>
      <c r="C52" s="24"/>
      <c r="D52" s="24"/>
      <c r="E52" s="24"/>
      <c r="F52" s="26"/>
      <c r="G52" s="23"/>
      <c r="H52" s="26"/>
      <c r="I52" s="23"/>
      <c r="J52" s="26"/>
      <c r="K52" s="23"/>
      <c r="L52" s="26"/>
      <c r="M52" s="23"/>
      <c r="N52" s="26"/>
      <c r="O52" s="23"/>
      <c r="P52" s="26"/>
      <c r="Q52" s="23"/>
      <c r="R52" s="26"/>
      <c r="S52" s="23"/>
      <c r="T52" s="26"/>
      <c r="U52" s="23"/>
      <c r="V52" s="26"/>
      <c r="W52" s="23"/>
      <c r="X52" s="26"/>
      <c r="Y52" s="23"/>
      <c r="Z52" s="27"/>
      <c r="AA52" s="27"/>
      <c r="AB52" s="27"/>
    </row>
    <row r="53" spans="2:28" ht="10.5" customHeight="1">
      <c r="B53" s="28"/>
      <c r="C53" s="24"/>
      <c r="D53" s="24"/>
      <c r="E53" s="24"/>
      <c r="F53" s="26"/>
      <c r="G53" s="19"/>
      <c r="H53" s="26"/>
      <c r="I53" s="19"/>
      <c r="J53" s="26"/>
      <c r="K53" s="19"/>
      <c r="L53" s="26"/>
      <c r="M53" s="19"/>
      <c r="N53" s="26"/>
      <c r="O53" s="19"/>
      <c r="P53" s="26"/>
      <c r="Q53" s="19"/>
      <c r="R53" s="26"/>
      <c r="S53" s="19"/>
      <c r="T53" s="26"/>
      <c r="U53" s="19"/>
      <c r="V53" s="26"/>
      <c r="W53" s="19"/>
      <c r="X53" s="26"/>
      <c r="Y53" s="19"/>
      <c r="Z53" s="27"/>
      <c r="AA53" s="27"/>
      <c r="AB53" s="27"/>
    </row>
    <row r="54" spans="2:28" ht="10.5" customHeight="1">
      <c r="B54" s="25"/>
      <c r="C54" s="24"/>
      <c r="D54" s="24"/>
      <c r="E54" s="24"/>
      <c r="F54" s="26"/>
      <c r="G54" s="23"/>
      <c r="H54" s="26"/>
      <c r="I54" s="23"/>
      <c r="J54" s="26"/>
      <c r="K54" s="23"/>
      <c r="L54" s="26"/>
      <c r="M54" s="23"/>
      <c r="N54" s="26"/>
      <c r="O54" s="23"/>
      <c r="P54" s="26"/>
      <c r="Q54" s="23"/>
      <c r="R54" s="26"/>
      <c r="S54" s="23"/>
      <c r="T54" s="26"/>
      <c r="U54" s="23"/>
      <c r="V54" s="26"/>
      <c r="W54" s="23"/>
      <c r="X54" s="26"/>
      <c r="Y54" s="23"/>
      <c r="Z54" s="27"/>
      <c r="AA54" s="27"/>
      <c r="AB54" s="27"/>
    </row>
    <row r="55" spans="2:28" ht="10.5" customHeight="1">
      <c r="B55" s="28"/>
      <c r="C55" s="24"/>
      <c r="D55" s="24"/>
      <c r="E55" s="24"/>
      <c r="F55" s="26"/>
      <c r="G55" s="19"/>
      <c r="H55" s="26"/>
      <c r="I55" s="19"/>
      <c r="J55" s="26"/>
      <c r="K55" s="19"/>
      <c r="L55" s="26"/>
      <c r="M55" s="19"/>
      <c r="N55" s="26"/>
      <c r="O55" s="19"/>
      <c r="P55" s="26"/>
      <c r="Q55" s="19"/>
      <c r="R55" s="26"/>
      <c r="S55" s="19"/>
      <c r="T55" s="26"/>
      <c r="U55" s="19"/>
      <c r="V55" s="26"/>
      <c r="W55" s="19"/>
      <c r="X55" s="26"/>
      <c r="Y55" s="19"/>
      <c r="Z55" s="27"/>
      <c r="AA55" s="27"/>
      <c r="AB55" s="27"/>
    </row>
    <row r="56" spans="2:28" ht="10.5" customHeight="1">
      <c r="B56" s="25"/>
      <c r="C56" s="24"/>
      <c r="D56" s="24"/>
      <c r="E56" s="24"/>
      <c r="F56" s="26"/>
      <c r="G56" s="23"/>
      <c r="H56" s="26"/>
      <c r="I56" s="23"/>
      <c r="J56" s="26"/>
      <c r="K56" s="23"/>
      <c r="L56" s="26"/>
      <c r="M56" s="23"/>
      <c r="N56" s="26"/>
      <c r="O56" s="23"/>
      <c r="P56" s="26"/>
      <c r="Q56" s="23"/>
      <c r="R56" s="26"/>
      <c r="S56" s="23"/>
      <c r="T56" s="26"/>
      <c r="U56" s="23"/>
      <c r="V56" s="26"/>
      <c r="W56" s="23"/>
      <c r="X56" s="26"/>
      <c r="Y56" s="23"/>
      <c r="Z56" s="27"/>
      <c r="AA56" s="27"/>
      <c r="AB56" s="27"/>
    </row>
    <row r="57" spans="2:28" ht="10.5" customHeight="1">
      <c r="B57" s="28"/>
      <c r="C57" s="24"/>
      <c r="D57" s="24"/>
      <c r="E57" s="24"/>
      <c r="F57" s="26"/>
      <c r="G57" s="19"/>
      <c r="H57" s="26"/>
      <c r="I57" s="19"/>
      <c r="J57" s="26"/>
      <c r="K57" s="19"/>
      <c r="L57" s="26"/>
      <c r="M57" s="19"/>
      <c r="N57" s="26"/>
      <c r="O57" s="19"/>
      <c r="P57" s="26"/>
      <c r="Q57" s="19"/>
      <c r="R57" s="26"/>
      <c r="S57" s="19"/>
      <c r="T57" s="26"/>
      <c r="U57" s="19"/>
      <c r="V57" s="26"/>
      <c r="W57" s="19"/>
      <c r="X57" s="26"/>
      <c r="Y57" s="19"/>
      <c r="Z57" s="27"/>
      <c r="AA57" s="27"/>
      <c r="AB57" s="27"/>
    </row>
    <row r="58" spans="2:28" ht="10.5" customHeight="1">
      <c r="B58" s="25"/>
      <c r="C58" s="24"/>
      <c r="D58" s="24"/>
      <c r="E58" s="24"/>
      <c r="F58" s="26"/>
      <c r="G58" s="23"/>
      <c r="H58" s="26"/>
      <c r="I58" s="23"/>
      <c r="J58" s="26"/>
      <c r="K58" s="23"/>
      <c r="L58" s="26"/>
      <c r="M58" s="23"/>
      <c r="N58" s="26"/>
      <c r="O58" s="23"/>
      <c r="P58" s="26"/>
      <c r="Q58" s="23"/>
      <c r="R58" s="26"/>
      <c r="S58" s="23"/>
      <c r="T58" s="26"/>
      <c r="U58" s="23"/>
      <c r="V58" s="26"/>
      <c r="W58" s="23"/>
      <c r="X58" s="26"/>
      <c r="Y58" s="23"/>
      <c r="Z58" s="27"/>
      <c r="AA58" s="27"/>
      <c r="AB58" s="27"/>
    </row>
    <row r="59" spans="2:28" ht="10.5" customHeight="1">
      <c r="B59" s="28"/>
      <c r="C59" s="24"/>
      <c r="D59" s="24"/>
      <c r="E59" s="24"/>
      <c r="F59" s="26"/>
      <c r="G59" s="19"/>
      <c r="H59" s="26"/>
      <c r="I59" s="19"/>
      <c r="J59" s="26"/>
      <c r="K59" s="19"/>
      <c r="L59" s="26"/>
      <c r="M59" s="19"/>
      <c r="N59" s="26"/>
      <c r="O59" s="19"/>
      <c r="P59" s="26"/>
      <c r="Q59" s="19"/>
      <c r="R59" s="26"/>
      <c r="S59" s="19"/>
      <c r="T59" s="26"/>
      <c r="U59" s="19"/>
      <c r="V59" s="26"/>
      <c r="W59" s="19"/>
      <c r="X59" s="26"/>
      <c r="Y59" s="19"/>
      <c r="Z59" s="27"/>
      <c r="AA59" s="27"/>
      <c r="AB59" s="27"/>
    </row>
    <row r="60" spans="2:28" ht="10.5" customHeight="1">
      <c r="B60" s="25"/>
      <c r="C60" s="24"/>
      <c r="D60" s="24"/>
      <c r="E60" s="24"/>
      <c r="F60" s="26"/>
      <c r="G60" s="23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7"/>
      <c r="AA60" s="27"/>
      <c r="AB60" s="27"/>
    </row>
    <row r="61" spans="2:28" ht="10.5" customHeight="1">
      <c r="B61" s="28"/>
      <c r="C61" s="24"/>
      <c r="D61" s="24"/>
      <c r="E61" s="24"/>
      <c r="F61" s="26"/>
      <c r="G61" s="19"/>
      <c r="H61" s="26"/>
      <c r="I61" s="19"/>
      <c r="J61" s="26"/>
      <c r="K61" s="19"/>
      <c r="L61" s="26"/>
      <c r="M61" s="19"/>
      <c r="N61" s="26"/>
      <c r="O61" s="19"/>
      <c r="P61" s="26"/>
      <c r="Q61" s="19"/>
      <c r="R61" s="26"/>
      <c r="S61" s="19"/>
      <c r="T61" s="26"/>
      <c r="U61" s="19"/>
      <c r="V61" s="26"/>
      <c r="W61" s="19"/>
      <c r="X61" s="26"/>
      <c r="Y61" s="19"/>
      <c r="Z61" s="27"/>
      <c r="AA61" s="27"/>
      <c r="AB61" s="27"/>
    </row>
    <row r="62" spans="2:28" ht="10.5" customHeight="1">
      <c r="B62" s="25"/>
      <c r="C62" s="24"/>
      <c r="D62" s="24"/>
      <c r="E62" s="24"/>
      <c r="F62" s="26"/>
      <c r="G62" s="23"/>
      <c r="H62" s="26"/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7"/>
      <c r="AA62" s="27"/>
      <c r="AB62" s="27"/>
    </row>
    <row r="63" spans="2:28" ht="10.5" customHeight="1">
      <c r="B63" s="28"/>
      <c r="C63" s="24"/>
      <c r="D63" s="24"/>
      <c r="E63" s="24"/>
      <c r="F63" s="26"/>
      <c r="G63" s="19"/>
      <c r="H63" s="26"/>
      <c r="I63" s="19"/>
      <c r="J63" s="26"/>
      <c r="K63" s="19"/>
      <c r="L63" s="26"/>
      <c r="M63" s="19"/>
      <c r="N63" s="26"/>
      <c r="O63" s="19"/>
      <c r="P63" s="26"/>
      <c r="Q63" s="19"/>
      <c r="R63" s="26"/>
      <c r="S63" s="19"/>
      <c r="T63" s="26"/>
      <c r="U63" s="19"/>
      <c r="V63" s="26"/>
      <c r="W63" s="19"/>
      <c r="X63" s="26"/>
      <c r="Y63" s="19"/>
      <c r="Z63" s="27"/>
      <c r="AA63" s="27"/>
      <c r="AB63" s="27"/>
    </row>
    <row r="64" spans="2:28" ht="10.5" customHeight="1">
      <c r="B64" s="25"/>
      <c r="C64" s="24"/>
      <c r="D64" s="24"/>
      <c r="E64" s="24"/>
      <c r="F64" s="26"/>
      <c r="G64" s="23"/>
      <c r="H64" s="26"/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7"/>
      <c r="AA64" s="27"/>
      <c r="AB64" s="27"/>
    </row>
    <row r="65" spans="2:28" ht="10.5" customHeight="1">
      <c r="B65" s="28"/>
      <c r="C65" s="24"/>
      <c r="D65" s="24"/>
      <c r="E65" s="24"/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7"/>
      <c r="AA65" s="27"/>
      <c r="AB65" s="27"/>
    </row>
    <row r="66" spans="2:28" ht="10.5" customHeight="1">
      <c r="B66" s="25"/>
      <c r="C66" s="24"/>
      <c r="D66" s="24"/>
      <c r="E66" s="24"/>
      <c r="F66" s="26"/>
      <c r="G66" s="23"/>
      <c r="H66" s="26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7"/>
      <c r="AA66" s="27"/>
      <c r="AB66" s="27"/>
    </row>
    <row r="67" spans="2:28" ht="10.5" customHeight="1">
      <c r="B67" s="28"/>
      <c r="C67" s="24"/>
      <c r="D67" s="24"/>
      <c r="E67" s="24"/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7"/>
      <c r="AA67" s="27"/>
      <c r="AB67" s="27"/>
    </row>
    <row r="68" spans="2:28" ht="10.5" customHeight="1">
      <c r="B68" s="25"/>
      <c r="C68" s="24"/>
      <c r="D68" s="24"/>
      <c r="E68" s="24"/>
      <c r="F68" s="26"/>
      <c r="G68" s="23"/>
      <c r="H68" s="26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7"/>
      <c r="AA68" s="27"/>
      <c r="AB68" s="27"/>
    </row>
    <row r="69" spans="2:28" ht="10.5" customHeight="1">
      <c r="B69" s="28"/>
      <c r="C69" s="24"/>
      <c r="D69" s="24"/>
      <c r="E69" s="24"/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7"/>
      <c r="AA69" s="27"/>
      <c r="AB69" s="27"/>
    </row>
    <row r="70" spans="2:28" ht="10.5" customHeight="1">
      <c r="B70" s="25"/>
      <c r="C70" s="24"/>
      <c r="D70" s="24"/>
      <c r="E70" s="24"/>
      <c r="F70" s="26"/>
      <c r="G70" s="23"/>
      <c r="H70" s="26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7"/>
      <c r="AA70" s="27"/>
      <c r="AB70" s="27"/>
    </row>
    <row r="71" spans="2:28" ht="10.5" customHeight="1">
      <c r="B71" s="28"/>
      <c r="C71" s="24"/>
      <c r="D71" s="24"/>
      <c r="E71" s="24"/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7"/>
      <c r="AA71" s="27"/>
      <c r="AB71" s="27"/>
    </row>
    <row r="72" spans="2:28" ht="10.5" customHeight="1">
      <c r="B72" s="25"/>
      <c r="C72" s="24"/>
      <c r="D72" s="24"/>
      <c r="E72" s="24"/>
      <c r="F72" s="26"/>
      <c r="G72" s="23"/>
      <c r="H72" s="26"/>
      <c r="I72" s="23"/>
      <c r="J72" s="26"/>
      <c r="K72" s="23"/>
      <c r="L72" s="26"/>
      <c r="M72" s="23"/>
      <c r="N72" s="26"/>
      <c r="O72" s="23"/>
      <c r="P72" s="26"/>
      <c r="Q72" s="23"/>
      <c r="R72" s="26"/>
      <c r="S72" s="23"/>
      <c r="T72" s="26"/>
      <c r="U72" s="23"/>
      <c r="V72" s="26"/>
      <c r="W72" s="23"/>
      <c r="X72" s="26"/>
      <c r="Y72" s="23"/>
      <c r="Z72" s="27"/>
      <c r="AA72" s="27"/>
      <c r="AB72" s="27"/>
    </row>
    <row r="73" spans="2:28" ht="10.5" customHeight="1">
      <c r="B73" s="28"/>
      <c r="C73" s="24"/>
      <c r="D73" s="24"/>
      <c r="E73" s="24"/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7"/>
      <c r="AA73" s="27"/>
      <c r="AB73" s="27"/>
    </row>
    <row r="74" spans="2:28" ht="10.5" customHeight="1">
      <c r="B74" s="25"/>
      <c r="C74" s="24"/>
      <c r="D74" s="24"/>
      <c r="E74" s="24"/>
      <c r="F74" s="26"/>
      <c r="G74" s="23"/>
      <c r="H74" s="26"/>
      <c r="I74" s="23"/>
      <c r="J74" s="26"/>
      <c r="K74" s="23"/>
      <c r="L74" s="26"/>
      <c r="M74" s="23"/>
      <c r="N74" s="26"/>
      <c r="O74" s="23"/>
      <c r="P74" s="26"/>
      <c r="Q74" s="23"/>
      <c r="R74" s="26"/>
      <c r="S74" s="23"/>
      <c r="T74" s="26"/>
      <c r="U74" s="23"/>
      <c r="V74" s="26"/>
      <c r="W74" s="23"/>
      <c r="X74" s="26"/>
      <c r="Y74" s="23"/>
      <c r="Z74" s="27"/>
      <c r="AA74" s="27"/>
      <c r="AB74" s="27"/>
    </row>
    <row r="75" spans="2:28" ht="10.5" customHeight="1">
      <c r="B75" s="28"/>
      <c r="C75" s="24"/>
      <c r="D75" s="24"/>
      <c r="E75" s="24"/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7"/>
      <c r="AA75" s="27"/>
      <c r="AB75" s="27"/>
    </row>
    <row r="76" spans="2:28" ht="10.5" customHeight="1">
      <c r="B76" s="25"/>
      <c r="C76" s="24"/>
      <c r="D76" s="24"/>
      <c r="E76" s="24"/>
      <c r="F76" s="26"/>
      <c r="G76" s="23"/>
      <c r="H76" s="26"/>
      <c r="I76" s="23"/>
      <c r="J76" s="26"/>
      <c r="K76" s="23"/>
      <c r="L76" s="26"/>
      <c r="M76" s="23"/>
      <c r="N76" s="26"/>
      <c r="O76" s="23"/>
      <c r="P76" s="26"/>
      <c r="Q76" s="23"/>
      <c r="R76" s="26"/>
      <c r="S76" s="23"/>
      <c r="T76" s="26"/>
      <c r="U76" s="23"/>
      <c r="V76" s="26"/>
      <c r="W76" s="23"/>
      <c r="X76" s="26"/>
      <c r="Y76" s="23"/>
      <c r="Z76" s="27"/>
      <c r="AA76" s="27"/>
      <c r="AB76" s="27"/>
    </row>
    <row r="77" spans="2:28" ht="10.5" customHeight="1">
      <c r="B77" s="28"/>
      <c r="C77" s="24"/>
      <c r="D77" s="24"/>
      <c r="E77" s="24"/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7"/>
      <c r="AA77" s="27"/>
      <c r="AB77" s="27"/>
    </row>
    <row r="78" spans="2:28" ht="10.5" customHeight="1">
      <c r="B78" s="25"/>
      <c r="C78" s="24"/>
      <c r="D78" s="24"/>
      <c r="E78" s="24"/>
      <c r="F78" s="26"/>
      <c r="G78" s="23"/>
      <c r="H78" s="26"/>
      <c r="I78" s="23"/>
      <c r="J78" s="26"/>
      <c r="K78" s="23"/>
      <c r="L78" s="26"/>
      <c r="M78" s="23"/>
      <c r="N78" s="26"/>
      <c r="O78" s="23"/>
      <c r="P78" s="26"/>
      <c r="Q78" s="23"/>
      <c r="R78" s="26"/>
      <c r="S78" s="23"/>
      <c r="T78" s="26"/>
      <c r="U78" s="23"/>
      <c r="V78" s="26"/>
      <c r="W78" s="23"/>
      <c r="X78" s="26"/>
      <c r="Y78" s="23"/>
      <c r="Z78" s="27"/>
      <c r="AA78" s="27"/>
      <c r="AB78" s="27"/>
    </row>
    <row r="79" spans="2:28" ht="10.5" customHeight="1">
      <c r="B79" s="28"/>
      <c r="C79" s="24"/>
      <c r="D79" s="24"/>
      <c r="E79" s="24"/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7"/>
      <c r="AA79" s="27"/>
      <c r="AB79" s="27"/>
    </row>
    <row r="80" spans="2:28" ht="10.5" customHeight="1">
      <c r="B80" s="25"/>
      <c r="C80" s="24"/>
      <c r="D80" s="24"/>
      <c r="E80" s="24"/>
      <c r="F80" s="26"/>
      <c r="G80" s="23"/>
      <c r="H80" s="26"/>
      <c r="I80" s="23"/>
      <c r="J80" s="26"/>
      <c r="K80" s="23"/>
      <c r="L80" s="26"/>
      <c r="M80" s="23"/>
      <c r="N80" s="26"/>
      <c r="O80" s="23"/>
      <c r="P80" s="26"/>
      <c r="Q80" s="23"/>
      <c r="R80" s="26"/>
      <c r="S80" s="23"/>
      <c r="T80" s="26"/>
      <c r="U80" s="23"/>
      <c r="V80" s="26"/>
      <c r="W80" s="23"/>
      <c r="X80" s="26"/>
      <c r="Y80" s="23"/>
      <c r="Z80" s="27"/>
      <c r="AA80" s="27"/>
      <c r="AB80" s="27"/>
    </row>
    <row r="81" spans="2:28" ht="10.5" customHeight="1">
      <c r="B81" s="28"/>
      <c r="C81" s="24"/>
      <c r="D81" s="24"/>
      <c r="E81" s="24"/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7"/>
      <c r="AA81" s="27"/>
      <c r="AB81" s="27"/>
    </row>
    <row r="82" spans="2:28" ht="10.5" customHeight="1">
      <c r="B82" s="25"/>
      <c r="C82" s="24"/>
      <c r="D82" s="24"/>
      <c r="E82" s="24"/>
      <c r="F82" s="26"/>
      <c r="G82" s="23"/>
      <c r="H82" s="26"/>
      <c r="I82" s="23"/>
      <c r="J82" s="26"/>
      <c r="K82" s="23"/>
      <c r="L82" s="26"/>
      <c r="M82" s="23"/>
      <c r="N82" s="26"/>
      <c r="O82" s="23"/>
      <c r="P82" s="26"/>
      <c r="Q82" s="23"/>
      <c r="R82" s="26"/>
      <c r="S82" s="23"/>
      <c r="T82" s="26"/>
      <c r="U82" s="23"/>
      <c r="V82" s="26"/>
      <c r="W82" s="23"/>
      <c r="X82" s="26"/>
      <c r="Y82" s="23"/>
      <c r="Z82" s="27"/>
      <c r="AA82" s="27"/>
      <c r="AB82" s="27"/>
    </row>
    <row r="83" spans="2:28" ht="10.5" customHeight="1">
      <c r="B83" s="28"/>
      <c r="C83" s="24"/>
      <c r="D83" s="24"/>
      <c r="E83" s="24"/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7"/>
      <c r="AA83" s="27"/>
      <c r="AB83" s="27"/>
    </row>
    <row r="84" spans="2:28" ht="10.5" customHeight="1">
      <c r="B84" s="25"/>
      <c r="C84" s="24"/>
      <c r="D84" s="24"/>
      <c r="E84" s="24"/>
      <c r="F84" s="26"/>
      <c r="G84" s="23"/>
      <c r="H84" s="26"/>
      <c r="I84" s="23"/>
      <c r="J84" s="26"/>
      <c r="K84" s="23"/>
      <c r="L84" s="26"/>
      <c r="M84" s="23"/>
      <c r="N84" s="26"/>
      <c r="O84" s="23"/>
      <c r="P84" s="26"/>
      <c r="Q84" s="23"/>
      <c r="R84" s="26"/>
      <c r="S84" s="23"/>
      <c r="T84" s="26"/>
      <c r="U84" s="23"/>
      <c r="V84" s="26"/>
      <c r="W84" s="23"/>
      <c r="X84" s="26"/>
      <c r="Y84" s="23"/>
      <c r="Z84" s="27"/>
      <c r="AA84" s="27"/>
      <c r="AB84" s="27"/>
    </row>
    <row r="85" spans="2:28" ht="10.5" customHeight="1">
      <c r="B85" s="28"/>
      <c r="C85" s="24"/>
      <c r="D85" s="24"/>
      <c r="E85" s="24"/>
      <c r="F85" s="26"/>
      <c r="G85" s="19"/>
      <c r="H85" s="26"/>
      <c r="I85" s="19"/>
      <c r="J85" s="26"/>
      <c r="K85" s="19"/>
      <c r="L85" s="26"/>
      <c r="M85" s="19"/>
      <c r="N85" s="26"/>
      <c r="O85" s="19"/>
      <c r="P85" s="26"/>
      <c r="Q85" s="19"/>
      <c r="R85" s="26"/>
      <c r="S85" s="19"/>
      <c r="T85" s="26"/>
      <c r="U85" s="19"/>
      <c r="V85" s="26"/>
      <c r="W85" s="19"/>
      <c r="X85" s="26"/>
      <c r="Y85" s="19"/>
      <c r="Z85" s="27"/>
      <c r="AA85" s="27"/>
      <c r="AB85" s="27"/>
    </row>
    <row r="86" spans="2:28" ht="10.5" customHeight="1">
      <c r="B86" s="25"/>
      <c r="C86" s="24"/>
      <c r="D86" s="24"/>
      <c r="E86" s="24"/>
      <c r="F86" s="26"/>
      <c r="G86" s="23"/>
      <c r="H86" s="26"/>
      <c r="I86" s="23"/>
      <c r="J86" s="26"/>
      <c r="K86" s="23"/>
      <c r="L86" s="26"/>
      <c r="M86" s="23"/>
      <c r="N86" s="26"/>
      <c r="O86" s="23"/>
      <c r="P86" s="26"/>
      <c r="Q86" s="23"/>
      <c r="R86" s="26"/>
      <c r="S86" s="23"/>
      <c r="T86" s="26"/>
      <c r="U86" s="23"/>
      <c r="V86" s="26"/>
      <c r="W86" s="23"/>
      <c r="X86" s="26"/>
      <c r="Y86" s="23"/>
      <c r="Z86" s="27"/>
      <c r="AA86" s="27"/>
      <c r="AB86" s="27"/>
    </row>
    <row r="87" spans="2:28" ht="10.5" customHeight="1">
      <c r="B87" s="28"/>
      <c r="C87" s="24"/>
      <c r="D87" s="24"/>
      <c r="E87" s="24"/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7"/>
      <c r="AA87" s="27"/>
      <c r="AB87" s="27"/>
    </row>
    <row r="88" spans="2:31" ht="10.5" customHeight="1">
      <c r="B88" s="25"/>
      <c r="C88" s="24"/>
      <c r="D88" s="24"/>
      <c r="E88" s="24"/>
      <c r="F88" s="26"/>
      <c r="G88" s="23"/>
      <c r="H88" s="26"/>
      <c r="I88" s="23"/>
      <c r="J88" s="26"/>
      <c r="K88" s="23"/>
      <c r="L88" s="26"/>
      <c r="M88" s="23"/>
      <c r="N88" s="26"/>
      <c r="O88" s="23"/>
      <c r="P88" s="26"/>
      <c r="Q88" s="23"/>
      <c r="R88" s="26"/>
      <c r="S88" s="23"/>
      <c r="T88" s="26"/>
      <c r="U88" s="23"/>
      <c r="V88" s="26"/>
      <c r="W88" s="23"/>
      <c r="X88" s="26"/>
      <c r="Y88" s="23"/>
      <c r="Z88" s="27"/>
      <c r="AA88" s="27"/>
      <c r="AB88" s="27"/>
      <c r="AC88" s="3"/>
      <c r="AD88" s="3"/>
      <c r="AE88" s="3"/>
    </row>
    <row r="89" spans="2:31" ht="15.75">
      <c r="B89" s="28"/>
      <c r="C89" s="24"/>
      <c r="D89" s="24"/>
      <c r="E89" s="24"/>
      <c r="F89" s="26"/>
      <c r="G89" s="19"/>
      <c r="H89" s="26"/>
      <c r="I89" s="19"/>
      <c r="J89" s="26"/>
      <c r="K89" s="19"/>
      <c r="L89" s="26"/>
      <c r="M89" s="19"/>
      <c r="N89" s="26"/>
      <c r="O89" s="19"/>
      <c r="P89" s="26"/>
      <c r="Q89" s="19"/>
      <c r="R89" s="26"/>
      <c r="S89" s="19"/>
      <c r="T89" s="26"/>
      <c r="U89" s="19"/>
      <c r="V89" s="26"/>
      <c r="W89" s="19"/>
      <c r="X89" s="26"/>
      <c r="Y89" s="19"/>
      <c r="Z89" s="27"/>
      <c r="AA89" s="27"/>
      <c r="AB89" s="27"/>
      <c r="AC89" s="3"/>
      <c r="AD89" s="3"/>
      <c r="AE89" s="3"/>
    </row>
    <row r="90" spans="2:31" ht="15">
      <c r="B90" s="25"/>
      <c r="C90" s="24"/>
      <c r="D90" s="24"/>
      <c r="E90" s="24"/>
      <c r="F90" s="26"/>
      <c r="G90" s="23"/>
      <c r="H90" s="26"/>
      <c r="I90" s="23"/>
      <c r="J90" s="26"/>
      <c r="K90" s="23"/>
      <c r="L90" s="26"/>
      <c r="M90" s="23"/>
      <c r="N90" s="26"/>
      <c r="O90" s="23"/>
      <c r="P90" s="26"/>
      <c r="Q90" s="23"/>
      <c r="R90" s="26"/>
      <c r="S90" s="23"/>
      <c r="T90" s="26"/>
      <c r="U90" s="23"/>
      <c r="V90" s="26"/>
      <c r="W90" s="23"/>
      <c r="X90" s="26"/>
      <c r="Y90" s="23"/>
      <c r="Z90" s="27"/>
      <c r="AA90" s="27"/>
      <c r="AB90" s="27"/>
      <c r="AC90" s="3"/>
      <c r="AD90" s="3"/>
      <c r="AE90" s="3"/>
    </row>
    <row r="91" spans="2:31" ht="15.75">
      <c r="B91" s="28"/>
      <c r="C91" s="24"/>
      <c r="D91" s="24"/>
      <c r="E91" s="24"/>
      <c r="F91" s="26"/>
      <c r="G91" s="19"/>
      <c r="H91" s="26"/>
      <c r="I91" s="19"/>
      <c r="J91" s="26"/>
      <c r="K91" s="19"/>
      <c r="L91" s="26"/>
      <c r="M91" s="19"/>
      <c r="N91" s="26"/>
      <c r="O91" s="19"/>
      <c r="P91" s="26"/>
      <c r="Q91" s="19"/>
      <c r="R91" s="26"/>
      <c r="S91" s="19"/>
      <c r="T91" s="26"/>
      <c r="U91" s="19"/>
      <c r="V91" s="26"/>
      <c r="W91" s="19"/>
      <c r="X91" s="26"/>
      <c r="Y91" s="19"/>
      <c r="Z91" s="27"/>
      <c r="AA91" s="27"/>
      <c r="AB91" s="27"/>
      <c r="AC91" s="3"/>
      <c r="AD91" s="3"/>
      <c r="AE91" s="3"/>
    </row>
    <row r="92" spans="2:31" ht="15">
      <c r="B92" s="25"/>
      <c r="C92" s="24"/>
      <c r="D92" s="24"/>
      <c r="E92" s="24"/>
      <c r="F92" s="26"/>
      <c r="G92" s="23"/>
      <c r="H92" s="26"/>
      <c r="I92" s="23"/>
      <c r="J92" s="26"/>
      <c r="K92" s="23"/>
      <c r="L92" s="26"/>
      <c r="M92" s="23"/>
      <c r="N92" s="26"/>
      <c r="O92" s="23"/>
      <c r="P92" s="26"/>
      <c r="Q92" s="23"/>
      <c r="R92" s="26"/>
      <c r="S92" s="23"/>
      <c r="T92" s="26"/>
      <c r="U92" s="23"/>
      <c r="V92" s="26"/>
      <c r="W92" s="23"/>
      <c r="X92" s="26"/>
      <c r="Y92" s="23"/>
      <c r="Z92" s="27"/>
      <c r="AA92" s="27"/>
      <c r="AB92" s="27"/>
      <c r="AC92" s="3"/>
      <c r="AD92" s="3"/>
      <c r="AE92" s="3"/>
    </row>
    <row r="93" spans="2:31" ht="15.75">
      <c r="B93" s="28"/>
      <c r="C93" s="24"/>
      <c r="D93" s="24"/>
      <c r="E93" s="24"/>
      <c r="F93" s="26"/>
      <c r="G93" s="19"/>
      <c r="H93" s="26"/>
      <c r="I93" s="19"/>
      <c r="J93" s="26"/>
      <c r="K93" s="19"/>
      <c r="L93" s="26"/>
      <c r="M93" s="19"/>
      <c r="N93" s="26"/>
      <c r="O93" s="19"/>
      <c r="P93" s="26"/>
      <c r="Q93" s="19"/>
      <c r="R93" s="26"/>
      <c r="S93" s="19"/>
      <c r="T93" s="26"/>
      <c r="U93" s="19"/>
      <c r="V93" s="26"/>
      <c r="W93" s="19"/>
      <c r="X93" s="26"/>
      <c r="Y93" s="19"/>
      <c r="Z93" s="27"/>
      <c r="AA93" s="27"/>
      <c r="AB93" s="27"/>
      <c r="AC93" s="3"/>
      <c r="AD93" s="3"/>
      <c r="AE93" s="3"/>
    </row>
    <row r="94" spans="2:31" ht="15">
      <c r="B94" s="25"/>
      <c r="C94" s="24"/>
      <c r="D94" s="24"/>
      <c r="E94" s="24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6"/>
      <c r="U94" s="23"/>
      <c r="V94" s="26"/>
      <c r="W94" s="23"/>
      <c r="X94" s="26"/>
      <c r="Y94" s="23"/>
      <c r="Z94" s="27"/>
      <c r="AA94" s="27"/>
      <c r="AB94" s="27"/>
      <c r="AC94" s="3"/>
      <c r="AD94" s="3"/>
      <c r="AE94" s="3"/>
    </row>
    <row r="95" spans="2:31" ht="15.75">
      <c r="B95" s="28"/>
      <c r="C95" s="24"/>
      <c r="D95" s="24"/>
      <c r="E95" s="24"/>
      <c r="F95" s="26"/>
      <c r="G95" s="19"/>
      <c r="H95" s="26"/>
      <c r="I95" s="19"/>
      <c r="J95" s="26"/>
      <c r="K95" s="19"/>
      <c r="L95" s="26"/>
      <c r="M95" s="19"/>
      <c r="N95" s="26"/>
      <c r="O95" s="19"/>
      <c r="P95" s="26"/>
      <c r="Q95" s="19"/>
      <c r="R95" s="26"/>
      <c r="S95" s="19"/>
      <c r="T95" s="26"/>
      <c r="U95" s="19"/>
      <c r="V95" s="26"/>
      <c r="W95" s="19"/>
      <c r="X95" s="26"/>
      <c r="Y95" s="19"/>
      <c r="Z95" s="27"/>
      <c r="AA95" s="27"/>
      <c r="AB95" s="27"/>
      <c r="AC95" s="3"/>
      <c r="AD95" s="3"/>
      <c r="AE95" s="3"/>
    </row>
    <row r="96" spans="2:31" ht="15">
      <c r="B96" s="25"/>
      <c r="C96" s="24"/>
      <c r="D96" s="24"/>
      <c r="E96" s="24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6"/>
      <c r="U96" s="23"/>
      <c r="V96" s="26"/>
      <c r="W96" s="23"/>
      <c r="X96" s="26"/>
      <c r="Y96" s="23"/>
      <c r="Z96" s="27"/>
      <c r="AA96" s="27"/>
      <c r="AB96" s="27"/>
      <c r="AC96" s="3"/>
      <c r="AD96" s="3"/>
      <c r="AE96" s="3"/>
    </row>
    <row r="97" spans="2:31" ht="15.75">
      <c r="B97" s="28"/>
      <c r="C97" s="24"/>
      <c r="D97" s="24"/>
      <c r="E97" s="24"/>
      <c r="F97" s="26"/>
      <c r="G97" s="19"/>
      <c r="H97" s="26"/>
      <c r="I97" s="19"/>
      <c r="J97" s="26"/>
      <c r="K97" s="19"/>
      <c r="L97" s="26"/>
      <c r="M97" s="19"/>
      <c r="N97" s="26"/>
      <c r="O97" s="19"/>
      <c r="P97" s="26"/>
      <c r="Q97" s="19"/>
      <c r="R97" s="26"/>
      <c r="S97" s="19"/>
      <c r="T97" s="26"/>
      <c r="U97" s="19"/>
      <c r="V97" s="26"/>
      <c r="W97" s="19"/>
      <c r="X97" s="26"/>
      <c r="Y97" s="19"/>
      <c r="Z97" s="27"/>
      <c r="AA97" s="27"/>
      <c r="AB97" s="27"/>
      <c r="AC97" s="3"/>
      <c r="AD97" s="3"/>
      <c r="AE97" s="3"/>
    </row>
    <row r="98" spans="2:31" ht="15">
      <c r="B98" s="25"/>
      <c r="C98" s="24"/>
      <c r="D98" s="24"/>
      <c r="E98" s="24"/>
      <c r="F98" s="26"/>
      <c r="G98" s="23"/>
      <c r="H98" s="26"/>
      <c r="I98" s="23"/>
      <c r="J98" s="26"/>
      <c r="K98" s="23"/>
      <c r="L98" s="26"/>
      <c r="M98" s="23"/>
      <c r="N98" s="26"/>
      <c r="O98" s="23"/>
      <c r="P98" s="26"/>
      <c r="Q98" s="23"/>
      <c r="R98" s="26"/>
      <c r="S98" s="23"/>
      <c r="T98" s="26"/>
      <c r="U98" s="23"/>
      <c r="V98" s="26"/>
      <c r="W98" s="23"/>
      <c r="X98" s="26"/>
      <c r="Y98" s="23"/>
      <c r="Z98" s="27"/>
      <c r="AA98" s="27"/>
      <c r="AB98" s="27"/>
      <c r="AC98" s="3"/>
      <c r="AD98" s="3"/>
      <c r="AE98" s="3"/>
    </row>
    <row r="99" spans="2:31" ht="15.75">
      <c r="B99" s="28"/>
      <c r="C99" s="24"/>
      <c r="D99" s="24"/>
      <c r="E99" s="24"/>
      <c r="F99" s="26"/>
      <c r="G99" s="19"/>
      <c r="H99" s="26"/>
      <c r="I99" s="19"/>
      <c r="J99" s="26"/>
      <c r="K99" s="19"/>
      <c r="L99" s="26"/>
      <c r="M99" s="19"/>
      <c r="N99" s="26"/>
      <c r="O99" s="19"/>
      <c r="P99" s="26"/>
      <c r="Q99" s="19"/>
      <c r="R99" s="26"/>
      <c r="S99" s="19"/>
      <c r="T99" s="26"/>
      <c r="U99" s="19"/>
      <c r="V99" s="26"/>
      <c r="W99" s="19"/>
      <c r="X99" s="26"/>
      <c r="Y99" s="19"/>
      <c r="Z99" s="27"/>
      <c r="AA99" s="27"/>
      <c r="AB99" s="27"/>
      <c r="AC99" s="3"/>
      <c r="AD99" s="3"/>
      <c r="AE99" s="3"/>
    </row>
    <row r="100" spans="2:31" ht="15">
      <c r="B100" s="25"/>
      <c r="C100" s="24"/>
      <c r="D100" s="24"/>
      <c r="E100" s="24"/>
      <c r="F100" s="26"/>
      <c r="G100" s="23"/>
      <c r="H100" s="26"/>
      <c r="I100" s="23"/>
      <c r="J100" s="26"/>
      <c r="K100" s="23"/>
      <c r="L100" s="26"/>
      <c r="M100" s="23"/>
      <c r="N100" s="26"/>
      <c r="O100" s="23"/>
      <c r="P100" s="26"/>
      <c r="Q100" s="23"/>
      <c r="R100" s="26"/>
      <c r="S100" s="23"/>
      <c r="T100" s="26"/>
      <c r="U100" s="23"/>
      <c r="V100" s="26"/>
      <c r="W100" s="23"/>
      <c r="X100" s="26"/>
      <c r="Y100" s="23"/>
      <c r="Z100" s="27"/>
      <c r="AA100" s="27"/>
      <c r="AB100" s="27"/>
      <c r="AC100" s="3"/>
      <c r="AD100" s="3"/>
      <c r="AE100" s="3"/>
    </row>
    <row r="101" spans="2:31" ht="15.75">
      <c r="B101" s="28"/>
      <c r="C101" s="24"/>
      <c r="D101" s="24"/>
      <c r="E101" s="24"/>
      <c r="F101" s="26"/>
      <c r="G101" s="19"/>
      <c r="H101" s="26"/>
      <c r="I101" s="19"/>
      <c r="J101" s="26"/>
      <c r="K101" s="19"/>
      <c r="L101" s="26"/>
      <c r="M101" s="19"/>
      <c r="N101" s="26"/>
      <c r="O101" s="19"/>
      <c r="P101" s="26"/>
      <c r="Q101" s="19"/>
      <c r="R101" s="26"/>
      <c r="S101" s="19"/>
      <c r="T101" s="26"/>
      <c r="U101" s="19"/>
      <c r="V101" s="26"/>
      <c r="W101" s="19"/>
      <c r="X101" s="26"/>
      <c r="Y101" s="19"/>
      <c r="Z101" s="27"/>
      <c r="AA101" s="27"/>
      <c r="AB101" s="27"/>
      <c r="AC101" s="3"/>
      <c r="AD101" s="3"/>
      <c r="AE101" s="3"/>
    </row>
    <row r="102" spans="2:31" ht="15">
      <c r="B102" s="25"/>
      <c r="C102" s="24"/>
      <c r="D102" s="24"/>
      <c r="E102" s="24"/>
      <c r="F102" s="26"/>
      <c r="G102" s="23"/>
      <c r="H102" s="26"/>
      <c r="I102" s="23"/>
      <c r="J102" s="26"/>
      <c r="K102" s="23"/>
      <c r="L102" s="26"/>
      <c r="M102" s="23"/>
      <c r="N102" s="26"/>
      <c r="O102" s="23"/>
      <c r="P102" s="26"/>
      <c r="Q102" s="23"/>
      <c r="R102" s="26"/>
      <c r="S102" s="23"/>
      <c r="T102" s="26"/>
      <c r="U102" s="23"/>
      <c r="V102" s="26"/>
      <c r="W102" s="23"/>
      <c r="X102" s="26"/>
      <c r="Y102" s="23"/>
      <c r="Z102" s="27"/>
      <c r="AA102" s="27"/>
      <c r="AB102" s="27"/>
      <c r="AC102" s="3"/>
      <c r="AD102" s="3"/>
      <c r="AE102" s="3"/>
    </row>
    <row r="103" spans="2:31" ht="15.75">
      <c r="B103" s="28"/>
      <c r="C103" s="24"/>
      <c r="D103" s="24"/>
      <c r="E103" s="24"/>
      <c r="F103" s="26"/>
      <c r="G103" s="19"/>
      <c r="H103" s="26"/>
      <c r="I103" s="19"/>
      <c r="J103" s="26"/>
      <c r="K103" s="19"/>
      <c r="L103" s="26"/>
      <c r="M103" s="19"/>
      <c r="N103" s="26"/>
      <c r="O103" s="19"/>
      <c r="P103" s="26"/>
      <c r="Q103" s="19"/>
      <c r="R103" s="26"/>
      <c r="S103" s="19"/>
      <c r="T103" s="26"/>
      <c r="U103" s="19"/>
      <c r="V103" s="26"/>
      <c r="W103" s="19"/>
      <c r="X103" s="26"/>
      <c r="Y103" s="19"/>
      <c r="Z103" s="27"/>
      <c r="AA103" s="27"/>
      <c r="AB103" s="27"/>
      <c r="AC103" s="3"/>
      <c r="AD103" s="3"/>
      <c r="AE103" s="3"/>
    </row>
    <row r="104" spans="2:31" ht="15">
      <c r="B104" s="25"/>
      <c r="C104" s="24"/>
      <c r="D104" s="24"/>
      <c r="E104" s="24"/>
      <c r="F104" s="26"/>
      <c r="G104" s="23"/>
      <c r="H104" s="26"/>
      <c r="I104" s="23"/>
      <c r="J104" s="26"/>
      <c r="K104" s="23"/>
      <c r="L104" s="26"/>
      <c r="M104" s="23"/>
      <c r="N104" s="26"/>
      <c r="O104" s="23"/>
      <c r="P104" s="26"/>
      <c r="Q104" s="23"/>
      <c r="R104" s="26"/>
      <c r="S104" s="23"/>
      <c r="T104" s="26"/>
      <c r="U104" s="23"/>
      <c r="V104" s="26"/>
      <c r="W104" s="23"/>
      <c r="X104" s="26"/>
      <c r="Y104" s="23"/>
      <c r="Z104" s="27"/>
      <c r="AA104" s="27"/>
      <c r="AB104" s="27"/>
      <c r="AC104" s="3"/>
      <c r="AD104" s="3"/>
      <c r="AE104" s="3"/>
    </row>
    <row r="105" spans="2:31" ht="15.75">
      <c r="B105" s="28"/>
      <c r="C105" s="24"/>
      <c r="D105" s="24"/>
      <c r="E105" s="24"/>
      <c r="F105" s="26"/>
      <c r="G105" s="19"/>
      <c r="H105" s="26"/>
      <c r="I105" s="19"/>
      <c r="J105" s="26"/>
      <c r="K105" s="19"/>
      <c r="L105" s="26"/>
      <c r="M105" s="19"/>
      <c r="N105" s="26"/>
      <c r="O105" s="19"/>
      <c r="P105" s="26"/>
      <c r="Q105" s="19"/>
      <c r="R105" s="26"/>
      <c r="S105" s="19"/>
      <c r="T105" s="26"/>
      <c r="U105" s="19"/>
      <c r="V105" s="26"/>
      <c r="W105" s="19"/>
      <c r="X105" s="26"/>
      <c r="Y105" s="19"/>
      <c r="Z105" s="27"/>
      <c r="AA105" s="27"/>
      <c r="AB105" s="27"/>
      <c r="AC105" s="3"/>
      <c r="AD105" s="3"/>
      <c r="AE105" s="3"/>
    </row>
    <row r="106" spans="2:31" ht="15">
      <c r="B106" s="25"/>
      <c r="C106" s="24"/>
      <c r="D106" s="24"/>
      <c r="E106" s="24"/>
      <c r="F106" s="26"/>
      <c r="G106" s="23"/>
      <c r="H106" s="26"/>
      <c r="I106" s="23"/>
      <c r="J106" s="26"/>
      <c r="K106" s="23"/>
      <c r="L106" s="26"/>
      <c r="M106" s="23"/>
      <c r="N106" s="26"/>
      <c r="O106" s="23"/>
      <c r="P106" s="26"/>
      <c r="Q106" s="23"/>
      <c r="R106" s="26"/>
      <c r="S106" s="23"/>
      <c r="T106" s="26"/>
      <c r="U106" s="23"/>
      <c r="V106" s="26"/>
      <c r="W106" s="23"/>
      <c r="X106" s="26"/>
      <c r="Y106" s="23"/>
      <c r="Z106" s="27"/>
      <c r="AA106" s="27"/>
      <c r="AB106" s="27"/>
      <c r="AC106" s="3"/>
      <c r="AD106" s="3"/>
      <c r="AE106" s="3"/>
    </row>
    <row r="107" spans="2:31" ht="15.75">
      <c r="B107" s="28"/>
      <c r="C107" s="24"/>
      <c r="D107" s="24"/>
      <c r="E107" s="24"/>
      <c r="F107" s="26"/>
      <c r="G107" s="19"/>
      <c r="H107" s="26"/>
      <c r="I107" s="19"/>
      <c r="J107" s="26"/>
      <c r="K107" s="19"/>
      <c r="L107" s="26"/>
      <c r="M107" s="19"/>
      <c r="N107" s="26"/>
      <c r="O107" s="19"/>
      <c r="P107" s="26"/>
      <c r="Q107" s="19"/>
      <c r="R107" s="26"/>
      <c r="S107" s="19"/>
      <c r="T107" s="26"/>
      <c r="U107" s="19"/>
      <c r="V107" s="26"/>
      <c r="W107" s="19"/>
      <c r="X107" s="26"/>
      <c r="Y107" s="19"/>
      <c r="Z107" s="27"/>
      <c r="AA107" s="27"/>
      <c r="AB107" s="27"/>
      <c r="AC107" s="3"/>
      <c r="AD107" s="3"/>
      <c r="AE107" s="3"/>
    </row>
    <row r="108" spans="2:31" ht="15">
      <c r="B108" s="25"/>
      <c r="C108" s="24"/>
      <c r="D108" s="24"/>
      <c r="E108" s="24"/>
      <c r="F108" s="26"/>
      <c r="G108" s="23"/>
      <c r="H108" s="26"/>
      <c r="I108" s="23"/>
      <c r="J108" s="26"/>
      <c r="K108" s="23"/>
      <c r="L108" s="26"/>
      <c r="M108" s="23"/>
      <c r="N108" s="26"/>
      <c r="O108" s="23"/>
      <c r="P108" s="26"/>
      <c r="Q108" s="23"/>
      <c r="R108" s="26"/>
      <c r="S108" s="23"/>
      <c r="T108" s="26"/>
      <c r="U108" s="23"/>
      <c r="V108" s="26"/>
      <c r="W108" s="23"/>
      <c r="X108" s="26"/>
      <c r="Y108" s="23"/>
      <c r="Z108" s="27"/>
      <c r="AA108" s="27"/>
      <c r="AB108" s="27"/>
      <c r="AC108" s="3"/>
      <c r="AD108" s="3"/>
      <c r="AE108" s="3"/>
    </row>
    <row r="109" spans="2:31" ht="15.75">
      <c r="B109" s="28"/>
      <c r="C109" s="24"/>
      <c r="D109" s="24"/>
      <c r="E109" s="24"/>
      <c r="F109" s="26"/>
      <c r="G109" s="19"/>
      <c r="H109" s="26"/>
      <c r="I109" s="19"/>
      <c r="J109" s="26"/>
      <c r="K109" s="19"/>
      <c r="L109" s="26"/>
      <c r="M109" s="19"/>
      <c r="N109" s="26"/>
      <c r="O109" s="19"/>
      <c r="P109" s="26"/>
      <c r="Q109" s="19"/>
      <c r="R109" s="26"/>
      <c r="S109" s="19"/>
      <c r="T109" s="26"/>
      <c r="U109" s="19"/>
      <c r="V109" s="26"/>
      <c r="W109" s="19"/>
      <c r="X109" s="26"/>
      <c r="Y109" s="19"/>
      <c r="Z109" s="27"/>
      <c r="AA109" s="27"/>
      <c r="AB109" s="27"/>
      <c r="AC109" s="3"/>
      <c r="AD109" s="3"/>
      <c r="AE109" s="3"/>
    </row>
    <row r="110" spans="2:31" ht="15">
      <c r="B110" s="25"/>
      <c r="C110" s="24"/>
      <c r="D110" s="24"/>
      <c r="E110" s="24"/>
      <c r="F110" s="26"/>
      <c r="G110" s="23"/>
      <c r="H110" s="26"/>
      <c r="I110" s="23"/>
      <c r="J110" s="26"/>
      <c r="K110" s="23"/>
      <c r="L110" s="26"/>
      <c r="M110" s="23"/>
      <c r="N110" s="26"/>
      <c r="O110" s="23"/>
      <c r="P110" s="26"/>
      <c r="Q110" s="23"/>
      <c r="R110" s="26"/>
      <c r="S110" s="23"/>
      <c r="T110" s="26"/>
      <c r="U110" s="23"/>
      <c r="V110" s="26"/>
      <c r="W110" s="23"/>
      <c r="X110" s="26"/>
      <c r="Y110" s="23"/>
      <c r="Z110" s="27"/>
      <c r="AA110" s="27"/>
      <c r="AB110" s="27"/>
      <c r="AC110" s="3"/>
      <c r="AD110" s="3"/>
      <c r="AE110" s="3"/>
    </row>
    <row r="111" spans="2:31" ht="15.75">
      <c r="B111" s="28"/>
      <c r="C111" s="24"/>
      <c r="D111" s="24"/>
      <c r="E111" s="24"/>
      <c r="F111" s="26"/>
      <c r="G111" s="19"/>
      <c r="H111" s="26"/>
      <c r="I111" s="19"/>
      <c r="J111" s="26"/>
      <c r="K111" s="19"/>
      <c r="L111" s="26"/>
      <c r="M111" s="19"/>
      <c r="N111" s="26"/>
      <c r="O111" s="19"/>
      <c r="P111" s="26"/>
      <c r="Q111" s="19"/>
      <c r="R111" s="26"/>
      <c r="S111" s="19"/>
      <c r="T111" s="26"/>
      <c r="U111" s="19"/>
      <c r="V111" s="26"/>
      <c r="W111" s="19"/>
      <c r="X111" s="26"/>
      <c r="Y111" s="19"/>
      <c r="Z111" s="27"/>
      <c r="AA111" s="27"/>
      <c r="AB111" s="27"/>
      <c r="AC111" s="3"/>
      <c r="AD111" s="3"/>
      <c r="AE111" s="3"/>
    </row>
    <row r="112" spans="2:31" ht="15">
      <c r="B112" s="25"/>
      <c r="C112" s="24"/>
      <c r="D112" s="24"/>
      <c r="E112" s="24"/>
      <c r="F112" s="26"/>
      <c r="G112" s="23"/>
      <c r="H112" s="26"/>
      <c r="I112" s="23"/>
      <c r="J112" s="26"/>
      <c r="K112" s="23"/>
      <c r="L112" s="26"/>
      <c r="M112" s="23"/>
      <c r="N112" s="26"/>
      <c r="O112" s="23"/>
      <c r="P112" s="26"/>
      <c r="Q112" s="23"/>
      <c r="R112" s="26"/>
      <c r="S112" s="23"/>
      <c r="T112" s="26"/>
      <c r="U112" s="23"/>
      <c r="V112" s="26"/>
      <c r="W112" s="23"/>
      <c r="X112" s="26"/>
      <c r="Y112" s="23"/>
      <c r="Z112" s="27"/>
      <c r="AA112" s="27"/>
      <c r="AB112" s="27"/>
      <c r="AC112" s="3"/>
      <c r="AD112" s="3"/>
      <c r="AE112" s="3"/>
    </row>
    <row r="113" spans="2:31" ht="15.75">
      <c r="B113" s="28"/>
      <c r="C113" s="24"/>
      <c r="D113" s="24"/>
      <c r="E113" s="24"/>
      <c r="F113" s="26"/>
      <c r="G113" s="19"/>
      <c r="H113" s="26"/>
      <c r="I113" s="19"/>
      <c r="J113" s="26"/>
      <c r="K113" s="19"/>
      <c r="L113" s="26"/>
      <c r="M113" s="19"/>
      <c r="N113" s="26"/>
      <c r="O113" s="19"/>
      <c r="P113" s="26"/>
      <c r="Q113" s="19"/>
      <c r="R113" s="26"/>
      <c r="S113" s="19"/>
      <c r="T113" s="26"/>
      <c r="U113" s="19"/>
      <c r="V113" s="26"/>
      <c r="W113" s="19"/>
      <c r="X113" s="26"/>
      <c r="Y113" s="19"/>
      <c r="Z113" s="27"/>
      <c r="AA113" s="27"/>
      <c r="AB113" s="27"/>
      <c r="AC113" s="3"/>
      <c r="AD113" s="3"/>
      <c r="AE113" s="3"/>
    </row>
    <row r="114" spans="2:31" ht="15">
      <c r="B114" s="25"/>
      <c r="C114" s="24"/>
      <c r="D114" s="24"/>
      <c r="E114" s="24"/>
      <c r="F114" s="26"/>
      <c r="G114" s="23"/>
      <c r="H114" s="26"/>
      <c r="I114" s="23"/>
      <c r="J114" s="26"/>
      <c r="K114" s="23"/>
      <c r="L114" s="26"/>
      <c r="M114" s="23"/>
      <c r="N114" s="26"/>
      <c r="O114" s="23"/>
      <c r="P114" s="26"/>
      <c r="Q114" s="23"/>
      <c r="R114" s="26"/>
      <c r="S114" s="23"/>
      <c r="T114" s="26"/>
      <c r="U114" s="23"/>
      <c r="V114" s="26"/>
      <c r="W114" s="23"/>
      <c r="X114" s="26"/>
      <c r="Y114" s="23"/>
      <c r="Z114" s="27"/>
      <c r="AA114" s="27"/>
      <c r="AB114" s="27"/>
      <c r="AC114" s="3"/>
      <c r="AD114" s="3"/>
      <c r="AE114" s="3"/>
    </row>
    <row r="115" spans="2:31" ht="15.75">
      <c r="B115" s="28"/>
      <c r="C115" s="24"/>
      <c r="D115" s="24"/>
      <c r="E115" s="24"/>
      <c r="F115" s="26"/>
      <c r="G115" s="19"/>
      <c r="H115" s="26"/>
      <c r="I115" s="19"/>
      <c r="J115" s="26"/>
      <c r="K115" s="19"/>
      <c r="L115" s="26"/>
      <c r="M115" s="19"/>
      <c r="N115" s="26"/>
      <c r="O115" s="19"/>
      <c r="P115" s="26"/>
      <c r="Q115" s="19"/>
      <c r="R115" s="26"/>
      <c r="S115" s="19"/>
      <c r="T115" s="26"/>
      <c r="U115" s="19"/>
      <c r="V115" s="26"/>
      <c r="W115" s="19"/>
      <c r="X115" s="26"/>
      <c r="Y115" s="19"/>
      <c r="Z115" s="27"/>
      <c r="AA115" s="27"/>
      <c r="AB115" s="27"/>
      <c r="AC115" s="3"/>
      <c r="AD115" s="3"/>
      <c r="AE115" s="3"/>
    </row>
    <row r="116" spans="2:31" ht="15">
      <c r="B116" s="25"/>
      <c r="C116" s="24"/>
      <c r="D116" s="24"/>
      <c r="E116" s="24"/>
      <c r="F116" s="26"/>
      <c r="G116" s="23"/>
      <c r="H116" s="26"/>
      <c r="I116" s="23"/>
      <c r="J116" s="26"/>
      <c r="K116" s="23"/>
      <c r="L116" s="26"/>
      <c r="M116" s="23"/>
      <c r="N116" s="26"/>
      <c r="O116" s="23"/>
      <c r="P116" s="26"/>
      <c r="Q116" s="23"/>
      <c r="R116" s="26"/>
      <c r="S116" s="23"/>
      <c r="T116" s="26"/>
      <c r="U116" s="23"/>
      <c r="V116" s="26"/>
      <c r="W116" s="23"/>
      <c r="X116" s="26"/>
      <c r="Y116" s="23"/>
      <c r="Z116" s="27"/>
      <c r="AA116" s="27"/>
      <c r="AB116" s="27"/>
      <c r="AC116" s="3"/>
      <c r="AD116" s="3"/>
      <c r="AE116" s="3"/>
    </row>
    <row r="117" spans="2:31" ht="15.75">
      <c r="B117" s="28"/>
      <c r="C117" s="24"/>
      <c r="D117" s="24"/>
      <c r="E117" s="24"/>
      <c r="F117" s="26"/>
      <c r="G117" s="19"/>
      <c r="H117" s="26"/>
      <c r="I117" s="19"/>
      <c r="J117" s="26"/>
      <c r="K117" s="19"/>
      <c r="L117" s="26"/>
      <c r="M117" s="19"/>
      <c r="N117" s="26"/>
      <c r="O117" s="19"/>
      <c r="P117" s="26"/>
      <c r="Q117" s="19"/>
      <c r="R117" s="26"/>
      <c r="S117" s="19"/>
      <c r="T117" s="26"/>
      <c r="U117" s="19"/>
      <c r="V117" s="26"/>
      <c r="W117" s="19"/>
      <c r="X117" s="26"/>
      <c r="Y117" s="19"/>
      <c r="Z117" s="27"/>
      <c r="AA117" s="27"/>
      <c r="AB117" s="27"/>
      <c r="AC117" s="3"/>
      <c r="AD117" s="3"/>
      <c r="AE117" s="3"/>
    </row>
    <row r="118" spans="2:31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2:31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2:31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2:28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2:28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2:28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2:28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2:28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2:28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2:28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2:28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2:28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2:28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2:28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2:28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2:28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2:28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</sheetData>
  <sheetProtection/>
  <mergeCells count="222">
    <mergeCell ref="AB28:AB29"/>
    <mergeCell ref="AB30:AB31"/>
    <mergeCell ref="L11:L12"/>
    <mergeCell ref="N7:Y8"/>
    <mergeCell ref="N11:Y12"/>
    <mergeCell ref="AB20:AB21"/>
    <mergeCell ref="AB22:AB23"/>
    <mergeCell ref="AB24:AB25"/>
    <mergeCell ref="AB26:AB27"/>
    <mergeCell ref="AB11:AB12"/>
    <mergeCell ref="AB13:AB14"/>
    <mergeCell ref="AB15:AB16"/>
    <mergeCell ref="AB17:AB18"/>
    <mergeCell ref="AA15:AA16"/>
    <mergeCell ref="AA17:AA18"/>
    <mergeCell ref="Z17:Z18"/>
    <mergeCell ref="AA13:AA14"/>
    <mergeCell ref="B24:B25"/>
    <mergeCell ref="C24:C25"/>
    <mergeCell ref="D24:D25"/>
    <mergeCell ref="E24:E25"/>
    <mergeCell ref="B28:B29"/>
    <mergeCell ref="C28:C29"/>
    <mergeCell ref="D28:D29"/>
    <mergeCell ref="E28:E29"/>
    <mergeCell ref="C26:C27"/>
    <mergeCell ref="C30:C31"/>
    <mergeCell ref="D30:D31"/>
    <mergeCell ref="B30:B31"/>
    <mergeCell ref="D26:D27"/>
    <mergeCell ref="E26:E27"/>
    <mergeCell ref="C22:C23"/>
    <mergeCell ref="D22:D23"/>
    <mergeCell ref="E22:E23"/>
    <mergeCell ref="B22:B23"/>
    <mergeCell ref="B26:B27"/>
    <mergeCell ref="B17:B18"/>
    <mergeCell ref="C17:C18"/>
    <mergeCell ref="D17:D18"/>
    <mergeCell ref="B20:B21"/>
    <mergeCell ref="C20:C21"/>
    <mergeCell ref="D20:D21"/>
    <mergeCell ref="B15:B16"/>
    <mergeCell ref="C15:C16"/>
    <mergeCell ref="D15:D16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A9:A10"/>
    <mergeCell ref="B9:B10"/>
    <mergeCell ref="C9:C10"/>
    <mergeCell ref="D9:D10"/>
    <mergeCell ref="E9:E10"/>
    <mergeCell ref="AB4:AB5"/>
    <mergeCell ref="A7:A8"/>
    <mergeCell ref="A4:A5"/>
    <mergeCell ref="J5:K5"/>
    <mergeCell ref="L5:M5"/>
    <mergeCell ref="AA30:AA31"/>
    <mergeCell ref="B4:B5"/>
    <mergeCell ref="C4:C5"/>
    <mergeCell ref="D7:D8"/>
    <mergeCell ref="E7:E8"/>
    <mergeCell ref="E17:E18"/>
    <mergeCell ref="B7:B8"/>
    <mergeCell ref="C7:C8"/>
    <mergeCell ref="V30:V31"/>
    <mergeCell ref="X30:X31"/>
    <mergeCell ref="T30:T31"/>
    <mergeCell ref="E20:E21"/>
    <mergeCell ref="P30:P31"/>
    <mergeCell ref="R30:R31"/>
    <mergeCell ref="E30:E31"/>
    <mergeCell ref="AA22:AA23"/>
    <mergeCell ref="T22:T23"/>
    <mergeCell ref="AA24:AA25"/>
    <mergeCell ref="T28:T29"/>
    <mergeCell ref="AA28:AA29"/>
    <mergeCell ref="T26:T27"/>
    <mergeCell ref="AA26:AA27"/>
    <mergeCell ref="V24:V25"/>
    <mergeCell ref="X24:X25"/>
    <mergeCell ref="V26:V27"/>
    <mergeCell ref="T13:T14"/>
    <mergeCell ref="AA9:AA10"/>
    <mergeCell ref="T20:T21"/>
    <mergeCell ref="AA20:AA21"/>
    <mergeCell ref="T17:T18"/>
    <mergeCell ref="AA11:AA12"/>
    <mergeCell ref="Z11:Z12"/>
    <mergeCell ref="T9:T10"/>
    <mergeCell ref="X15:X16"/>
    <mergeCell ref="X20:X21"/>
    <mergeCell ref="H26:H27"/>
    <mergeCell ref="H24:H25"/>
    <mergeCell ref="T5:U5"/>
    <mergeCell ref="T15:T16"/>
    <mergeCell ref="T24:T25"/>
    <mergeCell ref="R24:R25"/>
    <mergeCell ref="R26:R27"/>
    <mergeCell ref="J24:J25"/>
    <mergeCell ref="L24:L25"/>
    <mergeCell ref="N24:N25"/>
    <mergeCell ref="F9:F10"/>
    <mergeCell ref="F11:F12"/>
    <mergeCell ref="F13:F14"/>
    <mergeCell ref="F15:F16"/>
    <mergeCell ref="F30:F31"/>
    <mergeCell ref="F17:F18"/>
    <mergeCell ref="F20:F21"/>
    <mergeCell ref="F22:F23"/>
    <mergeCell ref="F24:F25"/>
    <mergeCell ref="F26:F27"/>
    <mergeCell ref="F28:F29"/>
    <mergeCell ref="H28:H29"/>
    <mergeCell ref="J28:J29"/>
    <mergeCell ref="H30:H31"/>
    <mergeCell ref="J30:J31"/>
    <mergeCell ref="L30:L31"/>
    <mergeCell ref="N30:N31"/>
    <mergeCell ref="L28:L29"/>
    <mergeCell ref="N28:N29"/>
    <mergeCell ref="P28:P29"/>
    <mergeCell ref="R28:R29"/>
    <mergeCell ref="J26:J27"/>
    <mergeCell ref="L26:L27"/>
    <mergeCell ref="N26:N27"/>
    <mergeCell ref="P26:P27"/>
    <mergeCell ref="P20:P21"/>
    <mergeCell ref="N20:N21"/>
    <mergeCell ref="P24:P25"/>
    <mergeCell ref="R20:R21"/>
    <mergeCell ref="H22:H23"/>
    <mergeCell ref="J22:J23"/>
    <mergeCell ref="L22:L23"/>
    <mergeCell ref="N22:N23"/>
    <mergeCell ref="P22:P23"/>
    <mergeCell ref="R22:R23"/>
    <mergeCell ref="H20:H21"/>
    <mergeCell ref="J20:J21"/>
    <mergeCell ref="L20:L21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P13:P14"/>
    <mergeCell ref="R13:R14"/>
    <mergeCell ref="P15:P16"/>
    <mergeCell ref="R15:R16"/>
    <mergeCell ref="H13:H14"/>
    <mergeCell ref="J13:J14"/>
    <mergeCell ref="L13:L14"/>
    <mergeCell ref="N13:N14"/>
    <mergeCell ref="H11:H12"/>
    <mergeCell ref="J11:J12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D4:D5"/>
    <mergeCell ref="E4:E5"/>
    <mergeCell ref="F5:G5"/>
    <mergeCell ref="H5:I5"/>
    <mergeCell ref="F4:Y4"/>
    <mergeCell ref="P5:Q5"/>
    <mergeCell ref="R5:S5"/>
    <mergeCell ref="N5:O5"/>
    <mergeCell ref="V22:V23"/>
    <mergeCell ref="X22:X23"/>
    <mergeCell ref="V17:V18"/>
    <mergeCell ref="X17:X18"/>
    <mergeCell ref="V13:V14"/>
    <mergeCell ref="X13:X14"/>
    <mergeCell ref="V15:V16"/>
    <mergeCell ref="X26:X27"/>
    <mergeCell ref="V28:V29"/>
    <mergeCell ref="X28:X29"/>
    <mergeCell ref="Z7:Z8"/>
    <mergeCell ref="Z13:Z14"/>
    <mergeCell ref="Z22:Z23"/>
    <mergeCell ref="Z28:Z29"/>
    <mergeCell ref="V20:V21"/>
    <mergeCell ref="V9:V10"/>
    <mergeCell ref="X9:X10"/>
    <mergeCell ref="Z20:Z21"/>
    <mergeCell ref="Z30:Z31"/>
    <mergeCell ref="K2:AB2"/>
    <mergeCell ref="Z4:Z5"/>
    <mergeCell ref="AA4:AA5"/>
    <mergeCell ref="Z24:Z25"/>
    <mergeCell ref="Z26:Z27"/>
    <mergeCell ref="AA7:AA8"/>
    <mergeCell ref="Z9:Z10"/>
    <mergeCell ref="AB7:AB8"/>
    <mergeCell ref="B6:AB6"/>
    <mergeCell ref="B19:AB19"/>
    <mergeCell ref="A1:AB1"/>
    <mergeCell ref="X3:AB3"/>
    <mergeCell ref="B3:W3"/>
    <mergeCell ref="Z15:Z16"/>
    <mergeCell ref="AB9:AB10"/>
    <mergeCell ref="V5:W5"/>
    <mergeCell ref="X5:Y5"/>
    <mergeCell ref="B2:J2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37"/>
  <sheetViews>
    <sheetView zoomScalePageLayoutView="0" workbookViewId="0" topLeftCell="A4">
      <selection activeCell="B7" sqref="B7:G3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0" t="s">
        <v>41</v>
      </c>
      <c r="B1" s="220"/>
      <c r="C1" s="220"/>
      <c r="D1" s="220"/>
      <c r="E1" s="220"/>
      <c r="F1" s="220"/>
      <c r="G1" s="220"/>
    </row>
    <row r="2" spans="1:10" ht="24" customHeight="1">
      <c r="A2" s="227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B2" s="228"/>
      <c r="C2" s="228"/>
      <c r="D2" s="228"/>
      <c r="E2" s="228"/>
      <c r="F2" s="228"/>
      <c r="G2" s="228"/>
      <c r="H2" s="4"/>
      <c r="I2" s="4"/>
      <c r="J2" s="4"/>
    </row>
    <row r="3" spans="1:7" ht="15" customHeight="1">
      <c r="A3" s="229" t="str">
        <f>HYPERLINK('[1]реквизиты'!$A$3)</f>
        <v>08-10 мая 2015 г.  г.Саратов</v>
      </c>
      <c r="B3" s="229"/>
      <c r="C3" s="229"/>
      <c r="D3" s="229"/>
      <c r="E3" s="229"/>
      <c r="F3" s="229"/>
      <c r="G3" s="229"/>
    </row>
    <row r="4" ht="12.75">
      <c r="D4" s="7" t="s">
        <v>86</v>
      </c>
    </row>
    <row r="5" spans="1:7" ht="12.75">
      <c r="A5" s="230" t="s">
        <v>1</v>
      </c>
      <c r="B5" s="231" t="s">
        <v>5</v>
      </c>
      <c r="C5" s="230" t="s">
        <v>2</v>
      </c>
      <c r="D5" s="230" t="s">
        <v>3</v>
      </c>
      <c r="E5" s="230" t="s">
        <v>37</v>
      </c>
      <c r="F5" s="230" t="s">
        <v>8</v>
      </c>
      <c r="G5" s="230" t="s">
        <v>9</v>
      </c>
    </row>
    <row r="6" spans="1:7" ht="12.75">
      <c r="A6" s="230"/>
      <c r="B6" s="230"/>
      <c r="C6" s="230"/>
      <c r="D6" s="230"/>
      <c r="E6" s="230"/>
      <c r="F6" s="230"/>
      <c r="G6" s="230"/>
    </row>
    <row r="7" spans="1:7" ht="12.75">
      <c r="A7" s="232" t="s">
        <v>10</v>
      </c>
      <c r="B7" s="233">
        <v>1</v>
      </c>
      <c r="C7" s="235" t="s">
        <v>66</v>
      </c>
      <c r="D7" s="230" t="s">
        <v>67</v>
      </c>
      <c r="E7" s="236" t="s">
        <v>56</v>
      </c>
      <c r="F7" s="237"/>
      <c r="G7" s="238" t="s">
        <v>68</v>
      </c>
    </row>
    <row r="8" spans="1:7" ht="12.75">
      <c r="A8" s="232"/>
      <c r="B8" s="234"/>
      <c r="C8" s="235"/>
      <c r="D8" s="230"/>
      <c r="E8" s="236"/>
      <c r="F8" s="237"/>
      <c r="G8" s="238"/>
    </row>
    <row r="9" spans="1:7" ht="12.75" customHeight="1">
      <c r="A9" s="232" t="s">
        <v>11</v>
      </c>
      <c r="B9" s="233">
        <v>2</v>
      </c>
      <c r="C9" s="235" t="s">
        <v>62</v>
      </c>
      <c r="D9" s="230" t="s">
        <v>63</v>
      </c>
      <c r="E9" s="236" t="s">
        <v>64</v>
      </c>
      <c r="F9" s="237"/>
      <c r="G9" s="238" t="s">
        <v>65</v>
      </c>
    </row>
    <row r="10" spans="1:7" ht="12.75" customHeight="1">
      <c r="A10" s="232"/>
      <c r="B10" s="234"/>
      <c r="C10" s="235"/>
      <c r="D10" s="230"/>
      <c r="E10" s="236"/>
      <c r="F10" s="237"/>
      <c r="G10" s="238"/>
    </row>
    <row r="11" spans="1:7" ht="12.75" customHeight="1">
      <c r="A11" s="232" t="s">
        <v>12</v>
      </c>
      <c r="B11" s="233">
        <v>3</v>
      </c>
      <c r="C11" s="235" t="s">
        <v>83</v>
      </c>
      <c r="D11" s="230" t="s">
        <v>84</v>
      </c>
      <c r="E11" s="236" t="s">
        <v>56</v>
      </c>
      <c r="F11" s="237"/>
      <c r="G11" s="238" t="s">
        <v>85</v>
      </c>
    </row>
    <row r="12" spans="1:7" ht="12.75" customHeight="1">
      <c r="A12" s="232"/>
      <c r="B12" s="234"/>
      <c r="C12" s="235"/>
      <c r="D12" s="230"/>
      <c r="E12" s="236"/>
      <c r="F12" s="237"/>
      <c r="G12" s="238"/>
    </row>
    <row r="13" spans="1:7" ht="12.75" customHeight="1">
      <c r="A13" s="232" t="s">
        <v>13</v>
      </c>
      <c r="B13" s="233">
        <v>4</v>
      </c>
      <c r="C13" s="235" t="s">
        <v>50</v>
      </c>
      <c r="D13" s="230" t="s">
        <v>51</v>
      </c>
      <c r="E13" s="236" t="s">
        <v>52</v>
      </c>
      <c r="F13" s="237"/>
      <c r="G13" s="238" t="s">
        <v>53</v>
      </c>
    </row>
    <row r="14" spans="1:7" ht="12.75" customHeight="1">
      <c r="A14" s="232"/>
      <c r="B14" s="234"/>
      <c r="C14" s="235"/>
      <c r="D14" s="230"/>
      <c r="E14" s="236"/>
      <c r="F14" s="237"/>
      <c r="G14" s="238"/>
    </row>
    <row r="15" spans="1:7" ht="12.75" customHeight="1">
      <c r="A15" s="232" t="s">
        <v>14</v>
      </c>
      <c r="B15" s="233">
        <v>5</v>
      </c>
      <c r="C15" s="235" t="s">
        <v>69</v>
      </c>
      <c r="D15" s="230" t="s">
        <v>70</v>
      </c>
      <c r="E15" s="236" t="s">
        <v>56</v>
      </c>
      <c r="F15" s="237"/>
      <c r="G15" s="238" t="s">
        <v>68</v>
      </c>
    </row>
    <row r="16" spans="1:7" ht="12.75" customHeight="1">
      <c r="A16" s="232"/>
      <c r="B16" s="234"/>
      <c r="C16" s="235"/>
      <c r="D16" s="230"/>
      <c r="E16" s="236"/>
      <c r="F16" s="237"/>
      <c r="G16" s="238"/>
    </row>
    <row r="17" spans="1:7" ht="12.75" customHeight="1">
      <c r="A17" s="232" t="s">
        <v>15</v>
      </c>
      <c r="B17" s="233">
        <v>6</v>
      </c>
      <c r="C17" s="235" t="s">
        <v>71</v>
      </c>
      <c r="D17" s="230" t="s">
        <v>72</v>
      </c>
      <c r="E17" s="236" t="s">
        <v>73</v>
      </c>
      <c r="F17" s="237"/>
      <c r="G17" s="238" t="s">
        <v>74</v>
      </c>
    </row>
    <row r="18" spans="1:7" ht="12.75" customHeight="1">
      <c r="A18" s="232"/>
      <c r="B18" s="234"/>
      <c r="C18" s="235"/>
      <c r="D18" s="230"/>
      <c r="E18" s="236"/>
      <c r="F18" s="237"/>
      <c r="G18" s="238"/>
    </row>
    <row r="19" spans="1:7" ht="12.75" customHeight="1">
      <c r="A19" s="232" t="s">
        <v>16</v>
      </c>
      <c r="B19" s="233">
        <v>7</v>
      </c>
      <c r="C19" s="235" t="s">
        <v>78</v>
      </c>
      <c r="D19" s="230" t="s">
        <v>79</v>
      </c>
      <c r="E19" s="236" t="s">
        <v>52</v>
      </c>
      <c r="F19" s="237"/>
      <c r="G19" s="238" t="s">
        <v>80</v>
      </c>
    </row>
    <row r="20" spans="1:7" ht="12.75" customHeight="1">
      <c r="A20" s="232"/>
      <c r="B20" s="234"/>
      <c r="C20" s="235"/>
      <c r="D20" s="230"/>
      <c r="E20" s="236"/>
      <c r="F20" s="237"/>
      <c r="G20" s="238"/>
    </row>
    <row r="21" spans="1:7" ht="12.75" customHeight="1">
      <c r="A21" s="232" t="s">
        <v>17</v>
      </c>
      <c r="B21" s="233">
        <v>8</v>
      </c>
      <c r="C21" s="235" t="s">
        <v>59</v>
      </c>
      <c r="D21" s="230" t="s">
        <v>60</v>
      </c>
      <c r="E21" s="236" t="s">
        <v>56</v>
      </c>
      <c r="F21" s="237"/>
      <c r="G21" s="238" t="s">
        <v>61</v>
      </c>
    </row>
    <row r="22" spans="1:7" ht="12.75" customHeight="1">
      <c r="A22" s="232"/>
      <c r="B22" s="234"/>
      <c r="C22" s="235"/>
      <c r="D22" s="230"/>
      <c r="E22" s="236"/>
      <c r="F22" s="237"/>
      <c r="G22" s="238"/>
    </row>
    <row r="23" spans="1:7" ht="12.75" customHeight="1">
      <c r="A23" s="232" t="s">
        <v>18</v>
      </c>
      <c r="B23" s="233">
        <v>9</v>
      </c>
      <c r="C23" s="235" t="s">
        <v>75</v>
      </c>
      <c r="D23" s="230" t="s">
        <v>76</v>
      </c>
      <c r="E23" s="236" t="s">
        <v>64</v>
      </c>
      <c r="F23" s="237"/>
      <c r="G23" s="238" t="s">
        <v>77</v>
      </c>
    </row>
    <row r="24" spans="1:7" ht="12.75" customHeight="1">
      <c r="A24" s="232"/>
      <c r="B24" s="234"/>
      <c r="C24" s="235"/>
      <c r="D24" s="230"/>
      <c r="E24" s="236"/>
      <c r="F24" s="237"/>
      <c r="G24" s="238"/>
    </row>
    <row r="25" spans="1:7" ht="12.75" customHeight="1">
      <c r="A25" s="232" t="s">
        <v>19</v>
      </c>
      <c r="B25" s="233">
        <v>10</v>
      </c>
      <c r="C25" s="235" t="s">
        <v>58</v>
      </c>
      <c r="D25" s="230" t="s">
        <v>87</v>
      </c>
      <c r="E25" s="236" t="s">
        <v>56</v>
      </c>
      <c r="F25" s="237"/>
      <c r="G25" s="238" t="s">
        <v>57</v>
      </c>
    </row>
    <row r="26" spans="1:7" ht="12.75" customHeight="1">
      <c r="A26" s="232"/>
      <c r="B26" s="234"/>
      <c r="C26" s="235"/>
      <c r="D26" s="230"/>
      <c r="E26" s="236"/>
      <c r="F26" s="237"/>
      <c r="G26" s="238"/>
    </row>
    <row r="27" spans="1:7" ht="12.75" customHeight="1">
      <c r="A27" s="232" t="s">
        <v>20</v>
      </c>
      <c r="B27" s="233">
        <v>11</v>
      </c>
      <c r="C27" s="235" t="s">
        <v>81</v>
      </c>
      <c r="D27" s="239">
        <v>37021</v>
      </c>
      <c r="E27" s="236" t="s">
        <v>52</v>
      </c>
      <c r="F27" s="237"/>
      <c r="G27" s="238" t="s">
        <v>82</v>
      </c>
    </row>
    <row r="28" spans="1:7" ht="12.75" customHeight="1">
      <c r="A28" s="232"/>
      <c r="B28" s="234"/>
      <c r="C28" s="235"/>
      <c r="D28" s="230"/>
      <c r="E28" s="236"/>
      <c r="F28" s="237"/>
      <c r="G28" s="238"/>
    </row>
    <row r="29" spans="1:7" ht="12.75">
      <c r="A29" s="232" t="s">
        <v>21</v>
      </c>
      <c r="B29" s="233">
        <v>12</v>
      </c>
      <c r="C29" s="235" t="s">
        <v>54</v>
      </c>
      <c r="D29" s="230" t="s">
        <v>55</v>
      </c>
      <c r="E29" s="236" t="s">
        <v>56</v>
      </c>
      <c r="F29" s="237"/>
      <c r="G29" s="238" t="s">
        <v>57</v>
      </c>
    </row>
    <row r="30" spans="1:7" ht="12.75">
      <c r="A30" s="232"/>
      <c r="B30" s="234"/>
      <c r="C30" s="235"/>
      <c r="D30" s="230"/>
      <c r="E30" s="236"/>
      <c r="F30" s="237"/>
      <c r="G30" s="238"/>
    </row>
    <row r="31" spans="1:8" ht="12.75">
      <c r="A31" s="224"/>
      <c r="B31" s="225"/>
      <c r="C31" s="223"/>
      <c r="D31" s="221"/>
      <c r="E31" s="221"/>
      <c r="F31" s="222"/>
      <c r="G31" s="223"/>
      <c r="H31" s="3"/>
    </row>
    <row r="32" spans="1:8" ht="12.75">
      <c r="A32" s="224"/>
      <c r="B32" s="226"/>
      <c r="C32" s="223"/>
      <c r="D32" s="221"/>
      <c r="E32" s="221"/>
      <c r="F32" s="222"/>
      <c r="G32" s="223"/>
      <c r="H32" s="3"/>
    </row>
    <row r="33" spans="1:8" ht="12.75">
      <c r="A33" s="224"/>
      <c r="B33" s="225"/>
      <c r="C33" s="223"/>
      <c r="D33" s="221"/>
      <c r="E33" s="221"/>
      <c r="F33" s="222"/>
      <c r="G33" s="223"/>
      <c r="H33" s="3"/>
    </row>
    <row r="34" spans="1:8" ht="12.75">
      <c r="A34" s="224"/>
      <c r="B34" s="226"/>
      <c r="C34" s="223"/>
      <c r="D34" s="221"/>
      <c r="E34" s="221"/>
      <c r="F34" s="222"/>
      <c r="G34" s="223"/>
      <c r="H34" s="3"/>
    </row>
    <row r="35" spans="1:8" ht="12.75">
      <c r="A35" s="224"/>
      <c r="B35" s="225"/>
      <c r="C35" s="223"/>
      <c r="D35" s="221"/>
      <c r="E35" s="221"/>
      <c r="F35" s="222"/>
      <c r="G35" s="223"/>
      <c r="H35" s="3"/>
    </row>
    <row r="36" spans="1:8" ht="12.75">
      <c r="A36" s="224"/>
      <c r="B36" s="226"/>
      <c r="C36" s="223"/>
      <c r="D36" s="221"/>
      <c r="E36" s="221"/>
      <c r="F36" s="222"/>
      <c r="G36" s="223"/>
      <c r="H36" s="3"/>
    </row>
    <row r="37" spans="1:8" ht="12.75">
      <c r="A37" s="224"/>
      <c r="B37" s="225"/>
      <c r="C37" s="223"/>
      <c r="D37" s="221"/>
      <c r="E37" s="221"/>
      <c r="F37" s="222"/>
      <c r="G37" s="223"/>
      <c r="H37" s="3"/>
    </row>
    <row r="38" spans="1:8" ht="12.75">
      <c r="A38" s="224"/>
      <c r="B38" s="226"/>
      <c r="C38" s="223"/>
      <c r="D38" s="221"/>
      <c r="E38" s="221"/>
      <c r="F38" s="222"/>
      <c r="G38" s="223"/>
      <c r="H38" s="3"/>
    </row>
    <row r="39" spans="1:8" ht="12.75">
      <c r="A39" s="224"/>
      <c r="B39" s="225"/>
      <c r="C39" s="223"/>
      <c r="D39" s="221"/>
      <c r="E39" s="221"/>
      <c r="F39" s="222"/>
      <c r="G39" s="223"/>
      <c r="H39" s="3"/>
    </row>
    <row r="40" spans="1:8" ht="12.75">
      <c r="A40" s="224"/>
      <c r="B40" s="226"/>
      <c r="C40" s="223"/>
      <c r="D40" s="221"/>
      <c r="E40" s="221"/>
      <c r="F40" s="222"/>
      <c r="G40" s="223"/>
      <c r="H40" s="3"/>
    </row>
    <row r="41" spans="1:8" ht="12.75">
      <c r="A41" s="224"/>
      <c r="B41" s="225"/>
      <c r="C41" s="223"/>
      <c r="D41" s="221"/>
      <c r="E41" s="221"/>
      <c r="F41" s="222"/>
      <c r="G41" s="223"/>
      <c r="H41" s="3"/>
    </row>
    <row r="42" spans="1:8" ht="12.75">
      <c r="A42" s="224"/>
      <c r="B42" s="226"/>
      <c r="C42" s="223"/>
      <c r="D42" s="221"/>
      <c r="E42" s="221"/>
      <c r="F42" s="222"/>
      <c r="G42" s="223"/>
      <c r="H42" s="3"/>
    </row>
    <row r="43" spans="1:8" ht="12.75">
      <c r="A43" s="224"/>
      <c r="B43" s="225"/>
      <c r="C43" s="223"/>
      <c r="D43" s="221"/>
      <c r="E43" s="221"/>
      <c r="F43" s="222"/>
      <c r="G43" s="223"/>
      <c r="H43" s="3"/>
    </row>
    <row r="44" spans="1:8" ht="12.75">
      <c r="A44" s="224"/>
      <c r="B44" s="226"/>
      <c r="C44" s="223"/>
      <c r="D44" s="221"/>
      <c r="E44" s="221"/>
      <c r="F44" s="222"/>
      <c r="G44" s="223"/>
      <c r="H44" s="3"/>
    </row>
    <row r="45" spans="1:8" ht="12.75">
      <c r="A45" s="224"/>
      <c r="B45" s="225"/>
      <c r="C45" s="223"/>
      <c r="D45" s="221"/>
      <c r="E45" s="221"/>
      <c r="F45" s="222"/>
      <c r="G45" s="223"/>
      <c r="H45" s="3"/>
    </row>
    <row r="46" spans="1:8" ht="12.75">
      <c r="A46" s="224"/>
      <c r="B46" s="226"/>
      <c r="C46" s="223"/>
      <c r="D46" s="221"/>
      <c r="E46" s="221"/>
      <c r="F46" s="222"/>
      <c r="G46" s="223"/>
      <c r="H46" s="3"/>
    </row>
    <row r="47" spans="1:8" ht="12.75">
      <c r="A47" s="224"/>
      <c r="B47" s="225"/>
      <c r="C47" s="223"/>
      <c r="D47" s="221"/>
      <c r="E47" s="221"/>
      <c r="F47" s="222"/>
      <c r="G47" s="223"/>
      <c r="H47" s="3"/>
    </row>
    <row r="48" spans="1:8" ht="12.75">
      <c r="A48" s="224"/>
      <c r="B48" s="226"/>
      <c r="C48" s="223"/>
      <c r="D48" s="221"/>
      <c r="E48" s="221"/>
      <c r="F48" s="222"/>
      <c r="G48" s="223"/>
      <c r="H48" s="3"/>
    </row>
    <row r="49" spans="1:8" ht="12.75">
      <c r="A49" s="224"/>
      <c r="B49" s="225"/>
      <c r="C49" s="223"/>
      <c r="D49" s="221"/>
      <c r="E49" s="221"/>
      <c r="F49" s="222"/>
      <c r="G49" s="223"/>
      <c r="H49" s="3"/>
    </row>
    <row r="50" spans="1:8" ht="12.75">
      <c r="A50" s="224"/>
      <c r="B50" s="226"/>
      <c r="C50" s="223"/>
      <c r="D50" s="221"/>
      <c r="E50" s="221"/>
      <c r="F50" s="222"/>
      <c r="G50" s="223"/>
      <c r="H50" s="3"/>
    </row>
    <row r="51" spans="1:8" ht="12.75">
      <c r="A51" s="224"/>
      <c r="B51" s="225"/>
      <c r="C51" s="223"/>
      <c r="D51" s="221"/>
      <c r="E51" s="221"/>
      <c r="F51" s="222"/>
      <c r="G51" s="223"/>
      <c r="H51" s="3"/>
    </row>
    <row r="52" spans="1:8" ht="12.75">
      <c r="A52" s="224"/>
      <c r="B52" s="226"/>
      <c r="C52" s="223"/>
      <c r="D52" s="221"/>
      <c r="E52" s="221"/>
      <c r="F52" s="222"/>
      <c r="G52" s="223"/>
      <c r="H52" s="3"/>
    </row>
    <row r="53" spans="1:8" ht="12.75">
      <c r="A53" s="224"/>
      <c r="B53" s="225"/>
      <c r="C53" s="223"/>
      <c r="D53" s="221"/>
      <c r="E53" s="221"/>
      <c r="F53" s="222"/>
      <c r="G53" s="223"/>
      <c r="H53" s="3"/>
    </row>
    <row r="54" spans="1:8" ht="12.75">
      <c r="A54" s="224"/>
      <c r="B54" s="226"/>
      <c r="C54" s="223"/>
      <c r="D54" s="221"/>
      <c r="E54" s="221"/>
      <c r="F54" s="222"/>
      <c r="G54" s="223"/>
      <c r="H54" s="3"/>
    </row>
    <row r="55" spans="1:8" ht="12.75">
      <c r="A55" s="224"/>
      <c r="B55" s="225"/>
      <c r="C55" s="223"/>
      <c r="D55" s="221"/>
      <c r="E55" s="221"/>
      <c r="F55" s="222"/>
      <c r="G55" s="223"/>
      <c r="H55" s="3"/>
    </row>
    <row r="56" spans="1:8" ht="12.75">
      <c r="A56" s="224"/>
      <c r="B56" s="226"/>
      <c r="C56" s="223"/>
      <c r="D56" s="221"/>
      <c r="E56" s="221"/>
      <c r="F56" s="222"/>
      <c r="G56" s="223"/>
      <c r="H56" s="3"/>
    </row>
    <row r="57" spans="1:8" ht="12.75">
      <c r="A57" s="224"/>
      <c r="B57" s="225"/>
      <c r="C57" s="223"/>
      <c r="D57" s="221"/>
      <c r="E57" s="221"/>
      <c r="F57" s="222"/>
      <c r="G57" s="223"/>
      <c r="H57" s="3"/>
    </row>
    <row r="58" spans="1:8" ht="12.75">
      <c r="A58" s="224"/>
      <c r="B58" s="226"/>
      <c r="C58" s="223"/>
      <c r="D58" s="221"/>
      <c r="E58" s="221"/>
      <c r="F58" s="222"/>
      <c r="G58" s="223"/>
      <c r="H58" s="3"/>
    </row>
    <row r="59" spans="1:8" ht="12.75">
      <c r="A59" s="224"/>
      <c r="B59" s="225"/>
      <c r="C59" s="223"/>
      <c r="D59" s="221"/>
      <c r="E59" s="221"/>
      <c r="F59" s="222"/>
      <c r="G59" s="223"/>
      <c r="H59" s="3"/>
    </row>
    <row r="60" spans="1:8" ht="12.75">
      <c r="A60" s="224"/>
      <c r="B60" s="226"/>
      <c r="C60" s="223"/>
      <c r="D60" s="221"/>
      <c r="E60" s="221"/>
      <c r="F60" s="222"/>
      <c r="G60" s="223"/>
      <c r="H60" s="3"/>
    </row>
    <row r="61" spans="1:8" ht="12.75">
      <c r="A61" s="224"/>
      <c r="B61" s="225"/>
      <c r="C61" s="223"/>
      <c r="D61" s="221"/>
      <c r="E61" s="221"/>
      <c r="F61" s="222"/>
      <c r="G61" s="223"/>
      <c r="H61" s="3"/>
    </row>
    <row r="62" spans="1:8" ht="12.75">
      <c r="A62" s="224"/>
      <c r="B62" s="226"/>
      <c r="C62" s="223"/>
      <c r="D62" s="221"/>
      <c r="E62" s="221"/>
      <c r="F62" s="222"/>
      <c r="G62" s="223"/>
      <c r="H62" s="3"/>
    </row>
    <row r="63" spans="1:8" ht="12.75">
      <c r="A63" s="224"/>
      <c r="B63" s="225"/>
      <c r="C63" s="223"/>
      <c r="D63" s="221"/>
      <c r="E63" s="221"/>
      <c r="F63" s="222"/>
      <c r="G63" s="223"/>
      <c r="H63" s="3"/>
    </row>
    <row r="64" spans="1:8" ht="12.75">
      <c r="A64" s="224"/>
      <c r="B64" s="226"/>
      <c r="C64" s="223"/>
      <c r="D64" s="221"/>
      <c r="E64" s="221"/>
      <c r="F64" s="222"/>
      <c r="G64" s="223"/>
      <c r="H64" s="3"/>
    </row>
    <row r="65" spans="1:8" ht="12.75">
      <c r="A65" s="224"/>
      <c r="B65" s="225"/>
      <c r="C65" s="223"/>
      <c r="D65" s="221"/>
      <c r="E65" s="221"/>
      <c r="F65" s="222"/>
      <c r="G65" s="223"/>
      <c r="H65" s="3"/>
    </row>
    <row r="66" spans="1:8" ht="12.75">
      <c r="A66" s="224"/>
      <c r="B66" s="226"/>
      <c r="C66" s="223"/>
      <c r="D66" s="221"/>
      <c r="E66" s="221"/>
      <c r="F66" s="222"/>
      <c r="G66" s="223"/>
      <c r="H66" s="3"/>
    </row>
    <row r="67" spans="1:8" ht="12.75">
      <c r="A67" s="224"/>
      <c r="B67" s="225"/>
      <c r="C67" s="223"/>
      <c r="D67" s="221"/>
      <c r="E67" s="221"/>
      <c r="F67" s="222"/>
      <c r="G67" s="223"/>
      <c r="H67" s="3"/>
    </row>
    <row r="68" spans="1:8" ht="12.75">
      <c r="A68" s="224"/>
      <c r="B68" s="226"/>
      <c r="C68" s="223"/>
      <c r="D68" s="221"/>
      <c r="E68" s="221"/>
      <c r="F68" s="222"/>
      <c r="G68" s="223"/>
      <c r="H68" s="3"/>
    </row>
    <row r="69" spans="1:8" ht="12.75">
      <c r="A69" s="224"/>
      <c r="B69" s="225"/>
      <c r="C69" s="223"/>
      <c r="D69" s="221"/>
      <c r="E69" s="221"/>
      <c r="F69" s="222"/>
      <c r="G69" s="223"/>
      <c r="H69" s="3"/>
    </row>
    <row r="70" spans="1:8" ht="12.75">
      <c r="A70" s="224"/>
      <c r="B70" s="226"/>
      <c r="C70" s="223"/>
      <c r="D70" s="221"/>
      <c r="E70" s="221"/>
      <c r="F70" s="222"/>
      <c r="G70" s="223"/>
      <c r="H70" s="3"/>
    </row>
    <row r="71" spans="1:8" ht="12.75">
      <c r="A71" s="224"/>
      <c r="B71" s="225"/>
      <c r="C71" s="223"/>
      <c r="D71" s="221"/>
      <c r="E71" s="221"/>
      <c r="F71" s="222"/>
      <c r="G71" s="223"/>
      <c r="H71" s="3"/>
    </row>
    <row r="72" spans="1:8" ht="12.75">
      <c r="A72" s="224"/>
      <c r="B72" s="226"/>
      <c r="C72" s="223"/>
      <c r="D72" s="221"/>
      <c r="E72" s="221"/>
      <c r="F72" s="222"/>
      <c r="G72" s="223"/>
      <c r="H72" s="3"/>
    </row>
    <row r="73" spans="1:8" ht="12.75">
      <c r="A73" s="224"/>
      <c r="B73" s="225"/>
      <c r="C73" s="223"/>
      <c r="D73" s="221"/>
      <c r="E73" s="221"/>
      <c r="F73" s="222"/>
      <c r="G73" s="223"/>
      <c r="H73" s="3"/>
    </row>
    <row r="74" spans="1:8" ht="12.75">
      <c r="A74" s="224"/>
      <c r="B74" s="226"/>
      <c r="C74" s="223"/>
      <c r="D74" s="221"/>
      <c r="E74" s="221"/>
      <c r="F74" s="222"/>
      <c r="G74" s="223"/>
      <c r="H74" s="3"/>
    </row>
    <row r="75" spans="1:8" ht="12.75">
      <c r="A75" s="224"/>
      <c r="B75" s="225"/>
      <c r="C75" s="223"/>
      <c r="D75" s="221"/>
      <c r="E75" s="221"/>
      <c r="F75" s="222"/>
      <c r="G75" s="223"/>
      <c r="H75" s="3"/>
    </row>
    <row r="76" spans="1:8" ht="12.75">
      <c r="A76" s="224"/>
      <c r="B76" s="226"/>
      <c r="C76" s="223"/>
      <c r="D76" s="221"/>
      <c r="E76" s="221"/>
      <c r="F76" s="222"/>
      <c r="G76" s="223"/>
      <c r="H76" s="3"/>
    </row>
    <row r="77" spans="1:8" ht="12.75">
      <c r="A77" s="224"/>
      <c r="B77" s="225"/>
      <c r="C77" s="223"/>
      <c r="D77" s="221"/>
      <c r="E77" s="221"/>
      <c r="F77" s="222"/>
      <c r="G77" s="223"/>
      <c r="H77" s="3"/>
    </row>
    <row r="78" spans="1:8" ht="12.75">
      <c r="A78" s="224"/>
      <c r="B78" s="226"/>
      <c r="C78" s="223"/>
      <c r="D78" s="221"/>
      <c r="E78" s="221"/>
      <c r="F78" s="222"/>
      <c r="G78" s="223"/>
      <c r="H78" s="3"/>
    </row>
    <row r="79" spans="1:8" ht="12.75">
      <c r="A79" s="224"/>
      <c r="B79" s="225"/>
      <c r="C79" s="223"/>
      <c r="D79" s="221"/>
      <c r="E79" s="221"/>
      <c r="F79" s="222"/>
      <c r="G79" s="223"/>
      <c r="H79" s="3"/>
    </row>
    <row r="80" spans="1:8" ht="12.75">
      <c r="A80" s="224"/>
      <c r="B80" s="226"/>
      <c r="C80" s="223"/>
      <c r="D80" s="221"/>
      <c r="E80" s="221"/>
      <c r="F80" s="222"/>
      <c r="G80" s="223"/>
      <c r="H80" s="3"/>
    </row>
    <row r="81" spans="1:8" ht="12.75">
      <c r="A81" s="224"/>
      <c r="B81" s="225"/>
      <c r="C81" s="223"/>
      <c r="D81" s="221"/>
      <c r="E81" s="221"/>
      <c r="F81" s="222"/>
      <c r="G81" s="223"/>
      <c r="H81" s="3"/>
    </row>
    <row r="82" spans="1:8" ht="12.75">
      <c r="A82" s="224"/>
      <c r="B82" s="226"/>
      <c r="C82" s="223"/>
      <c r="D82" s="221"/>
      <c r="E82" s="221"/>
      <c r="F82" s="222"/>
      <c r="G82" s="223"/>
      <c r="H82" s="3"/>
    </row>
    <row r="83" spans="1:8" ht="12.75">
      <c r="A83" s="224"/>
      <c r="B83" s="225"/>
      <c r="C83" s="223"/>
      <c r="D83" s="221"/>
      <c r="E83" s="221"/>
      <c r="F83" s="222"/>
      <c r="G83" s="223"/>
      <c r="H83" s="3"/>
    </row>
    <row r="84" spans="1:8" ht="12.75">
      <c r="A84" s="224"/>
      <c r="B84" s="226"/>
      <c r="C84" s="223"/>
      <c r="D84" s="221"/>
      <c r="E84" s="221"/>
      <c r="F84" s="222"/>
      <c r="G84" s="223"/>
      <c r="H84" s="3"/>
    </row>
    <row r="85" spans="1:8" ht="12.75">
      <c r="A85" s="224"/>
      <c r="B85" s="225"/>
      <c r="C85" s="223"/>
      <c r="D85" s="221"/>
      <c r="E85" s="221"/>
      <c r="F85" s="222"/>
      <c r="G85" s="223"/>
      <c r="H85" s="3"/>
    </row>
    <row r="86" spans="1:8" ht="12.75">
      <c r="A86" s="224"/>
      <c r="B86" s="226"/>
      <c r="C86" s="223"/>
      <c r="D86" s="221"/>
      <c r="E86" s="221"/>
      <c r="F86" s="222"/>
      <c r="G86" s="223"/>
      <c r="H86" s="3"/>
    </row>
    <row r="87" spans="1:8" ht="12.75">
      <c r="A87" s="224"/>
      <c r="B87" s="225"/>
      <c r="C87" s="223"/>
      <c r="D87" s="221"/>
      <c r="E87" s="221"/>
      <c r="F87" s="222"/>
      <c r="G87" s="223"/>
      <c r="H87" s="3"/>
    </row>
    <row r="88" spans="1:8" ht="12.75">
      <c r="A88" s="224"/>
      <c r="B88" s="226"/>
      <c r="C88" s="223"/>
      <c r="D88" s="221"/>
      <c r="E88" s="221"/>
      <c r="F88" s="222"/>
      <c r="G88" s="223"/>
      <c r="H88" s="3"/>
    </row>
    <row r="89" spans="1:8" ht="12.75">
      <c r="A89" s="224"/>
      <c r="B89" s="225"/>
      <c r="C89" s="223"/>
      <c r="D89" s="221"/>
      <c r="E89" s="221"/>
      <c r="F89" s="222"/>
      <c r="G89" s="223"/>
      <c r="H89" s="3"/>
    </row>
    <row r="90" spans="1:8" ht="12.75">
      <c r="A90" s="224"/>
      <c r="B90" s="226"/>
      <c r="C90" s="223"/>
      <c r="D90" s="221"/>
      <c r="E90" s="221"/>
      <c r="F90" s="222"/>
      <c r="G90" s="223"/>
      <c r="H90" s="3"/>
    </row>
    <row r="91" spans="1:8" ht="12.75">
      <c r="A91" s="224"/>
      <c r="B91" s="225"/>
      <c r="C91" s="223"/>
      <c r="D91" s="221"/>
      <c r="E91" s="221"/>
      <c r="F91" s="222"/>
      <c r="G91" s="223"/>
      <c r="H91" s="3"/>
    </row>
    <row r="92" spans="1:8" ht="12.75">
      <c r="A92" s="224"/>
      <c r="B92" s="226"/>
      <c r="C92" s="223"/>
      <c r="D92" s="221"/>
      <c r="E92" s="221"/>
      <c r="F92" s="222"/>
      <c r="G92" s="223"/>
      <c r="H92" s="3"/>
    </row>
    <row r="93" spans="1:8" ht="12.75">
      <c r="A93" s="224"/>
      <c r="B93" s="225"/>
      <c r="C93" s="223"/>
      <c r="D93" s="221"/>
      <c r="E93" s="221"/>
      <c r="F93" s="222"/>
      <c r="G93" s="223"/>
      <c r="H93" s="3"/>
    </row>
    <row r="94" spans="1:8" ht="12.75">
      <c r="A94" s="224"/>
      <c r="B94" s="226"/>
      <c r="C94" s="223"/>
      <c r="D94" s="221"/>
      <c r="E94" s="221"/>
      <c r="F94" s="222"/>
      <c r="G94" s="223"/>
      <c r="H94" s="3"/>
    </row>
    <row r="95" spans="1:8" ht="12.75">
      <c r="A95" s="224"/>
      <c r="B95" s="225"/>
      <c r="C95" s="223"/>
      <c r="D95" s="221"/>
      <c r="E95" s="221"/>
      <c r="F95" s="222"/>
      <c r="G95" s="223"/>
      <c r="H95" s="3"/>
    </row>
    <row r="96" spans="1:8" ht="12.75">
      <c r="A96" s="224"/>
      <c r="B96" s="226"/>
      <c r="C96" s="223"/>
      <c r="D96" s="221"/>
      <c r="E96" s="221"/>
      <c r="F96" s="222"/>
      <c r="G96" s="223"/>
      <c r="H96" s="3"/>
    </row>
    <row r="97" spans="1:8" ht="12.75">
      <c r="A97" s="224"/>
      <c r="B97" s="225"/>
      <c r="C97" s="223"/>
      <c r="D97" s="221"/>
      <c r="E97" s="221"/>
      <c r="F97" s="222"/>
      <c r="G97" s="223"/>
      <c r="H97" s="3"/>
    </row>
    <row r="98" spans="1:8" ht="12.75">
      <c r="A98" s="224"/>
      <c r="B98" s="226"/>
      <c r="C98" s="223"/>
      <c r="D98" s="221"/>
      <c r="E98" s="221"/>
      <c r="F98" s="222"/>
      <c r="G98" s="223"/>
      <c r="H98" s="3"/>
    </row>
    <row r="99" spans="1:8" ht="12.75">
      <c r="A99" s="224"/>
      <c r="B99" s="225"/>
      <c r="C99" s="223"/>
      <c r="D99" s="221"/>
      <c r="E99" s="221"/>
      <c r="F99" s="222"/>
      <c r="G99" s="223"/>
      <c r="H99" s="3"/>
    </row>
    <row r="100" spans="1:8" ht="12.75">
      <c r="A100" s="224"/>
      <c r="B100" s="226"/>
      <c r="C100" s="223"/>
      <c r="D100" s="221"/>
      <c r="E100" s="221"/>
      <c r="F100" s="222"/>
      <c r="G100" s="223"/>
      <c r="H100" s="3"/>
    </row>
    <row r="101" spans="1:8" ht="12.75">
      <c r="A101" s="224"/>
      <c r="B101" s="225"/>
      <c r="C101" s="223"/>
      <c r="D101" s="221"/>
      <c r="E101" s="221"/>
      <c r="F101" s="222"/>
      <c r="G101" s="223"/>
      <c r="H101" s="3"/>
    </row>
    <row r="102" spans="1:8" ht="12.75">
      <c r="A102" s="224"/>
      <c r="B102" s="226"/>
      <c r="C102" s="223"/>
      <c r="D102" s="221"/>
      <c r="E102" s="221"/>
      <c r="F102" s="222"/>
      <c r="G102" s="223"/>
      <c r="H102" s="3"/>
    </row>
    <row r="103" spans="1:8" ht="12.75">
      <c r="A103" s="224"/>
      <c r="B103" s="225"/>
      <c r="C103" s="223"/>
      <c r="D103" s="221"/>
      <c r="E103" s="221"/>
      <c r="F103" s="222"/>
      <c r="G103" s="223"/>
      <c r="H103" s="3"/>
    </row>
    <row r="104" spans="1:8" ht="12.75">
      <c r="A104" s="224"/>
      <c r="B104" s="226"/>
      <c r="C104" s="223"/>
      <c r="D104" s="221"/>
      <c r="E104" s="221"/>
      <c r="F104" s="222"/>
      <c r="G104" s="223"/>
      <c r="H104" s="3"/>
    </row>
    <row r="105" spans="1:8" ht="12.75">
      <c r="A105" s="224"/>
      <c r="B105" s="225"/>
      <c r="C105" s="223"/>
      <c r="D105" s="221"/>
      <c r="E105" s="221"/>
      <c r="F105" s="222"/>
      <c r="G105" s="223"/>
      <c r="H105" s="3"/>
    </row>
    <row r="106" spans="1:8" ht="12.75">
      <c r="A106" s="224"/>
      <c r="B106" s="226"/>
      <c r="C106" s="223"/>
      <c r="D106" s="221"/>
      <c r="E106" s="221"/>
      <c r="F106" s="222"/>
      <c r="G106" s="223"/>
      <c r="H106" s="3"/>
    </row>
    <row r="107" spans="1:8" ht="12.75">
      <c r="A107" s="224"/>
      <c r="B107" s="225"/>
      <c r="C107" s="223"/>
      <c r="D107" s="221"/>
      <c r="E107" s="221"/>
      <c r="F107" s="222"/>
      <c r="G107" s="223"/>
      <c r="H107" s="3"/>
    </row>
    <row r="108" spans="1:8" ht="12.75">
      <c r="A108" s="224"/>
      <c r="B108" s="226"/>
      <c r="C108" s="223"/>
      <c r="D108" s="221"/>
      <c r="E108" s="221"/>
      <c r="F108" s="222"/>
      <c r="G108" s="223"/>
      <c r="H108" s="3"/>
    </row>
    <row r="109" spans="1:8" ht="12.75">
      <c r="A109" s="224"/>
      <c r="B109" s="225"/>
      <c r="C109" s="223"/>
      <c r="D109" s="221"/>
      <c r="E109" s="221"/>
      <c r="F109" s="222"/>
      <c r="G109" s="223"/>
      <c r="H109" s="3"/>
    </row>
    <row r="110" spans="1:8" ht="12.75">
      <c r="A110" s="224"/>
      <c r="B110" s="226"/>
      <c r="C110" s="223"/>
      <c r="D110" s="221"/>
      <c r="E110" s="221"/>
      <c r="F110" s="222"/>
      <c r="G110" s="223"/>
      <c r="H110" s="3"/>
    </row>
    <row r="111" spans="1:8" ht="12.75">
      <c r="A111" s="224"/>
      <c r="B111" s="225"/>
      <c r="C111" s="223"/>
      <c r="D111" s="221"/>
      <c r="E111" s="221"/>
      <c r="F111" s="222"/>
      <c r="G111" s="223"/>
      <c r="H111" s="3"/>
    </row>
    <row r="112" spans="1:8" ht="12.75">
      <c r="A112" s="224"/>
      <c r="B112" s="226"/>
      <c r="C112" s="223"/>
      <c r="D112" s="221"/>
      <c r="E112" s="221"/>
      <c r="F112" s="222"/>
      <c r="G112" s="223"/>
      <c r="H112" s="3"/>
    </row>
    <row r="113" spans="1:8" ht="12.75">
      <c r="A113" s="224"/>
      <c r="B113" s="225"/>
      <c r="C113" s="223"/>
      <c r="D113" s="221"/>
      <c r="E113" s="221"/>
      <c r="F113" s="222"/>
      <c r="G113" s="223"/>
      <c r="H113" s="3"/>
    </row>
    <row r="114" spans="1:8" ht="12.75">
      <c r="A114" s="224"/>
      <c r="B114" s="226"/>
      <c r="C114" s="223"/>
      <c r="D114" s="221"/>
      <c r="E114" s="221"/>
      <c r="F114" s="222"/>
      <c r="G114" s="223"/>
      <c r="H114" s="3"/>
    </row>
    <row r="115" spans="1:8" ht="12.75">
      <c r="A115" s="224"/>
      <c r="B115" s="225"/>
      <c r="C115" s="223"/>
      <c r="D115" s="221"/>
      <c r="E115" s="221"/>
      <c r="F115" s="222"/>
      <c r="G115" s="223"/>
      <c r="H115" s="3"/>
    </row>
    <row r="116" spans="1:8" ht="12.75">
      <c r="A116" s="224"/>
      <c r="B116" s="226"/>
      <c r="C116" s="223"/>
      <c r="D116" s="221"/>
      <c r="E116" s="221"/>
      <c r="F116" s="222"/>
      <c r="G116" s="223"/>
      <c r="H116" s="3"/>
    </row>
    <row r="117" spans="1:8" ht="12.75">
      <c r="A117" s="224"/>
      <c r="B117" s="225"/>
      <c r="C117" s="223"/>
      <c r="D117" s="221"/>
      <c r="E117" s="221"/>
      <c r="F117" s="222"/>
      <c r="G117" s="223"/>
      <c r="H117" s="3"/>
    </row>
    <row r="118" spans="1:8" ht="12.75">
      <c r="A118" s="224"/>
      <c r="B118" s="226"/>
      <c r="C118" s="223"/>
      <c r="D118" s="221"/>
      <c r="E118" s="221"/>
      <c r="F118" s="222"/>
      <c r="G118" s="223"/>
      <c r="H118" s="3"/>
    </row>
    <row r="119" spans="1:8" ht="12.75">
      <c r="A119" s="224"/>
      <c r="B119" s="225"/>
      <c r="C119" s="223"/>
      <c r="D119" s="221"/>
      <c r="E119" s="221"/>
      <c r="F119" s="222"/>
      <c r="G119" s="223"/>
      <c r="H119" s="3"/>
    </row>
    <row r="120" spans="1:8" ht="12.75">
      <c r="A120" s="224"/>
      <c r="B120" s="226"/>
      <c r="C120" s="223"/>
      <c r="D120" s="221"/>
      <c r="E120" s="221"/>
      <c r="F120" s="222"/>
      <c r="G120" s="223"/>
      <c r="H120" s="3"/>
    </row>
    <row r="121" spans="1:8" ht="12.75">
      <c r="A121" s="30"/>
      <c r="B121" s="31"/>
      <c r="C121" s="21"/>
      <c r="D121" s="22"/>
      <c r="E121" s="22"/>
      <c r="F121" s="32"/>
      <c r="G121" s="21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</sheetData>
  <sheetProtection/>
  <mergeCells count="409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G31:G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A31:A32"/>
    <mergeCell ref="B31:B32"/>
    <mergeCell ref="C31:C32"/>
    <mergeCell ref="D31:D32"/>
    <mergeCell ref="E31:E32"/>
    <mergeCell ref="F31:F32"/>
    <mergeCell ref="F35:F36"/>
    <mergeCell ref="G35:G36"/>
    <mergeCell ref="A33:A34"/>
    <mergeCell ref="B33:B34"/>
    <mergeCell ref="C33:C34"/>
    <mergeCell ref="D33:D34"/>
    <mergeCell ref="E33:E34"/>
    <mergeCell ref="F33:F34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F43:F44"/>
    <mergeCell ref="G43:G44"/>
    <mergeCell ref="A41:A42"/>
    <mergeCell ref="B41:B42"/>
    <mergeCell ref="C41:C42"/>
    <mergeCell ref="D41:D42"/>
    <mergeCell ref="E41:E42"/>
    <mergeCell ref="F41:F42"/>
    <mergeCell ref="C45:C46"/>
    <mergeCell ref="D45:D46"/>
    <mergeCell ref="E45:E46"/>
    <mergeCell ref="F45:F46"/>
    <mergeCell ref="G41:G42"/>
    <mergeCell ref="A43:A44"/>
    <mergeCell ref="B43:B44"/>
    <mergeCell ref="C43:C44"/>
    <mergeCell ref="D43:D44"/>
    <mergeCell ref="E43:E44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F51:F52"/>
    <mergeCell ref="G51:G52"/>
    <mergeCell ref="A49:A50"/>
    <mergeCell ref="B49:B50"/>
    <mergeCell ref="C49:C50"/>
    <mergeCell ref="D49:D50"/>
    <mergeCell ref="E49:E50"/>
    <mergeCell ref="F49:F50"/>
    <mergeCell ref="C53:C54"/>
    <mergeCell ref="D53:D54"/>
    <mergeCell ref="E53:E54"/>
    <mergeCell ref="F53:F54"/>
    <mergeCell ref="G49:G50"/>
    <mergeCell ref="A51:A52"/>
    <mergeCell ref="B51:B52"/>
    <mergeCell ref="C51:C52"/>
    <mergeCell ref="D51:D52"/>
    <mergeCell ref="E51:E52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F59:F60"/>
    <mergeCell ref="G59:G60"/>
    <mergeCell ref="A57:A58"/>
    <mergeCell ref="B57:B58"/>
    <mergeCell ref="C57:C58"/>
    <mergeCell ref="D57:D58"/>
    <mergeCell ref="E57:E58"/>
    <mergeCell ref="F57:F58"/>
    <mergeCell ref="C61:C62"/>
    <mergeCell ref="D61:D62"/>
    <mergeCell ref="E61:E62"/>
    <mergeCell ref="F61:F62"/>
    <mergeCell ref="G57:G58"/>
    <mergeCell ref="A59:A60"/>
    <mergeCell ref="B59:B60"/>
    <mergeCell ref="C59:C60"/>
    <mergeCell ref="D59:D60"/>
    <mergeCell ref="E59:E60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F67:F68"/>
    <mergeCell ref="G67:G68"/>
    <mergeCell ref="A65:A66"/>
    <mergeCell ref="B65:B66"/>
    <mergeCell ref="C65:C66"/>
    <mergeCell ref="D65:D66"/>
    <mergeCell ref="E65:E66"/>
    <mergeCell ref="F65:F66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F75:F76"/>
    <mergeCell ref="G75:G76"/>
    <mergeCell ref="A73:A74"/>
    <mergeCell ref="B73:B74"/>
    <mergeCell ref="C73:C74"/>
    <mergeCell ref="D73:D74"/>
    <mergeCell ref="E73:E74"/>
    <mergeCell ref="F73:F74"/>
    <mergeCell ref="C77:C78"/>
    <mergeCell ref="D77:D78"/>
    <mergeCell ref="E77:E78"/>
    <mergeCell ref="F77:F78"/>
    <mergeCell ref="G73:G74"/>
    <mergeCell ref="A75:A76"/>
    <mergeCell ref="B75:B76"/>
    <mergeCell ref="C75:C76"/>
    <mergeCell ref="D75:D76"/>
    <mergeCell ref="E75:E76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F83:F84"/>
    <mergeCell ref="G83:G84"/>
    <mergeCell ref="A81:A82"/>
    <mergeCell ref="B81:B82"/>
    <mergeCell ref="C81:C82"/>
    <mergeCell ref="D81:D82"/>
    <mergeCell ref="E81:E82"/>
    <mergeCell ref="F81:F82"/>
    <mergeCell ref="C85:C86"/>
    <mergeCell ref="D85:D86"/>
    <mergeCell ref="E85:E86"/>
    <mergeCell ref="F85:F86"/>
    <mergeCell ref="G81:G82"/>
    <mergeCell ref="A83:A84"/>
    <mergeCell ref="B83:B84"/>
    <mergeCell ref="C83:C84"/>
    <mergeCell ref="D83:D84"/>
    <mergeCell ref="E83:E84"/>
    <mergeCell ref="G85:G86"/>
    <mergeCell ref="A87:A88"/>
    <mergeCell ref="B87:B88"/>
    <mergeCell ref="C87:C88"/>
    <mergeCell ref="D87:D88"/>
    <mergeCell ref="E87:E88"/>
    <mergeCell ref="F87:F88"/>
    <mergeCell ref="G87:G88"/>
    <mergeCell ref="A85:A86"/>
    <mergeCell ref="B85:B86"/>
    <mergeCell ref="F91:F92"/>
    <mergeCell ref="G91:G92"/>
    <mergeCell ref="A89:A90"/>
    <mergeCell ref="B89:B90"/>
    <mergeCell ref="C89:C90"/>
    <mergeCell ref="D89:D90"/>
    <mergeCell ref="E89:E90"/>
    <mergeCell ref="F89:F90"/>
    <mergeCell ref="C93:C94"/>
    <mergeCell ref="D93:D94"/>
    <mergeCell ref="E93:E94"/>
    <mergeCell ref="F93:F94"/>
    <mergeCell ref="G89:G90"/>
    <mergeCell ref="A91:A92"/>
    <mergeCell ref="B91:B92"/>
    <mergeCell ref="C91:C92"/>
    <mergeCell ref="D91:D92"/>
    <mergeCell ref="E91:E92"/>
    <mergeCell ref="G93:G94"/>
    <mergeCell ref="A95:A96"/>
    <mergeCell ref="B95:B96"/>
    <mergeCell ref="C95:C96"/>
    <mergeCell ref="D95:D96"/>
    <mergeCell ref="E95:E96"/>
    <mergeCell ref="F95:F96"/>
    <mergeCell ref="G95:G96"/>
    <mergeCell ref="A93:A94"/>
    <mergeCell ref="B93:B94"/>
    <mergeCell ref="F99:F100"/>
    <mergeCell ref="G99:G100"/>
    <mergeCell ref="A97:A98"/>
    <mergeCell ref="B97:B98"/>
    <mergeCell ref="C97:C98"/>
    <mergeCell ref="D97:D98"/>
    <mergeCell ref="E97:E98"/>
    <mergeCell ref="F97:F98"/>
    <mergeCell ref="C101:C102"/>
    <mergeCell ref="D101:D102"/>
    <mergeCell ref="E101:E102"/>
    <mergeCell ref="F101:F102"/>
    <mergeCell ref="G97:G98"/>
    <mergeCell ref="A99:A100"/>
    <mergeCell ref="B99:B100"/>
    <mergeCell ref="C99:C100"/>
    <mergeCell ref="D99:D100"/>
    <mergeCell ref="E99:E100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1:A102"/>
    <mergeCell ref="B101:B102"/>
    <mergeCell ref="F107:F108"/>
    <mergeCell ref="G107:G108"/>
    <mergeCell ref="A105:A106"/>
    <mergeCell ref="B105:B106"/>
    <mergeCell ref="C105:C106"/>
    <mergeCell ref="D105:D106"/>
    <mergeCell ref="E105:E106"/>
    <mergeCell ref="F105:F106"/>
    <mergeCell ref="C109:C110"/>
    <mergeCell ref="D109:D110"/>
    <mergeCell ref="E109:E110"/>
    <mergeCell ref="F109:F110"/>
    <mergeCell ref="G105:G106"/>
    <mergeCell ref="A107:A108"/>
    <mergeCell ref="B107:B108"/>
    <mergeCell ref="C107:C108"/>
    <mergeCell ref="D107:D108"/>
    <mergeCell ref="E107:E108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09:A110"/>
    <mergeCell ref="B109:B110"/>
    <mergeCell ref="A113:A114"/>
    <mergeCell ref="B113:B114"/>
    <mergeCell ref="C113:C114"/>
    <mergeCell ref="D113:D114"/>
    <mergeCell ref="A119:A120"/>
    <mergeCell ref="B119:B120"/>
    <mergeCell ref="C119:C120"/>
    <mergeCell ref="D115:D116"/>
    <mergeCell ref="A117:A118"/>
    <mergeCell ref="B117:B118"/>
    <mergeCell ref="B115:B116"/>
    <mergeCell ref="C115:C116"/>
    <mergeCell ref="F119:F120"/>
    <mergeCell ref="G119:G120"/>
    <mergeCell ref="E115:E116"/>
    <mergeCell ref="F115:F116"/>
    <mergeCell ref="G115:G116"/>
    <mergeCell ref="D119:D120"/>
    <mergeCell ref="E119:E120"/>
    <mergeCell ref="A1:G1"/>
    <mergeCell ref="E117:E118"/>
    <mergeCell ref="F117:F118"/>
    <mergeCell ref="G117:G118"/>
    <mergeCell ref="E113:E114"/>
    <mergeCell ref="F113:F114"/>
    <mergeCell ref="G113:G114"/>
    <mergeCell ref="A115:A116"/>
    <mergeCell ref="C117:C118"/>
    <mergeCell ref="D117:D11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93"/>
  <sheetViews>
    <sheetView tabSelected="1" zoomScalePageLayoutView="0" workbookViewId="0" topLeftCell="A5">
      <selection activeCell="G31" sqref="A1:G3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6" t="s">
        <v>38</v>
      </c>
      <c r="B1" s="256"/>
      <c r="C1" s="256"/>
      <c r="D1" s="256"/>
      <c r="E1" s="256"/>
      <c r="F1" s="256"/>
      <c r="G1" s="25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9" customHeight="1" thickBot="1">
      <c r="A2" s="170" t="s">
        <v>42</v>
      </c>
      <c r="B2" s="170"/>
      <c r="C2" s="170"/>
      <c r="D2" s="157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E2" s="257"/>
      <c r="F2" s="257"/>
      <c r="G2" s="258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3"/>
      <c r="W2" s="3"/>
    </row>
    <row r="3" spans="2:35" ht="25.5" customHeight="1" thickBot="1">
      <c r="B3" s="44"/>
      <c r="C3" s="44"/>
      <c r="D3" s="251" t="str">
        <f>HYPERLINK('[1]реквизиты'!$A$3)</f>
        <v>08-10 мая 2015 г.  г.Саратов</v>
      </c>
      <c r="E3" s="251"/>
      <c r="F3" s="251"/>
      <c r="G3" s="45" t="str">
        <f>HYPERLINK('пр.взв'!D4)</f>
        <v>В.к. 71  кг.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33" t="s">
        <v>22</v>
      </c>
      <c r="B4" s="259" t="s">
        <v>5</v>
      </c>
      <c r="C4" s="137" t="s">
        <v>2</v>
      </c>
      <c r="D4" s="135" t="s">
        <v>3</v>
      </c>
      <c r="E4" s="137" t="s">
        <v>4</v>
      </c>
      <c r="F4" s="135" t="s">
        <v>8</v>
      </c>
      <c r="G4" s="139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34"/>
      <c r="B5" s="136"/>
      <c r="C5" s="249"/>
      <c r="D5" s="136"/>
      <c r="E5" s="249"/>
      <c r="F5" s="136"/>
      <c r="G5" s="25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243" t="s">
        <v>10</v>
      </c>
      <c r="B6" s="245">
        <v>10</v>
      </c>
      <c r="C6" s="247" t="str">
        <f>VLOOKUP(B6,'пр.взв'!B7:G30,2,FALSE)</f>
        <v>Магомедов Шамиль Рамазанович</v>
      </c>
      <c r="D6" s="137" t="str">
        <f>VLOOKUP(B6,'пр.взв'!B7:G30,3,FALSE)</f>
        <v>01.08.2002, 1ю</v>
      </c>
      <c r="E6" s="133" t="str">
        <f>VLOOKUP(B6,'пр.взв'!B7:G30,4,FALSE)</f>
        <v>ГБОУ ЦО "Самбо-70" г.Москва</v>
      </c>
      <c r="F6" s="135">
        <f>VLOOKUP(B6,'пр.взв'!B7:G30,5,FALSE)</f>
        <v>0</v>
      </c>
      <c r="G6" s="254" t="str">
        <f>VLOOKUP(B6,'пр.взв'!B7:G30,6,FALSE)</f>
        <v>Богомолов В.А., Мартынов И.В.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>
      <c r="A7" s="244"/>
      <c r="B7" s="246"/>
      <c r="C7" s="248"/>
      <c r="D7" s="249"/>
      <c r="E7" s="252"/>
      <c r="F7" s="253"/>
      <c r="G7" s="255"/>
    </row>
    <row r="8" spans="1:7" ht="13.5" customHeight="1">
      <c r="A8" s="244" t="s">
        <v>11</v>
      </c>
      <c r="B8" s="260">
        <v>8</v>
      </c>
      <c r="C8" s="248" t="str">
        <f>VLOOKUP(B8,'пр.взв'!B7:G30,2,FALSE)</f>
        <v>Корнюшин Денис Алексеевич</v>
      </c>
      <c r="D8" s="261" t="str">
        <f>VLOOKUP(B8,'пр.взв'!B7:G30,3,FALSE)</f>
        <v>14.06.2001, 2ю</v>
      </c>
      <c r="E8" s="252" t="str">
        <f>VLOOKUP(B8,'пр.взв'!B7:G30,4,FALSE)</f>
        <v>ГБОУ ЦО "Самбо-70" г.Москва</v>
      </c>
      <c r="F8" s="253">
        <f>VLOOKUP(B8,'пр.взв'!B7:G30,5,FALSE)</f>
        <v>0</v>
      </c>
      <c r="G8" s="255" t="str">
        <f>VLOOKUP(B8,'пр.взв'!B7:G30,6,FALSE)</f>
        <v>Гуренков А.А.,Савкин А.В., Соломатин А.В., Соломатин С.В.</v>
      </c>
    </row>
    <row r="9" spans="1:7" ht="13.5" customHeight="1">
      <c r="A9" s="244"/>
      <c r="B9" s="246"/>
      <c r="C9" s="248"/>
      <c r="D9" s="261"/>
      <c r="E9" s="252"/>
      <c r="F9" s="253"/>
      <c r="G9" s="255"/>
    </row>
    <row r="10" spans="1:7" ht="13.5" customHeight="1">
      <c r="A10" s="244" t="s">
        <v>12</v>
      </c>
      <c r="B10" s="260">
        <v>1</v>
      </c>
      <c r="C10" s="248" t="str">
        <f>VLOOKUP(B10,'пр.взв'!B7:G30,2,FALSE)</f>
        <v>Симин Иосиф Геннадьевич</v>
      </c>
      <c r="D10" s="261" t="str">
        <f>VLOOKUP(B10,'пр.взв'!B7:G30,3,FALSE)</f>
        <v>28.09.2001, 1ю</v>
      </c>
      <c r="E10" s="252" t="str">
        <f>VLOOKUP(B10,'пр.взв'!B7:G30,4,FALSE)</f>
        <v>ГБОУ ЦО "Самбо-70" г.Москва</v>
      </c>
      <c r="F10" s="253">
        <f>VLOOKUP(B10,'пр.взв'!B7:G30,5,FALSE)</f>
        <v>0</v>
      </c>
      <c r="G10" s="255" t="str">
        <f>VLOOKUP(B10,'пр.взв'!B7:G30,6,FALSE)</f>
        <v>Кабанов Д.Б., Богатырев Д.В.</v>
      </c>
    </row>
    <row r="11" spans="1:7" ht="13.5" customHeight="1">
      <c r="A11" s="244"/>
      <c r="B11" s="246"/>
      <c r="C11" s="248"/>
      <c r="D11" s="261"/>
      <c r="E11" s="252"/>
      <c r="F11" s="253"/>
      <c r="G11" s="255"/>
    </row>
    <row r="12" spans="1:7" ht="13.5" customHeight="1">
      <c r="A12" s="244" t="s">
        <v>12</v>
      </c>
      <c r="B12" s="260">
        <v>3</v>
      </c>
      <c r="C12" s="248" t="str">
        <f>VLOOKUP(B12,'пр.взв'!B7:G30,2,FALSE)</f>
        <v>Полтораков Дмитрий Станиславович</v>
      </c>
      <c r="D12" s="261" t="str">
        <f>VLOOKUP(B12,'пр.взв'!B7:G30,3,FALSE)</f>
        <v>02.03.2001, 2ю</v>
      </c>
      <c r="E12" s="252" t="str">
        <f>VLOOKUP(B12,'пр.взв'!B7:G30,4,FALSE)</f>
        <v>ГБОУ ЦО "Самбо-70" г.Москва</v>
      </c>
      <c r="F12" s="253">
        <f>VLOOKUP(B12,'пр.взв'!B7:G30,5,FALSE)</f>
        <v>0</v>
      </c>
      <c r="G12" s="255" t="str">
        <f>VLOOKUP(B12,'пр.взв'!B7:G30,6,FALSE)</f>
        <v>Савкин А.В., Соломатин А.В., Соломатин С.В.</v>
      </c>
    </row>
    <row r="13" spans="1:7" ht="13.5" customHeight="1">
      <c r="A13" s="244"/>
      <c r="B13" s="246"/>
      <c r="C13" s="248"/>
      <c r="D13" s="261"/>
      <c r="E13" s="252"/>
      <c r="F13" s="253"/>
      <c r="G13" s="255"/>
    </row>
    <row r="14" spans="1:7" ht="13.5" customHeight="1">
      <c r="A14" s="244" t="s">
        <v>14</v>
      </c>
      <c r="B14" s="260">
        <v>7</v>
      </c>
      <c r="C14" s="248" t="str">
        <f>VLOOKUP(B14,'пр.взв'!B7:G30,2,FALSE)</f>
        <v>Николаев Никита Алексеевич</v>
      </c>
      <c r="D14" s="261" t="str">
        <f>VLOOKUP(B14,'пр.взв'!B7:G30,3,FALSE)</f>
        <v>22.01.2001, 2р</v>
      </c>
      <c r="E14" s="252" t="str">
        <f>VLOOKUP(B14,'пр.взв'!B7:G30,4,FALSE)</f>
        <v>г.Чебоксары, Чувашская Республика, ПФО</v>
      </c>
      <c r="F14" s="253">
        <f>VLOOKUP(B14,'пр.взв'!B7:G30,5,FALSE)</f>
        <v>0</v>
      </c>
      <c r="G14" s="255" t="str">
        <f>VLOOKUP(B14,'пр.взв'!B7:G30,6,FALSE)</f>
        <v>Осипов Д.Н.</v>
      </c>
    </row>
    <row r="15" spans="1:7" ht="13.5" customHeight="1">
      <c r="A15" s="244"/>
      <c r="B15" s="246"/>
      <c r="C15" s="248"/>
      <c r="D15" s="261"/>
      <c r="E15" s="252"/>
      <c r="F15" s="253"/>
      <c r="G15" s="255"/>
    </row>
    <row r="16" spans="1:7" ht="13.5" customHeight="1">
      <c r="A16" s="244" t="s">
        <v>15</v>
      </c>
      <c r="B16" s="260">
        <v>5</v>
      </c>
      <c r="C16" s="248" t="str">
        <f>VLOOKUP(B16,'пр.взв'!B7:G30,2,FALSE)</f>
        <v>Жердев Максим Александрович</v>
      </c>
      <c r="D16" s="261" t="str">
        <f>VLOOKUP(B16,'пр.взв'!B7:G30,3,FALSE)</f>
        <v>11.12.2001, 1ю</v>
      </c>
      <c r="E16" s="252" t="str">
        <f>VLOOKUP(B16,'пр.взв'!B7:G30,4,FALSE)</f>
        <v>ГБОУ ЦО "Самбо-70" г.Москва</v>
      </c>
      <c r="F16" s="253">
        <f>VLOOKUP(B16,'пр.взв'!B7:G30,5,FALSE)</f>
        <v>0</v>
      </c>
      <c r="G16" s="255" t="str">
        <f>VLOOKUP(B16,'пр.взв'!B7:G30,6,FALSE)</f>
        <v>Кабанов Д.Б., Богатырев Д.В.</v>
      </c>
    </row>
    <row r="17" spans="1:7" ht="13.5" customHeight="1">
      <c r="A17" s="244"/>
      <c r="B17" s="246"/>
      <c r="C17" s="248"/>
      <c r="D17" s="261"/>
      <c r="E17" s="252"/>
      <c r="F17" s="253"/>
      <c r="G17" s="255"/>
    </row>
    <row r="18" spans="1:7" ht="13.5" customHeight="1">
      <c r="A18" s="244" t="s">
        <v>16</v>
      </c>
      <c r="B18" s="260">
        <v>4</v>
      </c>
      <c r="C18" s="248" t="str">
        <f>VLOOKUP(B18,'пр.взв'!B7:G30,2,FALSE)</f>
        <v>Порфирьев Роман Валерьянович</v>
      </c>
      <c r="D18" s="261" t="str">
        <f>VLOOKUP(B18,'пр.взв'!B7:G30,3,FALSE)</f>
        <v>31.01.2001, 2р</v>
      </c>
      <c r="E18" s="252" t="str">
        <f>VLOOKUP(B18,'пр.взв'!B7:G30,4,FALSE)</f>
        <v>г.Чебоксары, Чувашская Республика, ПФО</v>
      </c>
      <c r="F18" s="253">
        <f>VLOOKUP(B18,'пр.взв'!B7:G30,5,FALSE)</f>
        <v>0</v>
      </c>
      <c r="G18" s="255" t="str">
        <f>VLOOKUP(B18,'пр.взв'!B7:G30,6,FALSE)</f>
        <v>Арсентьев Д.Р.</v>
      </c>
    </row>
    <row r="19" spans="1:7" ht="13.5" customHeight="1">
      <c r="A19" s="244"/>
      <c r="B19" s="246"/>
      <c r="C19" s="248"/>
      <c r="D19" s="261"/>
      <c r="E19" s="252"/>
      <c r="F19" s="253"/>
      <c r="G19" s="255"/>
    </row>
    <row r="20" spans="1:7" ht="13.5" customHeight="1">
      <c r="A20" s="244" t="s">
        <v>17</v>
      </c>
      <c r="B20" s="260">
        <v>12</v>
      </c>
      <c r="C20" s="248" t="str">
        <f>VLOOKUP(B20,'пр.взв'!B7:G30,2,FALSE)</f>
        <v>Дарнов Михаил Максимович</v>
      </c>
      <c r="D20" s="261" t="str">
        <f>VLOOKUP(B20,'пр.взв'!B7:G30,3,FALSE)</f>
        <v>27.08.2001, 1ю</v>
      </c>
      <c r="E20" s="252" t="str">
        <f>VLOOKUP(B20,'пр.взв'!B7:G30,4,FALSE)</f>
        <v>ГБОУ ЦО "Самбо-70" г.Москва</v>
      </c>
      <c r="F20" s="253">
        <f>VLOOKUP(B20,'пр.взв'!B7:G30,5,FALSE)</f>
        <v>0</v>
      </c>
      <c r="G20" s="255" t="str">
        <f>VLOOKUP(B20,'пр.взв'!B7:G30,6,FALSE)</f>
        <v>Богомолов В.А., Мартынов И.В.</v>
      </c>
    </row>
    <row r="21" spans="1:7" ht="13.5" customHeight="1">
      <c r="A21" s="244"/>
      <c r="B21" s="246"/>
      <c r="C21" s="248"/>
      <c r="D21" s="261"/>
      <c r="E21" s="252"/>
      <c r="F21" s="253"/>
      <c r="G21" s="255"/>
    </row>
    <row r="22" spans="1:7" ht="13.5" customHeight="1">
      <c r="A22" s="244" t="s">
        <v>18</v>
      </c>
      <c r="B22" s="260">
        <v>11</v>
      </c>
      <c r="C22" s="248" t="str">
        <f>VLOOKUP(B22,'пр.взв'!B7:G30,2,FALSE)</f>
        <v>Зверев Михаил Степанович</v>
      </c>
      <c r="D22" s="262">
        <f>VLOOKUP(B22,'пр.взв'!B7:G30,3,FALSE)</f>
        <v>37021</v>
      </c>
      <c r="E22" s="252" t="str">
        <f>VLOOKUP(B22,'пр.взв'!B7:G30,4,FALSE)</f>
        <v>г.Чебоксары, Чувашская Республика, ПФО</v>
      </c>
      <c r="F22" s="253">
        <f>VLOOKUP(B22,'пр.взв'!B7:G30,5,FALSE)</f>
        <v>0</v>
      </c>
      <c r="G22" s="255" t="str">
        <f>VLOOKUP(B22,'пр.взв'!B7:G30,6,FALSE)</f>
        <v>Пегасов С.В.</v>
      </c>
    </row>
    <row r="23" spans="1:7" ht="13.5" customHeight="1">
      <c r="A23" s="244"/>
      <c r="B23" s="246"/>
      <c r="C23" s="248"/>
      <c r="D23" s="262"/>
      <c r="E23" s="252"/>
      <c r="F23" s="253"/>
      <c r="G23" s="255"/>
    </row>
    <row r="24" spans="1:7" ht="13.5" customHeight="1">
      <c r="A24" s="244" t="s">
        <v>19</v>
      </c>
      <c r="B24" s="260">
        <v>6</v>
      </c>
      <c r="C24" s="248" t="str">
        <f>VLOOKUP(B24,'пр.взв'!B7:G30,2,FALSE)</f>
        <v>Воронкин Егор Александрович</v>
      </c>
      <c r="D24" s="261" t="str">
        <f>VLOOKUP(B24,'пр.взв'!B7:G30,3,FALSE)</f>
        <v>13.10.2001, 3ю</v>
      </c>
      <c r="E24" s="252" t="str">
        <f>VLOOKUP(B24,'пр.взв'!B7:G30,4,FALSE)</f>
        <v>г.Саратов, Саратовская обл., ПФО</v>
      </c>
      <c r="F24" s="253">
        <f>VLOOKUP(B24,'пр.взв'!B7:G30,5,FALSE)</f>
        <v>0</v>
      </c>
      <c r="G24" s="255" t="str">
        <f>VLOOKUP(B24,'пр.взв'!B7:G30,6,FALSE)</f>
        <v>Коченюк А.А.</v>
      </c>
    </row>
    <row r="25" spans="1:7" ht="13.5" customHeight="1">
      <c r="A25" s="244"/>
      <c r="B25" s="246"/>
      <c r="C25" s="248"/>
      <c r="D25" s="261"/>
      <c r="E25" s="252"/>
      <c r="F25" s="253"/>
      <c r="G25" s="255"/>
    </row>
    <row r="26" spans="1:7" ht="13.5" customHeight="1">
      <c r="A26" s="244" t="s">
        <v>20</v>
      </c>
      <c r="B26" s="260">
        <v>9</v>
      </c>
      <c r="C26" s="248" t="str">
        <f>VLOOKUP(B26,'пр.взв'!B7:G30,2,FALSE)</f>
        <v>Бурьян Григорий Михайлович</v>
      </c>
      <c r="D26" s="261" t="str">
        <f>VLOOKUP(B26,'пр.взв'!B7:G30,3,FALSE)</f>
        <v>06.09.2001, 1ю</v>
      </c>
      <c r="E26" s="252" t="str">
        <f>VLOOKUP(B26,'пр.взв'!B7:G30,4,FALSE)</f>
        <v>г.Энгельс, Саратовская обл., ПФО</v>
      </c>
      <c r="F26" s="253">
        <f>VLOOKUP(B26,'пр.взв'!B7:G30,5,FALSE)</f>
        <v>0</v>
      </c>
      <c r="G26" s="255" t="str">
        <f>VLOOKUP(B26,'пр.взв'!B7:G30,6,FALSE)</f>
        <v>Никитин А.П.</v>
      </c>
    </row>
    <row r="27" spans="1:7" ht="13.5" customHeight="1">
      <c r="A27" s="244"/>
      <c r="B27" s="246"/>
      <c r="C27" s="248"/>
      <c r="D27" s="261"/>
      <c r="E27" s="252"/>
      <c r="F27" s="253"/>
      <c r="G27" s="255"/>
    </row>
    <row r="28" spans="1:7" ht="13.5" customHeight="1">
      <c r="A28" s="244" t="s">
        <v>21</v>
      </c>
      <c r="B28" s="260">
        <v>2</v>
      </c>
      <c r="C28" s="248" t="str">
        <f>VLOOKUP(B28,'пр.взв'!B7:G30,2,FALSE)</f>
        <v>Копшев Олег Владимирович</v>
      </c>
      <c r="D28" s="261" t="str">
        <f>VLOOKUP(B28,'пр.взв'!B7:G30,3,FALSE)</f>
        <v>28.10.2001, 1ю</v>
      </c>
      <c r="E28" s="252" t="str">
        <f>VLOOKUP(B28,'пр.взв'!B7:G30,4,FALSE)</f>
        <v>г.Энгельс, Саратовская обл., ПФО</v>
      </c>
      <c r="F28" s="253">
        <f>VLOOKUP(B28,'пр.взв'!B7:G30,5,FALSE)</f>
        <v>0</v>
      </c>
      <c r="G28" s="255" t="str">
        <f>VLOOKUP(B28,'пр.взв'!B7:G30,6,FALSE)</f>
        <v>Гусев М.С.</v>
      </c>
    </row>
    <row r="29" spans="1:7" ht="13.5" customHeight="1">
      <c r="A29" s="244"/>
      <c r="B29" s="246"/>
      <c r="C29" s="248"/>
      <c r="D29" s="261"/>
      <c r="E29" s="252"/>
      <c r="F29" s="253"/>
      <c r="G29" s="255"/>
    </row>
    <row r="30" spans="1:26" ht="34.5" customHeight="1">
      <c r="A30" s="34" t="str">
        <f>HYPERLINK('[1]реквизиты'!$A$6)</f>
        <v>Гл. судья, судья МК</v>
      </c>
      <c r="B30" s="35"/>
      <c r="C30" s="35"/>
      <c r="D30" s="36"/>
      <c r="E30" s="72" t="str">
        <f>HYPERLINK('[1]реквизиты'!$G$6)</f>
        <v>Балыков Ю.А.</v>
      </c>
      <c r="G30" s="39" t="str">
        <f>HYPERLINK('[1]реквизиты'!$G$7)</f>
        <v>/г.Пенза/</v>
      </c>
      <c r="H30" s="3"/>
      <c r="I30" s="3"/>
      <c r="J30" s="3"/>
      <c r="K30" s="3"/>
      <c r="L30" s="3"/>
      <c r="M30" s="3"/>
      <c r="N30" s="36"/>
      <c r="O30" s="36"/>
      <c r="P30" s="36"/>
      <c r="Q30" s="40"/>
      <c r="R30" s="38"/>
      <c r="S30" s="40"/>
      <c r="T30" s="38"/>
      <c r="U30" s="40"/>
      <c r="W30" s="40"/>
      <c r="X30" s="38"/>
      <c r="Y30" s="27"/>
      <c r="Z30" s="27"/>
    </row>
    <row r="31" spans="1:26" ht="28.5" customHeight="1">
      <c r="A31" s="41" t="str">
        <f>HYPERLINK('[1]реквизиты'!$A$8)</f>
        <v>Гл. секретарь</v>
      </c>
      <c r="B31" s="35"/>
      <c r="C31" s="48"/>
      <c r="D31" s="55"/>
      <c r="E31" s="37" t="str">
        <f>HYPERLINK('[1]реквизиты'!$G$8)</f>
        <v>Шкильная Е.С.</v>
      </c>
      <c r="F31" s="3"/>
      <c r="G31" s="39" t="str">
        <f>HYPERLINK('[1]реквизиты'!$G$9)</f>
        <v>/г.Саратов/</v>
      </c>
      <c r="H31" s="3"/>
      <c r="I31" s="3"/>
      <c r="J31" s="3"/>
      <c r="K31" s="3"/>
      <c r="L31" s="3"/>
      <c r="M31" s="3"/>
      <c r="N31" s="36"/>
      <c r="O31" s="36"/>
      <c r="P31" s="36"/>
      <c r="Q31" s="40"/>
      <c r="R31" s="38"/>
      <c r="S31" s="40"/>
      <c r="T31" s="38"/>
      <c r="U31" s="40"/>
      <c r="W31" s="40"/>
      <c r="X31" s="38"/>
      <c r="Y31" s="27"/>
      <c r="Z31" s="27"/>
    </row>
    <row r="32" spans="1:13" ht="12.75">
      <c r="A32" s="240"/>
      <c r="B32" s="225"/>
      <c r="C32" s="223"/>
      <c r="D32" s="221"/>
      <c r="E32" s="241"/>
      <c r="F32" s="242"/>
      <c r="G32" s="223"/>
      <c r="H32" s="3"/>
      <c r="I32" s="3"/>
      <c r="J32" s="3"/>
      <c r="K32" s="3"/>
      <c r="L32" s="3"/>
      <c r="M32" s="3"/>
    </row>
    <row r="33" spans="1:13" ht="12.75">
      <c r="A33" s="240"/>
      <c r="B33" s="226"/>
      <c r="C33" s="223"/>
      <c r="D33" s="221"/>
      <c r="E33" s="241"/>
      <c r="F33" s="242"/>
      <c r="G33" s="223"/>
      <c r="H33" s="3"/>
      <c r="I33" s="3"/>
      <c r="J33" s="3"/>
      <c r="K33" s="3"/>
      <c r="L33" s="3"/>
      <c r="M33" s="3"/>
    </row>
    <row r="34" spans="1:10" ht="12.75">
      <c r="A34" s="240"/>
      <c r="B34" s="225"/>
      <c r="C34" s="223"/>
      <c r="D34" s="221"/>
      <c r="E34" s="241"/>
      <c r="F34" s="242"/>
      <c r="G34" s="223"/>
      <c r="H34" s="3"/>
      <c r="I34" s="3"/>
      <c r="J34" s="3"/>
    </row>
    <row r="35" spans="1:10" ht="12.75">
      <c r="A35" s="240"/>
      <c r="B35" s="226"/>
      <c r="C35" s="223"/>
      <c r="D35" s="221"/>
      <c r="E35" s="241"/>
      <c r="F35" s="242"/>
      <c r="G35" s="223"/>
      <c r="H35" s="3"/>
      <c r="I35" s="3"/>
      <c r="J35" s="3"/>
    </row>
    <row r="36" spans="1:10" ht="12.75">
      <c r="A36" s="240"/>
      <c r="B36" s="225"/>
      <c r="C36" s="223"/>
      <c r="D36" s="221"/>
      <c r="E36" s="241"/>
      <c r="F36" s="242"/>
      <c r="G36" s="223"/>
      <c r="H36" s="3"/>
      <c r="I36" s="3"/>
      <c r="J36" s="3"/>
    </row>
    <row r="37" spans="1:10" ht="12.75">
      <c r="A37" s="240"/>
      <c r="B37" s="226"/>
      <c r="C37" s="223"/>
      <c r="D37" s="221"/>
      <c r="E37" s="241"/>
      <c r="F37" s="242"/>
      <c r="G37" s="223"/>
      <c r="H37" s="3"/>
      <c r="I37" s="3"/>
      <c r="J37" s="3"/>
    </row>
    <row r="38" spans="1:10" ht="12.75">
      <c r="A38" s="240"/>
      <c r="B38" s="225"/>
      <c r="C38" s="223"/>
      <c r="D38" s="221"/>
      <c r="E38" s="241"/>
      <c r="F38" s="242"/>
      <c r="G38" s="223"/>
      <c r="H38" s="3"/>
      <c r="I38" s="3"/>
      <c r="J38" s="3"/>
    </row>
    <row r="39" spans="1:10" ht="12.75">
      <c r="A39" s="240"/>
      <c r="B39" s="226"/>
      <c r="C39" s="223"/>
      <c r="D39" s="221"/>
      <c r="E39" s="241"/>
      <c r="F39" s="242"/>
      <c r="G39" s="223"/>
      <c r="H39" s="3"/>
      <c r="I39" s="3"/>
      <c r="J39" s="3"/>
    </row>
    <row r="40" spans="1:10" ht="12.75">
      <c r="A40" s="240"/>
      <c r="B40" s="225"/>
      <c r="C40" s="223"/>
      <c r="D40" s="221"/>
      <c r="E40" s="241"/>
      <c r="F40" s="242"/>
      <c r="G40" s="223"/>
      <c r="H40" s="3"/>
      <c r="I40" s="3"/>
      <c r="J40" s="3"/>
    </row>
    <row r="41" spans="1:10" ht="12.75">
      <c r="A41" s="240"/>
      <c r="B41" s="226"/>
      <c r="C41" s="223"/>
      <c r="D41" s="221"/>
      <c r="E41" s="241"/>
      <c r="F41" s="242"/>
      <c r="G41" s="223"/>
      <c r="H41" s="3"/>
      <c r="I41" s="3"/>
      <c r="J41" s="3"/>
    </row>
    <row r="42" spans="1:10" ht="12.75">
      <c r="A42" s="240"/>
      <c r="B42" s="225"/>
      <c r="C42" s="223"/>
      <c r="D42" s="221"/>
      <c r="E42" s="241"/>
      <c r="F42" s="242"/>
      <c r="G42" s="223"/>
      <c r="H42" s="3"/>
      <c r="I42" s="3"/>
      <c r="J42" s="3"/>
    </row>
    <row r="43" spans="1:10" ht="12.75">
      <c r="A43" s="240"/>
      <c r="B43" s="226"/>
      <c r="C43" s="223"/>
      <c r="D43" s="221"/>
      <c r="E43" s="241"/>
      <c r="F43" s="242"/>
      <c r="G43" s="223"/>
      <c r="H43" s="3"/>
      <c r="I43" s="3"/>
      <c r="J43" s="3"/>
    </row>
    <row r="44" spans="1:10" ht="12.75">
      <c r="A44" s="240"/>
      <c r="B44" s="225"/>
      <c r="C44" s="223"/>
      <c r="D44" s="221"/>
      <c r="E44" s="241"/>
      <c r="F44" s="242"/>
      <c r="G44" s="223"/>
      <c r="H44" s="3"/>
      <c r="I44" s="3"/>
      <c r="J44" s="3"/>
    </row>
    <row r="45" spans="1:10" ht="12.75">
      <c r="A45" s="240"/>
      <c r="B45" s="226"/>
      <c r="C45" s="223"/>
      <c r="D45" s="221"/>
      <c r="E45" s="241"/>
      <c r="F45" s="242"/>
      <c r="G45" s="223"/>
      <c r="H45" s="3"/>
      <c r="I45" s="3"/>
      <c r="J45" s="3"/>
    </row>
    <row r="46" spans="1:10" ht="12.75">
      <c r="A46" s="240"/>
      <c r="B46" s="225"/>
      <c r="C46" s="223"/>
      <c r="D46" s="221"/>
      <c r="E46" s="241"/>
      <c r="F46" s="242"/>
      <c r="G46" s="223"/>
      <c r="H46" s="3"/>
      <c r="I46" s="3"/>
      <c r="J46" s="3"/>
    </row>
    <row r="47" spans="1:10" ht="12.75">
      <c r="A47" s="240"/>
      <c r="B47" s="226"/>
      <c r="C47" s="223"/>
      <c r="D47" s="221"/>
      <c r="E47" s="241"/>
      <c r="F47" s="242"/>
      <c r="G47" s="223"/>
      <c r="H47" s="3"/>
      <c r="I47" s="3"/>
      <c r="J47" s="3"/>
    </row>
    <row r="48" spans="1:10" ht="12.75">
      <c r="A48" s="240"/>
      <c r="B48" s="225"/>
      <c r="C48" s="223"/>
      <c r="D48" s="221"/>
      <c r="E48" s="241"/>
      <c r="F48" s="242"/>
      <c r="G48" s="223"/>
      <c r="H48" s="3"/>
      <c r="I48" s="3"/>
      <c r="J48" s="3"/>
    </row>
    <row r="49" spans="1:10" ht="12.75">
      <c r="A49" s="240"/>
      <c r="B49" s="226"/>
      <c r="C49" s="223"/>
      <c r="D49" s="221"/>
      <c r="E49" s="241"/>
      <c r="F49" s="242"/>
      <c r="G49" s="223"/>
      <c r="H49" s="3"/>
      <c r="I49" s="3"/>
      <c r="J49" s="3"/>
    </row>
    <row r="50" spans="1:10" ht="12.75">
      <c r="A50" s="240"/>
      <c r="B50" s="225"/>
      <c r="C50" s="223"/>
      <c r="D50" s="221"/>
      <c r="E50" s="241"/>
      <c r="F50" s="242"/>
      <c r="G50" s="223"/>
      <c r="H50" s="3"/>
      <c r="I50" s="3"/>
      <c r="J50" s="3"/>
    </row>
    <row r="51" spans="1:10" ht="12.75">
      <c r="A51" s="240"/>
      <c r="B51" s="226"/>
      <c r="C51" s="223"/>
      <c r="D51" s="221"/>
      <c r="E51" s="241"/>
      <c r="F51" s="242"/>
      <c r="G51" s="223"/>
      <c r="H51" s="3"/>
      <c r="I51" s="3"/>
      <c r="J51" s="3"/>
    </row>
    <row r="52" spans="1:10" ht="12.75">
      <c r="A52" s="240"/>
      <c r="B52" s="225"/>
      <c r="C52" s="223"/>
      <c r="D52" s="221"/>
      <c r="E52" s="241"/>
      <c r="F52" s="242"/>
      <c r="G52" s="223"/>
      <c r="H52" s="3"/>
      <c r="I52" s="3"/>
      <c r="J52" s="3"/>
    </row>
    <row r="53" spans="1:10" ht="12.75">
      <c r="A53" s="240"/>
      <c r="B53" s="226"/>
      <c r="C53" s="223"/>
      <c r="D53" s="221"/>
      <c r="E53" s="241"/>
      <c r="F53" s="242"/>
      <c r="G53" s="223"/>
      <c r="H53" s="3"/>
      <c r="I53" s="3"/>
      <c r="J53" s="3"/>
    </row>
    <row r="54" spans="1:10" ht="12.75">
      <c r="A54" s="240"/>
      <c r="B54" s="225"/>
      <c r="C54" s="223"/>
      <c r="D54" s="221"/>
      <c r="E54" s="241"/>
      <c r="F54" s="242"/>
      <c r="G54" s="223"/>
      <c r="H54" s="3"/>
      <c r="I54" s="3"/>
      <c r="J54" s="3"/>
    </row>
    <row r="55" spans="1:10" ht="12.75">
      <c r="A55" s="240"/>
      <c r="B55" s="226"/>
      <c r="C55" s="223"/>
      <c r="D55" s="221"/>
      <c r="E55" s="241"/>
      <c r="F55" s="242"/>
      <c r="G55" s="223"/>
      <c r="H55" s="3"/>
      <c r="I55" s="3"/>
      <c r="J55" s="3"/>
    </row>
    <row r="56" spans="1:10" ht="12.75">
      <c r="A56" s="240"/>
      <c r="B56" s="225"/>
      <c r="C56" s="223"/>
      <c r="D56" s="221"/>
      <c r="E56" s="241"/>
      <c r="F56" s="242"/>
      <c r="G56" s="223"/>
      <c r="H56" s="3"/>
      <c r="I56" s="3"/>
      <c r="J56" s="3"/>
    </row>
    <row r="57" spans="1:10" ht="12.75">
      <c r="A57" s="240"/>
      <c r="B57" s="226"/>
      <c r="C57" s="223"/>
      <c r="D57" s="221"/>
      <c r="E57" s="241"/>
      <c r="F57" s="242"/>
      <c r="G57" s="223"/>
      <c r="H57" s="3"/>
      <c r="I57" s="3"/>
      <c r="J57" s="3"/>
    </row>
    <row r="58" spans="1:10" ht="12.75">
      <c r="A58" s="240"/>
      <c r="B58" s="225"/>
      <c r="C58" s="223"/>
      <c r="D58" s="221"/>
      <c r="E58" s="241"/>
      <c r="F58" s="242"/>
      <c r="G58" s="223"/>
      <c r="H58" s="3"/>
      <c r="I58" s="3"/>
      <c r="J58" s="3"/>
    </row>
    <row r="59" spans="1:10" ht="12.75">
      <c r="A59" s="240"/>
      <c r="B59" s="226"/>
      <c r="C59" s="223"/>
      <c r="D59" s="221"/>
      <c r="E59" s="241"/>
      <c r="F59" s="242"/>
      <c r="G59" s="223"/>
      <c r="H59" s="3"/>
      <c r="I59" s="3"/>
      <c r="J59" s="3"/>
    </row>
    <row r="60" spans="1:10" ht="12.75">
      <c r="A60" s="240"/>
      <c r="B60" s="225"/>
      <c r="C60" s="223"/>
      <c r="D60" s="221"/>
      <c r="E60" s="241"/>
      <c r="F60" s="242"/>
      <c r="G60" s="223"/>
      <c r="H60" s="3"/>
      <c r="I60" s="3"/>
      <c r="J60" s="3"/>
    </row>
    <row r="61" spans="1:10" ht="12.75">
      <c r="A61" s="240"/>
      <c r="B61" s="226"/>
      <c r="C61" s="223"/>
      <c r="D61" s="221"/>
      <c r="E61" s="241"/>
      <c r="F61" s="242"/>
      <c r="G61" s="223"/>
      <c r="H61" s="3"/>
      <c r="I61" s="3"/>
      <c r="J61" s="3"/>
    </row>
    <row r="62" spans="1:10" ht="12.75">
      <c r="A62" s="240"/>
      <c r="B62" s="225"/>
      <c r="C62" s="223"/>
      <c r="D62" s="221"/>
      <c r="E62" s="241"/>
      <c r="F62" s="242"/>
      <c r="G62" s="223"/>
      <c r="H62" s="3"/>
      <c r="I62" s="3"/>
      <c r="J62" s="3"/>
    </row>
    <row r="63" spans="1:10" ht="12.75">
      <c r="A63" s="240"/>
      <c r="B63" s="226"/>
      <c r="C63" s="223"/>
      <c r="D63" s="221"/>
      <c r="E63" s="241"/>
      <c r="F63" s="242"/>
      <c r="G63" s="223"/>
      <c r="H63" s="3"/>
      <c r="I63" s="3"/>
      <c r="J63" s="3"/>
    </row>
    <row r="64" spans="1:10" ht="12.75">
      <c r="A64" s="240"/>
      <c r="B64" s="225"/>
      <c r="C64" s="223"/>
      <c r="D64" s="221"/>
      <c r="E64" s="241"/>
      <c r="F64" s="242"/>
      <c r="G64" s="223"/>
      <c r="H64" s="3"/>
      <c r="I64" s="3"/>
      <c r="J64" s="3"/>
    </row>
    <row r="65" spans="1:10" ht="12.75">
      <c r="A65" s="240"/>
      <c r="B65" s="226"/>
      <c r="C65" s="223"/>
      <c r="D65" s="221"/>
      <c r="E65" s="241"/>
      <c r="F65" s="242"/>
      <c r="G65" s="223"/>
      <c r="H65" s="3"/>
      <c r="I65" s="3"/>
      <c r="J65" s="3"/>
    </row>
    <row r="66" spans="1:10" ht="12.75">
      <c r="A66" s="240"/>
      <c r="B66" s="225"/>
      <c r="C66" s="223"/>
      <c r="D66" s="221"/>
      <c r="E66" s="241"/>
      <c r="F66" s="242"/>
      <c r="G66" s="223"/>
      <c r="H66" s="3"/>
      <c r="I66" s="3"/>
      <c r="J66" s="3"/>
    </row>
    <row r="67" spans="1:10" ht="12.75">
      <c r="A67" s="240"/>
      <c r="B67" s="226"/>
      <c r="C67" s="223"/>
      <c r="D67" s="221"/>
      <c r="E67" s="241"/>
      <c r="F67" s="242"/>
      <c r="G67" s="223"/>
      <c r="H67" s="3"/>
      <c r="I67" s="3"/>
      <c r="J67" s="3"/>
    </row>
    <row r="68" spans="1:10" ht="12.75">
      <c r="A68" s="240"/>
      <c r="B68" s="225"/>
      <c r="C68" s="223"/>
      <c r="D68" s="221"/>
      <c r="E68" s="241"/>
      <c r="F68" s="242"/>
      <c r="G68" s="223"/>
      <c r="H68" s="3"/>
      <c r="I68" s="3"/>
      <c r="J68" s="3"/>
    </row>
    <row r="69" spans="1:10" ht="12.75">
      <c r="A69" s="240"/>
      <c r="B69" s="226"/>
      <c r="C69" s="223"/>
      <c r="D69" s="221"/>
      <c r="E69" s="241"/>
      <c r="F69" s="242"/>
      <c r="G69" s="223"/>
      <c r="H69" s="3"/>
      <c r="I69" s="3"/>
      <c r="J69" s="3"/>
    </row>
    <row r="70" spans="1:10" ht="12.75">
      <c r="A70" s="46"/>
      <c r="B70" s="31"/>
      <c r="C70" s="21"/>
      <c r="D70" s="22"/>
      <c r="E70" s="24"/>
      <c r="F70" s="47"/>
      <c r="G70" s="21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</sheetData>
  <sheetProtection/>
  <mergeCells count="228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D10:D11"/>
    <mergeCell ref="E10:E11"/>
    <mergeCell ref="F10:F11"/>
    <mergeCell ref="G10:G11"/>
    <mergeCell ref="A8:A9"/>
    <mergeCell ref="B8:B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D6:D7"/>
    <mergeCell ref="E6:E7"/>
    <mergeCell ref="F6:F7"/>
    <mergeCell ref="G6:G7"/>
    <mergeCell ref="E32:E33"/>
    <mergeCell ref="F32:F33"/>
    <mergeCell ref="G32:G33"/>
    <mergeCell ref="A6:A7"/>
    <mergeCell ref="B6:B7"/>
    <mergeCell ref="C6:C7"/>
    <mergeCell ref="G8:G9"/>
    <mergeCell ref="A10:A11"/>
    <mergeCell ref="B10:B11"/>
    <mergeCell ref="C10:C11"/>
    <mergeCell ref="A32:A33"/>
    <mergeCell ref="B32:B33"/>
    <mergeCell ref="C32:C33"/>
    <mergeCell ref="D32:D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F40:F41"/>
    <mergeCell ref="G40:G41"/>
    <mergeCell ref="A38:A39"/>
    <mergeCell ref="B38:B39"/>
    <mergeCell ref="C38:C39"/>
    <mergeCell ref="D38:D39"/>
    <mergeCell ref="E38:E39"/>
    <mergeCell ref="F38:F39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F48:F49"/>
    <mergeCell ref="G48:G49"/>
    <mergeCell ref="A46:A47"/>
    <mergeCell ref="B46:B47"/>
    <mergeCell ref="C46:C47"/>
    <mergeCell ref="D46:D47"/>
    <mergeCell ref="E46:E47"/>
    <mergeCell ref="F46:F47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F56:F57"/>
    <mergeCell ref="G56:G57"/>
    <mergeCell ref="A54:A55"/>
    <mergeCell ref="B54:B55"/>
    <mergeCell ref="C54:C55"/>
    <mergeCell ref="D54:D55"/>
    <mergeCell ref="E54:E55"/>
    <mergeCell ref="F54:F55"/>
    <mergeCell ref="C58:C59"/>
    <mergeCell ref="D58:D59"/>
    <mergeCell ref="E58:E59"/>
    <mergeCell ref="F58:F59"/>
    <mergeCell ref="G54:G55"/>
    <mergeCell ref="A56:A57"/>
    <mergeCell ref="B56:B57"/>
    <mergeCell ref="C56:C57"/>
    <mergeCell ref="D56:D57"/>
    <mergeCell ref="E56:E57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F64:F65"/>
    <mergeCell ref="G64:G65"/>
    <mergeCell ref="A62:A63"/>
    <mergeCell ref="B62:B63"/>
    <mergeCell ref="C62:C63"/>
    <mergeCell ref="D62:D63"/>
    <mergeCell ref="E62:E63"/>
    <mergeCell ref="F62:F63"/>
    <mergeCell ref="C66:C67"/>
    <mergeCell ref="D66:D67"/>
    <mergeCell ref="E66:E67"/>
    <mergeCell ref="F66:F67"/>
    <mergeCell ref="G62:G63"/>
    <mergeCell ref="A64:A65"/>
    <mergeCell ref="B64:B65"/>
    <mergeCell ref="C64:C65"/>
    <mergeCell ref="D64:D65"/>
    <mergeCell ref="E64:E65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2">
      <selection activeCell="A28" sqref="A28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2" t="str">
        <f>HYPERLINK('пр.взв'!D4)</f>
        <v>В.к. 71  кг.</v>
      </c>
    </row>
    <row r="2" ht="12.75">
      <c r="C2" s="5" t="s">
        <v>30</v>
      </c>
    </row>
    <row r="3" ht="12.75">
      <c r="C3" s="6" t="s">
        <v>31</v>
      </c>
    </row>
    <row r="4" spans="1:9" ht="12.75">
      <c r="A4" s="230" t="s">
        <v>32</v>
      </c>
      <c r="B4" s="230" t="s">
        <v>5</v>
      </c>
      <c r="C4" s="264" t="s">
        <v>2</v>
      </c>
      <c r="D4" s="230" t="s">
        <v>24</v>
      </c>
      <c r="E4" s="230" t="s">
        <v>25</v>
      </c>
      <c r="F4" s="230" t="s">
        <v>26</v>
      </c>
      <c r="G4" s="230" t="s">
        <v>27</v>
      </c>
      <c r="H4" s="230" t="s">
        <v>28</v>
      </c>
      <c r="I4" s="230" t="s">
        <v>29</v>
      </c>
    </row>
    <row r="5" spans="1:9" ht="12.75">
      <c r="A5" s="263"/>
      <c r="B5" s="263"/>
      <c r="C5" s="263"/>
      <c r="D5" s="263"/>
      <c r="E5" s="263"/>
      <c r="F5" s="263"/>
      <c r="G5" s="263"/>
      <c r="H5" s="263"/>
      <c r="I5" s="263"/>
    </row>
    <row r="6" spans="1:9" ht="12.75">
      <c r="A6" s="265"/>
      <c r="B6" s="266"/>
      <c r="C6" s="267" t="e">
        <f>VLOOKUP(B6,'пр.взв'!B7:E30,2,FALSE)</f>
        <v>#N/A</v>
      </c>
      <c r="D6" s="267" t="e">
        <f>VLOOKUP(C6,'пр.взв'!C7:F30,2,FALSE)</f>
        <v>#N/A</v>
      </c>
      <c r="E6" s="267" t="e">
        <f>VLOOKUP(D6,'пр.взв'!D7:G30,2,FALSE)</f>
        <v>#N/A</v>
      </c>
      <c r="F6" s="268"/>
      <c r="G6" s="269"/>
      <c r="H6" s="237"/>
      <c r="I6" s="230"/>
    </row>
    <row r="7" spans="1:9" ht="12.75">
      <c r="A7" s="265"/>
      <c r="B7" s="230"/>
      <c r="C7" s="267"/>
      <c r="D7" s="267"/>
      <c r="E7" s="267"/>
      <c r="F7" s="268"/>
      <c r="G7" s="268"/>
      <c r="H7" s="237"/>
      <c r="I7" s="230"/>
    </row>
    <row r="8" spans="1:9" ht="12.75">
      <c r="A8" s="270"/>
      <c r="B8" s="266"/>
      <c r="C8" s="267" t="e">
        <f>VLOOKUP(B8,'пр.взв'!B7:E30,2,FALSE)</f>
        <v>#N/A</v>
      </c>
      <c r="D8" s="267" t="e">
        <f>VLOOKUP(C8,'пр.взв'!C7:F30,2,FALSE)</f>
        <v>#N/A</v>
      </c>
      <c r="E8" s="267" t="e">
        <f>VLOOKUP(D8,'пр.взв'!D7:G30,2,FALSE)</f>
        <v>#N/A</v>
      </c>
      <c r="F8" s="268"/>
      <c r="G8" s="268"/>
      <c r="H8" s="230"/>
      <c r="I8" s="230"/>
    </row>
    <row r="9" spans="1:9" ht="12.75">
      <c r="A9" s="270"/>
      <c r="B9" s="230"/>
      <c r="C9" s="267"/>
      <c r="D9" s="267"/>
      <c r="E9" s="267"/>
      <c r="F9" s="268"/>
      <c r="G9" s="268"/>
      <c r="H9" s="230"/>
      <c r="I9" s="230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35</v>
      </c>
      <c r="E15" s="7"/>
      <c r="F15" s="42" t="str">
        <f>HYPERLINK('пр.взв'!D4)</f>
        <v>В.к. 71  кг.</v>
      </c>
    </row>
    <row r="16" spans="1:9" ht="12.75">
      <c r="A16" s="230" t="s">
        <v>32</v>
      </c>
      <c r="B16" s="230" t="s">
        <v>5</v>
      </c>
      <c r="C16" s="264" t="s">
        <v>2</v>
      </c>
      <c r="D16" s="230" t="s">
        <v>24</v>
      </c>
      <c r="E16" s="230" t="s">
        <v>25</v>
      </c>
      <c r="F16" s="230" t="s">
        <v>26</v>
      </c>
      <c r="G16" s="230" t="s">
        <v>27</v>
      </c>
      <c r="H16" s="230" t="s">
        <v>28</v>
      </c>
      <c r="I16" s="230" t="s">
        <v>29</v>
      </c>
    </row>
    <row r="17" spans="1:9" ht="12.75">
      <c r="A17" s="263"/>
      <c r="B17" s="263"/>
      <c r="C17" s="263"/>
      <c r="D17" s="263"/>
      <c r="E17" s="263"/>
      <c r="F17" s="263"/>
      <c r="G17" s="263"/>
      <c r="H17" s="263"/>
      <c r="I17" s="263"/>
    </row>
    <row r="18" spans="1:9" ht="12.75">
      <c r="A18" s="265"/>
      <c r="B18" s="266"/>
      <c r="C18" s="267" t="e">
        <f>VLOOKUP(B18,'пр.взв'!B7:E30,2,FALSE)</f>
        <v>#N/A</v>
      </c>
      <c r="D18" s="267" t="e">
        <f>VLOOKUP(C18,'пр.взв'!C7:F30,2,FALSE)</f>
        <v>#N/A</v>
      </c>
      <c r="E18" s="267" t="e">
        <f>VLOOKUP(D18,'пр.взв'!D7:G30,2,FALSE)</f>
        <v>#N/A</v>
      </c>
      <c r="F18" s="268"/>
      <c r="G18" s="269"/>
      <c r="H18" s="237"/>
      <c r="I18" s="230"/>
    </row>
    <row r="19" spans="1:9" ht="12.75">
      <c r="A19" s="265"/>
      <c r="B19" s="230"/>
      <c r="C19" s="267"/>
      <c r="D19" s="267"/>
      <c r="E19" s="267"/>
      <c r="F19" s="268"/>
      <c r="G19" s="268"/>
      <c r="H19" s="237"/>
      <c r="I19" s="230"/>
    </row>
    <row r="20" spans="1:9" ht="12.75">
      <c r="A20" s="270"/>
      <c r="B20" s="266"/>
      <c r="C20" s="267" t="e">
        <f>VLOOKUP(B20,'пр.взв'!B9:E30,2,FALSE)</f>
        <v>#N/A</v>
      </c>
      <c r="D20" s="267" t="e">
        <f>VLOOKUP(C20,'пр.взв'!C9:F30,2,FALSE)</f>
        <v>#N/A</v>
      </c>
      <c r="E20" s="267" t="e">
        <f>VLOOKUP(D20,'пр.взв'!D9:G30,2,FALSE)</f>
        <v>#N/A</v>
      </c>
      <c r="F20" s="268"/>
      <c r="G20" s="268"/>
      <c r="H20" s="230"/>
      <c r="I20" s="230"/>
    </row>
    <row r="21" spans="1:9" ht="12.75">
      <c r="A21" s="270"/>
      <c r="B21" s="230"/>
      <c r="C21" s="267"/>
      <c r="D21" s="267"/>
      <c r="E21" s="267"/>
      <c r="F21" s="268"/>
      <c r="G21" s="268"/>
      <c r="H21" s="230"/>
      <c r="I21" s="230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36</v>
      </c>
      <c r="F28" s="42" t="str">
        <f>HYPERLINK('пр.взв'!D4)</f>
        <v>В.к. 71  кг.</v>
      </c>
    </row>
    <row r="29" spans="1:9" ht="12.75">
      <c r="A29" s="230" t="s">
        <v>32</v>
      </c>
      <c r="B29" s="230" t="s">
        <v>5</v>
      </c>
      <c r="C29" s="264" t="s">
        <v>2</v>
      </c>
      <c r="D29" s="230" t="s">
        <v>24</v>
      </c>
      <c r="E29" s="230" t="s">
        <v>25</v>
      </c>
      <c r="F29" s="230" t="s">
        <v>26</v>
      </c>
      <c r="G29" s="230" t="s">
        <v>27</v>
      </c>
      <c r="H29" s="230" t="s">
        <v>28</v>
      </c>
      <c r="I29" s="230" t="s">
        <v>29</v>
      </c>
    </row>
    <row r="30" spans="1:9" ht="12.75">
      <c r="A30" s="263"/>
      <c r="B30" s="263"/>
      <c r="C30" s="263"/>
      <c r="D30" s="263"/>
      <c r="E30" s="263"/>
      <c r="F30" s="263"/>
      <c r="G30" s="263"/>
      <c r="H30" s="263"/>
      <c r="I30" s="263"/>
    </row>
    <row r="31" spans="1:9" ht="12.75">
      <c r="A31" s="265"/>
      <c r="B31" s="230">
        <v>8</v>
      </c>
      <c r="C31" s="267" t="str">
        <f>VLOOKUP(B31,'пр.взв'!B7:D30,2,FALSE)</f>
        <v>Корнюшин Денис Алексеевич</v>
      </c>
      <c r="D31" s="267" t="str">
        <f>VLOOKUP(C31,'пр.взв'!C7:E30,2,FALSE)</f>
        <v>14.06.2001, 2ю</v>
      </c>
      <c r="E31" s="267" t="str">
        <f>VLOOKUP(D31,'пр.взв'!D7:F30,2,FALSE)</f>
        <v>ГБОУ ЦО "Самбо-70" г.Москва</v>
      </c>
      <c r="F31" s="268"/>
      <c r="G31" s="269"/>
      <c r="H31" s="237"/>
      <c r="I31" s="230"/>
    </row>
    <row r="32" spans="1:9" ht="12.75">
      <c r="A32" s="265"/>
      <c r="B32" s="230"/>
      <c r="C32" s="267"/>
      <c r="D32" s="267"/>
      <c r="E32" s="267"/>
      <c r="F32" s="268"/>
      <c r="G32" s="268"/>
      <c r="H32" s="237"/>
      <c r="I32" s="230"/>
    </row>
    <row r="33" spans="1:9" ht="12.75">
      <c r="A33" s="270"/>
      <c r="B33" s="230">
        <v>10</v>
      </c>
      <c r="C33" s="267" t="str">
        <f>VLOOKUP(B33,'пр.взв'!B9:D30,2,FALSE)</f>
        <v>Магомедов Шамиль Рамазанович</v>
      </c>
      <c r="D33" s="267" t="str">
        <f>VLOOKUP(C33,'пр.взв'!C9:E30,2,FALSE)</f>
        <v>01.08.2002, 1ю</v>
      </c>
      <c r="E33" s="267" t="str">
        <f>VLOOKUP(D33,'пр.взв'!D9:F30,2,FALSE)</f>
        <v>ГБОУ ЦО "Самбо-70" г.Москва</v>
      </c>
      <c r="F33" s="268"/>
      <c r="G33" s="268"/>
      <c r="H33" s="230"/>
      <c r="I33" s="230"/>
    </row>
    <row r="34" spans="1:9" ht="12.75">
      <c r="A34" s="270"/>
      <c r="B34" s="230"/>
      <c r="C34" s="267"/>
      <c r="D34" s="267"/>
      <c r="E34" s="267"/>
      <c r="F34" s="268"/>
      <c r="G34" s="268"/>
      <c r="H34" s="230"/>
      <c r="I34" s="230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2015-05-10T06:27:50Z</cp:lastPrinted>
  <dcterms:created xsi:type="dcterms:W3CDTF">1996-10-08T23:32:33Z</dcterms:created>
  <dcterms:modified xsi:type="dcterms:W3CDTF">2015-05-11T18:51:59Z</dcterms:modified>
  <cp:category/>
  <cp:version/>
  <cp:contentType/>
  <cp:contentStatus/>
</cp:coreProperties>
</file>