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<sst xmlns="http://schemas.openxmlformats.org/spreadsheetml/2006/main" count="533" uniqueCount="249">
  <si>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</si>
  <si>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</si>
  <si>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</si>
  <si>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</si>
  <si>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</si>
  <si>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</si>
  <si>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</si>
  <si>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</si>
  <si>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</si>
  <si>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</si>
  <si>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</si>
  <si>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</si>
  <si>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</si>
  <si>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</si>
  <si>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</si>
  <si>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</si>
  <si>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</si>
  <si>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</si>
  <si>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</si>
  <si>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</si>
  <si>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</si>
  <si>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</si>
  <si>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</si>
  <si>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</si>
  <si>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</si>
  <si>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</si>
  <si>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</si>
  <si>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</si>
  <si>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</si>
  <si>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</si>
  <si>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</si>
  <si>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</si>
  <si>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</si>
  <si>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</si>
  <si>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</si>
  <si>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</si>
  <si>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</si>
  <si>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</si>
  <si>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</si>
  <si>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</si>
  <si>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</si>
  <si>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</si>
  <si>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</si>
  <si>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</si>
  <si>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</si>
  <si>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</si>
  <si>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</si>
  <si>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</si>
  <si>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</si>
  <si>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</si>
  <si>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</si>
  <si>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</si>
  <si>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</si>
  <si>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</si>
  <si>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</si>
  <si>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</si>
  <si>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</si>
  <si>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</si>
  <si>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</si>
  <si>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</si>
  <si>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</si>
  <si>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</si>
  <si>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</si>
  <si>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</si>
  <si>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</si>
  <si>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</si>
  <si>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</si>
  <si>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</si>
  <si>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</si>
  <si>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</si>
  <si>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</si>
  <si>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</si>
  <si>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</si>
  <si>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</si>
  <si>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</si>
  <si>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</si>
  <si>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</si>
  <si>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</si>
  <si>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</si>
  <si>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</si>
  <si>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</si>
  <si>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</si>
  <si>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</si>
  <si>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</si>
  <si>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</si>
  <si>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</si>
  <si>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</si>
  <si>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</si>
  <si>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в.к. 62   кг</t>
  </si>
  <si>
    <t>СФО</t>
  </si>
  <si>
    <t>ЯКИМОВ Степан Юрьевич</t>
  </si>
  <si>
    <t>25.02.1996, КМС</t>
  </si>
  <si>
    <t>МОС</t>
  </si>
  <si>
    <t>МОСКВА МО</t>
  </si>
  <si>
    <t>Фунтиков ПВ Павлов ДА</t>
  </si>
  <si>
    <t>АМАРЯН Гела Давидович</t>
  </si>
  <si>
    <t>15.02.1996 КМС</t>
  </si>
  <si>
    <t>Жиляев Д.С., Коробейников М.Ю.</t>
  </si>
  <si>
    <t>АСМАРЯН Тигран Спартакович</t>
  </si>
  <si>
    <t>15.02.1995, МС</t>
  </si>
  <si>
    <t>С-П</t>
  </si>
  <si>
    <t>Санкт-Петербург, ВС</t>
  </si>
  <si>
    <t>Кусакин СИ Богус ЮЗ</t>
  </si>
  <si>
    <t>ИВАНОВ Евгений Игоревич</t>
  </si>
  <si>
    <t>14.09.1995, КМС</t>
  </si>
  <si>
    <t>ПФО</t>
  </si>
  <si>
    <t>Чувашская, Чебоксары, МО</t>
  </si>
  <si>
    <t>Малов СА Мальков ВФ</t>
  </si>
  <si>
    <t>КУТУЕВ Василий Флюрович</t>
  </si>
  <si>
    <t>26.08.1995, МС</t>
  </si>
  <si>
    <t>Санкт-Петербург, МО</t>
  </si>
  <si>
    <t>Болов В.В. Гуртуев УМ</t>
  </si>
  <si>
    <t>МАКАРОВ Александр Сергеевич</t>
  </si>
  <si>
    <t>06.05.1995, КМС</t>
  </si>
  <si>
    <t>Нижегородская, Кстово ПР</t>
  </si>
  <si>
    <t>Душкин АН</t>
  </si>
  <si>
    <t>ПАТЕЕВ Дмитрий Васильевич</t>
  </si>
  <si>
    <t>28.05.1995   КМС</t>
  </si>
  <si>
    <t xml:space="preserve"> Нижегородская область, г. Кстово, ПР</t>
  </si>
  <si>
    <t>Душкин А.Н.</t>
  </si>
  <si>
    <t>ТЕРЕХОВ Павел Николаевич</t>
  </si>
  <si>
    <t>14.06.1995  мс</t>
  </si>
  <si>
    <t>ЦФО</t>
  </si>
  <si>
    <t>Рязанская, Рязань, Д</t>
  </si>
  <si>
    <t>019098 062</t>
  </si>
  <si>
    <t xml:space="preserve">Фофанов КН </t>
  </si>
  <si>
    <t>ЭЛАЕВ Рамазан Муртузалиевич</t>
  </si>
  <si>
    <t>16.12.1996, КМС</t>
  </si>
  <si>
    <t>Комстромская, Кострома Д</t>
  </si>
  <si>
    <t>Степанов АА</t>
  </si>
  <si>
    <t>МОИСЕЕВ Илья Олегович</t>
  </si>
  <si>
    <t>28.07.1996 кмс</t>
  </si>
  <si>
    <t>Ярославская Рыбинск МО</t>
  </si>
  <si>
    <t>Антропов ИС</t>
  </si>
  <si>
    <t>ДЕДИК Денис Александрович</t>
  </si>
  <si>
    <t>23.08.1995 кмс</t>
  </si>
  <si>
    <t>ДВФО</t>
  </si>
  <si>
    <t>Приморский Владивосток МО</t>
  </si>
  <si>
    <t>Свиягина Е</t>
  </si>
  <si>
    <t>КИЖАПКИН Матвей Сергеевич</t>
  </si>
  <si>
    <t>22.08.1996 кмс</t>
  </si>
  <si>
    <t>БУРДАЕВ Михаил Михайлович</t>
  </si>
  <si>
    <t>14.02.1995 кмс</t>
  </si>
  <si>
    <t>Пензенская, Пенза,  ФСО "Россия"</t>
  </si>
  <si>
    <t>Надькин ВА, Ивентьев АВ</t>
  </si>
  <si>
    <t>ФЕДОТОВ Сергей Игоревич</t>
  </si>
  <si>
    <t>19.07.1995 кмс</t>
  </si>
  <si>
    <t>Пермский Пермь МО</t>
  </si>
  <si>
    <t>Забалуев СА</t>
  </si>
  <si>
    <t>ГОРКОВЕЦ Артем Глебович</t>
  </si>
  <si>
    <t>09.10.1997 кмс</t>
  </si>
  <si>
    <t>Газеев А.Г. Лузин СВ</t>
  </si>
  <si>
    <t>ИВАНОВ Дмитрий Игоревич</t>
  </si>
  <si>
    <t>14.09.1995 кмс</t>
  </si>
  <si>
    <t>Р.Чувашия Чебоксары МО</t>
  </si>
  <si>
    <t>СМЕРТИН Егор Евгеньевич</t>
  </si>
  <si>
    <t>26.02.1995 мс</t>
  </si>
  <si>
    <t>УФО</t>
  </si>
  <si>
    <t>Свердловская В.Пышма Д</t>
  </si>
  <si>
    <t>Стенников МГ Мельников АН</t>
  </si>
  <si>
    <t>БУГАКОВ Сергей Викторович</t>
  </si>
  <si>
    <t>06.05.1996 КМС</t>
  </si>
  <si>
    <t>Пивоваров АЛ</t>
  </si>
  <si>
    <t>ЮФО</t>
  </si>
  <si>
    <t>БАРХАНОЕВ Азраил Баширович</t>
  </si>
  <si>
    <t>24.06.1997 кмс</t>
  </si>
  <si>
    <t>СКФО</t>
  </si>
  <si>
    <t>Р.Ингушетия МО</t>
  </si>
  <si>
    <t>Чахкиев ИМ Султыгов МБ</t>
  </si>
  <si>
    <t>КАШИН Михаил Федорович</t>
  </si>
  <si>
    <t>16.11.1995 кмс</t>
  </si>
  <si>
    <t>Алтайский Барнаул МО</t>
  </si>
  <si>
    <t>Хоружев АА Хорохордин СЕ</t>
  </si>
  <si>
    <t>ЛИСАВИН Игорь Алексеевич</t>
  </si>
  <si>
    <t>15.12.1996 кмс</t>
  </si>
  <si>
    <t>СЗФО</t>
  </si>
  <si>
    <t>Вологодская Череповец "Россия"</t>
  </si>
  <si>
    <t>Орлов АИ</t>
  </si>
  <si>
    <t>ПОГОСЯН Давид Балабекович</t>
  </si>
  <si>
    <t>09.11.1996 кмс</t>
  </si>
  <si>
    <t>Рязанская Рязань Д</t>
  </si>
  <si>
    <t xml:space="preserve"> Фофанов КН Сарафанов АВ</t>
  </si>
  <si>
    <t>КЛЕВАКИН Иван Андреевич</t>
  </si>
  <si>
    <t>10.02.1995 кмс</t>
  </si>
  <si>
    <t>С-Петербург МО</t>
  </si>
  <si>
    <t>Астапрв ПВ Игнатенко ОА</t>
  </si>
  <si>
    <t>ВАЦАЕВ Аюб Мурадович</t>
  </si>
  <si>
    <t>22.04.1996 1р</t>
  </si>
  <si>
    <t>Чеченская МО</t>
  </si>
  <si>
    <t>Успаев Б</t>
  </si>
  <si>
    <t>САЙХАНОВ Артамбек Умарович</t>
  </si>
  <si>
    <t>02.02.1996 1р</t>
  </si>
  <si>
    <t>Магомадов М</t>
  </si>
  <si>
    <t>ВОШКИН Виктор Дмитриевич</t>
  </si>
  <si>
    <t>02.03.1995 кмс</t>
  </si>
  <si>
    <t>Московская Мытищи МО</t>
  </si>
  <si>
    <t>Кондрашкина ЛФ</t>
  </si>
  <si>
    <t>ГРОМОВ Алексей Сергеевич</t>
  </si>
  <si>
    <t>29.11.1996 кмс</t>
  </si>
  <si>
    <t>Краснодарский Ейск Д</t>
  </si>
  <si>
    <t>Ракалюк РГ</t>
  </si>
  <si>
    <t>КИСЬЯН Левон Арамович</t>
  </si>
  <si>
    <t>30.05.1997 кмс</t>
  </si>
  <si>
    <t>Краснодарский Анапа МО</t>
  </si>
  <si>
    <t>Бедикян ОА</t>
  </si>
  <si>
    <t>ДАВИДЯНЦ Артур Олегович</t>
  </si>
  <si>
    <t>24.02.1995 кмс</t>
  </si>
  <si>
    <t>Краснодарский Армавир Д</t>
  </si>
  <si>
    <t xml:space="preserve">Елизанян СК Бородин ВГ </t>
  </si>
  <si>
    <t>ГУБЖЕВ Эльдар Фуадович</t>
  </si>
  <si>
    <t>24.09.1996 кмс</t>
  </si>
  <si>
    <t>КБР Д</t>
  </si>
  <si>
    <t>Ошхунов Б Пченашев М</t>
  </si>
  <si>
    <t>ЧИТАЕВ Эмильхан Саид-Ахмедович</t>
  </si>
  <si>
    <t>10.06.1995 МС</t>
  </si>
  <si>
    <t>Калининградская МО</t>
  </si>
  <si>
    <t>Мкртчян СР</t>
  </si>
  <si>
    <t>ОШХУНОВ Заур Баширович</t>
  </si>
  <si>
    <t>19.03.1995  кмс</t>
  </si>
  <si>
    <t>Краснодарский край, г. Армавир, Динамо</t>
  </si>
  <si>
    <t>Псеунок М.А.</t>
  </si>
  <si>
    <t>СЕМЕНОВ Владислав Михайлович</t>
  </si>
  <si>
    <t>18.07.1995, КМС</t>
  </si>
  <si>
    <t>ХМАО, Излучинск, МО</t>
  </si>
  <si>
    <t xml:space="preserve">Моисеев И.В. </t>
  </si>
  <si>
    <t>ЗИННАТОВ Ролан Рифатович</t>
  </si>
  <si>
    <t>26.12.1996 КМС</t>
  </si>
  <si>
    <t>Р.Башкортостан Уфа Д</t>
  </si>
  <si>
    <t>Бикташев МР</t>
  </si>
  <si>
    <t>БАБИНЬЯН Самвел Валерьевич</t>
  </si>
  <si>
    <t>10.12.1997 кмс</t>
  </si>
  <si>
    <t>Галоян СП</t>
  </si>
  <si>
    <t>БЕДАРЕВ Денис Игоревич</t>
  </si>
  <si>
    <t>05.08.1996 кмс</t>
  </si>
  <si>
    <t>Красноярский, Красноярск МО</t>
  </si>
  <si>
    <t>Хориков ВА Хориков МА</t>
  </si>
  <si>
    <t>ГРИГОРЬЕВ Игорь Алексеевич</t>
  </si>
  <si>
    <t>05.02.1995   КМС</t>
  </si>
  <si>
    <t>Свердловская, Екатеринбург, Д</t>
  </si>
  <si>
    <t>Коростелев АБ Бекетов ВВ</t>
  </si>
  <si>
    <t>37 чел.</t>
  </si>
  <si>
    <t>4:0</t>
  </si>
  <si>
    <t>3:0</t>
  </si>
  <si>
    <t>3:1</t>
  </si>
  <si>
    <t>62 кг</t>
  </si>
  <si>
    <t>9-12</t>
  </si>
  <si>
    <t>13-16</t>
  </si>
  <si>
    <t>17-20</t>
  </si>
  <si>
    <t>21-32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</si>
</sst>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14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72" fillId="0" borderId="12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2" fillId="0" borderId="30" xfId="0" applyNumberFormat="1" applyFont="1" applyBorder="1" applyAlignment="1">
      <alignment horizontal="left" vertical="center" wrapText="1"/>
    </xf>
    <xf numFmtId="0" fontId="72" fillId="0" borderId="0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2" fillId="0" borderId="4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33" borderId="43" xfId="42" applyFont="1" applyFill="1" applyBorder="1" applyAlignment="1" applyProtection="1">
      <alignment horizontal="center" vertical="center" wrapText="1"/>
      <protection/>
    </xf>
    <xf numFmtId="0" fontId="15" fillId="33" borderId="44" xfId="42" applyFont="1" applyFill="1" applyBorder="1" applyAlignment="1" applyProtection="1">
      <alignment horizontal="center" vertical="center" wrapText="1"/>
      <protection/>
    </xf>
    <xf numFmtId="0" fontId="15" fillId="33" borderId="45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49" fontId="0" fillId="0" borderId="48" xfId="0" applyNumberForma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0" fontId="15" fillId="0" borderId="43" xfId="42" applyFont="1" applyBorder="1" applyAlignment="1" applyProtection="1">
      <alignment horizontal="center" vertical="center" wrapText="1"/>
      <protection/>
    </xf>
    <xf numFmtId="0" fontId="15" fillId="0" borderId="44" xfId="42" applyFont="1" applyBorder="1" applyAlignment="1" applyProtection="1">
      <alignment horizontal="center" vertical="center" wrapText="1"/>
      <protection/>
    </xf>
    <xf numFmtId="0" fontId="15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35" fillId="0" borderId="48" xfId="0" applyNumberFormat="1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 vertical="center" wrapText="1"/>
    </xf>
    <xf numFmtId="0" fontId="73" fillId="0" borderId="48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center" vertical="center" wrapText="1"/>
    </xf>
    <xf numFmtId="49" fontId="73" fillId="0" borderId="48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/>
    </xf>
    <xf numFmtId="0" fontId="7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49" fontId="26" fillId="0" borderId="55" xfId="0" applyNumberFormat="1" applyFont="1" applyBorder="1" applyAlignment="1">
      <alignment horizontal="center" vertical="center" wrapText="1"/>
    </xf>
    <xf numFmtId="49" fontId="26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1" fillId="0" borderId="48" xfId="0" applyNumberFormat="1" applyFont="1" applyBorder="1" applyAlignment="1">
      <alignment horizontal="center" vertical="center" wrapText="1"/>
    </xf>
    <xf numFmtId="0" fontId="31" fillId="0" borderId="54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8" fillId="0" borderId="50" xfId="0" applyNumberFormat="1" applyFont="1" applyBorder="1" applyAlignment="1">
      <alignment horizontal="center" vertical="center" wrapText="1"/>
    </xf>
    <xf numFmtId="0" fontId="28" fillId="0" borderId="51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1" fillId="0" borderId="51" xfId="0" applyNumberFormat="1" applyFont="1" applyBorder="1" applyAlignment="1">
      <alignment horizontal="center" vertical="center" wrapText="1"/>
    </xf>
    <xf numFmtId="0" fontId="31" fillId="0" borderId="48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8" fillId="0" borderId="50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6" borderId="43" xfId="42" applyFont="1" applyFill="1" applyBorder="1" applyAlignment="1" applyProtection="1">
      <alignment horizontal="center" vertical="center"/>
      <protection/>
    </xf>
    <xf numFmtId="0" fontId="23" fillId="36" borderId="44" xfId="42" applyFont="1" applyFill="1" applyBorder="1" applyAlignment="1" applyProtection="1">
      <alignment horizontal="center" vertical="center"/>
      <protection/>
    </xf>
    <xf numFmtId="0" fontId="23" fillId="36" borderId="45" xfId="42" applyFont="1" applyFill="1" applyBorder="1" applyAlignment="1" applyProtection="1">
      <alignment horizontal="center" vertical="center"/>
      <protection/>
    </xf>
    <xf numFmtId="0" fontId="24" fillId="36" borderId="23" xfId="0" applyFont="1" applyFill="1" applyBorder="1" applyAlignment="1">
      <alignment horizontal="center" vertical="center"/>
    </xf>
    <xf numFmtId="0" fontId="24" fillId="36" borderId="35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7" xfId="42" applyFont="1" applyFill="1" applyBorder="1" applyAlignment="1" applyProtection="1">
      <alignment horizontal="left" vertical="center" wrapText="1"/>
      <protection/>
    </xf>
    <xf numFmtId="0" fontId="7" fillId="0" borderId="11" xfId="42" applyFont="1" applyFill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7" fillId="0" borderId="14" xfId="42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34" borderId="48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13" xfId="42" applyNumberFormat="1" applyFont="1" applyBorder="1" applyAlignment="1" applyProtection="1">
      <alignment horizontal="left" vertical="center" wrapText="1"/>
      <protection/>
    </xf>
    <xf numFmtId="0" fontId="7" fillId="0" borderId="73" xfId="42" applyNumberFormat="1" applyFont="1" applyBorder="1" applyAlignment="1" applyProtection="1">
      <alignment horizontal="left" vertical="center" wrapText="1"/>
      <protection/>
    </xf>
    <xf numFmtId="0" fontId="72" fillId="0" borderId="74" xfId="42" applyNumberFormat="1" applyFont="1" applyBorder="1" applyAlignment="1" applyProtection="1">
      <alignment horizontal="left" vertical="center" wrapText="1"/>
      <protection/>
    </xf>
    <xf numFmtId="0" fontId="72" fillId="0" borderId="22" xfId="42" applyNumberFormat="1" applyFont="1" applyBorder="1" applyAlignment="1" applyProtection="1">
      <alignment horizontal="left" vertical="center" wrapText="1"/>
      <protection/>
    </xf>
    <xf numFmtId="0" fontId="72" fillId="0" borderId="73" xfId="42" applyNumberFormat="1" applyFont="1" applyBorder="1" applyAlignment="1" applyProtection="1">
      <alignment horizontal="left" vertical="center" wrapText="1"/>
      <protection/>
    </xf>
    <xf numFmtId="0" fontId="72" fillId="0" borderId="27" xfId="0" applyNumberFormat="1" applyFont="1" applyBorder="1" applyAlignment="1">
      <alignment horizontal="left" vertical="center" wrapText="1"/>
    </xf>
    <xf numFmtId="0" fontId="72" fillId="0" borderId="27" xfId="42" applyNumberFormat="1" applyFont="1" applyBorder="1" applyAlignment="1" applyProtection="1">
      <alignment horizontal="left" vertical="center" wrapText="1"/>
      <protection/>
    </xf>
    <xf numFmtId="0" fontId="72" fillId="0" borderId="42" xfId="0" applyNumberFormat="1" applyFont="1" applyBorder="1" applyAlignment="1">
      <alignment horizontal="left" vertical="center" wrapText="1"/>
    </xf>
    <xf numFmtId="0" fontId="7" fillId="0" borderId="31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 wrapText="1"/>
    </xf>
    <xf numFmtId="0" fontId="19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center" wrapText="1"/>
    </xf>
    <xf numFmtId="0" fontId="19" fillId="0" borderId="88" xfId="0" applyNumberFormat="1" applyFont="1" applyBorder="1" applyAlignment="1">
      <alignment horizontal="center" vertical="center" wrapText="1"/>
    </xf>
    <xf numFmtId="0" fontId="19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8" fillId="0" borderId="30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" fillId="0" borderId="22" xfId="42" applyNumberFormat="1" applyFont="1" applyBorder="1" applyAlignment="1" applyProtection="1">
      <alignment horizontal="left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6" fillId="0" borderId="21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3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39" xfId="42" applyNumberFormat="1" applyFont="1" applyBorder="1" applyAlignment="1" applyProtection="1">
      <alignment horizontal="center" vertical="center" wrapText="1"/>
      <protection/>
    </xf>
    <xf numFmtId="0" fontId="36" fillId="0" borderId="43" xfId="0" applyNumberFormat="1" applyFont="1" applyBorder="1" applyAlignment="1">
      <alignment horizontal="center" vertical="center"/>
    </xf>
    <xf numFmtId="0" fontId="36" fillId="0" borderId="44" xfId="0" applyNumberFormat="1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right"/>
    </xf>
    <xf numFmtId="0" fontId="34" fillId="33" borderId="43" xfId="42" applyNumberFormat="1" applyFont="1" applyFill="1" applyBorder="1" applyAlignment="1" applyProtection="1">
      <alignment horizontal="center" vertical="center" wrapText="1"/>
      <protection/>
    </xf>
    <xf numFmtId="0" fontId="34" fillId="33" borderId="44" xfId="42" applyNumberFormat="1" applyFont="1" applyFill="1" applyBorder="1" applyAlignment="1" applyProtection="1">
      <alignment horizontal="center" vertical="center" wrapText="1"/>
      <protection/>
    </xf>
    <xf numFmtId="0" fontId="34" fillId="33" borderId="45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228600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19050</xdr:rowOff>
    </xdr:from>
    <xdr:to>
      <xdr:col>3</xdr:col>
      <xdr:colOff>114300</xdr:colOff>
      <xdr:row>2</xdr:row>
      <xdr:rowOff>190500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905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1">
      <selection activeCell="H52" sqref="A1:H5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88" t="s">
        <v>26</v>
      </c>
      <c r="B1" s="188"/>
      <c r="C1" s="188"/>
      <c r="D1" s="188"/>
      <c r="E1" s="188"/>
      <c r="F1" s="188"/>
      <c r="G1" s="188"/>
      <c r="H1" s="188"/>
    </row>
    <row r="2" spans="2:8" ht="30" customHeight="1" thickBot="1">
      <c r="B2" s="182" t="s">
        <v>28</v>
      </c>
      <c r="C2" s="182"/>
      <c r="D2" s="185" t="str">
        <f>HYPERLINK('[1]реквизиты'!$A$2)</f>
        <v>Первенство России по САМБО среди юниоров 1995-1996г.р.</v>
      </c>
      <c r="E2" s="186"/>
      <c r="F2" s="186"/>
      <c r="G2" s="186"/>
      <c r="H2" s="187"/>
    </row>
    <row r="3" spans="2:7" ht="15" customHeight="1" thickBot="1">
      <c r="B3" s="191" t="str">
        <f>HYPERLINK('[1]реквизиты'!$A$3)</f>
        <v>16-20 февраля 2015г.           г.Рязань</v>
      </c>
      <c r="C3" s="191"/>
      <c r="D3" s="191"/>
      <c r="F3" s="183" t="str">
        <f>HYPERLINK('пр.взв.'!G3)</f>
        <v>в.к. 62   кг</v>
      </c>
      <c r="G3" s="184"/>
    </row>
    <row r="4" spans="1:8" ht="12.75" customHeight="1">
      <c r="A4" s="148" t="s">
        <v>85</v>
      </c>
      <c r="B4" s="150" t="s">
        <v>3</v>
      </c>
      <c r="C4" s="152" t="s">
        <v>4</v>
      </c>
      <c r="D4" s="154" t="s">
        <v>5</v>
      </c>
      <c r="E4" s="171" t="s">
        <v>6</v>
      </c>
      <c r="F4" s="172"/>
      <c r="G4" s="163" t="s">
        <v>8</v>
      </c>
      <c r="H4" s="189" t="s">
        <v>7</v>
      </c>
    </row>
    <row r="5" spans="1:8" ht="9.75" customHeight="1" thickBot="1">
      <c r="A5" s="149"/>
      <c r="B5" s="151"/>
      <c r="C5" s="153"/>
      <c r="D5" s="155"/>
      <c r="E5" s="173"/>
      <c r="F5" s="174"/>
      <c r="G5" s="164"/>
      <c r="H5" s="190"/>
    </row>
    <row r="6" spans="1:8" ht="15" customHeight="1">
      <c r="A6" s="156">
        <v>1</v>
      </c>
      <c r="B6" s="158">
        <f>'пр.хода'!M32</f>
        <v>12</v>
      </c>
      <c r="C6" s="159" t="str">
        <f>VLOOKUP(B6,'пр.взв.'!B4:H131,2,FALSE)</f>
        <v>АМАРЯН Гела Давидович</v>
      </c>
      <c r="D6" s="161" t="str">
        <f>VLOOKUP(B6,'пр.взв.'!B6:H131,3,FALSE)</f>
        <v>15.02.1996 КМС</v>
      </c>
      <c r="E6" s="165" t="str">
        <f>VLOOKUP(B6,'пр.взв.'!B6:H131,4,FALSE)</f>
        <v>МОС</v>
      </c>
      <c r="F6" s="169" t="str">
        <f>VLOOKUP(B6,'пр.взв.'!B6:H159,5,FALSE)</f>
        <v>МОСКВА МО</v>
      </c>
      <c r="G6" s="167">
        <f>VLOOKUP(B6,'пр.взв.'!B6:H336,6,FALSE)</f>
        <v>0</v>
      </c>
      <c r="H6" s="159" t="str">
        <f>VLOOKUP(B6,'пр.взв.'!B6:H348,7,FALSE)</f>
        <v>Жиляев Д.С., Коробейников М.Ю.</v>
      </c>
    </row>
    <row r="7" spans="1:8" ht="15" customHeight="1">
      <c r="A7" s="157"/>
      <c r="B7" s="142"/>
      <c r="C7" s="160"/>
      <c r="D7" s="162"/>
      <c r="E7" s="166"/>
      <c r="F7" s="170"/>
      <c r="G7" s="168"/>
      <c r="H7" s="160"/>
    </row>
    <row r="8" spans="1:8" ht="15" customHeight="1">
      <c r="A8" s="157">
        <v>2</v>
      </c>
      <c r="B8" s="142">
        <f>'пр.хода'!M40</f>
        <v>25</v>
      </c>
      <c r="C8" s="143" t="str">
        <f>VLOOKUP(B8,'пр.взв.'!B6:H133,2,FALSE)</f>
        <v>ЭЛАЕВ Рамазан Муртузалиевич</v>
      </c>
      <c r="D8" s="144" t="str">
        <f>VLOOKUP(B8,'пр.взв.'!B1:H133,3,FALSE)</f>
        <v>16.12.1996, КМС</v>
      </c>
      <c r="E8" s="145" t="str">
        <f>VLOOKUP(B8,'пр.взв.'!B1:H133,4,FALSE)</f>
        <v>ЦФО</v>
      </c>
      <c r="F8" s="147" t="str">
        <f>VLOOKUP(B8,'пр.взв.'!B1:H161,5,FALSE)</f>
        <v>Комстромская, Кострома Д</v>
      </c>
      <c r="G8" s="140">
        <f>VLOOKUP(B8,'пр.взв.'!B1:H338,6,FALSE)</f>
        <v>0</v>
      </c>
      <c r="H8" s="143" t="str">
        <f>VLOOKUP(B8,'пр.взв.'!B1:H350,7,FALSE)</f>
        <v>Степанов АА</v>
      </c>
    </row>
    <row r="9" spans="1:8" ht="15" customHeight="1">
      <c r="A9" s="157"/>
      <c r="B9" s="142"/>
      <c r="C9" s="143"/>
      <c r="D9" s="144"/>
      <c r="E9" s="146"/>
      <c r="F9" s="147"/>
      <c r="G9" s="140"/>
      <c r="H9" s="143"/>
    </row>
    <row r="10" spans="1:8" ht="15" customHeight="1">
      <c r="A10" s="157">
        <v>3</v>
      </c>
      <c r="B10" s="142">
        <f>'пр.хода'!R18</f>
        <v>21</v>
      </c>
      <c r="C10" s="143" t="str">
        <f>VLOOKUP(B10,'пр.взв.'!B1:H135,2,FALSE)</f>
        <v>ПАТЕЕВ Дмитрий Васильевич</v>
      </c>
      <c r="D10" s="144" t="str">
        <f>VLOOKUP(B10,'пр.взв.'!B1:H135,3,FALSE)</f>
        <v>28.05.1995   КМС</v>
      </c>
      <c r="E10" s="145" t="str">
        <f>VLOOKUP(B10,'пр.взв.'!B1:H135,4,FALSE)</f>
        <v>ПФО</v>
      </c>
      <c r="F10" s="147" t="str">
        <f>VLOOKUP(B10,'пр.взв.'!B1:H163,5,FALSE)</f>
        <v> Нижегородская область, г. Кстово, ПР</v>
      </c>
      <c r="G10" s="140">
        <f>VLOOKUP(B10,'пр.взв.'!B1:H340,6,FALSE)</f>
        <v>0</v>
      </c>
      <c r="H10" s="143" t="str">
        <f>VLOOKUP(B10,'пр.взв.'!B1:H352,7,FALSE)</f>
        <v>Душкин А.Н.</v>
      </c>
    </row>
    <row r="11" spans="1:8" ht="15" customHeight="1">
      <c r="A11" s="157"/>
      <c r="B11" s="142"/>
      <c r="C11" s="143"/>
      <c r="D11" s="144"/>
      <c r="E11" s="146"/>
      <c r="F11" s="147"/>
      <c r="G11" s="140"/>
      <c r="H11" s="143"/>
    </row>
    <row r="12" spans="1:8" ht="15" customHeight="1">
      <c r="A12" s="157">
        <v>3</v>
      </c>
      <c r="B12" s="142">
        <f>'пр.хода'!R67</f>
        <v>28</v>
      </c>
      <c r="C12" s="143" t="str">
        <f>VLOOKUP(B12,'пр.взв.'!B1:H137,2,FALSE)</f>
        <v>ТЕРЕХОВ Павел Николаевич</v>
      </c>
      <c r="D12" s="144" t="str">
        <f>VLOOKUP(B12,'пр.взв.'!B1:H137,3,FALSE)</f>
        <v>14.06.1995  мс</v>
      </c>
      <c r="E12" s="145" t="str">
        <f>VLOOKUP(B12,'пр.взв.'!B1:H137,4,FALSE)</f>
        <v>ЦФО</v>
      </c>
      <c r="F12" s="147" t="str">
        <f>VLOOKUP(B12,'пр.взв.'!B1:H165,5,FALSE)</f>
        <v>Рязанская, Рязань, Д</v>
      </c>
      <c r="G12" s="140" t="str">
        <f>VLOOKUP(B12,'пр.взв.'!B1:H342,6,FALSE)</f>
        <v>019098 062</v>
      </c>
      <c r="H12" s="143" t="str">
        <f>VLOOKUP(B12,'пр.взв.'!B1:H354,7,FALSE)</f>
        <v>Фофанов КН </v>
      </c>
    </row>
    <row r="13" spans="1:8" ht="15" customHeight="1">
      <c r="A13" s="157"/>
      <c r="B13" s="142"/>
      <c r="C13" s="143"/>
      <c r="D13" s="144"/>
      <c r="E13" s="146"/>
      <c r="F13" s="147"/>
      <c r="G13" s="140"/>
      <c r="H13" s="143"/>
    </row>
    <row r="14" spans="1:8" ht="15" customHeight="1">
      <c r="A14" s="157">
        <v>5</v>
      </c>
      <c r="B14" s="142">
        <v>14</v>
      </c>
      <c r="C14" s="143" t="str">
        <f>VLOOKUP(B14,'пр.взв.'!B1:H139,2,FALSE)</f>
        <v>ОШХУНОВ Заур Баширович</v>
      </c>
      <c r="D14" s="144" t="str">
        <f>VLOOKUP(B14,'пр.взв.'!B1:H139,3,FALSE)</f>
        <v>19.03.1995  кмс</v>
      </c>
      <c r="E14" s="145" t="str">
        <f>VLOOKUP(B14,'пр.взв.'!B1:H139,4,FALSE)</f>
        <v>ЮФО</v>
      </c>
      <c r="F14" s="147" t="str">
        <f>VLOOKUP(B14,'пр.взв.'!B1:H167,5,FALSE)</f>
        <v>Краснодарский край, г. Армавир, Динамо</v>
      </c>
      <c r="G14" s="140">
        <f>VLOOKUP(B14,'пр.взв.'!B1:H344,6,FALSE)</f>
        <v>0</v>
      </c>
      <c r="H14" s="143" t="str">
        <f>VLOOKUP(B14,'пр.взв.'!B1:H356,7,FALSE)</f>
        <v>Псеунок М.А.</v>
      </c>
    </row>
    <row r="15" spans="1:8" ht="15" customHeight="1">
      <c r="A15" s="157"/>
      <c r="B15" s="142"/>
      <c r="C15" s="143"/>
      <c r="D15" s="144"/>
      <c r="E15" s="146"/>
      <c r="F15" s="147"/>
      <c r="G15" s="140"/>
      <c r="H15" s="143"/>
    </row>
    <row r="16" spans="1:8" ht="15" customHeight="1">
      <c r="A16" s="157">
        <v>5</v>
      </c>
      <c r="B16" s="142">
        <v>11</v>
      </c>
      <c r="C16" s="143" t="str">
        <f>VLOOKUP(B16,'пр.взв.'!B1:H141,2,FALSE)</f>
        <v>БУРДАЕВ Михаил Михайлович</v>
      </c>
      <c r="D16" s="144" t="str">
        <f>VLOOKUP(B16,'пр.взв.'!B1:H141,3,FALSE)</f>
        <v>14.02.1995 кмс</v>
      </c>
      <c r="E16" s="145" t="str">
        <f>VLOOKUP(B16,'пр.взв.'!B1:H141,4,FALSE)</f>
        <v>ПФО</v>
      </c>
      <c r="F16" s="147" t="str">
        <f>VLOOKUP(B16,'пр.взв.'!B1:H169,5,FALSE)</f>
        <v>Пензенская, Пенза,  ФСО "Россия"</v>
      </c>
      <c r="G16" s="140">
        <f>VLOOKUP(B16,'пр.взв.'!B1:H346,6,FALSE)</f>
        <v>0</v>
      </c>
      <c r="H16" s="143" t="str">
        <f>VLOOKUP(B16,'пр.взв.'!B1:H358,7,FALSE)</f>
        <v>Надькин ВА, Ивентьев АВ</v>
      </c>
    </row>
    <row r="17" spans="1:8" ht="15" customHeight="1">
      <c r="A17" s="157"/>
      <c r="B17" s="142"/>
      <c r="C17" s="143"/>
      <c r="D17" s="144"/>
      <c r="E17" s="146"/>
      <c r="F17" s="147"/>
      <c r="G17" s="140"/>
      <c r="H17" s="143"/>
    </row>
    <row r="18" spans="1:8" ht="15" customHeight="1">
      <c r="A18" s="141" t="s">
        <v>86</v>
      </c>
      <c r="B18" s="142">
        <v>15</v>
      </c>
      <c r="C18" s="143" t="str">
        <f>VLOOKUP(B18,'пр.взв.'!B1:H143,2,FALSE)</f>
        <v>ПОГОСЯН Давид Балабекович</v>
      </c>
      <c r="D18" s="144" t="str">
        <f>VLOOKUP(B18,'пр.взв.'!B1:H143,3,FALSE)</f>
        <v>09.11.1996 кмс</v>
      </c>
      <c r="E18" s="145" t="str">
        <f>VLOOKUP(B18,'пр.взв.'!B1:H143,4,FALSE)</f>
        <v>ЦФО</v>
      </c>
      <c r="F18" s="147" t="str">
        <f>VLOOKUP(B18,'пр.взв.'!B1:H171,5,FALSE)</f>
        <v>Рязанская Рязань Д</v>
      </c>
      <c r="G18" s="140">
        <f>VLOOKUP(B18,'пр.взв.'!B1:H348,6,FALSE)</f>
        <v>0</v>
      </c>
      <c r="H18" s="143" t="str">
        <f>VLOOKUP(B18,'пр.взв.'!B1:H360,7,FALSE)</f>
        <v> Фофанов КН Сарафанов АВ</v>
      </c>
    </row>
    <row r="19" spans="1:8" ht="15" customHeight="1">
      <c r="A19" s="141"/>
      <c r="B19" s="142"/>
      <c r="C19" s="143"/>
      <c r="D19" s="144"/>
      <c r="E19" s="146"/>
      <c r="F19" s="147"/>
      <c r="G19" s="140"/>
      <c r="H19" s="143"/>
    </row>
    <row r="20" spans="1:8" ht="15" customHeight="1">
      <c r="A20" s="141" t="s">
        <v>86</v>
      </c>
      <c r="B20" s="142">
        <v>34</v>
      </c>
      <c r="C20" s="143" t="str">
        <f>VLOOKUP(B20,'пр.взв.'!B1:H145,2,FALSE)</f>
        <v>ИВАНОВ Евгений Игоревич</v>
      </c>
      <c r="D20" s="144" t="str">
        <f>VLOOKUP(B20,'пр.взв.'!B2:H145,3,FALSE)</f>
        <v>14.09.1995, КМС</v>
      </c>
      <c r="E20" s="145" t="str">
        <f>VLOOKUP(B20,'пр.взв.'!B2:H145,4,FALSE)</f>
        <v>ПФО</v>
      </c>
      <c r="F20" s="147" t="str">
        <f>VLOOKUP(B20,'пр.взв.'!B2:H173,5,FALSE)</f>
        <v>Чувашская, Чебоксары, МО</v>
      </c>
      <c r="G20" s="140">
        <f>VLOOKUP(B20,'пр.взв.'!B2:H350,6,FALSE)</f>
        <v>0</v>
      </c>
      <c r="H20" s="143" t="str">
        <f>VLOOKUP(B20,'пр.взв.'!B2:H362,7,FALSE)</f>
        <v>Малов СА Мальков ВФ</v>
      </c>
    </row>
    <row r="21" spans="1:8" ht="15" customHeight="1">
      <c r="A21" s="141"/>
      <c r="B21" s="142"/>
      <c r="C21" s="143"/>
      <c r="D21" s="144"/>
      <c r="E21" s="146"/>
      <c r="F21" s="147"/>
      <c r="G21" s="140"/>
      <c r="H21" s="143"/>
    </row>
    <row r="22" spans="1:8" ht="15" customHeight="1">
      <c r="A22" s="141" t="s">
        <v>245</v>
      </c>
      <c r="B22" s="142">
        <v>33</v>
      </c>
      <c r="C22" s="143" t="str">
        <f>VLOOKUP(B22,'пр.взв.'!B2:H147,2,FALSE)</f>
        <v>ГОРКОВЕЦ Артем Глебович</v>
      </c>
      <c r="D22" s="144" t="str">
        <f>VLOOKUP(B22,'пр.взв.'!B2:H147,3,FALSE)</f>
        <v>09.10.1997 кмс</v>
      </c>
      <c r="E22" s="145" t="str">
        <f>VLOOKUP(B22,'пр.взв.'!B2:H147,4,FALSE)</f>
        <v>ПФО</v>
      </c>
      <c r="F22" s="147" t="str">
        <f>VLOOKUP(B22,'пр.взв.'!B2:H175,5,FALSE)</f>
        <v>Пермский Пермь МО</v>
      </c>
      <c r="G22" s="140">
        <f>VLOOKUP(B22,'пр.взв.'!B2:H352,6,FALSE)</f>
        <v>0</v>
      </c>
      <c r="H22" s="143" t="str">
        <f>VLOOKUP(B22,'пр.взв.'!B2:H364,7,FALSE)</f>
        <v>Газеев А.Г. Лузин СВ</v>
      </c>
    </row>
    <row r="23" spans="1:8" ht="15" customHeight="1">
      <c r="A23" s="141"/>
      <c r="B23" s="142"/>
      <c r="C23" s="143"/>
      <c r="D23" s="144"/>
      <c r="E23" s="146"/>
      <c r="F23" s="147"/>
      <c r="G23" s="140"/>
      <c r="H23" s="143"/>
    </row>
    <row r="24" spans="1:8" ht="15" customHeight="1">
      <c r="A24" s="141" t="s">
        <v>245</v>
      </c>
      <c r="B24" s="142">
        <v>27</v>
      </c>
      <c r="C24" s="143" t="str">
        <f>VLOOKUP(B24,'пр.взв.'!B2:H149,2,FALSE)</f>
        <v>ДАВИДЯНЦ Артур Олегович</v>
      </c>
      <c r="D24" s="144" t="str">
        <f>VLOOKUP(B24,'пр.взв.'!B2:H149,3,FALSE)</f>
        <v>24.02.1995 кмс</v>
      </c>
      <c r="E24" s="145" t="str">
        <f>VLOOKUP(B24,'пр.взв.'!B2:H149,4,FALSE)</f>
        <v>ЮФО</v>
      </c>
      <c r="F24" s="147" t="str">
        <f>VLOOKUP(B24,'пр.взв.'!B2:H177,5,FALSE)</f>
        <v>Краснодарский Армавир Д</v>
      </c>
      <c r="G24" s="140">
        <f>VLOOKUP(B24,'пр.взв.'!B2:H354,6,FALSE)</f>
        <v>0</v>
      </c>
      <c r="H24" s="143" t="str">
        <f>VLOOKUP(B24,'пр.взв.'!B2:H366,7,FALSE)</f>
        <v>Елизанян СК Бородин ВГ </v>
      </c>
    </row>
    <row r="25" spans="1:8" ht="15" customHeight="1">
      <c r="A25" s="141"/>
      <c r="B25" s="142"/>
      <c r="C25" s="143"/>
      <c r="D25" s="144"/>
      <c r="E25" s="146"/>
      <c r="F25" s="147"/>
      <c r="G25" s="140"/>
      <c r="H25" s="143"/>
    </row>
    <row r="26" spans="1:8" ht="15" customHeight="1">
      <c r="A26" s="141" t="s">
        <v>245</v>
      </c>
      <c r="B26" s="142">
        <v>30</v>
      </c>
      <c r="C26" s="143" t="str">
        <f>VLOOKUP(B26,'пр.взв.'!B2:H151,2,FALSE)</f>
        <v>БУГАКОВ Сергей Викторович</v>
      </c>
      <c r="D26" s="144" t="str">
        <f>VLOOKUP(B26,'пр.взв.'!B2:H151,3,FALSE)</f>
        <v>06.05.1996 КМС</v>
      </c>
      <c r="E26" s="145" t="str">
        <f>VLOOKUP(B26,'пр.взв.'!B2:H151,4,FALSE)</f>
        <v>УФО</v>
      </c>
      <c r="F26" s="147" t="str">
        <f>VLOOKUP(B26,'пр.взв.'!B2:H179,5,FALSE)</f>
        <v>Свердловская В.Пышма Д</v>
      </c>
      <c r="G26" s="140">
        <f>VLOOKUP(B26,'пр.взв.'!B2:H356,6,FALSE)</f>
        <v>0</v>
      </c>
      <c r="H26" s="143" t="str">
        <f>VLOOKUP(B26,'пр.взв.'!B2:H368,7,FALSE)</f>
        <v>Пивоваров АЛ</v>
      </c>
    </row>
    <row r="27" spans="1:8" ht="15" customHeight="1">
      <c r="A27" s="141"/>
      <c r="B27" s="142"/>
      <c r="C27" s="143"/>
      <c r="D27" s="144"/>
      <c r="E27" s="146"/>
      <c r="F27" s="147"/>
      <c r="G27" s="140"/>
      <c r="H27" s="143"/>
    </row>
    <row r="28" spans="1:8" ht="15" customHeight="1">
      <c r="A28" s="141" t="s">
        <v>245</v>
      </c>
      <c r="B28" s="142">
        <v>8</v>
      </c>
      <c r="C28" s="143" t="str">
        <f>VLOOKUP(B28,'пр.взв.'!B2:H153,2,FALSE)</f>
        <v>СМЕРТИН Егор Евгеньевич</v>
      </c>
      <c r="D28" s="144" t="str">
        <f>VLOOKUP(B28,'пр.взв.'!B2:H153,3,FALSE)</f>
        <v>26.02.1995 мс</v>
      </c>
      <c r="E28" s="145" t="str">
        <f>VLOOKUP(B28,'пр.взв.'!B2:H153,4,FALSE)</f>
        <v>УФО</v>
      </c>
      <c r="F28" s="147" t="str">
        <f>VLOOKUP(B28,'пр.взв.'!B2:H181,5,FALSE)</f>
        <v>Свердловская В.Пышма Д</v>
      </c>
      <c r="G28" s="140">
        <f>VLOOKUP(B28,'пр.взв.'!B2:H358,6,FALSE)</f>
        <v>0</v>
      </c>
      <c r="H28" s="143" t="str">
        <f>VLOOKUP(B28,'пр.взв.'!B2:H370,7,FALSE)</f>
        <v>Стенников МГ Мельников АН</v>
      </c>
    </row>
    <row r="29" spans="1:8" ht="15" customHeight="1">
      <c r="A29" s="141"/>
      <c r="B29" s="142"/>
      <c r="C29" s="143"/>
      <c r="D29" s="144"/>
      <c r="E29" s="146"/>
      <c r="F29" s="147"/>
      <c r="G29" s="140"/>
      <c r="H29" s="143"/>
    </row>
    <row r="30" spans="1:8" ht="15" customHeight="1">
      <c r="A30" s="141" t="s">
        <v>246</v>
      </c>
      <c r="B30" s="142">
        <v>9</v>
      </c>
      <c r="C30" s="143" t="str">
        <f>VLOOKUP(B30,'пр.взв.'!B2:H155,2,FALSE)</f>
        <v>ГРОМОВ Алексей Сергеевич</v>
      </c>
      <c r="D30" s="144" t="str">
        <f>VLOOKUP(B30,'пр.взв.'!B3:H155,3,FALSE)</f>
        <v>29.11.1996 кмс</v>
      </c>
      <c r="E30" s="145" t="str">
        <f>VLOOKUP(B30,'пр.взв.'!B3:H155,4,FALSE)</f>
        <v>ЮФО</v>
      </c>
      <c r="F30" s="147" t="str">
        <f>VLOOKUP(B30,'пр.взв.'!B3:H183,5,FALSE)</f>
        <v>Краснодарский Ейск Д</v>
      </c>
      <c r="G30" s="140">
        <f>VLOOKUP(B30,'пр.взв.'!B3:H360,6,FALSE)</f>
        <v>0</v>
      </c>
      <c r="H30" s="143" t="str">
        <f>VLOOKUP(B30,'пр.взв.'!B3:H372,7,FALSE)</f>
        <v>Ракалюк РГ</v>
      </c>
    </row>
    <row r="31" spans="1:8" ht="15" customHeight="1">
      <c r="A31" s="141"/>
      <c r="B31" s="142"/>
      <c r="C31" s="143"/>
      <c r="D31" s="144"/>
      <c r="E31" s="146"/>
      <c r="F31" s="147"/>
      <c r="G31" s="140"/>
      <c r="H31" s="143"/>
    </row>
    <row r="32" spans="1:8" ht="15" customHeight="1">
      <c r="A32" s="141" t="s">
        <v>246</v>
      </c>
      <c r="B32" s="142">
        <v>35</v>
      </c>
      <c r="C32" s="143" t="str">
        <f>VLOOKUP(B32,'пр.взв.'!B3:H157,2,FALSE)</f>
        <v>АСМАРЯН Тигран Спартакович</v>
      </c>
      <c r="D32" s="144" t="str">
        <f>VLOOKUP(B32,'пр.взв.'!B3:H157,3,FALSE)</f>
        <v>15.02.1995, МС</v>
      </c>
      <c r="E32" s="145" t="str">
        <f>VLOOKUP(B32,'пр.взв.'!B3:H157,4,FALSE)</f>
        <v>С-П</v>
      </c>
      <c r="F32" s="147" t="str">
        <f>VLOOKUP(B32,'пр.взв.'!B3:H185,5,FALSE)</f>
        <v>Санкт-Петербург, ВС</v>
      </c>
      <c r="G32" s="140">
        <f>VLOOKUP(B32,'пр.взв.'!B3:H362,6,FALSE)</f>
        <v>0</v>
      </c>
      <c r="H32" s="143" t="str">
        <f>VLOOKUP(B32,'пр.взв.'!B3:H374,7,FALSE)</f>
        <v>Кусакин СИ Богус ЮЗ</v>
      </c>
    </row>
    <row r="33" spans="1:8" ht="15" customHeight="1">
      <c r="A33" s="141"/>
      <c r="B33" s="142"/>
      <c r="C33" s="143"/>
      <c r="D33" s="144"/>
      <c r="E33" s="146"/>
      <c r="F33" s="147"/>
      <c r="G33" s="140"/>
      <c r="H33" s="143"/>
    </row>
    <row r="34" spans="1:8" ht="15" customHeight="1">
      <c r="A34" s="141" t="s">
        <v>246</v>
      </c>
      <c r="B34" s="142">
        <v>22</v>
      </c>
      <c r="C34" s="143" t="str">
        <f>VLOOKUP(B34,'пр.взв.'!B3:H159,2,FALSE)</f>
        <v>ЧИТАЕВ Эмильхан Саид-Ахмедович</v>
      </c>
      <c r="D34" s="144" t="str">
        <f>VLOOKUP(B34,'пр.взв.'!B3:H159,3,FALSE)</f>
        <v>10.06.1995 МС</v>
      </c>
      <c r="E34" s="145" t="str">
        <f>VLOOKUP(B34,'пр.взв.'!B3:H159,4,FALSE)</f>
        <v>СЗФО</v>
      </c>
      <c r="F34" s="147" t="str">
        <f>VLOOKUP(B34,'пр.взв.'!B3:H187,5,FALSE)</f>
        <v>Калининградская МО</v>
      </c>
      <c r="G34" s="140">
        <f>VLOOKUP(B34,'пр.взв.'!B3:H364,6,FALSE)</f>
        <v>0</v>
      </c>
      <c r="H34" s="143" t="str">
        <f>VLOOKUP(B34,'пр.взв.'!B3:H376,7,FALSE)</f>
        <v>Мкртчян СР</v>
      </c>
    </row>
    <row r="35" spans="1:8" ht="15" customHeight="1">
      <c r="A35" s="141"/>
      <c r="B35" s="142"/>
      <c r="C35" s="143"/>
      <c r="D35" s="144"/>
      <c r="E35" s="146"/>
      <c r="F35" s="147"/>
      <c r="G35" s="140"/>
      <c r="H35" s="143"/>
    </row>
    <row r="36" spans="1:8" ht="15" customHeight="1">
      <c r="A36" s="141" t="s">
        <v>246</v>
      </c>
      <c r="B36" s="142">
        <v>36</v>
      </c>
      <c r="C36" s="143" t="str">
        <f>VLOOKUP(B36,'пр.взв.'!B3:H161,2,FALSE)</f>
        <v>МАКАРОВ Александр Сергеевич</v>
      </c>
      <c r="D36" s="144" t="str">
        <f>VLOOKUP(B36,'пр.взв.'!B3:H161,3,FALSE)</f>
        <v>06.05.1995, КМС</v>
      </c>
      <c r="E36" s="145" t="str">
        <f>VLOOKUP(B36,'пр.взв.'!B3:H161,4,FALSE)</f>
        <v>ПФО</v>
      </c>
      <c r="F36" s="147" t="str">
        <f>VLOOKUP(B36,'пр.взв.'!B3:H189,5,FALSE)</f>
        <v>Нижегородская, Кстово ПР</v>
      </c>
      <c r="G36" s="140">
        <f>VLOOKUP(B36,'пр.взв.'!B3:H366,6,FALSE)</f>
        <v>0</v>
      </c>
      <c r="H36" s="143" t="str">
        <f>VLOOKUP(B36,'пр.взв.'!B3:H378,7,FALSE)</f>
        <v>Душкин АН</v>
      </c>
    </row>
    <row r="37" spans="1:8" ht="15" customHeight="1">
      <c r="A37" s="141"/>
      <c r="B37" s="142"/>
      <c r="C37" s="143"/>
      <c r="D37" s="144"/>
      <c r="E37" s="146"/>
      <c r="F37" s="147"/>
      <c r="G37" s="140"/>
      <c r="H37" s="143"/>
    </row>
    <row r="38" spans="1:8" ht="15" customHeight="1">
      <c r="A38" s="141" t="s">
        <v>247</v>
      </c>
      <c r="B38" s="142">
        <v>29</v>
      </c>
      <c r="C38" s="143" t="str">
        <f>VLOOKUP(B38,'пр.взв.'!B3:H163,2,FALSE)</f>
        <v>ДЕДИК Денис Александрович</v>
      </c>
      <c r="D38" s="144" t="str">
        <f>VLOOKUP(B38,'пр.взв.'!B3:H163,3,FALSE)</f>
        <v>23.08.1995 кмс</v>
      </c>
      <c r="E38" s="145" t="str">
        <f>VLOOKUP(B38,'пр.взв.'!B3:H163,4,FALSE)</f>
        <v>ДВФО</v>
      </c>
      <c r="F38" s="147" t="str">
        <f>VLOOKUP(B38,'пр.взв.'!B3:H191,5,FALSE)</f>
        <v>Приморский Владивосток МО</v>
      </c>
      <c r="G38" s="140">
        <f>VLOOKUP(B38,'пр.взв.'!B3:H368,6,FALSE)</f>
        <v>0</v>
      </c>
      <c r="H38" s="143" t="str">
        <f>VLOOKUP(B38,'пр.взв.'!B3:H380,7,FALSE)</f>
        <v>Свиягина Е</v>
      </c>
    </row>
    <row r="39" spans="1:8" ht="15" customHeight="1">
      <c r="A39" s="141"/>
      <c r="B39" s="142"/>
      <c r="C39" s="143"/>
      <c r="D39" s="144"/>
      <c r="E39" s="146"/>
      <c r="F39" s="147"/>
      <c r="G39" s="140"/>
      <c r="H39" s="143"/>
    </row>
    <row r="40" spans="1:8" ht="15" customHeight="1">
      <c r="A40" s="141" t="s">
        <v>247</v>
      </c>
      <c r="B40" s="142">
        <v>23</v>
      </c>
      <c r="C40" s="143" t="str">
        <f>VLOOKUP(B40,'пр.взв.'!B3:H165,2,FALSE)</f>
        <v>КИСЬЯН Левон Арамович</v>
      </c>
      <c r="D40" s="144" t="str">
        <f>VLOOKUP(B40,'пр.взв.'!B5:H165,3,FALSE)</f>
        <v>30.05.1997 кмс</v>
      </c>
      <c r="E40" s="145" t="str">
        <f>VLOOKUP(B40,'пр.взв.'!B5:H165,4,FALSE)</f>
        <v>ЮФО</v>
      </c>
      <c r="F40" s="147" t="str">
        <f>VLOOKUP(B40,'пр.взв.'!B4:H193,5,FALSE)</f>
        <v>Краснодарский Анапа МО</v>
      </c>
      <c r="G40" s="140">
        <f>VLOOKUP(B40,'пр.взв.'!B4:H370,6,FALSE)</f>
        <v>0</v>
      </c>
      <c r="H40" s="143" t="str">
        <f>VLOOKUP(B40,'пр.взв.'!B4:H382,7,FALSE)</f>
        <v>Бедикян ОА</v>
      </c>
    </row>
    <row r="41" spans="1:8" ht="15" customHeight="1">
      <c r="A41" s="141"/>
      <c r="B41" s="142"/>
      <c r="C41" s="143"/>
      <c r="D41" s="144"/>
      <c r="E41" s="146"/>
      <c r="F41" s="147"/>
      <c r="G41" s="140"/>
      <c r="H41" s="143"/>
    </row>
    <row r="42" spans="1:8" ht="15" customHeight="1">
      <c r="A42" s="141" t="s">
        <v>247</v>
      </c>
      <c r="B42" s="142">
        <v>10</v>
      </c>
      <c r="C42" s="143" t="str">
        <f>VLOOKUP(B42,'пр.взв.'!B4:H167,2,FALSE)</f>
        <v>ФЕДОТОВ Сергей Игоревич</v>
      </c>
      <c r="D42" s="144" t="str">
        <f>VLOOKUP(B42,'пр.взв.'!B4:H167,3,FALSE)</f>
        <v>19.07.1995 кмс</v>
      </c>
      <c r="E42" s="145" t="str">
        <f>VLOOKUP(B42,'пр.взв.'!B4:H167,4,FALSE)</f>
        <v>ПФО</v>
      </c>
      <c r="F42" s="147" t="str">
        <f>VLOOKUP(B42,'пр.взв.'!B4:H195,5,FALSE)</f>
        <v>Пермский Пермь МО</v>
      </c>
      <c r="G42" s="140">
        <f>VLOOKUP(B42,'пр.взв.'!B4:H372,6,FALSE)</f>
        <v>0</v>
      </c>
      <c r="H42" s="143" t="str">
        <f>VLOOKUP(B42,'пр.взв.'!B4:H384,7,FALSE)</f>
        <v>Забалуев СА</v>
      </c>
    </row>
    <row r="43" spans="1:8" ht="15" customHeight="1">
      <c r="A43" s="141"/>
      <c r="B43" s="142"/>
      <c r="C43" s="143"/>
      <c r="D43" s="144"/>
      <c r="E43" s="146"/>
      <c r="F43" s="147"/>
      <c r="G43" s="140"/>
      <c r="H43" s="143"/>
    </row>
    <row r="44" spans="1:8" ht="15" customHeight="1">
      <c r="A44" s="141" t="s">
        <v>247</v>
      </c>
      <c r="B44" s="142">
        <v>32</v>
      </c>
      <c r="C44" s="143" t="str">
        <f>VLOOKUP(B44,'пр.взв.'!B4:H169,2,FALSE)</f>
        <v>ЗИННАТОВ Ролан Рифатович</v>
      </c>
      <c r="D44" s="144" t="str">
        <f>VLOOKUP(B44,'пр.взв.'!B4:H169,3,FALSE)</f>
        <v>26.12.1996 КМС</v>
      </c>
      <c r="E44" s="145" t="str">
        <f>VLOOKUP(B44,'пр.взв.'!B4:H169,4,FALSE)</f>
        <v>ПФО</v>
      </c>
      <c r="F44" s="147" t="str">
        <f>VLOOKUP(B44,'пр.взв.'!B4:H197,5,FALSE)</f>
        <v>Р.Башкортостан Уфа Д</v>
      </c>
      <c r="G44" s="140">
        <f>VLOOKUP(B44,'пр.взв.'!B4:H374,6,FALSE)</f>
        <v>0</v>
      </c>
      <c r="H44" s="143" t="str">
        <f>VLOOKUP(B44,'пр.взв.'!B4:H386,7,FALSE)</f>
        <v>Бикташев МР</v>
      </c>
    </row>
    <row r="45" spans="1:8" ht="15" customHeight="1">
      <c r="A45" s="141"/>
      <c r="B45" s="142"/>
      <c r="C45" s="143"/>
      <c r="D45" s="144"/>
      <c r="E45" s="146"/>
      <c r="F45" s="147"/>
      <c r="G45" s="140"/>
      <c r="H45" s="143"/>
    </row>
    <row r="46" spans="1:8" ht="15" customHeight="1">
      <c r="A46" s="141" t="s">
        <v>248</v>
      </c>
      <c r="B46" s="142">
        <v>17</v>
      </c>
      <c r="C46" s="143" t="str">
        <f>VLOOKUP(B46,'пр.взв.'!B4:H171,2,FALSE)</f>
        <v>ГУБЖЕВ Эльдар Фуадович</v>
      </c>
      <c r="D46" s="144" t="str">
        <f>VLOOKUP(B46,'пр.взв.'!B6:H171,3,FALSE)</f>
        <v>24.09.1996 кмс</v>
      </c>
      <c r="E46" s="145" t="str">
        <f>VLOOKUP(B46,'пр.взв.'!B4:H171,4,FALSE)</f>
        <v>СКФО</v>
      </c>
      <c r="F46" s="147" t="str">
        <f>VLOOKUP(B46,'пр.взв.'!B4:H199,5,FALSE)</f>
        <v>КБР Д</v>
      </c>
      <c r="G46" s="140">
        <f>VLOOKUP(B46,'пр.взв.'!B4:H376,6,FALSE)</f>
        <v>0</v>
      </c>
      <c r="H46" s="143" t="str">
        <f>VLOOKUP(B46,'пр.взв.'!B4:H388,7,FALSE)</f>
        <v>Ошхунов Б Пченашев М</v>
      </c>
    </row>
    <row r="47" spans="1:8" ht="15" customHeight="1">
      <c r="A47" s="141"/>
      <c r="B47" s="142"/>
      <c r="C47" s="143"/>
      <c r="D47" s="144"/>
      <c r="E47" s="146"/>
      <c r="F47" s="147"/>
      <c r="G47" s="140"/>
      <c r="H47" s="143"/>
    </row>
    <row r="48" spans="1:8" ht="15" customHeight="1">
      <c r="A48" s="141" t="s">
        <v>248</v>
      </c>
      <c r="B48" s="142">
        <v>37</v>
      </c>
      <c r="C48" s="143" t="str">
        <f>VLOOKUP(B48,'пр.взв.'!B4:H173,2,FALSE)</f>
        <v>КАШИН Михаил Федорович</v>
      </c>
      <c r="D48" s="144" t="str">
        <f>VLOOKUP(B48,'пр.взв.'!B4:H173,3,FALSE)</f>
        <v>16.11.1995 кмс</v>
      </c>
      <c r="E48" s="145" t="str">
        <f>VLOOKUP(B48,'пр.взв.'!B4:H173,4,FALSE)</f>
        <v>СФО</v>
      </c>
      <c r="F48" s="147" t="str">
        <f>VLOOKUP(B48,'пр.взв.'!B4:H201,5,FALSE)</f>
        <v>Алтайский Барнаул МО</v>
      </c>
      <c r="G48" s="140">
        <f>VLOOKUP(B48,'пр.взв.'!B4:H378,6,FALSE)</f>
        <v>0</v>
      </c>
      <c r="H48" s="143" t="str">
        <f>VLOOKUP(B48,'пр.взв.'!B4:H390,7,FALSE)</f>
        <v>Хоружев АА Хорохордин СЕ</v>
      </c>
    </row>
    <row r="49" spans="1:8" ht="15" customHeight="1">
      <c r="A49" s="141"/>
      <c r="B49" s="142"/>
      <c r="C49" s="143"/>
      <c r="D49" s="144"/>
      <c r="E49" s="146"/>
      <c r="F49" s="147"/>
      <c r="G49" s="140"/>
      <c r="H49" s="143"/>
    </row>
    <row r="50" spans="1:8" ht="15" customHeight="1">
      <c r="A50" s="141" t="s">
        <v>248</v>
      </c>
      <c r="B50" s="142">
        <v>13</v>
      </c>
      <c r="C50" s="143" t="str">
        <f>VLOOKUP(B50,'пр.взв.'!B4:H175,2,FALSE)</f>
        <v>ВОШКИН Виктор Дмитриевич</v>
      </c>
      <c r="D50" s="144" t="str">
        <f>VLOOKUP(B50,'пр.взв.'!B5:H175,3,FALSE)</f>
        <v>02.03.1995 кмс</v>
      </c>
      <c r="E50" s="145" t="str">
        <f>VLOOKUP(B50,'пр.взв.'!B5:H175,4,FALSE)</f>
        <v>ЦФО</v>
      </c>
      <c r="F50" s="147" t="str">
        <f>VLOOKUP(B50,'пр.взв.'!B5:H203,5,FALSE)</f>
        <v>Московская Мытищи МО</v>
      </c>
      <c r="G50" s="140">
        <f>VLOOKUP(B50,'пр.взв.'!B5:H380,6,FALSE)</f>
        <v>0</v>
      </c>
      <c r="H50" s="143" t="str">
        <f>VLOOKUP(B50,'пр.взв.'!B5:H392,7,FALSE)</f>
        <v>Кондрашкина ЛФ</v>
      </c>
    </row>
    <row r="51" spans="1:8" ht="15" customHeight="1">
      <c r="A51" s="141"/>
      <c r="B51" s="142"/>
      <c r="C51" s="143"/>
      <c r="D51" s="144"/>
      <c r="E51" s="146"/>
      <c r="F51" s="147"/>
      <c r="G51" s="140"/>
      <c r="H51" s="143"/>
    </row>
    <row r="52" spans="1:8" ht="15" customHeight="1">
      <c r="A52" s="141" t="s">
        <v>248</v>
      </c>
      <c r="B52" s="142">
        <v>19</v>
      </c>
      <c r="C52" s="143" t="str">
        <f>VLOOKUP(B52,'пр.взв.'!B5:H177,2,FALSE)</f>
        <v>ГРИГОРЬЕВ Игорь Алексеевич</v>
      </c>
      <c r="D52" s="144" t="str">
        <f>VLOOKUP(B52,'пр.взв.'!B5:H177,3,FALSE)</f>
        <v>05.02.1995   КМС</v>
      </c>
      <c r="E52" s="145" t="str">
        <f>VLOOKUP(B52,'пр.взв.'!B5:H177,4,FALSE)</f>
        <v>УФО</v>
      </c>
      <c r="F52" s="147" t="str">
        <f>VLOOKUP(B52,'пр.взв.'!B5:H205,5,FALSE)</f>
        <v>Свердловская, Екатеринбург, Д</v>
      </c>
      <c r="G52" s="140">
        <f>VLOOKUP(B52,'пр.взв.'!B5:H382,6,FALSE)</f>
        <v>0</v>
      </c>
      <c r="H52" s="143" t="str">
        <f>VLOOKUP(B52,'пр.взв.'!B5:H394,7,FALSE)</f>
        <v>Коростелев АБ Бекетов ВВ</v>
      </c>
    </row>
    <row r="53" spans="1:8" ht="15" customHeight="1">
      <c r="A53" s="141"/>
      <c r="B53" s="142"/>
      <c r="C53" s="143"/>
      <c r="D53" s="144"/>
      <c r="E53" s="146"/>
      <c r="F53" s="147"/>
      <c r="G53" s="140"/>
      <c r="H53" s="143"/>
    </row>
    <row r="54" spans="1:8" ht="15" customHeight="1">
      <c r="A54" s="141" t="s">
        <v>248</v>
      </c>
      <c r="B54" s="142">
        <v>7</v>
      </c>
      <c r="C54" s="143" t="str">
        <f>VLOOKUP(B54,'пр.взв.'!B5:H179,2,FALSE)</f>
        <v>ВАЦАЕВ Аюб Мурадович</v>
      </c>
      <c r="D54" s="144" t="str">
        <f>VLOOKUP(B54,'пр.взв.'!B5:H179,3,FALSE)</f>
        <v>22.04.1996 1р</v>
      </c>
      <c r="E54" s="145" t="str">
        <f>VLOOKUP(B54,'пр.взв.'!B6:H179,4,FALSE)</f>
        <v>СКФО</v>
      </c>
      <c r="F54" s="147" t="str">
        <f>VLOOKUP(B54,'пр.взв.'!B5:H207,5,FALSE)</f>
        <v>Чеченская МО</v>
      </c>
      <c r="G54" s="140">
        <f>VLOOKUP(B54,'пр.взв.'!B5:H384,6,FALSE)</f>
        <v>0</v>
      </c>
      <c r="H54" s="143" t="str">
        <f>VLOOKUP(B54,'пр.взв.'!B5:H396,7,FALSE)</f>
        <v>Успаев Б</v>
      </c>
    </row>
    <row r="55" spans="1:8" ht="15" customHeight="1">
      <c r="A55" s="141"/>
      <c r="B55" s="142"/>
      <c r="C55" s="143"/>
      <c r="D55" s="144"/>
      <c r="E55" s="146"/>
      <c r="F55" s="147"/>
      <c r="G55" s="140"/>
      <c r="H55" s="143"/>
    </row>
    <row r="56" spans="1:8" ht="15" customHeight="1">
      <c r="A56" s="141" t="s">
        <v>248</v>
      </c>
      <c r="B56" s="142">
        <v>31</v>
      </c>
      <c r="C56" s="143" t="str">
        <f>VLOOKUP(B56,'пр.взв.'!B5:H181,2,FALSE)</f>
        <v>ИВАНОВ Дмитрий Игоревич</v>
      </c>
      <c r="D56" s="144" t="str">
        <f>VLOOKUP(B56,'пр.взв.'!B5:H181,3,FALSE)</f>
        <v>14.09.1995 кмс</v>
      </c>
      <c r="E56" s="145" t="str">
        <f>VLOOKUP(B56,'пр.взв.'!B54:H181,4,FALSE)</f>
        <v>ПФО</v>
      </c>
      <c r="F56" s="147" t="str">
        <f>VLOOKUP(B56,'пр.взв.'!B5:H209,5,FALSE)</f>
        <v>Р.Чувашия Чебоксары МО</v>
      </c>
      <c r="G56" s="140">
        <f>VLOOKUP(B56,'пр.взв.'!B5:H386,6,FALSE)</f>
        <v>0</v>
      </c>
      <c r="H56" s="143" t="str">
        <f>VLOOKUP(B56,'пр.взв.'!B5:H398,7,FALSE)</f>
        <v>Малов СА Мальков ВФ</v>
      </c>
    </row>
    <row r="57" spans="1:8" ht="15" customHeight="1">
      <c r="A57" s="141"/>
      <c r="B57" s="142"/>
      <c r="C57" s="143"/>
      <c r="D57" s="144"/>
      <c r="E57" s="146"/>
      <c r="F57" s="147"/>
      <c r="G57" s="140"/>
      <c r="H57" s="143"/>
    </row>
    <row r="58" spans="1:8" ht="15" customHeight="1">
      <c r="A58" s="141" t="s">
        <v>248</v>
      </c>
      <c r="B58" s="142">
        <v>18</v>
      </c>
      <c r="C58" s="143" t="str">
        <f>VLOOKUP(B58,'пр.взв.'!B5:H183,2,FALSE)</f>
        <v>МОИСЕЕВ Илья Олегович</v>
      </c>
      <c r="D58" s="144" t="str">
        <f>VLOOKUP(B58,'пр.взв.'!B5:H183,3,FALSE)</f>
        <v>28.07.1996 кмс</v>
      </c>
      <c r="E58" s="145" t="str">
        <f>VLOOKUP(B58,'пр.взв.'!B5:H183,4,FALSE)</f>
        <v>ЦФО</v>
      </c>
      <c r="F58" s="147" t="str">
        <f>VLOOKUP(B58,'пр.взв.'!B5:H211,5,FALSE)</f>
        <v>Ярославская Рыбинск МО</v>
      </c>
      <c r="G58" s="140">
        <f>VLOOKUP(B58,'пр.взв.'!B5:H388,6,FALSE)</f>
        <v>0</v>
      </c>
      <c r="H58" s="143" t="str">
        <f>VLOOKUP(B58,'пр.взв.'!B5:H400,7,FALSE)</f>
        <v>Антропов ИС</v>
      </c>
    </row>
    <row r="59" spans="1:8" ht="15" customHeight="1">
      <c r="A59" s="141"/>
      <c r="B59" s="142"/>
      <c r="C59" s="143"/>
      <c r="D59" s="144"/>
      <c r="E59" s="146"/>
      <c r="F59" s="147"/>
      <c r="G59" s="140"/>
      <c r="H59" s="143"/>
    </row>
    <row r="60" spans="1:8" ht="15" customHeight="1">
      <c r="A60" s="141" t="s">
        <v>248</v>
      </c>
      <c r="B60" s="142">
        <v>26</v>
      </c>
      <c r="C60" s="143" t="str">
        <f>VLOOKUP(B60,'пр.взв.'!B5:H185,2,FALSE)</f>
        <v>КУТУЕВ Василий Флюрович</v>
      </c>
      <c r="D60" s="144" t="str">
        <f>VLOOKUP(B60,'пр.взв.'!B6:H185,3,FALSE)</f>
        <v>26.08.1995, МС</v>
      </c>
      <c r="E60" s="145" t="str">
        <f>VLOOKUP(B60,'пр.взв.'!B6:H185,4,FALSE)</f>
        <v>С-П</v>
      </c>
      <c r="F60" s="147" t="str">
        <f>VLOOKUP(B60,'пр.взв.'!B6:H213,5,FALSE)</f>
        <v>Санкт-Петербург, МО</v>
      </c>
      <c r="G60" s="140">
        <f>VLOOKUP(B60,'пр.взв.'!B6:H390,6,FALSE)</f>
        <v>0</v>
      </c>
      <c r="H60" s="143" t="str">
        <f>VLOOKUP(B60,'пр.взв.'!B6:H402,7,FALSE)</f>
        <v>Болов В.В. Гуртуев УМ</v>
      </c>
    </row>
    <row r="61" spans="1:8" ht="15" customHeight="1">
      <c r="A61" s="141"/>
      <c r="B61" s="142"/>
      <c r="C61" s="143"/>
      <c r="D61" s="144"/>
      <c r="E61" s="146"/>
      <c r="F61" s="147"/>
      <c r="G61" s="140"/>
      <c r="H61" s="143"/>
    </row>
    <row r="62" spans="1:8" ht="15" customHeight="1">
      <c r="A62" s="141" t="s">
        <v>248</v>
      </c>
      <c r="B62" s="142">
        <v>6</v>
      </c>
      <c r="C62" s="143" t="str">
        <f>VLOOKUP(B62,'пр.взв.'!B6:H187,2,FALSE)</f>
        <v>САЙХАНОВ Артамбек Умарович</v>
      </c>
      <c r="D62" s="144" t="str">
        <f>VLOOKUP(B62,'пр.взв.'!B6:H187,3,FALSE)</f>
        <v>02.02.1996 1р</v>
      </c>
      <c r="E62" s="145" t="str">
        <f>VLOOKUP(B62,'пр.взв.'!B6:H187,4,FALSE)</f>
        <v>СКФО</v>
      </c>
      <c r="F62" s="147" t="str">
        <f>VLOOKUP(B62,'пр.взв.'!B6:H215,5,FALSE)</f>
        <v>Чеченская МО</v>
      </c>
      <c r="G62" s="140">
        <f>VLOOKUP(B62,'пр.взв.'!B6:H392,6,FALSE)</f>
        <v>0</v>
      </c>
      <c r="H62" s="143" t="str">
        <f>VLOOKUP(B62,'пр.взв.'!B6:H404,7,FALSE)</f>
        <v>Магомадов М</v>
      </c>
    </row>
    <row r="63" spans="1:8" ht="15" customHeight="1">
      <c r="A63" s="141"/>
      <c r="B63" s="142"/>
      <c r="C63" s="143"/>
      <c r="D63" s="144"/>
      <c r="E63" s="146"/>
      <c r="F63" s="147"/>
      <c r="G63" s="140"/>
      <c r="H63" s="143"/>
    </row>
    <row r="64" spans="1:8" ht="15" customHeight="1">
      <c r="A64" s="141" t="s">
        <v>248</v>
      </c>
      <c r="B64" s="142">
        <v>20</v>
      </c>
      <c r="C64" s="143" t="str">
        <f>VLOOKUP(B64,'пр.взв.'!B6:H189,2,FALSE)</f>
        <v>КИЖАПКИН Матвей Сергеевич</v>
      </c>
      <c r="D64" s="144" t="str">
        <f>VLOOKUP(B64,'пр.взв.'!B6:H189,3,FALSE)</f>
        <v>22.08.1996 кмс</v>
      </c>
      <c r="E64" s="145" t="str">
        <f>VLOOKUP(B64,'пр.взв.'!B6:H189,4,FALSE)</f>
        <v>ДВФО</v>
      </c>
      <c r="F64" s="147" t="str">
        <f>VLOOKUP(B64,'пр.взв.'!B6:H217,5,FALSE)</f>
        <v>Приморский Владивосток МО</v>
      </c>
      <c r="G64" s="140">
        <f>VLOOKUP(B64,'пр.взв.'!B6:H394,6,FALSE)</f>
        <v>0</v>
      </c>
      <c r="H64" s="143" t="str">
        <f>VLOOKUP(B64,'пр.взв.'!B6:H406,7,FALSE)</f>
        <v>Свиягина Е</v>
      </c>
    </row>
    <row r="65" spans="1:8" ht="15" customHeight="1">
      <c r="A65" s="141"/>
      <c r="B65" s="142"/>
      <c r="C65" s="143"/>
      <c r="D65" s="144"/>
      <c r="E65" s="146"/>
      <c r="F65" s="147"/>
      <c r="G65" s="140"/>
      <c r="H65" s="143"/>
    </row>
    <row r="66" spans="1:8" ht="15" customHeight="1">
      <c r="A66" s="141" t="s">
        <v>248</v>
      </c>
      <c r="B66" s="142">
        <v>24</v>
      </c>
      <c r="C66" s="143" t="str">
        <f>VLOOKUP(B66,'пр.взв.'!B6:H191,2,FALSE)</f>
        <v>БАБИНЬЯН Самвел Валерьевич</v>
      </c>
      <c r="D66" s="144" t="str">
        <f>VLOOKUP(B66,'пр.взв.'!B6:H191,3,FALSE)</f>
        <v>10.12.1997 кмс</v>
      </c>
      <c r="E66" s="145" t="str">
        <f>VLOOKUP(B66,'пр.взв.'!B6:H191,4,FALSE)</f>
        <v>ЮФО</v>
      </c>
      <c r="F66" s="147" t="str">
        <f>VLOOKUP(B66,'пр.взв.'!B6:H219,5,FALSE)</f>
        <v>Краснодарский Анапа МО</v>
      </c>
      <c r="G66" s="140">
        <f>VLOOKUP(B66,'пр.взв.'!B6:H396,6,FALSE)</f>
        <v>0</v>
      </c>
      <c r="H66" s="143" t="str">
        <f>VLOOKUP(B66,'пр.взв.'!B6:H408,7,FALSE)</f>
        <v>Галоян СП</v>
      </c>
    </row>
    <row r="67" spans="1:8" ht="15" customHeight="1">
      <c r="A67" s="141"/>
      <c r="B67" s="142"/>
      <c r="C67" s="143"/>
      <c r="D67" s="144"/>
      <c r="E67" s="146"/>
      <c r="F67" s="147"/>
      <c r="G67" s="140"/>
      <c r="H67" s="143"/>
    </row>
    <row r="68" spans="1:8" ht="15" customHeight="1">
      <c r="A68" s="141" t="s">
        <v>248</v>
      </c>
      <c r="B68" s="142">
        <v>16</v>
      </c>
      <c r="C68" s="143" t="str">
        <f>VLOOKUP(B68,'пр.взв.'!B6:H193,2,FALSE)</f>
        <v>КЛЕВАКИН Иван Андреевич</v>
      </c>
      <c r="D68" s="144" t="str">
        <f>VLOOKUP(B68,'пр.взв.'!B6:H193,3,FALSE)</f>
        <v>10.02.1995 кмс</v>
      </c>
      <c r="E68" s="145" t="str">
        <f>VLOOKUP(B68,'пр.взв.'!B6:H193,4,FALSE)</f>
        <v>С-П</v>
      </c>
      <c r="F68" s="147" t="str">
        <f>VLOOKUP(B68,'пр.взв.'!B6:H221,5,FALSE)</f>
        <v>С-Петербург МО</v>
      </c>
      <c r="G68" s="140">
        <f>VLOOKUP(B68,'пр.взв.'!B6:H398,6,FALSE)</f>
        <v>0</v>
      </c>
      <c r="H68" s="143" t="str">
        <f>VLOOKUP(B68,'пр.взв.'!B6:H410,7,FALSE)</f>
        <v>Астапрв ПВ Игнатенко ОА</v>
      </c>
    </row>
    <row r="69" spans="1:8" ht="15" customHeight="1">
      <c r="A69" s="141"/>
      <c r="B69" s="142"/>
      <c r="C69" s="143"/>
      <c r="D69" s="144"/>
      <c r="E69" s="146"/>
      <c r="F69" s="147"/>
      <c r="G69" s="140"/>
      <c r="H69" s="143"/>
    </row>
    <row r="70" spans="1:8" ht="15" customHeight="1">
      <c r="A70" s="141" t="s">
        <v>30</v>
      </c>
      <c r="B70" s="142">
        <v>1</v>
      </c>
      <c r="C70" s="143" t="str">
        <f>VLOOKUP(B70,'пр.взв.'!B6:H195,2,FALSE)</f>
        <v>ЯКИМОВ Степан Юрьевич</v>
      </c>
      <c r="D70" s="144" t="str">
        <f>VLOOKUP(B70,'пр.взв.'!B6:H195,3,FALSE)</f>
        <v>25.02.1996, КМС</v>
      </c>
      <c r="E70" s="145" t="str">
        <f>VLOOKUP(B70,'пр.взв.'!B1:H195,4,FALSE)</f>
        <v>МОС</v>
      </c>
      <c r="F70" s="147" t="str">
        <f>VLOOKUP(B70,'пр.взв.'!B6:H223,5,FALSE)</f>
        <v>МОСКВА МО</v>
      </c>
      <c r="G70" s="140">
        <f>VLOOKUP(B70,'пр.взв.'!B6:H400,6,FALSE)</f>
        <v>0</v>
      </c>
      <c r="H70" s="143" t="str">
        <f>VLOOKUP(B70,'пр.взв.'!B6:H412,7,FALSE)</f>
        <v>Фунтиков ПВ Павлов ДА</v>
      </c>
    </row>
    <row r="71" spans="1:8" ht="15" customHeight="1">
      <c r="A71" s="141"/>
      <c r="B71" s="142"/>
      <c r="C71" s="143"/>
      <c r="D71" s="144"/>
      <c r="E71" s="146"/>
      <c r="F71" s="147"/>
      <c r="G71" s="140"/>
      <c r="H71" s="143"/>
    </row>
    <row r="72" spans="1:8" ht="15" customHeight="1">
      <c r="A72" s="141" t="s">
        <v>31</v>
      </c>
      <c r="B72" s="142">
        <v>5</v>
      </c>
      <c r="C72" s="143" t="str">
        <f>VLOOKUP(B72,'пр.взв.'!B6:H197,2,FALSE)</f>
        <v>СЕМЕНОВ Владислав Михайлович</v>
      </c>
      <c r="D72" s="144" t="str">
        <f>VLOOKUP(B72,'пр.взв.'!B6:H197,3,FALSE)</f>
        <v>18.07.1995, КМС</v>
      </c>
      <c r="E72" s="145" t="str">
        <f>VLOOKUP(B72,'пр.взв.'!B6:H197,4,FALSE)</f>
        <v>УФО</v>
      </c>
      <c r="F72" s="147" t="str">
        <f>VLOOKUP(B72,'пр.взв.'!B6:H225,5,FALSE)</f>
        <v>ХМАО, Излучинск, МО</v>
      </c>
      <c r="G72" s="140">
        <f>VLOOKUP(B72,'пр.взв.'!B6:H402,6,FALSE)</f>
        <v>0</v>
      </c>
      <c r="H72" s="143" t="str">
        <f>VLOOKUP(B72,'пр.взв.'!B6:H414,7,FALSE)</f>
        <v>Моисеев И.В. </v>
      </c>
    </row>
    <row r="73" spans="1:8" ht="15" customHeight="1">
      <c r="A73" s="141"/>
      <c r="B73" s="142"/>
      <c r="C73" s="143"/>
      <c r="D73" s="144"/>
      <c r="E73" s="146"/>
      <c r="F73" s="147"/>
      <c r="G73" s="140"/>
      <c r="H73" s="143"/>
    </row>
    <row r="74" spans="1:8" ht="15" customHeight="1">
      <c r="A74" s="141" t="s">
        <v>32</v>
      </c>
      <c r="B74" s="142">
        <v>3</v>
      </c>
      <c r="C74" s="143" t="str">
        <f>VLOOKUP(B74,'пр.взв.'!B6:H199,2,FALSE)</f>
        <v>ЛИСАВИН Игорь Алексеевич</v>
      </c>
      <c r="D74" s="144" t="str">
        <f>VLOOKUP(B74,'пр.взв.'!B6:H199,3,FALSE)</f>
        <v>15.12.1996 кмс</v>
      </c>
      <c r="E74" s="145" t="str">
        <f>VLOOKUP(B74,'пр.взв.'!B6:H199,4,FALSE)</f>
        <v>СЗФО</v>
      </c>
      <c r="F74" s="147" t="str">
        <f>VLOOKUP(B74,'пр.взв.'!B6:H227,5,FALSE)</f>
        <v>Вологодская Череповец "Россия"</v>
      </c>
      <c r="G74" s="140">
        <f>VLOOKUP(B74,'пр.взв.'!B6:H404,6,FALSE)</f>
        <v>0</v>
      </c>
      <c r="H74" s="143" t="str">
        <f>VLOOKUP(B74,'пр.взв.'!B6:H416,7,FALSE)</f>
        <v>Орлов АИ</v>
      </c>
    </row>
    <row r="75" spans="1:8" ht="15" customHeight="1">
      <c r="A75" s="141"/>
      <c r="B75" s="142"/>
      <c r="C75" s="143"/>
      <c r="D75" s="144"/>
      <c r="E75" s="146"/>
      <c r="F75" s="147"/>
      <c r="G75" s="140"/>
      <c r="H75" s="143"/>
    </row>
    <row r="76" spans="1:8" ht="15" customHeight="1">
      <c r="A76" s="141" t="s">
        <v>33</v>
      </c>
      <c r="B76" s="142">
        <v>2</v>
      </c>
      <c r="C76" s="143" t="str">
        <f>VLOOKUP(B76,'пр.взв.'!B6:H201,2,FALSE)</f>
        <v>БЕДАРЕВ Денис Игоревич</v>
      </c>
      <c r="D76" s="144" t="str">
        <f>VLOOKUP(B76,'пр.взв.'!B1:H201,3,FALSE)</f>
        <v>05.08.1996 кмс</v>
      </c>
      <c r="E76" s="145" t="str">
        <f>VLOOKUP(B76,'пр.взв.'!B6:H201,4,FALSE)</f>
        <v>СФО</v>
      </c>
      <c r="F76" s="147" t="str">
        <f>VLOOKUP(B76,'пр.взв.'!B6:H229,5,FALSE)</f>
        <v>Красноярский, Красноярск МО</v>
      </c>
      <c r="G76" s="140">
        <f>VLOOKUP(B76,'пр.взв.'!B6:H406,6,FALSE)</f>
        <v>0</v>
      </c>
      <c r="H76" s="143" t="str">
        <f>VLOOKUP(B76,'пр.взв.'!B6:H418,7,FALSE)</f>
        <v>Хориков ВА Хориков МА</v>
      </c>
    </row>
    <row r="77" spans="1:8" ht="15" customHeight="1">
      <c r="A77" s="141"/>
      <c r="B77" s="142"/>
      <c r="C77" s="143"/>
      <c r="D77" s="144"/>
      <c r="E77" s="146"/>
      <c r="F77" s="147"/>
      <c r="G77" s="140"/>
      <c r="H77" s="143"/>
    </row>
    <row r="78" spans="1:8" ht="15" customHeight="1">
      <c r="A78" s="141" t="s">
        <v>34</v>
      </c>
      <c r="B78" s="142">
        <v>4</v>
      </c>
      <c r="C78" s="143" t="str">
        <f>VLOOKUP(B78,'пр.взв.'!B6:H203,2,FALSE)</f>
        <v>БАРХАНОЕВ Азраил Баширович</v>
      </c>
      <c r="D78" s="144" t="str">
        <f>VLOOKUP(B78,'пр.взв.'!B6:H203,3,FALSE)</f>
        <v>24.06.1997 кмс</v>
      </c>
      <c r="E78" s="145" t="str">
        <f>VLOOKUP(B78,'пр.взв.'!B6:H203,4,FALSE)</f>
        <v>СКФО</v>
      </c>
      <c r="F78" s="147" t="str">
        <f>VLOOKUP(B78,'пр.взв.'!B6:H231,5,FALSE)</f>
        <v>Р.Ингушетия МО</v>
      </c>
      <c r="G78" s="140">
        <f>VLOOKUP(B78,'пр.взв.'!B6:H408,6,FALSE)</f>
        <v>0</v>
      </c>
      <c r="H78" s="143" t="str">
        <f>VLOOKUP(B78,'пр.взв.'!B6:H420,7,FALSE)</f>
        <v>Чахкиев ИМ Султыгов МБ</v>
      </c>
    </row>
    <row r="79" spans="1:8" ht="15" customHeight="1">
      <c r="A79" s="141"/>
      <c r="B79" s="142"/>
      <c r="C79" s="143"/>
      <c r="D79" s="144"/>
      <c r="E79" s="146"/>
      <c r="F79" s="147"/>
      <c r="G79" s="140"/>
      <c r="H79" s="143"/>
    </row>
    <row r="80" spans="1:8" ht="11.25" customHeight="1" hidden="1">
      <c r="A80" s="141" t="s">
        <v>35</v>
      </c>
      <c r="B80" s="142"/>
      <c r="C80" s="143" t="e">
        <f>VLOOKUP(B80,'пр.взв.'!B6:H205,2,FALSE)</f>
        <v>#N/A</v>
      </c>
      <c r="D80" s="144" t="e">
        <f>VLOOKUP(B80,'пр.взв.'!B1:H205,3,FALSE)</f>
        <v>#N/A</v>
      </c>
      <c r="E80" s="145" t="e">
        <f>VLOOKUP(B80,'пр.взв.'!B1:H205,4,FALSE)</f>
        <v>#N/A</v>
      </c>
      <c r="F80" s="147" t="e">
        <f>VLOOKUP(B80,'пр.взв.'!B7:H233,5,FALSE)</f>
        <v>#N/A</v>
      </c>
      <c r="G80" s="140" t="e">
        <f>VLOOKUP(B80,'пр.взв.'!B1:H410,6,FALSE)</f>
        <v>#N/A</v>
      </c>
      <c r="H80" s="143" t="e">
        <f>VLOOKUP(B80,'пр.взв.'!B1:H422,7,FALSE)</f>
        <v>#N/A</v>
      </c>
    </row>
    <row r="81" spans="1:8" ht="11.25" customHeight="1" hidden="1">
      <c r="A81" s="141"/>
      <c r="B81" s="142"/>
      <c r="C81" s="143"/>
      <c r="D81" s="144"/>
      <c r="E81" s="146"/>
      <c r="F81" s="147"/>
      <c r="G81" s="140"/>
      <c r="H81" s="143"/>
    </row>
    <row r="82" spans="1:8" ht="11.25" customHeight="1" hidden="1">
      <c r="A82" s="141" t="s">
        <v>36</v>
      </c>
      <c r="B82" s="142"/>
      <c r="C82" s="143" t="e">
        <f>VLOOKUP(B82,'пр.взв.'!B1:H207,2,FALSE)</f>
        <v>#N/A</v>
      </c>
      <c r="D82" s="144" t="e">
        <f>VLOOKUP(B82,'пр.взв.'!B1:H207,3,FALSE)</f>
        <v>#N/A</v>
      </c>
      <c r="E82" s="145" t="e">
        <f>VLOOKUP(B82,'пр.взв.'!B1:H207,4,FALSE)</f>
        <v>#N/A</v>
      </c>
      <c r="F82" s="147" t="e">
        <f>VLOOKUP(B82,'пр.взв.'!B1:H235,5,FALSE)</f>
        <v>#N/A</v>
      </c>
      <c r="G82" s="140" t="e">
        <f>VLOOKUP(B82,'пр.взв.'!B1:H412,6,FALSE)</f>
        <v>#N/A</v>
      </c>
      <c r="H82" s="143" t="e">
        <f>VLOOKUP(B82,'пр.взв.'!B1:H424,7,FALSE)</f>
        <v>#N/A</v>
      </c>
    </row>
    <row r="83" spans="1:8" ht="11.25" customHeight="1" hidden="1">
      <c r="A83" s="141"/>
      <c r="B83" s="142"/>
      <c r="C83" s="143"/>
      <c r="D83" s="144"/>
      <c r="E83" s="146"/>
      <c r="F83" s="147"/>
      <c r="G83" s="140"/>
      <c r="H83" s="143"/>
    </row>
    <row r="84" spans="1:8" ht="11.25" customHeight="1" hidden="1">
      <c r="A84" s="141" t="s">
        <v>37</v>
      </c>
      <c r="B84" s="142"/>
      <c r="C84" s="143" t="e">
        <f>VLOOKUP(B84,'пр.взв.'!B1:H209,2,FALSE)</f>
        <v>#N/A</v>
      </c>
      <c r="D84" s="144" t="e">
        <f>VLOOKUP(B84,'пр.взв.'!B1:H209,3,FALSE)</f>
        <v>#N/A</v>
      </c>
      <c r="E84" s="145" t="e">
        <f>VLOOKUP(B84,'пр.взв.'!B1:H209,4,FALSE)</f>
        <v>#N/A</v>
      </c>
      <c r="F84" s="147" t="e">
        <f>VLOOKUP(B84,'пр.взв.'!B1:H237,5,FALSE)</f>
        <v>#N/A</v>
      </c>
      <c r="G84" s="140" t="e">
        <f>VLOOKUP(B84,'пр.взв.'!B1:H414,6,FALSE)</f>
        <v>#N/A</v>
      </c>
      <c r="H84" s="143" t="e">
        <f>VLOOKUP(B84,'пр.взв.'!B1:H426,7,FALSE)</f>
        <v>#N/A</v>
      </c>
    </row>
    <row r="85" spans="1:8" ht="11.25" customHeight="1" hidden="1">
      <c r="A85" s="141"/>
      <c r="B85" s="142"/>
      <c r="C85" s="143"/>
      <c r="D85" s="144"/>
      <c r="E85" s="146"/>
      <c r="F85" s="147"/>
      <c r="G85" s="140"/>
      <c r="H85" s="143"/>
    </row>
    <row r="86" spans="1:8" ht="11.25" customHeight="1" hidden="1">
      <c r="A86" s="141" t="s">
        <v>38</v>
      </c>
      <c r="B86" s="142"/>
      <c r="C86" s="143" t="e">
        <f>VLOOKUP(B86,'пр.взв.'!B1:H211,2,FALSE)</f>
        <v>#N/A</v>
      </c>
      <c r="D86" s="144" t="e">
        <f>VLOOKUP(B86,'пр.взв.'!B1:H211,3,FALSE)</f>
        <v>#N/A</v>
      </c>
      <c r="E86" s="145" t="e">
        <f>VLOOKUP(B86,'пр.взв.'!B1:H211,4,FALSE)</f>
        <v>#N/A</v>
      </c>
      <c r="F86" s="147" t="e">
        <f>VLOOKUP(B86,'пр.взв.'!B1:H239,5,FALSE)</f>
        <v>#N/A</v>
      </c>
      <c r="G86" s="140" t="e">
        <f>VLOOKUP(B86,пр.взв.!B1H418,6,FALSE)</f>
        <v>#NAME?</v>
      </c>
      <c r="H86" s="143" t="e">
        <f>VLOOKUP(B86,'пр.взв.'!B1:H428,7,FALSE)</f>
        <v>#N/A</v>
      </c>
    </row>
    <row r="87" spans="1:8" ht="11.25" customHeight="1" hidden="1">
      <c r="A87" s="141"/>
      <c r="B87" s="142"/>
      <c r="C87" s="143"/>
      <c r="D87" s="144"/>
      <c r="E87" s="146"/>
      <c r="F87" s="147"/>
      <c r="G87" s="140"/>
      <c r="H87" s="143"/>
    </row>
    <row r="88" spans="1:8" ht="11.25" customHeight="1" hidden="1">
      <c r="A88" s="141" t="s">
        <v>39</v>
      </c>
      <c r="B88" s="142"/>
      <c r="C88" s="143" t="e">
        <f>VLOOKUP(B88,'пр.взв.'!B1:H213,2,FALSE)</f>
        <v>#N/A</v>
      </c>
      <c r="D88" s="144" t="e">
        <f>VLOOKUP(B88,'пр.взв.'!B1:H213,3,FALSE)</f>
        <v>#N/A</v>
      </c>
      <c r="E88" s="145" t="e">
        <f>VLOOKUP(B88,'пр.взв.'!B1:H213,4,FALSE)</f>
        <v>#N/A</v>
      </c>
      <c r="F88" s="147" t="e">
        <f>VLOOKUP(B88,'пр.взв.'!B1:H241,5,FALSE)</f>
        <v>#N/A</v>
      </c>
      <c r="G88" s="140" t="e">
        <f>VLOOKUP(B88,'пр.взв.'!B1:H418,6,FALSE)</f>
        <v>#N/A</v>
      </c>
      <c r="H88" s="143" t="e">
        <f>VLOOKUP(B88,'пр.взв.'!B1:H430,7,FALSE)</f>
        <v>#N/A</v>
      </c>
    </row>
    <row r="89" spans="1:8" ht="11.25" customHeight="1" hidden="1">
      <c r="A89" s="141"/>
      <c r="B89" s="142"/>
      <c r="C89" s="143"/>
      <c r="D89" s="144"/>
      <c r="E89" s="146"/>
      <c r="F89" s="147"/>
      <c r="G89" s="140"/>
      <c r="H89" s="143"/>
    </row>
    <row r="90" spans="1:8" ht="11.25" customHeight="1" hidden="1">
      <c r="A90" s="141" t="s">
        <v>40</v>
      </c>
      <c r="B90" s="142"/>
      <c r="C90" s="143" t="e">
        <f>VLOOKUP(B90,'пр.взв.'!B1:H215,2,FALSE)</f>
        <v>#N/A</v>
      </c>
      <c r="D90" s="144" t="e">
        <f>VLOOKUP(B90,'пр.взв.'!B1:H215,3,FALSE)</f>
        <v>#N/A</v>
      </c>
      <c r="E90" s="145" t="e">
        <f>VLOOKUP(B90,'пр.взв.'!B1:H215,4,FALSE)</f>
        <v>#N/A</v>
      </c>
      <c r="F90" s="147" t="e">
        <f>VLOOKUP(B90,'пр.взв.'!B1:H243,5,FALSE)</f>
        <v>#N/A</v>
      </c>
      <c r="G90" s="140" t="e">
        <f>VLOOKUP(B90,'пр.взв.'!B1:H420,6,FALSE)</f>
        <v>#N/A</v>
      </c>
      <c r="H90" s="143" t="e">
        <f>VLOOKUP(B90,'пр.взв.'!B1:H432,7,FALSE)</f>
        <v>#N/A</v>
      </c>
    </row>
    <row r="91" spans="1:8" ht="11.25" customHeight="1" hidden="1">
      <c r="A91" s="141"/>
      <c r="B91" s="142"/>
      <c r="C91" s="143"/>
      <c r="D91" s="144"/>
      <c r="E91" s="146"/>
      <c r="F91" s="147"/>
      <c r="G91" s="140"/>
      <c r="H91" s="143"/>
    </row>
    <row r="92" spans="1:8" ht="12.75" hidden="1">
      <c r="A92" s="141" t="s">
        <v>41</v>
      </c>
      <c r="B92" s="142"/>
      <c r="C92" s="143" t="e">
        <f>VLOOKUP(B92,'пр.взв.'!B1:H217,2,FALSE)</f>
        <v>#N/A</v>
      </c>
      <c r="D92" s="144" t="e">
        <f>VLOOKUP(B92,'пр.взв.'!B1:H217,3,FALSE)</f>
        <v>#N/A</v>
      </c>
      <c r="E92" s="145" t="e">
        <f>VLOOKUP(B92,'пр.взв.'!B1:H217,4,FALSE)</f>
        <v>#N/A</v>
      </c>
      <c r="F92" s="147" t="e">
        <f>VLOOKUP(B92,'пр.взв.'!B1:H245,5,FALSE)</f>
        <v>#N/A</v>
      </c>
      <c r="G92" s="140" t="e">
        <f>VLOOKUP(B92,'пр.взв.'!B1:H422,6,FALSE)</f>
        <v>#N/A</v>
      </c>
      <c r="H92" s="143" t="e">
        <f>VLOOKUP(B92,'пр.взв.'!B1:H434,7,FALSE)</f>
        <v>#N/A</v>
      </c>
    </row>
    <row r="93" spans="1:8" ht="12.75" hidden="1">
      <c r="A93" s="141"/>
      <c r="B93" s="142"/>
      <c r="C93" s="143"/>
      <c r="D93" s="144"/>
      <c r="E93" s="146"/>
      <c r="F93" s="147"/>
      <c r="G93" s="140"/>
      <c r="H93" s="143"/>
    </row>
    <row r="94" spans="1:8" ht="12.75" hidden="1">
      <c r="A94" s="141" t="s">
        <v>42</v>
      </c>
      <c r="B94" s="142"/>
      <c r="C94" s="143" t="e">
        <f>VLOOKUP(B94,'пр.взв.'!B1:H219,2,FALSE)</f>
        <v>#N/A</v>
      </c>
      <c r="D94" s="144" t="e">
        <f>VLOOKUP(B94,'пр.взв.'!B1:H219,3,FALSE)</f>
        <v>#N/A</v>
      </c>
      <c r="E94" s="145" t="e">
        <f>VLOOKUP(B94,'пр.взв.'!B1:H219,4,FALSE)</f>
        <v>#N/A</v>
      </c>
      <c r="F94" s="147" t="e">
        <f>VLOOKUP(B94,'пр.взв.'!B1:H247,5,FALSE)</f>
        <v>#N/A</v>
      </c>
      <c r="G94" s="140" t="e">
        <f>VLOOKUP(B94,'пр.взв.'!B1:H424,6,FALSE)</f>
        <v>#N/A</v>
      </c>
      <c r="H94" s="143" t="e">
        <f>VLOOKUP(B94,'пр.взв.'!B1:H436,7,FALSE)</f>
        <v>#N/A</v>
      </c>
    </row>
    <row r="95" spans="1:8" ht="12.75" hidden="1">
      <c r="A95" s="141"/>
      <c r="B95" s="142"/>
      <c r="C95" s="143"/>
      <c r="D95" s="144"/>
      <c r="E95" s="146"/>
      <c r="F95" s="147"/>
      <c r="G95" s="140"/>
      <c r="H95" s="143"/>
    </row>
    <row r="96" spans="1:8" ht="12.75" hidden="1">
      <c r="A96" s="141" t="s">
        <v>43</v>
      </c>
      <c r="B96" s="142"/>
      <c r="C96" s="143" t="e">
        <f>VLOOKUP(B96,'пр.взв.'!B1:H221,2,FALSE)</f>
        <v>#N/A</v>
      </c>
      <c r="D96" s="144" t="e">
        <f>VLOOKUP(B96,'пр.взв.'!B1:H221,3,FALSE)</f>
        <v>#N/A</v>
      </c>
      <c r="E96" s="145" t="e">
        <f>VLOOKUP(B96,'пр.взв.'!B1:H221,4,FALSE)</f>
        <v>#N/A</v>
      </c>
      <c r="F96" s="147" t="e">
        <f>VLOOKUP(B96,'пр.взв.'!B1:H249,5,FALSE)</f>
        <v>#N/A</v>
      </c>
      <c r="G96" s="140" t="e">
        <f>VLOOKUP(B96,'пр.взв.'!B1:H426,6,FALSE)</f>
        <v>#N/A</v>
      </c>
      <c r="H96" s="143" t="e">
        <f>VLOOKUP(B96,'пр.взв.'!B1:H438,7,FALSE)</f>
        <v>#N/A</v>
      </c>
    </row>
    <row r="97" spans="1:8" ht="12.75" hidden="1">
      <c r="A97" s="141"/>
      <c r="B97" s="142"/>
      <c r="C97" s="143"/>
      <c r="D97" s="144"/>
      <c r="E97" s="146"/>
      <c r="F97" s="147"/>
      <c r="G97" s="140"/>
      <c r="H97" s="143"/>
    </row>
    <row r="98" spans="1:8" ht="12.75" hidden="1">
      <c r="A98" s="141" t="s">
        <v>44</v>
      </c>
      <c r="B98" s="142"/>
      <c r="C98" s="143" t="e">
        <f>VLOOKUP(B98,'пр.взв.'!B1:H223,2,FALSE)</f>
        <v>#N/A</v>
      </c>
      <c r="D98" s="144" t="e">
        <f>VLOOKUP(B98,'пр.взв.'!B1:H223,3,FALSE)</f>
        <v>#N/A</v>
      </c>
      <c r="E98" s="145" t="e">
        <f>VLOOKUP(B98,'пр.взв.'!B1:H223,4,FALSE)</f>
        <v>#N/A</v>
      </c>
      <c r="F98" s="147" t="e">
        <f>VLOOKUP(B98,'пр.взв.'!B1:H251,5,FALSE)</f>
        <v>#N/A</v>
      </c>
      <c r="G98" s="140" t="e">
        <f>VLOOKUP(B98,'пр.взв.'!B1:H428,6,FALSE)</f>
        <v>#N/A</v>
      </c>
      <c r="H98" s="143" t="e">
        <f>VLOOKUP(B98,'пр.взв.'!B1:H440,7,FALSE)</f>
        <v>#N/A</v>
      </c>
    </row>
    <row r="99" spans="1:8" ht="12.75" hidden="1">
      <c r="A99" s="141"/>
      <c r="B99" s="142"/>
      <c r="C99" s="143"/>
      <c r="D99" s="144"/>
      <c r="E99" s="146"/>
      <c r="F99" s="147"/>
      <c r="G99" s="140"/>
      <c r="H99" s="143"/>
    </row>
    <row r="100" spans="1:8" ht="12.75" hidden="1">
      <c r="A100" s="141" t="s">
        <v>45</v>
      </c>
      <c r="B100" s="142"/>
      <c r="C100" s="143" t="e">
        <f>VLOOKUP(B100,'пр.взв.'!B1:H225,2,FALSE)</f>
        <v>#N/A</v>
      </c>
      <c r="D100" s="144" t="e">
        <f>VLOOKUP(B100,'пр.взв.'!B1:H225,3,FALSE)</f>
        <v>#N/A</v>
      </c>
      <c r="E100" s="145" t="e">
        <f>VLOOKUP(B100,'пр.взв.'!B1:H225,4,FALSE)</f>
        <v>#N/A</v>
      </c>
      <c r="F100" s="147" t="e">
        <f>VLOOKUP(B100,'пр.взв.'!B1:H253,5,FALSE)</f>
        <v>#N/A</v>
      </c>
      <c r="G100" s="140" t="e">
        <f>VLOOKUP(B100,'пр.взв.'!B1:H430,6,FALSE)</f>
        <v>#N/A</v>
      </c>
      <c r="H100" s="143" t="e">
        <f>VLOOKUP(B100,'пр.взв.'!B1:H442,7,FALSE)</f>
        <v>#N/A</v>
      </c>
    </row>
    <row r="101" spans="1:8" ht="12.75" hidden="1">
      <c r="A101" s="141"/>
      <c r="B101" s="142"/>
      <c r="C101" s="143"/>
      <c r="D101" s="144"/>
      <c r="E101" s="146"/>
      <c r="F101" s="147"/>
      <c r="G101" s="140"/>
      <c r="H101" s="143"/>
    </row>
    <row r="102" spans="1:8" ht="12.75" hidden="1">
      <c r="A102" s="141" t="s">
        <v>46</v>
      </c>
      <c r="B102" s="142"/>
      <c r="C102" s="143" t="e">
        <f>VLOOKUP(B102,'пр.взв.'!B1:H227,2,FALSE)</f>
        <v>#N/A</v>
      </c>
      <c r="D102" s="144" t="e">
        <f>VLOOKUP(B102,'пр.взв.'!B1:H227,3,FALSE)</f>
        <v>#N/A</v>
      </c>
      <c r="E102" s="145" t="e">
        <f>VLOOKUP(B102,'пр.взв.'!B1:H227,4,FALSE)</f>
        <v>#N/A</v>
      </c>
      <c r="F102" s="147" t="e">
        <f>VLOOKUP(B102,'пр.взв.'!B1:H255,5,FALSE)</f>
        <v>#N/A</v>
      </c>
      <c r="G102" s="140" t="e">
        <f>VLOOKUP(B102,'пр.взв.'!B1:H432,6,FALSE)</f>
        <v>#N/A</v>
      </c>
      <c r="H102" s="143" t="e">
        <f>VLOOKUP(B102,'пр.взв.'!B1:H444,7,FALSE)</f>
        <v>#N/A</v>
      </c>
    </row>
    <row r="103" spans="1:8" ht="12.75" hidden="1">
      <c r="A103" s="141"/>
      <c r="B103" s="142"/>
      <c r="C103" s="143"/>
      <c r="D103" s="144"/>
      <c r="E103" s="146"/>
      <c r="F103" s="147"/>
      <c r="G103" s="140"/>
      <c r="H103" s="143"/>
    </row>
    <row r="104" spans="1:8" ht="12.75" hidden="1">
      <c r="A104" s="141" t="s">
        <v>47</v>
      </c>
      <c r="B104" s="142"/>
      <c r="C104" s="143" t="e">
        <f>VLOOKUP(B104,'пр.взв.'!B1:H229,2,FALSE)</f>
        <v>#N/A</v>
      </c>
      <c r="D104" s="144" t="e">
        <f>VLOOKUP(B104,'пр.взв.'!B1:H229,3,FALSE)</f>
        <v>#N/A</v>
      </c>
      <c r="E104" s="145" t="e">
        <f>VLOOKUP(B104,'пр.взв.'!B1:H229,4,FALSE)</f>
        <v>#N/A</v>
      </c>
      <c r="F104" s="147" t="e">
        <f>VLOOKUP(B104,'пр.взв.'!B1:H257,5,FALSE)</f>
        <v>#N/A</v>
      </c>
      <c r="G104" s="140" t="e">
        <f>VLOOKUP(B104,'пр.взв.'!B1:H434,6,FALSE)</f>
        <v>#N/A</v>
      </c>
      <c r="H104" s="143" t="e">
        <f>VLOOKUP(B104,'пр.взв.'!B1:H446,7,FALSE)</f>
        <v>#N/A</v>
      </c>
    </row>
    <row r="105" spans="1:8" ht="12.75" hidden="1">
      <c r="A105" s="141"/>
      <c r="B105" s="142"/>
      <c r="C105" s="143"/>
      <c r="D105" s="144"/>
      <c r="E105" s="146"/>
      <c r="F105" s="147"/>
      <c r="G105" s="140"/>
      <c r="H105" s="143"/>
    </row>
    <row r="106" spans="1:8" ht="12.75" hidden="1">
      <c r="A106" s="141" t="s">
        <v>48</v>
      </c>
      <c r="B106" s="142"/>
      <c r="C106" s="143" t="e">
        <f>VLOOKUP(B106,'пр.взв.'!B1:H231,2,FALSE)</f>
        <v>#N/A</v>
      </c>
      <c r="D106" s="144" t="e">
        <f>VLOOKUP(B106,'пр.взв.'!B1:H231,3,FALSE)</f>
        <v>#N/A</v>
      </c>
      <c r="E106" s="145" t="e">
        <f>VLOOKUP(B106,'пр.взв.'!B1:H231,4,FALSE)</f>
        <v>#N/A</v>
      </c>
      <c r="F106" s="147" t="e">
        <f>VLOOKUP(B106,'пр.взв.'!B1:H259,5,FALSE)</f>
        <v>#N/A</v>
      </c>
      <c r="G106" s="140" t="e">
        <f>VLOOKUP(B106,'пр.взв.'!B1:H436,6,FALSE)</f>
        <v>#N/A</v>
      </c>
      <c r="H106" s="143" t="e">
        <f>VLOOKUP(B106,'пр.взв.'!B1:H448,7,FALSE)</f>
        <v>#N/A</v>
      </c>
    </row>
    <row r="107" spans="1:8" ht="12.75" hidden="1">
      <c r="A107" s="141"/>
      <c r="B107" s="142"/>
      <c r="C107" s="143"/>
      <c r="D107" s="144"/>
      <c r="E107" s="146"/>
      <c r="F107" s="147"/>
      <c r="G107" s="140"/>
      <c r="H107" s="143"/>
    </row>
    <row r="108" spans="1:8" ht="12.75" hidden="1">
      <c r="A108" s="141" t="s">
        <v>49</v>
      </c>
      <c r="B108" s="142"/>
      <c r="C108" s="143" t="e">
        <f>VLOOKUP(B108,'пр.взв.'!B1:H233,2,FALSE)</f>
        <v>#N/A</v>
      </c>
      <c r="D108" s="144" t="e">
        <f>VLOOKUP(B108,'пр.взв.'!B1:H233,3,FALSE)</f>
        <v>#N/A</v>
      </c>
      <c r="E108" s="145" t="e">
        <f>VLOOKUP(B108,'пр.взв.'!B1:H233,4,FALSE)</f>
        <v>#N/A</v>
      </c>
      <c r="F108" s="147" t="e">
        <f>VLOOKUP(B108,'пр.взв.'!B1:H261,5,FALSE)</f>
        <v>#N/A</v>
      </c>
      <c r="G108" s="140" t="e">
        <f>VLOOKUP(B108,'пр.взв.'!B1:H438,6,FALSE)</f>
        <v>#N/A</v>
      </c>
      <c r="H108" s="143" t="e">
        <f>VLOOKUP(B108,'пр.взв.'!B1:H450,7,FALSE)</f>
        <v>#N/A</v>
      </c>
    </row>
    <row r="109" spans="1:8" ht="12.75" hidden="1">
      <c r="A109" s="141"/>
      <c r="B109" s="142"/>
      <c r="C109" s="143"/>
      <c r="D109" s="144"/>
      <c r="E109" s="146"/>
      <c r="F109" s="147"/>
      <c r="G109" s="140"/>
      <c r="H109" s="143"/>
    </row>
    <row r="110" spans="1:8" ht="12.75" hidden="1">
      <c r="A110" s="141" t="s">
        <v>50</v>
      </c>
      <c r="B110" s="142"/>
      <c r="C110" s="143" t="e">
        <f>VLOOKUP(B110,'пр.взв.'!B1:H235,2,FALSE)</f>
        <v>#N/A</v>
      </c>
      <c r="D110" s="144" t="e">
        <f>VLOOKUP(B110,'пр.взв.'!B1:H235,3,FALSE)</f>
        <v>#N/A</v>
      </c>
      <c r="E110" s="145" t="e">
        <f>VLOOKUP(B110,'пр.взв.'!B1:H235,4,FALSE)</f>
        <v>#N/A</v>
      </c>
      <c r="F110" s="147" t="e">
        <f>VLOOKUP(B110,'пр.взв.'!B1:H263,5,FALSE)</f>
        <v>#N/A</v>
      </c>
      <c r="G110" s="140" t="e">
        <f>VLOOKUP(B110,'пр.взв.'!B1:H440,6,FALSE)</f>
        <v>#N/A</v>
      </c>
      <c r="H110" s="143" t="e">
        <f>VLOOKUP(B110,'пр.взв.'!B1:H452,7,FALSE)</f>
        <v>#N/A</v>
      </c>
    </row>
    <row r="111" spans="1:8" ht="12.75" hidden="1">
      <c r="A111" s="141"/>
      <c r="B111" s="142"/>
      <c r="C111" s="143"/>
      <c r="D111" s="144"/>
      <c r="E111" s="146"/>
      <c r="F111" s="147"/>
      <c r="G111" s="140"/>
      <c r="H111" s="143"/>
    </row>
    <row r="112" spans="1:8" ht="12.75" hidden="1">
      <c r="A112" s="141" t="s">
        <v>51</v>
      </c>
      <c r="B112" s="142"/>
      <c r="C112" s="143" t="e">
        <f>VLOOKUP(B112,'пр.взв.'!B1:H237,2,FALSE)</f>
        <v>#N/A</v>
      </c>
      <c r="D112" s="144" t="e">
        <f>VLOOKUP(B112,'пр.взв.'!B1:H237,3,FALSE)</f>
        <v>#N/A</v>
      </c>
      <c r="E112" s="145" t="e">
        <f>VLOOKUP(B112,'пр.взв.'!B1:H237,4,FALSE)</f>
        <v>#N/A</v>
      </c>
      <c r="F112" s="147" t="e">
        <f>VLOOKUP(B112,'пр.взв.'!B1:H265,5,FALSE)</f>
        <v>#N/A</v>
      </c>
      <c r="G112" s="140" t="e">
        <f>VLOOKUP(B112,'пр.взв.'!B1:H442,6,FALSE)</f>
        <v>#N/A</v>
      </c>
      <c r="H112" s="143" t="e">
        <f>VLOOKUP(B112,'пр.взв.'!B1:H454,7,FALSE)</f>
        <v>#N/A</v>
      </c>
    </row>
    <row r="113" spans="1:8" ht="12.75" hidden="1">
      <c r="A113" s="141"/>
      <c r="B113" s="142"/>
      <c r="C113" s="143"/>
      <c r="D113" s="144"/>
      <c r="E113" s="146"/>
      <c r="F113" s="147"/>
      <c r="G113" s="140"/>
      <c r="H113" s="143"/>
    </row>
    <row r="114" spans="1:8" ht="12.75" hidden="1">
      <c r="A114" s="141" t="s">
        <v>52</v>
      </c>
      <c r="B114" s="142"/>
      <c r="C114" s="143" t="e">
        <f>VLOOKUP(B114,'пр.взв.'!B1:H239,2,FALSE)</f>
        <v>#N/A</v>
      </c>
      <c r="D114" s="144" t="e">
        <f>VLOOKUP(B114,'пр.взв.'!B1:H239,3,FALSE)</f>
        <v>#N/A</v>
      </c>
      <c r="E114" s="145" t="e">
        <f>VLOOKUP(B114,'пр.взв.'!B1:H239,4,FALSE)</f>
        <v>#N/A</v>
      </c>
      <c r="F114" s="147" t="e">
        <f>VLOOKUP(B114,'пр.взв.'!B1:H267,5,FALSE)</f>
        <v>#N/A</v>
      </c>
      <c r="G114" s="140" t="e">
        <f>VLOOKUP(B114,'пр.взв.'!B1:H444,6,FALSE)</f>
        <v>#N/A</v>
      </c>
      <c r="H114" s="143" t="e">
        <f>VLOOKUP(B114,'пр.взв.'!B1:H456,7,FALSE)</f>
        <v>#N/A</v>
      </c>
    </row>
    <row r="115" spans="1:8" ht="12.75" hidden="1">
      <c r="A115" s="141"/>
      <c r="B115" s="142"/>
      <c r="C115" s="143"/>
      <c r="D115" s="144"/>
      <c r="E115" s="146"/>
      <c r="F115" s="147"/>
      <c r="G115" s="140"/>
      <c r="H115" s="143"/>
    </row>
    <row r="116" spans="1:8" ht="12.75" hidden="1">
      <c r="A116" s="141" t="s">
        <v>53</v>
      </c>
      <c r="B116" s="142"/>
      <c r="C116" s="143" t="e">
        <f>VLOOKUP(B116,'пр.взв.'!B1:H241,2,FALSE)</f>
        <v>#N/A</v>
      </c>
      <c r="D116" s="144" t="e">
        <f>VLOOKUP(B116,'пр.взв.'!B1:H241,3,FALSE)</f>
        <v>#N/A</v>
      </c>
      <c r="E116" s="145" t="e">
        <f>VLOOKUP(B116,'пр.взв.'!B1:H241,4,FALSE)</f>
        <v>#N/A</v>
      </c>
      <c r="F116" s="147" t="e">
        <f>VLOOKUP(B116,'пр.взв.'!B1:H269,5,FALSE)</f>
        <v>#N/A</v>
      </c>
      <c r="G116" s="140" t="e">
        <f>VLOOKUP(B116,'пр.взв.'!B1:H446,6,FALSE)</f>
        <v>#N/A</v>
      </c>
      <c r="H116" s="143" t="e">
        <f>VLOOKUP(B116,'пр.взв.'!B1:H458,7,FALSE)</f>
        <v>#N/A</v>
      </c>
    </row>
    <row r="117" spans="1:8" ht="12.75" hidden="1">
      <c r="A117" s="141"/>
      <c r="B117" s="142"/>
      <c r="C117" s="143"/>
      <c r="D117" s="144"/>
      <c r="E117" s="146"/>
      <c r="F117" s="147"/>
      <c r="G117" s="140"/>
      <c r="H117" s="143"/>
    </row>
    <row r="118" spans="1:8" ht="12.75" hidden="1">
      <c r="A118" s="141" t="s">
        <v>54</v>
      </c>
      <c r="B118" s="142"/>
      <c r="C118" s="143" t="e">
        <f>VLOOKUP(B118,'пр.взв.'!B1:H243,2,FALSE)</f>
        <v>#N/A</v>
      </c>
      <c r="D118" s="144" t="e">
        <f>VLOOKUP(B118,'пр.взв.'!B1:H243,3,FALSE)</f>
        <v>#N/A</v>
      </c>
      <c r="E118" s="145" t="e">
        <f>VLOOKUP(B118,'пр.взв.'!B1:H243,4,FALSE)</f>
        <v>#N/A</v>
      </c>
      <c r="F118" s="147" t="e">
        <f>VLOOKUP(B118,'пр.взв.'!B1:H271,5,FALSE)</f>
        <v>#N/A</v>
      </c>
      <c r="G118" s="140" t="e">
        <f>VLOOKUP(B118,'пр.взв.'!B1:H448,6,FALSE)</f>
        <v>#N/A</v>
      </c>
      <c r="H118" s="143" t="e">
        <f>VLOOKUP(B118,'пр.взв.'!B1:H460,7,FALSE)</f>
        <v>#N/A</v>
      </c>
    </row>
    <row r="119" spans="1:8" ht="12.75" hidden="1">
      <c r="A119" s="141"/>
      <c r="B119" s="142"/>
      <c r="C119" s="143"/>
      <c r="D119" s="144"/>
      <c r="E119" s="146"/>
      <c r="F119" s="147"/>
      <c r="G119" s="140"/>
      <c r="H119" s="143"/>
    </row>
    <row r="120" spans="1:8" ht="12.75" hidden="1">
      <c r="A120" s="141" t="s">
        <v>55</v>
      </c>
      <c r="B120" s="142"/>
      <c r="C120" s="143" t="e">
        <f>VLOOKUP(B120,'пр.взв.'!B1:H245,2,FALSE)</f>
        <v>#N/A</v>
      </c>
      <c r="D120" s="144" t="e">
        <f>VLOOKUP(B120,'пр.взв.'!B1:H245,3,FALSE)</f>
        <v>#N/A</v>
      </c>
      <c r="E120" s="145" t="e">
        <f>VLOOKUP(B120,'пр.взв.'!B1:H245,4,FALSE)</f>
        <v>#N/A</v>
      </c>
      <c r="F120" s="147" t="e">
        <f>VLOOKUP(B120,'пр.взв.'!B1:H273,5,FALSE)</f>
        <v>#N/A</v>
      </c>
      <c r="G120" s="140" t="e">
        <f>VLOOKUP(B120,'пр.взв.'!B1:H450,6,FALSE)</f>
        <v>#N/A</v>
      </c>
      <c r="H120" s="143" t="e">
        <f>VLOOKUP(B120,'пр.взв.'!B1:H462,7,FALSE)</f>
        <v>#N/A</v>
      </c>
    </row>
    <row r="121" spans="1:8" ht="12.75" hidden="1">
      <c r="A121" s="141"/>
      <c r="B121" s="142"/>
      <c r="C121" s="143"/>
      <c r="D121" s="144"/>
      <c r="E121" s="146"/>
      <c r="F121" s="147"/>
      <c r="G121" s="140"/>
      <c r="H121" s="143"/>
    </row>
    <row r="122" spans="1:8" ht="12.75" hidden="1">
      <c r="A122" s="141" t="s">
        <v>56</v>
      </c>
      <c r="B122" s="142"/>
      <c r="C122" s="143" t="e">
        <f>VLOOKUP(B122,'пр.взв.'!B1:H247,2,FALSE)</f>
        <v>#N/A</v>
      </c>
      <c r="D122" s="144" t="e">
        <f>VLOOKUP(B122,'пр.взв.'!B1:H247,3,FALSE)</f>
        <v>#N/A</v>
      </c>
      <c r="E122" s="145" t="e">
        <f>VLOOKUP(B122,'пр.взв.'!B1:H247,4,FALSE)</f>
        <v>#N/A</v>
      </c>
      <c r="F122" s="147" t="e">
        <f>VLOOKUP(B122,'пр.взв.'!B1:H275,5,FALSE)</f>
        <v>#N/A</v>
      </c>
      <c r="G122" s="140" t="e">
        <f>VLOOKUP(B122,'пр.взв.'!B1:H452,6,FALSE)</f>
        <v>#N/A</v>
      </c>
      <c r="H122" s="143" t="e">
        <f>VLOOKUP(B122,'пр.взв.'!B1:H464,7,FALSE)</f>
        <v>#N/A</v>
      </c>
    </row>
    <row r="123" spans="1:8" ht="12.75" hidden="1">
      <c r="A123" s="141"/>
      <c r="B123" s="142"/>
      <c r="C123" s="143"/>
      <c r="D123" s="144"/>
      <c r="E123" s="146"/>
      <c r="F123" s="147"/>
      <c r="G123" s="140"/>
      <c r="H123" s="143"/>
    </row>
    <row r="124" spans="1:8" ht="12.75" hidden="1">
      <c r="A124" s="141" t="s">
        <v>57</v>
      </c>
      <c r="B124" s="142"/>
      <c r="C124" s="143" t="e">
        <f>VLOOKUP(B124,'пр.взв.'!B1:H249,2,FALSE)</f>
        <v>#N/A</v>
      </c>
      <c r="D124" s="144" t="e">
        <f>VLOOKUP(B124,'пр.взв.'!B1:H249,3,FALSE)</f>
        <v>#N/A</v>
      </c>
      <c r="E124" s="145" t="e">
        <f>VLOOKUP(B124,'пр.взв.'!B1:H249,4,FALSE)</f>
        <v>#N/A</v>
      </c>
      <c r="F124" s="147" t="e">
        <f>VLOOKUP(B124,'пр.взв.'!B1:H277,5,FALSE)</f>
        <v>#N/A</v>
      </c>
      <c r="G124" s="140" t="e">
        <f>VLOOKUP(B124,'пр.взв.'!B1:H454,6,FALSE)</f>
        <v>#N/A</v>
      </c>
      <c r="H124" s="143" t="e">
        <f>VLOOKUP(B124,'пр.взв.'!B1:H466,7,FALSE)</f>
        <v>#N/A</v>
      </c>
    </row>
    <row r="125" spans="1:8" ht="12.75" hidden="1">
      <c r="A125" s="141"/>
      <c r="B125" s="142"/>
      <c r="C125" s="143"/>
      <c r="D125" s="144"/>
      <c r="E125" s="146"/>
      <c r="F125" s="147"/>
      <c r="G125" s="140"/>
      <c r="H125" s="143"/>
    </row>
    <row r="126" spans="1:8" ht="12.75" hidden="1">
      <c r="A126" s="141" t="s">
        <v>58</v>
      </c>
      <c r="B126" s="142"/>
      <c r="C126" s="143" t="e">
        <f>VLOOKUP(B126,'пр.взв.'!B1:H251,2,FALSE)</f>
        <v>#N/A</v>
      </c>
      <c r="D126" s="144" t="e">
        <f>VLOOKUP(B126,'пр.взв.'!B1:H251,3,FALSE)</f>
        <v>#N/A</v>
      </c>
      <c r="E126" s="145" t="e">
        <f>VLOOKUP(B126,'пр.взв.'!B1:H251,4,FALSE)</f>
        <v>#N/A</v>
      </c>
      <c r="F126" s="147" t="e">
        <f>VLOOKUP(B126,'пр.взв.'!B1:H279,5,FALSE)</f>
        <v>#N/A</v>
      </c>
      <c r="G126" s="140" t="e">
        <f>VLOOKUP(B126,'пр.взв.'!B1:H456,6,FALSE)</f>
        <v>#N/A</v>
      </c>
      <c r="H126" s="143" t="e">
        <f>VLOOKUP(B126,'пр.взв.'!B1:H468,7,FALSE)</f>
        <v>#N/A</v>
      </c>
    </row>
    <row r="127" spans="1:8" ht="12.75" hidden="1">
      <c r="A127" s="141"/>
      <c r="B127" s="142"/>
      <c r="C127" s="143"/>
      <c r="D127" s="144"/>
      <c r="E127" s="146"/>
      <c r="F127" s="147"/>
      <c r="G127" s="140"/>
      <c r="H127" s="143"/>
    </row>
    <row r="128" spans="1:8" ht="12.75" hidden="1">
      <c r="A128" s="141" t="s">
        <v>59</v>
      </c>
      <c r="B128" s="142"/>
      <c r="C128" s="143" t="e">
        <f>VLOOKUP(B128,'пр.взв.'!B1:H253,2,FALSE)</f>
        <v>#N/A</v>
      </c>
      <c r="D128" s="144" t="e">
        <f>VLOOKUP(B128,'пр.взв.'!B1:H253,3,FALSE)</f>
        <v>#N/A</v>
      </c>
      <c r="E128" s="145" t="e">
        <f>VLOOKUP(B128,'пр.взв.'!B1:H253,4,FALSE)</f>
        <v>#N/A</v>
      </c>
      <c r="F128" s="147" t="e">
        <f>VLOOKUP(B128,'пр.взв.'!B1:H281,5,FALSE)</f>
        <v>#N/A</v>
      </c>
      <c r="G128" s="140" t="e">
        <f>VLOOKUP(B128,'пр.взв.'!B1:H458,6,FALSE)</f>
        <v>#N/A</v>
      </c>
      <c r="H128" s="143" t="e">
        <f>VLOOKUP(B128,'пр.взв.'!B1:H470,7,FALSE)</f>
        <v>#N/A</v>
      </c>
    </row>
    <row r="129" spans="1:8" ht="12.75" hidden="1">
      <c r="A129" s="141"/>
      <c r="B129" s="142"/>
      <c r="C129" s="143"/>
      <c r="D129" s="144"/>
      <c r="E129" s="146"/>
      <c r="F129" s="147"/>
      <c r="G129" s="140"/>
      <c r="H129" s="143"/>
    </row>
    <row r="130" spans="1:8" ht="12.75" hidden="1">
      <c r="A130" s="141" t="s">
        <v>60</v>
      </c>
      <c r="B130" s="142"/>
      <c r="C130" s="143" t="e">
        <f>VLOOKUP(B130,'пр.взв.'!B1:H255,2,FALSE)</f>
        <v>#N/A</v>
      </c>
      <c r="D130" s="144" t="e">
        <f>VLOOKUP(B130,'пр.взв.'!B1:H255,3,FALSE)</f>
        <v>#N/A</v>
      </c>
      <c r="E130" s="145" t="e">
        <f>VLOOKUP(B130,'пр.взв.'!B1:H255,4,FALSE)</f>
        <v>#N/A</v>
      </c>
      <c r="F130" s="147" t="e">
        <f>VLOOKUP(B130,'пр.взв.'!B1:H283,5,FALSE)</f>
        <v>#N/A</v>
      </c>
      <c r="G130" s="140" t="e">
        <f>VLOOKUP(B130,'пр.взв.'!B1:H460,6,FALSE)</f>
        <v>#N/A</v>
      </c>
      <c r="H130" s="143" t="e">
        <f>VLOOKUP(B130,'пр.взв.'!B1:H472,7,FALSE)</f>
        <v>#N/A</v>
      </c>
    </row>
    <row r="131" spans="1:8" ht="12.75" hidden="1">
      <c r="A131" s="141"/>
      <c r="B131" s="142"/>
      <c r="C131" s="143"/>
      <c r="D131" s="144"/>
      <c r="E131" s="146"/>
      <c r="F131" s="147"/>
      <c r="G131" s="140"/>
      <c r="H131" s="143"/>
    </row>
    <row r="132" spans="1:8" ht="12.75" hidden="1">
      <c r="A132" s="141" t="s">
        <v>61</v>
      </c>
      <c r="B132" s="142"/>
      <c r="C132" s="143" t="e">
        <f>VLOOKUP(B132,'пр.взв.'!B1:H257,2,FALSE)</f>
        <v>#N/A</v>
      </c>
      <c r="D132" s="144" t="e">
        <f>VLOOKUP(B132,'пр.взв.'!B1:H257,3,FALSE)</f>
        <v>#N/A</v>
      </c>
      <c r="E132" s="145" t="e">
        <f>VLOOKUP(B132,'пр.взв.'!B1:H257,4,FALSE)</f>
        <v>#N/A</v>
      </c>
      <c r="F132" s="147" t="e">
        <f>VLOOKUP(B132,'пр.взв.'!B1:H285,5,FALSE)</f>
        <v>#N/A</v>
      </c>
      <c r="G132" s="140" t="e">
        <f>VLOOKUP(B132,'пр.взв.'!B1:H462,6,FALSE)</f>
        <v>#N/A</v>
      </c>
      <c r="H132" s="143" t="e">
        <f>VLOOKUP(B132,'пр.взв.'!B1:H474,7,FALSE)</f>
        <v>#N/A</v>
      </c>
    </row>
    <row r="133" spans="1:8" ht="13.5" hidden="1" thickBot="1">
      <c r="A133" s="178"/>
      <c r="B133" s="179"/>
      <c r="C133" s="180"/>
      <c r="D133" s="181"/>
      <c r="E133" s="175"/>
      <c r="F133" s="176"/>
      <c r="G133" s="177"/>
      <c r="H133" s="180"/>
    </row>
    <row r="135" spans="1:10" ht="12.75">
      <c r="A135" s="89" t="str">
        <f>HYPERLINK('[1]реквизиты'!$A$6)</f>
        <v>Гл. судья, судья МК</v>
      </c>
      <c r="B135" s="43"/>
      <c r="C135" s="88"/>
      <c r="D135" s="90"/>
      <c r="E135" s="90"/>
      <c r="F135" s="91" t="str">
        <f>'[1]реквизиты'!$G$7</f>
        <v>И.Р.Стахеев</v>
      </c>
      <c r="H135" s="105" t="str">
        <f>'[1]реквизиты'!$G$8</f>
        <v>/г. Гороховец/</v>
      </c>
      <c r="I135" s="52"/>
      <c r="J135" s="43"/>
    </row>
    <row r="136" spans="1:10" ht="12.75">
      <c r="A136" s="88"/>
      <c r="B136" s="43"/>
      <c r="C136" s="88"/>
      <c r="D136" s="90"/>
      <c r="E136" s="90"/>
      <c r="F136" s="90"/>
      <c r="H136" s="104"/>
      <c r="I136" s="47"/>
      <c r="J136" s="43"/>
    </row>
    <row r="137" spans="1:10" ht="12.75">
      <c r="A137" s="88"/>
      <c r="B137" s="43"/>
      <c r="C137" s="88"/>
      <c r="D137" s="90"/>
      <c r="E137" s="90"/>
      <c r="F137" s="90"/>
      <c r="H137" s="60"/>
      <c r="I137" s="52"/>
      <c r="J137" s="43"/>
    </row>
    <row r="138" spans="1:10" ht="12.75">
      <c r="A138" s="89" t="str">
        <f>HYPERLINK('[1]реквизиты'!$A$8)</f>
        <v>Гл. секретарь, судья МК</v>
      </c>
      <c r="B138" s="43"/>
      <c r="C138" s="88"/>
      <c r="D138" s="90"/>
      <c r="E138" s="90"/>
      <c r="F138" s="92" t="str">
        <f>'[1]реквизиты'!$G$9</f>
        <v>Д.Е.Вышегородцев</v>
      </c>
      <c r="H138" s="105" t="str">
        <f>'[1]реквизиты'!$G$10</f>
        <v>/г.Северск/</v>
      </c>
      <c r="I138" s="52"/>
      <c r="J138" s="43"/>
    </row>
    <row r="139" spans="1:10" ht="12.75">
      <c r="A139" s="52"/>
      <c r="B139" s="88"/>
      <c r="C139" s="88"/>
      <c r="D139" s="88"/>
      <c r="E139" s="90"/>
      <c r="F139" s="90"/>
      <c r="H139" s="88"/>
      <c r="I139" s="47"/>
      <c r="J139" s="43"/>
    </row>
    <row r="140" spans="1:10" ht="12.75">
      <c r="A140" s="47"/>
      <c r="B140" s="88"/>
      <c r="C140" s="88"/>
      <c r="D140" s="88"/>
      <c r="E140" s="90"/>
      <c r="F140" s="90"/>
      <c r="G140" s="90"/>
      <c r="H140" s="88"/>
      <c r="I140" s="47"/>
      <c r="J140" s="43"/>
    </row>
  </sheetData>
  <sheetProtection/>
  <mergeCells count="524"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28:H129"/>
    <mergeCell ref="H130:H131"/>
    <mergeCell ref="H116:H117"/>
    <mergeCell ref="H118:H119"/>
    <mergeCell ref="H104:H105"/>
    <mergeCell ref="H106:H107"/>
    <mergeCell ref="H108:H109"/>
    <mergeCell ref="H110:H111"/>
    <mergeCell ref="H80:H81"/>
    <mergeCell ref="H82:H83"/>
    <mergeCell ref="H84:H85"/>
    <mergeCell ref="H86:H87"/>
    <mergeCell ref="H88:H89"/>
    <mergeCell ref="H90:H91"/>
    <mergeCell ref="H60:H61"/>
    <mergeCell ref="H62:H63"/>
    <mergeCell ref="H64:H65"/>
    <mergeCell ref="H66:H67"/>
    <mergeCell ref="H92:H93"/>
    <mergeCell ref="H94:H95"/>
    <mergeCell ref="H72:H73"/>
    <mergeCell ref="H74:H75"/>
    <mergeCell ref="H76:H77"/>
    <mergeCell ref="H78:H79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26:A127"/>
    <mergeCell ref="B126:B127"/>
    <mergeCell ref="A130:A131"/>
    <mergeCell ref="B130:B131"/>
    <mergeCell ref="C130:C131"/>
    <mergeCell ref="D130:D131"/>
    <mergeCell ref="E130:E131"/>
    <mergeCell ref="F130:F131"/>
    <mergeCell ref="G130:G131"/>
    <mergeCell ref="A124:A125"/>
    <mergeCell ref="B124:B125"/>
    <mergeCell ref="C128:C129"/>
    <mergeCell ref="D128:D129"/>
    <mergeCell ref="E128:E129"/>
    <mergeCell ref="F128:F129"/>
    <mergeCell ref="A128:A129"/>
    <mergeCell ref="B128:B129"/>
    <mergeCell ref="F122:F123"/>
    <mergeCell ref="C126:C127"/>
    <mergeCell ref="D126:D127"/>
    <mergeCell ref="E126:E127"/>
    <mergeCell ref="F126:F127"/>
    <mergeCell ref="G122:G123"/>
    <mergeCell ref="C124:C125"/>
    <mergeCell ref="D124:D125"/>
    <mergeCell ref="E124:E125"/>
    <mergeCell ref="G126:G127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A116:A117"/>
    <mergeCell ref="B116:B117"/>
    <mergeCell ref="C120:C121"/>
    <mergeCell ref="D120:D121"/>
    <mergeCell ref="E120:E121"/>
    <mergeCell ref="F120:F121"/>
    <mergeCell ref="A120:A121"/>
    <mergeCell ref="B120:B121"/>
    <mergeCell ref="F114:F115"/>
    <mergeCell ref="C118:C119"/>
    <mergeCell ref="D118:D119"/>
    <mergeCell ref="E118:E119"/>
    <mergeCell ref="F118:F119"/>
    <mergeCell ref="G114:G115"/>
    <mergeCell ref="C116:C117"/>
    <mergeCell ref="D116:D117"/>
    <mergeCell ref="E116:E117"/>
    <mergeCell ref="G118:G119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A108:A109"/>
    <mergeCell ref="B108:B109"/>
    <mergeCell ref="C112:C113"/>
    <mergeCell ref="D112:D113"/>
    <mergeCell ref="E112:E113"/>
    <mergeCell ref="F112:F113"/>
    <mergeCell ref="A112:A113"/>
    <mergeCell ref="B112:B113"/>
    <mergeCell ref="F106:F107"/>
    <mergeCell ref="C110:C111"/>
    <mergeCell ref="D110:D111"/>
    <mergeCell ref="E110:E111"/>
    <mergeCell ref="F110:F111"/>
    <mergeCell ref="G106:G107"/>
    <mergeCell ref="C108:C109"/>
    <mergeCell ref="D108:D109"/>
    <mergeCell ref="E108:E109"/>
    <mergeCell ref="G110:G111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A100:A101"/>
    <mergeCell ref="B100:B101"/>
    <mergeCell ref="C104:C105"/>
    <mergeCell ref="D104:D105"/>
    <mergeCell ref="E104:E105"/>
    <mergeCell ref="F104:F105"/>
    <mergeCell ref="A104:A105"/>
    <mergeCell ref="B104:B105"/>
    <mergeCell ref="C102:C103"/>
    <mergeCell ref="D102:D103"/>
    <mergeCell ref="E102:E103"/>
    <mergeCell ref="F102:F103"/>
    <mergeCell ref="F98:F99"/>
    <mergeCell ref="G98:G99"/>
    <mergeCell ref="G100:G101"/>
    <mergeCell ref="G102:G103"/>
    <mergeCell ref="C100:C101"/>
    <mergeCell ref="D100:D101"/>
    <mergeCell ref="E100:E101"/>
    <mergeCell ref="F100:F101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A96:A97"/>
    <mergeCell ref="B96:B97"/>
    <mergeCell ref="G92:G93"/>
    <mergeCell ref="A94:A95"/>
    <mergeCell ref="B94:B95"/>
    <mergeCell ref="C94:C95"/>
    <mergeCell ref="D94:D95"/>
    <mergeCell ref="E94:E95"/>
    <mergeCell ref="A26:A27"/>
    <mergeCell ref="B26:B27"/>
    <mergeCell ref="F94:F95"/>
    <mergeCell ref="G94:G95"/>
    <mergeCell ref="A92:A93"/>
    <mergeCell ref="B92:B93"/>
    <mergeCell ref="C92:C93"/>
    <mergeCell ref="D92:D93"/>
    <mergeCell ref="E92:E93"/>
    <mergeCell ref="F92:F93"/>
    <mergeCell ref="F30:F31"/>
    <mergeCell ref="E26:E27"/>
    <mergeCell ref="G26:G27"/>
    <mergeCell ref="E28:E29"/>
    <mergeCell ref="G28:G29"/>
    <mergeCell ref="C26:C27"/>
    <mergeCell ref="D26:D27"/>
    <mergeCell ref="F28:F29"/>
    <mergeCell ref="B28:B29"/>
    <mergeCell ref="C28:C29"/>
    <mergeCell ref="D28:D29"/>
    <mergeCell ref="C30:C31"/>
    <mergeCell ref="D30:D31"/>
    <mergeCell ref="E30:E31"/>
    <mergeCell ref="A30:A31"/>
    <mergeCell ref="B30:B31"/>
    <mergeCell ref="E24:E25"/>
    <mergeCell ref="G24:G25"/>
    <mergeCell ref="C24:C25"/>
    <mergeCell ref="D24:D25"/>
    <mergeCell ref="F24:F25"/>
    <mergeCell ref="F26:F27"/>
    <mergeCell ref="G30:G31"/>
    <mergeCell ref="A28:A29"/>
    <mergeCell ref="F22:F23"/>
    <mergeCell ref="E22:E23"/>
    <mergeCell ref="A22:A23"/>
    <mergeCell ref="B22:B23"/>
    <mergeCell ref="A24:A25"/>
    <mergeCell ref="B24:B25"/>
    <mergeCell ref="B18:B19"/>
    <mergeCell ref="C18:C19"/>
    <mergeCell ref="D18:D19"/>
    <mergeCell ref="E18:E19"/>
    <mergeCell ref="G18:G19"/>
    <mergeCell ref="E20:E21"/>
    <mergeCell ref="G20:G21"/>
    <mergeCell ref="F18:F19"/>
    <mergeCell ref="F20:F21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A18:A19"/>
    <mergeCell ref="G14:G15"/>
    <mergeCell ref="F12:F13"/>
    <mergeCell ref="F14:F15"/>
    <mergeCell ref="C16:C17"/>
    <mergeCell ref="D16:D17"/>
    <mergeCell ref="C14:C15"/>
    <mergeCell ref="D14:D15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4:G5"/>
    <mergeCell ref="E6:E7"/>
    <mergeCell ref="G6:G7"/>
    <mergeCell ref="F6:F7"/>
    <mergeCell ref="E4:F5"/>
    <mergeCell ref="A8:A9"/>
    <mergeCell ref="B8:B9"/>
    <mergeCell ref="F8:F9"/>
    <mergeCell ref="F10:F11"/>
    <mergeCell ref="C6:C7"/>
    <mergeCell ref="D6:D7"/>
    <mergeCell ref="C10:C11"/>
    <mergeCell ref="D10:D11"/>
    <mergeCell ref="F32:F33"/>
    <mergeCell ref="F16:F17"/>
    <mergeCell ref="E14:E15"/>
    <mergeCell ref="C22:C23"/>
    <mergeCell ref="D22:D23"/>
    <mergeCell ref="G32:G33"/>
    <mergeCell ref="F34:F35"/>
    <mergeCell ref="G34:G35"/>
    <mergeCell ref="A4:A5"/>
    <mergeCell ref="B4:B5"/>
    <mergeCell ref="C4:C5"/>
    <mergeCell ref="D4:D5"/>
    <mergeCell ref="A6:A7"/>
    <mergeCell ref="B6:B7"/>
    <mergeCell ref="D34:D35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E34:E35"/>
    <mergeCell ref="E36:E37"/>
    <mergeCell ref="C34:C35"/>
    <mergeCell ref="A36:A37"/>
    <mergeCell ref="B36:B37"/>
    <mergeCell ref="C36:C37"/>
    <mergeCell ref="D36:D37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E40:E41"/>
    <mergeCell ref="A42:A43"/>
    <mergeCell ref="B42:B43"/>
    <mergeCell ref="C42:C43"/>
    <mergeCell ref="D42:D43"/>
    <mergeCell ref="E42:E43"/>
    <mergeCell ref="C40:C41"/>
    <mergeCell ref="D40:D41"/>
    <mergeCell ref="A46:A47"/>
    <mergeCell ref="B46:B47"/>
    <mergeCell ref="C46:C47"/>
    <mergeCell ref="D46:D47"/>
    <mergeCell ref="A48:A49"/>
    <mergeCell ref="B48:B49"/>
    <mergeCell ref="C48:C49"/>
    <mergeCell ref="D48:D49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58:C59"/>
    <mergeCell ref="D58:D59"/>
    <mergeCell ref="A58:A59"/>
    <mergeCell ref="B58:B59"/>
    <mergeCell ref="A56:A57"/>
    <mergeCell ref="B56:B57"/>
    <mergeCell ref="G54:G55"/>
    <mergeCell ref="E56:E57"/>
    <mergeCell ref="F56:F57"/>
    <mergeCell ref="G56:G57"/>
    <mergeCell ref="E54:E55"/>
    <mergeCell ref="F58:F59"/>
    <mergeCell ref="F54:F55"/>
    <mergeCell ref="D70:D71"/>
    <mergeCell ref="F60:F61"/>
    <mergeCell ref="G60:G61"/>
    <mergeCell ref="E70:E71"/>
    <mergeCell ref="E58:E59"/>
    <mergeCell ref="E60:E61"/>
    <mergeCell ref="E66:E67"/>
    <mergeCell ref="F66:F67"/>
    <mergeCell ref="G66:G67"/>
    <mergeCell ref="F68:F69"/>
    <mergeCell ref="A60:A61"/>
    <mergeCell ref="B60:B61"/>
    <mergeCell ref="C60:C61"/>
    <mergeCell ref="D60:D61"/>
    <mergeCell ref="G58:G59"/>
    <mergeCell ref="D62:D63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E72:E73"/>
    <mergeCell ref="F72:F73"/>
    <mergeCell ref="D76:D77"/>
    <mergeCell ref="E76:E77"/>
    <mergeCell ref="F76:F77"/>
    <mergeCell ref="A72:A73"/>
    <mergeCell ref="B72:B73"/>
    <mergeCell ref="C72:C73"/>
    <mergeCell ref="D72:D73"/>
    <mergeCell ref="C76:C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E78:E79"/>
    <mergeCell ref="F78:F79"/>
    <mergeCell ref="C78:C79"/>
    <mergeCell ref="D78:D79"/>
    <mergeCell ref="F80:F81"/>
    <mergeCell ref="G82:G83"/>
    <mergeCell ref="A84:A85"/>
    <mergeCell ref="B84:B85"/>
    <mergeCell ref="C84:C85"/>
    <mergeCell ref="D84:D85"/>
    <mergeCell ref="E84:E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D86:D87"/>
    <mergeCell ref="E82:E83"/>
    <mergeCell ref="F82:F83"/>
    <mergeCell ref="C82:C83"/>
    <mergeCell ref="D82:D83"/>
    <mergeCell ref="E86:E87"/>
    <mergeCell ref="F86:F87"/>
    <mergeCell ref="F84:F85"/>
    <mergeCell ref="F88:F89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4"/>
  <sheetViews>
    <sheetView zoomScalePageLayoutView="0" workbookViewId="0" topLeftCell="A1">
      <selection activeCell="H78" sqref="B6:H7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3.00390625" style="0" customWidth="1"/>
    <col min="4" max="4" width="15.8515625" style="0" customWidth="1"/>
    <col min="5" max="5" width="6.8515625" style="0" customWidth="1"/>
    <col min="6" max="6" width="15.140625" style="0" customWidth="1"/>
    <col min="7" max="7" width="7.421875" style="0" customWidth="1"/>
    <col min="8" max="8" width="21.140625" style="0" customWidth="1"/>
  </cols>
  <sheetData>
    <row r="1" spans="1:8" ht="21.75" customHeight="1" thickBot="1">
      <c r="A1" s="188" t="s">
        <v>26</v>
      </c>
      <c r="B1" s="188"/>
      <c r="C1" s="188"/>
      <c r="D1" s="188"/>
      <c r="E1" s="188"/>
      <c r="F1" s="188"/>
      <c r="G1" s="188"/>
      <c r="H1" s="188"/>
    </row>
    <row r="2" spans="2:8" ht="19.5" customHeight="1" thickBot="1">
      <c r="B2" s="182" t="s">
        <v>29</v>
      </c>
      <c r="C2" s="182"/>
      <c r="D2" s="194" t="str">
        <f>HYPERLINK('[1]реквизиты'!$A$2)</f>
        <v>Первенство России по САМБО среди юниоров 1995-1996г.р.</v>
      </c>
      <c r="E2" s="195"/>
      <c r="F2" s="195"/>
      <c r="G2" s="195"/>
      <c r="H2" s="196"/>
    </row>
    <row r="3" spans="2:8" ht="12.75" customHeight="1">
      <c r="B3" s="26"/>
      <c r="C3" s="197" t="str">
        <f>HYPERLINK('[1]реквизиты'!$A$3)</f>
        <v>16-20 февраля 2015г.           г.Рязань</v>
      </c>
      <c r="D3" s="197"/>
      <c r="E3" s="101"/>
      <c r="G3" s="198" t="s">
        <v>88</v>
      </c>
      <c r="H3" s="198"/>
    </row>
    <row r="4" spans="1:8" ht="12.75" customHeight="1">
      <c r="A4" s="218" t="s">
        <v>2</v>
      </c>
      <c r="B4" s="220" t="s">
        <v>3</v>
      </c>
      <c r="C4" s="218" t="s">
        <v>4</v>
      </c>
      <c r="D4" s="218" t="s">
        <v>5</v>
      </c>
      <c r="E4" s="202" t="s">
        <v>6</v>
      </c>
      <c r="F4" s="225"/>
      <c r="G4" s="218" t="s">
        <v>8</v>
      </c>
      <c r="H4" s="218" t="s">
        <v>7</v>
      </c>
    </row>
    <row r="5" spans="1:8" ht="12.75" customHeight="1">
      <c r="A5" s="219"/>
      <c r="B5" s="221"/>
      <c r="C5" s="219"/>
      <c r="D5" s="219"/>
      <c r="E5" s="203"/>
      <c r="F5" s="226"/>
      <c r="G5" s="219"/>
      <c r="H5" s="219"/>
    </row>
    <row r="6" spans="1:8" ht="12.75" customHeight="1">
      <c r="A6" s="204">
        <v>1</v>
      </c>
      <c r="B6" s="199">
        <v>1</v>
      </c>
      <c r="C6" s="207" t="s">
        <v>90</v>
      </c>
      <c r="D6" s="208" t="s">
        <v>91</v>
      </c>
      <c r="E6" s="208" t="s">
        <v>92</v>
      </c>
      <c r="F6" s="207" t="s">
        <v>93</v>
      </c>
      <c r="G6" s="208"/>
      <c r="H6" s="207" t="s">
        <v>94</v>
      </c>
    </row>
    <row r="7" spans="1:8" ht="15" customHeight="1">
      <c r="A7" s="204"/>
      <c r="B7" s="199"/>
      <c r="C7" s="207"/>
      <c r="D7" s="208"/>
      <c r="E7" s="208"/>
      <c r="F7" s="207"/>
      <c r="G7" s="208"/>
      <c r="H7" s="207"/>
    </row>
    <row r="8" spans="1:8" ht="15" customHeight="1">
      <c r="A8" s="204">
        <v>2</v>
      </c>
      <c r="B8" s="199">
        <v>2</v>
      </c>
      <c r="C8" s="207" t="s">
        <v>232</v>
      </c>
      <c r="D8" s="208" t="s">
        <v>233</v>
      </c>
      <c r="E8" s="208" t="s">
        <v>89</v>
      </c>
      <c r="F8" s="207" t="s">
        <v>234</v>
      </c>
      <c r="G8" s="208"/>
      <c r="H8" s="207" t="s">
        <v>235</v>
      </c>
    </row>
    <row r="9" spans="1:8" ht="15.75" customHeight="1">
      <c r="A9" s="204"/>
      <c r="B9" s="199"/>
      <c r="C9" s="207"/>
      <c r="D9" s="208"/>
      <c r="E9" s="208"/>
      <c r="F9" s="207"/>
      <c r="G9" s="208"/>
      <c r="H9" s="207"/>
    </row>
    <row r="10" spans="1:8" ht="12.75" customHeight="1">
      <c r="A10" s="204">
        <v>3</v>
      </c>
      <c r="B10" s="199">
        <v>3</v>
      </c>
      <c r="C10" s="205" t="s">
        <v>173</v>
      </c>
      <c r="D10" s="204" t="s">
        <v>174</v>
      </c>
      <c r="E10" s="208" t="s">
        <v>175</v>
      </c>
      <c r="F10" s="207" t="s">
        <v>176</v>
      </c>
      <c r="G10" s="201"/>
      <c r="H10" s="205" t="s">
        <v>177</v>
      </c>
    </row>
    <row r="11" spans="1:8" ht="15" customHeight="1">
      <c r="A11" s="204"/>
      <c r="B11" s="199"/>
      <c r="C11" s="205"/>
      <c r="D11" s="204"/>
      <c r="E11" s="208"/>
      <c r="F11" s="207"/>
      <c r="G11" s="201"/>
      <c r="H11" s="205"/>
    </row>
    <row r="12" spans="1:8" ht="12.75" customHeight="1">
      <c r="A12" s="204">
        <v>4</v>
      </c>
      <c r="B12" s="199">
        <v>4</v>
      </c>
      <c r="C12" s="207" t="s">
        <v>164</v>
      </c>
      <c r="D12" s="208" t="s">
        <v>165</v>
      </c>
      <c r="E12" s="208" t="s">
        <v>166</v>
      </c>
      <c r="F12" s="208" t="s">
        <v>167</v>
      </c>
      <c r="G12" s="208"/>
      <c r="H12" s="207" t="s">
        <v>168</v>
      </c>
    </row>
    <row r="13" spans="1:8" ht="15" customHeight="1">
      <c r="A13" s="204"/>
      <c r="B13" s="199"/>
      <c r="C13" s="207"/>
      <c r="D13" s="208"/>
      <c r="E13" s="208"/>
      <c r="F13" s="208"/>
      <c r="G13" s="208"/>
      <c r="H13" s="207"/>
    </row>
    <row r="14" spans="1:8" ht="12.75" customHeight="1">
      <c r="A14" s="204">
        <v>5</v>
      </c>
      <c r="B14" s="199">
        <v>5</v>
      </c>
      <c r="C14" s="207" t="s">
        <v>221</v>
      </c>
      <c r="D14" s="208" t="s">
        <v>222</v>
      </c>
      <c r="E14" s="208" t="s">
        <v>157</v>
      </c>
      <c r="F14" s="207" t="s">
        <v>223</v>
      </c>
      <c r="G14" s="208"/>
      <c r="H14" s="207" t="s">
        <v>224</v>
      </c>
    </row>
    <row r="15" spans="1:8" ht="15" customHeight="1">
      <c r="A15" s="204"/>
      <c r="B15" s="199"/>
      <c r="C15" s="207"/>
      <c r="D15" s="208"/>
      <c r="E15" s="208"/>
      <c r="F15" s="207"/>
      <c r="G15" s="208"/>
      <c r="H15" s="207"/>
    </row>
    <row r="16" spans="1:8" ht="12.75" customHeight="1">
      <c r="A16" s="204">
        <v>6</v>
      </c>
      <c r="B16" s="199">
        <v>6</v>
      </c>
      <c r="C16" s="207" t="s">
        <v>190</v>
      </c>
      <c r="D16" s="208" t="s">
        <v>191</v>
      </c>
      <c r="E16" s="208" t="s">
        <v>166</v>
      </c>
      <c r="F16" s="207" t="s">
        <v>188</v>
      </c>
      <c r="G16" s="201"/>
      <c r="H16" s="207" t="s">
        <v>192</v>
      </c>
    </row>
    <row r="17" spans="1:8" ht="15" customHeight="1">
      <c r="A17" s="204"/>
      <c r="B17" s="199"/>
      <c r="C17" s="207"/>
      <c r="D17" s="208"/>
      <c r="E17" s="208"/>
      <c r="F17" s="207"/>
      <c r="G17" s="201"/>
      <c r="H17" s="207"/>
    </row>
    <row r="18" spans="1:8" ht="12.75" customHeight="1">
      <c r="A18" s="204">
        <v>7</v>
      </c>
      <c r="B18" s="199">
        <v>7</v>
      </c>
      <c r="C18" s="205" t="s">
        <v>186</v>
      </c>
      <c r="D18" s="204" t="s">
        <v>187</v>
      </c>
      <c r="E18" s="208" t="s">
        <v>166</v>
      </c>
      <c r="F18" s="207" t="s">
        <v>188</v>
      </c>
      <c r="G18" s="201"/>
      <c r="H18" s="205" t="s">
        <v>189</v>
      </c>
    </row>
    <row r="19" spans="1:8" ht="15" customHeight="1">
      <c r="A19" s="204"/>
      <c r="B19" s="199"/>
      <c r="C19" s="215"/>
      <c r="D19" s="216"/>
      <c r="E19" s="208"/>
      <c r="F19" s="207"/>
      <c r="G19" s="217"/>
      <c r="H19" s="215"/>
    </row>
    <row r="20" spans="1:8" ht="12.75" customHeight="1">
      <c r="A20" s="204">
        <v>8</v>
      </c>
      <c r="B20" s="199">
        <v>8</v>
      </c>
      <c r="C20" s="205" t="s">
        <v>155</v>
      </c>
      <c r="D20" s="204" t="s">
        <v>156</v>
      </c>
      <c r="E20" s="209" t="s">
        <v>157</v>
      </c>
      <c r="F20" s="214" t="s">
        <v>158</v>
      </c>
      <c r="G20" s="201"/>
      <c r="H20" s="205" t="s">
        <v>159</v>
      </c>
    </row>
    <row r="21" spans="1:8" ht="15" customHeight="1">
      <c r="A21" s="204"/>
      <c r="B21" s="199"/>
      <c r="C21" s="205"/>
      <c r="D21" s="204"/>
      <c r="E21" s="209"/>
      <c r="F21" s="214"/>
      <c r="G21" s="201"/>
      <c r="H21" s="205"/>
    </row>
    <row r="22" spans="1:8" ht="12.75" customHeight="1">
      <c r="A22" s="204">
        <v>9</v>
      </c>
      <c r="B22" s="199">
        <v>9</v>
      </c>
      <c r="C22" s="207" t="s">
        <v>197</v>
      </c>
      <c r="D22" s="208" t="s">
        <v>198</v>
      </c>
      <c r="E22" s="208" t="s">
        <v>163</v>
      </c>
      <c r="F22" s="207" t="s">
        <v>199</v>
      </c>
      <c r="G22" s="208"/>
      <c r="H22" s="207" t="s">
        <v>200</v>
      </c>
    </row>
    <row r="23" spans="1:8" ht="15" customHeight="1">
      <c r="A23" s="204"/>
      <c r="B23" s="199"/>
      <c r="C23" s="207"/>
      <c r="D23" s="208"/>
      <c r="E23" s="208"/>
      <c r="F23" s="207"/>
      <c r="G23" s="208"/>
      <c r="H23" s="207"/>
    </row>
    <row r="24" spans="1:8" ht="12.75" customHeight="1">
      <c r="A24" s="204">
        <v>10</v>
      </c>
      <c r="B24" s="199">
        <v>10</v>
      </c>
      <c r="C24" s="205" t="s">
        <v>145</v>
      </c>
      <c r="D24" s="204" t="s">
        <v>146</v>
      </c>
      <c r="E24" s="209" t="s">
        <v>105</v>
      </c>
      <c r="F24" s="214" t="s">
        <v>147</v>
      </c>
      <c r="G24" s="201"/>
      <c r="H24" s="205" t="s">
        <v>148</v>
      </c>
    </row>
    <row r="25" spans="1:8" ht="15" customHeight="1">
      <c r="A25" s="204"/>
      <c r="B25" s="199"/>
      <c r="C25" s="205"/>
      <c r="D25" s="204"/>
      <c r="E25" s="209"/>
      <c r="F25" s="214"/>
      <c r="G25" s="201"/>
      <c r="H25" s="205"/>
    </row>
    <row r="26" spans="1:8" ht="15.75" customHeight="1">
      <c r="A26" s="204">
        <v>11</v>
      </c>
      <c r="B26" s="199">
        <v>11</v>
      </c>
      <c r="C26" s="205" t="s">
        <v>141</v>
      </c>
      <c r="D26" s="204" t="s">
        <v>142</v>
      </c>
      <c r="E26" s="209" t="s">
        <v>105</v>
      </c>
      <c r="F26" s="214" t="s">
        <v>143</v>
      </c>
      <c r="G26" s="201"/>
      <c r="H26" s="205" t="s">
        <v>144</v>
      </c>
    </row>
    <row r="27" spans="1:8" ht="15" customHeight="1">
      <c r="A27" s="204"/>
      <c r="B27" s="199"/>
      <c r="C27" s="205"/>
      <c r="D27" s="204"/>
      <c r="E27" s="209"/>
      <c r="F27" s="214"/>
      <c r="G27" s="201"/>
      <c r="H27" s="205"/>
    </row>
    <row r="28" spans="1:8" ht="12.75" customHeight="1">
      <c r="A28" s="204">
        <v>12</v>
      </c>
      <c r="B28" s="199">
        <v>12</v>
      </c>
      <c r="C28" s="207" t="s">
        <v>95</v>
      </c>
      <c r="D28" s="208" t="s">
        <v>96</v>
      </c>
      <c r="E28" s="209" t="s">
        <v>92</v>
      </c>
      <c r="F28" s="209" t="s">
        <v>93</v>
      </c>
      <c r="G28" s="208"/>
      <c r="H28" s="207" t="s">
        <v>97</v>
      </c>
    </row>
    <row r="29" spans="1:8" ht="15" customHeight="1">
      <c r="A29" s="204"/>
      <c r="B29" s="199"/>
      <c r="C29" s="207"/>
      <c r="D29" s="208"/>
      <c r="E29" s="209"/>
      <c r="F29" s="209"/>
      <c r="G29" s="208"/>
      <c r="H29" s="207"/>
    </row>
    <row r="30" spans="1:8" ht="12.75" customHeight="1">
      <c r="A30" s="204">
        <v>13</v>
      </c>
      <c r="B30" s="199">
        <v>13</v>
      </c>
      <c r="C30" s="205" t="s">
        <v>193</v>
      </c>
      <c r="D30" s="204" t="s">
        <v>194</v>
      </c>
      <c r="E30" s="204" t="s">
        <v>122</v>
      </c>
      <c r="F30" s="214" t="s">
        <v>195</v>
      </c>
      <c r="G30" s="205"/>
      <c r="H30" s="205" t="s">
        <v>196</v>
      </c>
    </row>
    <row r="31" spans="1:8" ht="15" customHeight="1">
      <c r="A31" s="204"/>
      <c r="B31" s="199"/>
      <c r="C31" s="205"/>
      <c r="D31" s="204"/>
      <c r="E31" s="204"/>
      <c r="F31" s="214"/>
      <c r="G31" s="205"/>
      <c r="H31" s="205"/>
    </row>
    <row r="32" spans="1:8" ht="12.75" customHeight="1">
      <c r="A32" s="204">
        <v>14</v>
      </c>
      <c r="B32" s="199">
        <v>14</v>
      </c>
      <c r="C32" s="205" t="s">
        <v>217</v>
      </c>
      <c r="D32" s="204" t="s">
        <v>218</v>
      </c>
      <c r="E32" s="208" t="s">
        <v>163</v>
      </c>
      <c r="F32" s="214" t="s">
        <v>219</v>
      </c>
      <c r="G32" s="201"/>
      <c r="H32" s="205" t="s">
        <v>220</v>
      </c>
    </row>
    <row r="33" spans="1:8" ht="15" customHeight="1">
      <c r="A33" s="204"/>
      <c r="B33" s="199"/>
      <c r="C33" s="205"/>
      <c r="D33" s="204"/>
      <c r="E33" s="208"/>
      <c r="F33" s="214"/>
      <c r="G33" s="201"/>
      <c r="H33" s="205"/>
    </row>
    <row r="34" spans="1:8" ht="15.75" customHeight="1">
      <c r="A34" s="204">
        <v>15</v>
      </c>
      <c r="B34" s="199">
        <v>15</v>
      </c>
      <c r="C34" s="207" t="s">
        <v>178</v>
      </c>
      <c r="D34" s="208" t="s">
        <v>179</v>
      </c>
      <c r="E34" s="209" t="s">
        <v>122</v>
      </c>
      <c r="F34" s="214" t="s">
        <v>180</v>
      </c>
      <c r="G34" s="201"/>
      <c r="H34" s="205" t="s">
        <v>181</v>
      </c>
    </row>
    <row r="35" spans="1:8" ht="12.75" customHeight="1">
      <c r="A35" s="204"/>
      <c r="B35" s="199"/>
      <c r="C35" s="207"/>
      <c r="D35" s="208"/>
      <c r="E35" s="209"/>
      <c r="F35" s="214"/>
      <c r="G35" s="201"/>
      <c r="H35" s="205"/>
    </row>
    <row r="36" spans="1:8" ht="12.75" customHeight="1">
      <c r="A36" s="204">
        <v>16</v>
      </c>
      <c r="B36" s="199">
        <v>16</v>
      </c>
      <c r="C36" s="205" t="s">
        <v>182</v>
      </c>
      <c r="D36" s="204" t="s">
        <v>183</v>
      </c>
      <c r="E36" s="208" t="s">
        <v>100</v>
      </c>
      <c r="F36" s="214" t="s">
        <v>184</v>
      </c>
      <c r="G36" s="201"/>
      <c r="H36" s="205" t="s">
        <v>185</v>
      </c>
    </row>
    <row r="37" spans="1:8" ht="12.75" customHeight="1">
      <c r="A37" s="204"/>
      <c r="B37" s="199"/>
      <c r="C37" s="205"/>
      <c r="D37" s="204"/>
      <c r="E37" s="208"/>
      <c r="F37" s="214"/>
      <c r="G37" s="201"/>
      <c r="H37" s="205"/>
    </row>
    <row r="38" spans="1:8" ht="12.75" customHeight="1">
      <c r="A38" s="204">
        <v>17</v>
      </c>
      <c r="B38" s="199">
        <v>17</v>
      </c>
      <c r="C38" s="205" t="s">
        <v>209</v>
      </c>
      <c r="D38" s="212" t="s">
        <v>210</v>
      </c>
      <c r="E38" s="209" t="s">
        <v>166</v>
      </c>
      <c r="F38" s="207" t="s">
        <v>211</v>
      </c>
      <c r="G38" s="201"/>
      <c r="H38" s="205" t="s">
        <v>212</v>
      </c>
    </row>
    <row r="39" spans="1:8" ht="12.75" customHeight="1">
      <c r="A39" s="204"/>
      <c r="B39" s="199"/>
      <c r="C39" s="205"/>
      <c r="D39" s="213"/>
      <c r="E39" s="209"/>
      <c r="F39" s="207"/>
      <c r="G39" s="201"/>
      <c r="H39" s="222"/>
    </row>
    <row r="40" spans="1:8" ht="12.75" customHeight="1">
      <c r="A40" s="204">
        <v>18</v>
      </c>
      <c r="B40" s="199">
        <v>18</v>
      </c>
      <c r="C40" s="207" t="s">
        <v>130</v>
      </c>
      <c r="D40" s="208" t="s">
        <v>131</v>
      </c>
      <c r="E40" s="208" t="s">
        <v>122</v>
      </c>
      <c r="F40" s="207" t="s">
        <v>132</v>
      </c>
      <c r="G40" s="208"/>
      <c r="H40" s="208" t="s">
        <v>133</v>
      </c>
    </row>
    <row r="41" spans="1:8" ht="12.75" customHeight="1">
      <c r="A41" s="204"/>
      <c r="B41" s="199"/>
      <c r="C41" s="207"/>
      <c r="D41" s="208"/>
      <c r="E41" s="208"/>
      <c r="F41" s="207"/>
      <c r="G41" s="208"/>
      <c r="H41" s="208"/>
    </row>
    <row r="42" spans="1:8" ht="12.75" customHeight="1">
      <c r="A42" s="204">
        <v>19</v>
      </c>
      <c r="B42" s="199">
        <v>19</v>
      </c>
      <c r="C42" s="205" t="s">
        <v>236</v>
      </c>
      <c r="D42" s="204" t="s">
        <v>237</v>
      </c>
      <c r="E42" s="209" t="s">
        <v>157</v>
      </c>
      <c r="F42" s="214" t="s">
        <v>238</v>
      </c>
      <c r="G42" s="201"/>
      <c r="H42" s="205" t="s">
        <v>239</v>
      </c>
    </row>
    <row r="43" spans="1:8" ht="12.75" customHeight="1">
      <c r="A43" s="204"/>
      <c r="B43" s="199"/>
      <c r="C43" s="205"/>
      <c r="D43" s="204"/>
      <c r="E43" s="209"/>
      <c r="F43" s="214"/>
      <c r="G43" s="201"/>
      <c r="H43" s="205"/>
    </row>
    <row r="44" spans="1:8" ht="12.75" customHeight="1">
      <c r="A44" s="204">
        <v>20</v>
      </c>
      <c r="B44" s="199">
        <v>20</v>
      </c>
      <c r="C44" s="207" t="s">
        <v>139</v>
      </c>
      <c r="D44" s="208" t="s">
        <v>140</v>
      </c>
      <c r="E44" s="208" t="s">
        <v>136</v>
      </c>
      <c r="F44" s="214" t="s">
        <v>137</v>
      </c>
      <c r="G44" s="201"/>
      <c r="H44" s="205" t="s">
        <v>138</v>
      </c>
    </row>
    <row r="45" spans="1:8" ht="12.75" customHeight="1">
      <c r="A45" s="204"/>
      <c r="B45" s="199"/>
      <c r="C45" s="207"/>
      <c r="D45" s="208"/>
      <c r="E45" s="208"/>
      <c r="F45" s="214"/>
      <c r="G45" s="201"/>
      <c r="H45" s="205"/>
    </row>
    <row r="46" spans="1:8" ht="12.75" customHeight="1">
      <c r="A46" s="204">
        <v>21</v>
      </c>
      <c r="B46" s="199">
        <v>21</v>
      </c>
      <c r="C46" s="205" t="s">
        <v>116</v>
      </c>
      <c r="D46" s="204" t="s">
        <v>117</v>
      </c>
      <c r="E46" s="208" t="s">
        <v>105</v>
      </c>
      <c r="F46" s="214" t="s">
        <v>118</v>
      </c>
      <c r="G46" s="201"/>
      <c r="H46" s="205" t="s">
        <v>119</v>
      </c>
    </row>
    <row r="47" spans="1:8" ht="12.75" customHeight="1">
      <c r="A47" s="204"/>
      <c r="B47" s="199"/>
      <c r="C47" s="205"/>
      <c r="D47" s="204"/>
      <c r="E47" s="208"/>
      <c r="F47" s="214"/>
      <c r="G47" s="201"/>
      <c r="H47" s="205"/>
    </row>
    <row r="48" spans="1:8" ht="12.75" customHeight="1">
      <c r="A48" s="204">
        <v>22</v>
      </c>
      <c r="B48" s="199">
        <v>22</v>
      </c>
      <c r="C48" s="205" t="s">
        <v>213</v>
      </c>
      <c r="D48" s="212" t="s">
        <v>214</v>
      </c>
      <c r="E48" s="209" t="s">
        <v>175</v>
      </c>
      <c r="F48" s="209" t="s">
        <v>215</v>
      </c>
      <c r="G48" s="201"/>
      <c r="H48" s="205" t="s">
        <v>216</v>
      </c>
    </row>
    <row r="49" spans="1:8" ht="12.75" customHeight="1">
      <c r="A49" s="204"/>
      <c r="B49" s="199"/>
      <c r="C49" s="205"/>
      <c r="D49" s="224"/>
      <c r="E49" s="209"/>
      <c r="F49" s="209"/>
      <c r="G49" s="201"/>
      <c r="H49" s="224"/>
    </row>
    <row r="50" spans="1:8" ht="12.75" customHeight="1">
      <c r="A50" s="204">
        <v>23</v>
      </c>
      <c r="B50" s="199">
        <v>23</v>
      </c>
      <c r="C50" s="205" t="s">
        <v>201</v>
      </c>
      <c r="D50" s="204" t="s">
        <v>202</v>
      </c>
      <c r="E50" s="209" t="s">
        <v>163</v>
      </c>
      <c r="F50" s="214" t="s">
        <v>203</v>
      </c>
      <c r="G50" s="201"/>
      <c r="H50" s="205" t="s">
        <v>204</v>
      </c>
    </row>
    <row r="51" spans="1:8" ht="12.75" customHeight="1">
      <c r="A51" s="204"/>
      <c r="B51" s="199"/>
      <c r="C51" s="205"/>
      <c r="D51" s="204"/>
      <c r="E51" s="209"/>
      <c r="F51" s="214"/>
      <c r="G51" s="201"/>
      <c r="H51" s="205"/>
    </row>
    <row r="52" spans="1:8" ht="12.75" customHeight="1">
      <c r="A52" s="204">
        <v>24</v>
      </c>
      <c r="B52" s="199">
        <v>24</v>
      </c>
      <c r="C52" s="205" t="s">
        <v>229</v>
      </c>
      <c r="D52" s="204" t="s">
        <v>230</v>
      </c>
      <c r="E52" s="208" t="s">
        <v>163</v>
      </c>
      <c r="F52" s="214" t="s">
        <v>203</v>
      </c>
      <c r="G52" s="201"/>
      <c r="H52" s="205" t="s">
        <v>231</v>
      </c>
    </row>
    <row r="53" spans="1:8" ht="12.75" customHeight="1">
      <c r="A53" s="204"/>
      <c r="B53" s="199"/>
      <c r="C53" s="205"/>
      <c r="D53" s="204"/>
      <c r="E53" s="208"/>
      <c r="F53" s="214"/>
      <c r="G53" s="201"/>
      <c r="H53" s="205"/>
    </row>
    <row r="54" spans="1:8" ht="12.75" customHeight="1">
      <c r="A54" s="204">
        <v>25</v>
      </c>
      <c r="B54" s="199">
        <v>25</v>
      </c>
      <c r="C54" s="207" t="s">
        <v>126</v>
      </c>
      <c r="D54" s="208" t="s">
        <v>127</v>
      </c>
      <c r="E54" s="208" t="s">
        <v>122</v>
      </c>
      <c r="F54" s="207" t="s">
        <v>128</v>
      </c>
      <c r="G54" s="208"/>
      <c r="H54" s="207" t="s">
        <v>129</v>
      </c>
    </row>
    <row r="55" spans="1:8" ht="12.75" customHeight="1">
      <c r="A55" s="204"/>
      <c r="B55" s="199"/>
      <c r="C55" s="207"/>
      <c r="D55" s="208"/>
      <c r="E55" s="208"/>
      <c r="F55" s="207"/>
      <c r="G55" s="208"/>
      <c r="H55" s="207"/>
    </row>
    <row r="56" spans="1:8" ht="12.75" customHeight="1">
      <c r="A56" s="204">
        <v>26</v>
      </c>
      <c r="B56" s="199">
        <v>26</v>
      </c>
      <c r="C56" s="205" t="s">
        <v>108</v>
      </c>
      <c r="D56" s="204" t="s">
        <v>109</v>
      </c>
      <c r="E56" s="209" t="s">
        <v>100</v>
      </c>
      <c r="F56" s="210" t="s">
        <v>110</v>
      </c>
      <c r="G56" s="201"/>
      <c r="H56" s="205" t="s">
        <v>111</v>
      </c>
    </row>
    <row r="57" spans="1:8" ht="12.75" customHeight="1">
      <c r="A57" s="204"/>
      <c r="B57" s="199"/>
      <c r="C57" s="205"/>
      <c r="D57" s="204"/>
      <c r="E57" s="209"/>
      <c r="F57" s="210"/>
      <c r="G57" s="201"/>
      <c r="H57" s="205"/>
    </row>
    <row r="58" spans="1:8" ht="12.75" customHeight="1">
      <c r="A58" s="204">
        <v>27</v>
      </c>
      <c r="B58" s="199">
        <v>27</v>
      </c>
      <c r="C58" s="205" t="s">
        <v>205</v>
      </c>
      <c r="D58" s="204" t="s">
        <v>206</v>
      </c>
      <c r="E58" s="208" t="s">
        <v>163</v>
      </c>
      <c r="F58" s="208" t="s">
        <v>207</v>
      </c>
      <c r="G58" s="201"/>
      <c r="H58" s="205" t="s">
        <v>208</v>
      </c>
    </row>
    <row r="59" spans="1:8" ht="12.75" customHeight="1">
      <c r="A59" s="204"/>
      <c r="B59" s="199"/>
      <c r="C59" s="205"/>
      <c r="D59" s="204"/>
      <c r="E59" s="208"/>
      <c r="F59" s="208"/>
      <c r="G59" s="201"/>
      <c r="H59" s="223"/>
    </row>
    <row r="60" spans="1:8" ht="12.75" customHeight="1">
      <c r="A60" s="204">
        <v>28</v>
      </c>
      <c r="B60" s="199">
        <v>28</v>
      </c>
      <c r="C60" s="205" t="s">
        <v>120</v>
      </c>
      <c r="D60" s="204" t="s">
        <v>121</v>
      </c>
      <c r="E60" s="209" t="s">
        <v>122</v>
      </c>
      <c r="F60" s="214" t="s">
        <v>123</v>
      </c>
      <c r="G60" s="201" t="s">
        <v>124</v>
      </c>
      <c r="H60" s="205" t="s">
        <v>125</v>
      </c>
    </row>
    <row r="61" spans="1:8" ht="12.75" customHeight="1">
      <c r="A61" s="204"/>
      <c r="B61" s="199"/>
      <c r="C61" s="205"/>
      <c r="D61" s="204"/>
      <c r="E61" s="209"/>
      <c r="F61" s="214"/>
      <c r="G61" s="201"/>
      <c r="H61" s="205"/>
    </row>
    <row r="62" spans="1:8" ht="12.75" customHeight="1">
      <c r="A62" s="204">
        <v>29</v>
      </c>
      <c r="B62" s="199">
        <v>29</v>
      </c>
      <c r="C62" s="205" t="s">
        <v>134</v>
      </c>
      <c r="D62" s="204" t="s">
        <v>135</v>
      </c>
      <c r="E62" s="208" t="s">
        <v>136</v>
      </c>
      <c r="F62" s="214" t="s">
        <v>137</v>
      </c>
      <c r="G62" s="201"/>
      <c r="H62" s="205" t="s">
        <v>138</v>
      </c>
    </row>
    <row r="63" spans="1:8" ht="12.75" customHeight="1">
      <c r="A63" s="204"/>
      <c r="B63" s="199"/>
      <c r="C63" s="205"/>
      <c r="D63" s="204"/>
      <c r="E63" s="208"/>
      <c r="F63" s="214"/>
      <c r="G63" s="201"/>
      <c r="H63" s="205"/>
    </row>
    <row r="64" spans="1:8" ht="12.75" customHeight="1">
      <c r="A64" s="204">
        <v>30</v>
      </c>
      <c r="B64" s="199">
        <v>30</v>
      </c>
      <c r="C64" s="207" t="s">
        <v>160</v>
      </c>
      <c r="D64" s="208" t="s">
        <v>161</v>
      </c>
      <c r="E64" s="209" t="s">
        <v>157</v>
      </c>
      <c r="F64" s="214" t="s">
        <v>158</v>
      </c>
      <c r="G64" s="208"/>
      <c r="H64" s="207" t="s">
        <v>162</v>
      </c>
    </row>
    <row r="65" spans="1:8" ht="12.75" customHeight="1">
      <c r="A65" s="204"/>
      <c r="B65" s="199"/>
      <c r="C65" s="207"/>
      <c r="D65" s="208"/>
      <c r="E65" s="209"/>
      <c r="F65" s="214"/>
      <c r="G65" s="208"/>
      <c r="H65" s="207"/>
    </row>
    <row r="66" spans="1:8" ht="12.75" customHeight="1">
      <c r="A66" s="204">
        <v>31</v>
      </c>
      <c r="B66" s="199">
        <v>31</v>
      </c>
      <c r="C66" s="205" t="s">
        <v>152</v>
      </c>
      <c r="D66" s="212" t="s">
        <v>153</v>
      </c>
      <c r="E66" s="227" t="s">
        <v>105</v>
      </c>
      <c r="F66" s="214" t="s">
        <v>154</v>
      </c>
      <c r="G66" s="201"/>
      <c r="H66" s="205" t="s">
        <v>107</v>
      </c>
    </row>
    <row r="67" spans="1:8" ht="12.75" customHeight="1">
      <c r="A67" s="204"/>
      <c r="B67" s="199"/>
      <c r="C67" s="205"/>
      <c r="D67" s="213"/>
      <c r="E67" s="228"/>
      <c r="F67" s="214"/>
      <c r="G67" s="201"/>
      <c r="H67" s="222"/>
    </row>
    <row r="68" spans="1:8" ht="12.75" customHeight="1">
      <c r="A68" s="204">
        <v>32</v>
      </c>
      <c r="B68" s="199">
        <v>32</v>
      </c>
      <c r="C68" s="210" t="s">
        <v>225</v>
      </c>
      <c r="D68" s="209" t="s">
        <v>226</v>
      </c>
      <c r="E68" s="209" t="s">
        <v>105</v>
      </c>
      <c r="F68" s="214" t="s">
        <v>227</v>
      </c>
      <c r="G68" s="211"/>
      <c r="H68" s="210" t="s">
        <v>228</v>
      </c>
    </row>
    <row r="69" spans="1:8" ht="12.75" customHeight="1">
      <c r="A69" s="204"/>
      <c r="B69" s="199"/>
      <c r="C69" s="210"/>
      <c r="D69" s="209"/>
      <c r="E69" s="209"/>
      <c r="F69" s="214"/>
      <c r="G69" s="211"/>
      <c r="H69" s="210"/>
    </row>
    <row r="70" spans="1:8" ht="12.75" customHeight="1">
      <c r="A70" s="204">
        <v>33</v>
      </c>
      <c r="B70" s="199">
        <v>33</v>
      </c>
      <c r="C70" s="205" t="s">
        <v>149</v>
      </c>
      <c r="D70" s="204" t="s">
        <v>150</v>
      </c>
      <c r="E70" s="209" t="s">
        <v>105</v>
      </c>
      <c r="F70" s="214" t="s">
        <v>147</v>
      </c>
      <c r="G70" s="201"/>
      <c r="H70" s="205" t="s">
        <v>151</v>
      </c>
    </row>
    <row r="71" spans="1:8" ht="12.75" customHeight="1">
      <c r="A71" s="204"/>
      <c r="B71" s="199"/>
      <c r="C71" s="215"/>
      <c r="D71" s="216"/>
      <c r="E71" s="209"/>
      <c r="F71" s="214"/>
      <c r="G71" s="217"/>
      <c r="H71" s="215"/>
    </row>
    <row r="72" spans="1:8" ht="12.75" customHeight="1">
      <c r="A72" s="204">
        <v>34</v>
      </c>
      <c r="B72" s="199">
        <v>34</v>
      </c>
      <c r="C72" s="207" t="s">
        <v>103</v>
      </c>
      <c r="D72" s="208" t="s">
        <v>104</v>
      </c>
      <c r="E72" s="208" t="s">
        <v>105</v>
      </c>
      <c r="F72" s="207" t="s">
        <v>106</v>
      </c>
      <c r="G72" s="208"/>
      <c r="H72" s="207" t="s">
        <v>107</v>
      </c>
    </row>
    <row r="73" spans="1:8" ht="12.75" customHeight="1">
      <c r="A73" s="204"/>
      <c r="B73" s="199"/>
      <c r="C73" s="207"/>
      <c r="D73" s="208"/>
      <c r="E73" s="208"/>
      <c r="F73" s="207"/>
      <c r="G73" s="208"/>
      <c r="H73" s="207"/>
    </row>
    <row r="74" spans="1:8" ht="12.75" customHeight="1">
      <c r="A74" s="204">
        <v>35</v>
      </c>
      <c r="B74" s="199">
        <v>35</v>
      </c>
      <c r="C74" s="210" t="s">
        <v>98</v>
      </c>
      <c r="D74" s="209" t="s">
        <v>99</v>
      </c>
      <c r="E74" s="209" t="s">
        <v>100</v>
      </c>
      <c r="F74" s="210" t="s">
        <v>101</v>
      </c>
      <c r="G74" s="211"/>
      <c r="H74" s="210" t="s">
        <v>102</v>
      </c>
    </row>
    <row r="75" spans="1:8" ht="12.75" customHeight="1">
      <c r="A75" s="204"/>
      <c r="B75" s="199"/>
      <c r="C75" s="210"/>
      <c r="D75" s="209"/>
      <c r="E75" s="209"/>
      <c r="F75" s="210"/>
      <c r="G75" s="211"/>
      <c r="H75" s="210"/>
    </row>
    <row r="76" spans="1:8" ht="12.75" customHeight="1">
      <c r="A76" s="204">
        <v>36</v>
      </c>
      <c r="B76" s="199">
        <v>36</v>
      </c>
      <c r="C76" s="207" t="s">
        <v>112</v>
      </c>
      <c r="D76" s="208" t="s">
        <v>113</v>
      </c>
      <c r="E76" s="208" t="s">
        <v>105</v>
      </c>
      <c r="F76" s="207" t="s">
        <v>114</v>
      </c>
      <c r="G76" s="208"/>
      <c r="H76" s="207" t="s">
        <v>115</v>
      </c>
    </row>
    <row r="77" spans="1:8" ht="12.75" customHeight="1">
      <c r="A77" s="204"/>
      <c r="B77" s="199"/>
      <c r="C77" s="207"/>
      <c r="D77" s="208"/>
      <c r="E77" s="208"/>
      <c r="F77" s="207"/>
      <c r="G77" s="208"/>
      <c r="H77" s="207"/>
    </row>
    <row r="78" spans="1:8" ht="12.75" customHeight="1">
      <c r="A78" s="204">
        <v>37</v>
      </c>
      <c r="B78" s="199">
        <v>37</v>
      </c>
      <c r="C78" s="207" t="s">
        <v>169</v>
      </c>
      <c r="D78" s="208" t="s">
        <v>170</v>
      </c>
      <c r="E78" s="208" t="s">
        <v>89</v>
      </c>
      <c r="F78" s="207" t="s">
        <v>171</v>
      </c>
      <c r="G78" s="208"/>
      <c r="H78" s="207" t="s">
        <v>172</v>
      </c>
    </row>
    <row r="79" spans="1:8" ht="12.75" customHeight="1">
      <c r="A79" s="204"/>
      <c r="B79" s="199"/>
      <c r="C79" s="207"/>
      <c r="D79" s="208"/>
      <c r="E79" s="208"/>
      <c r="F79" s="207"/>
      <c r="G79" s="208"/>
      <c r="H79" s="207"/>
    </row>
    <row r="80" spans="1:8" ht="12.75" customHeight="1">
      <c r="A80" s="204">
        <v>38</v>
      </c>
      <c r="B80" s="199"/>
      <c r="C80" s="205"/>
      <c r="D80" s="204"/>
      <c r="E80" s="209"/>
      <c r="F80" s="210"/>
      <c r="G80" s="201"/>
      <c r="H80" s="205"/>
    </row>
    <row r="81" spans="1:8" ht="12.75" customHeight="1">
      <c r="A81" s="204"/>
      <c r="B81" s="199"/>
      <c r="C81" s="205"/>
      <c r="D81" s="204"/>
      <c r="E81" s="209"/>
      <c r="F81" s="210"/>
      <c r="G81" s="201"/>
      <c r="H81" s="205"/>
    </row>
    <row r="82" spans="1:8" ht="12.75" customHeight="1">
      <c r="A82" s="204">
        <v>39</v>
      </c>
      <c r="B82" s="199"/>
      <c r="C82" s="207"/>
      <c r="D82" s="208"/>
      <c r="E82" s="208"/>
      <c r="F82" s="208"/>
      <c r="G82" s="208"/>
      <c r="H82" s="208"/>
    </row>
    <row r="83" spans="1:8" ht="12.75" customHeight="1">
      <c r="A83" s="204"/>
      <c r="B83" s="199"/>
      <c r="C83" s="207"/>
      <c r="D83" s="208"/>
      <c r="E83" s="208"/>
      <c r="F83" s="208"/>
      <c r="G83" s="208"/>
      <c r="H83" s="208"/>
    </row>
    <row r="84" spans="1:8" ht="12.75" customHeight="1">
      <c r="A84" s="204">
        <v>40</v>
      </c>
      <c r="B84" s="199"/>
      <c r="C84" s="205"/>
      <c r="D84" s="204"/>
      <c r="E84" s="202"/>
      <c r="F84" s="200"/>
      <c r="G84" s="201"/>
      <c r="H84" s="205"/>
    </row>
    <row r="85" spans="1:8" ht="12.75" customHeight="1">
      <c r="A85" s="204"/>
      <c r="B85" s="199"/>
      <c r="C85" s="205"/>
      <c r="D85" s="204"/>
      <c r="E85" s="203"/>
      <c r="F85" s="200"/>
      <c r="G85" s="201"/>
      <c r="H85" s="206"/>
    </row>
    <row r="86" spans="1:8" ht="12.75" customHeight="1">
      <c r="A86" s="204">
        <v>41</v>
      </c>
      <c r="B86" s="199"/>
      <c r="C86" s="205"/>
      <c r="D86" s="204"/>
      <c r="E86" s="202"/>
      <c r="F86" s="200"/>
      <c r="G86" s="201"/>
      <c r="H86" s="205"/>
    </row>
    <row r="87" spans="1:8" ht="12.75" customHeight="1">
      <c r="A87" s="204"/>
      <c r="B87" s="199"/>
      <c r="C87" s="205"/>
      <c r="D87" s="204"/>
      <c r="E87" s="203"/>
      <c r="F87" s="200"/>
      <c r="G87" s="201"/>
      <c r="H87" s="206"/>
    </row>
    <row r="88" spans="1:8" ht="12.75" customHeight="1">
      <c r="A88" s="204">
        <v>42</v>
      </c>
      <c r="B88" s="199"/>
      <c r="C88" s="205"/>
      <c r="D88" s="204"/>
      <c r="E88" s="202"/>
      <c r="F88" s="200"/>
      <c r="G88" s="201"/>
      <c r="H88" s="205"/>
    </row>
    <row r="89" spans="1:8" ht="12.75" customHeight="1">
      <c r="A89" s="204"/>
      <c r="B89" s="199"/>
      <c r="C89" s="205"/>
      <c r="D89" s="204"/>
      <c r="E89" s="203"/>
      <c r="F89" s="200"/>
      <c r="G89" s="201"/>
      <c r="H89" s="206"/>
    </row>
    <row r="90" spans="1:8" ht="12.75" customHeight="1">
      <c r="A90" s="204">
        <v>43</v>
      </c>
      <c r="B90" s="199"/>
      <c r="C90" s="193"/>
      <c r="D90" s="192"/>
      <c r="E90" s="202"/>
      <c r="F90" s="200"/>
      <c r="G90" s="201"/>
      <c r="H90" s="192"/>
    </row>
    <row r="91" spans="1:8" ht="12.75" customHeight="1">
      <c r="A91" s="204"/>
      <c r="B91" s="199"/>
      <c r="C91" s="193"/>
      <c r="D91" s="192"/>
      <c r="E91" s="203"/>
      <c r="F91" s="200"/>
      <c r="G91" s="201"/>
      <c r="H91" s="192"/>
    </row>
    <row r="92" spans="1:8" ht="12.75" customHeight="1">
      <c r="A92" s="204">
        <v>44</v>
      </c>
      <c r="B92" s="199"/>
      <c r="C92" s="193"/>
      <c r="D92" s="192"/>
      <c r="E92" s="202"/>
      <c r="F92" s="200"/>
      <c r="G92" s="201"/>
      <c r="H92" s="192"/>
    </row>
    <row r="93" spans="1:8" ht="12.75" customHeight="1">
      <c r="A93" s="204"/>
      <c r="B93" s="199"/>
      <c r="C93" s="193"/>
      <c r="D93" s="192"/>
      <c r="E93" s="203"/>
      <c r="F93" s="200"/>
      <c r="G93" s="201"/>
      <c r="H93" s="192"/>
    </row>
    <row r="94" spans="1:8" ht="12.75" customHeight="1">
      <c r="A94" s="204">
        <v>45</v>
      </c>
      <c r="B94" s="199"/>
      <c r="C94" s="193"/>
      <c r="D94" s="192"/>
      <c r="E94" s="202"/>
      <c r="F94" s="200"/>
      <c r="G94" s="201"/>
      <c r="H94" s="192"/>
    </row>
    <row r="95" spans="1:8" ht="12.75" customHeight="1">
      <c r="A95" s="204"/>
      <c r="B95" s="199"/>
      <c r="C95" s="193"/>
      <c r="D95" s="192"/>
      <c r="E95" s="203"/>
      <c r="F95" s="200"/>
      <c r="G95" s="201"/>
      <c r="H95" s="192"/>
    </row>
    <row r="96" spans="1:8" ht="12.75" customHeight="1">
      <c r="A96" s="204">
        <v>46</v>
      </c>
      <c r="B96" s="199"/>
      <c r="C96" s="193"/>
      <c r="D96" s="192"/>
      <c r="E96" s="202"/>
      <c r="F96" s="200"/>
      <c r="G96" s="201"/>
      <c r="H96" s="192"/>
    </row>
    <row r="97" spans="1:8" ht="12.75" customHeight="1">
      <c r="A97" s="204"/>
      <c r="B97" s="199"/>
      <c r="C97" s="193"/>
      <c r="D97" s="192"/>
      <c r="E97" s="203"/>
      <c r="F97" s="200"/>
      <c r="G97" s="201"/>
      <c r="H97" s="192"/>
    </row>
    <row r="98" spans="1:8" ht="12.75" customHeight="1">
      <c r="A98" s="192"/>
      <c r="B98" s="199"/>
      <c r="C98" s="193"/>
      <c r="D98" s="192"/>
      <c r="E98" s="202"/>
      <c r="F98" s="200"/>
      <c r="G98" s="201"/>
      <c r="H98" s="192"/>
    </row>
    <row r="99" spans="1:8" ht="12.75" customHeight="1">
      <c r="A99" s="192"/>
      <c r="B99" s="199"/>
      <c r="C99" s="193"/>
      <c r="D99" s="192"/>
      <c r="E99" s="203"/>
      <c r="F99" s="200"/>
      <c r="G99" s="201"/>
      <c r="H99" s="192"/>
    </row>
    <row r="100" spans="1:8" ht="12.75" customHeight="1">
      <c r="A100" s="192"/>
      <c r="B100" s="199"/>
      <c r="C100" s="193"/>
      <c r="D100" s="192"/>
      <c r="E100" s="202"/>
      <c r="F100" s="200"/>
      <c r="G100" s="201"/>
      <c r="H100" s="192"/>
    </row>
    <row r="101" spans="1:8" ht="12.75" customHeight="1">
      <c r="A101" s="192"/>
      <c r="B101" s="199"/>
      <c r="C101" s="193"/>
      <c r="D101" s="192"/>
      <c r="E101" s="203"/>
      <c r="F101" s="200"/>
      <c r="G101" s="201"/>
      <c r="H101" s="192"/>
    </row>
    <row r="102" spans="1:8" ht="12.75" customHeight="1">
      <c r="A102" s="192"/>
      <c r="B102" s="199"/>
      <c r="C102" s="193"/>
      <c r="D102" s="192"/>
      <c r="E102" s="202"/>
      <c r="F102" s="200"/>
      <c r="G102" s="201"/>
      <c r="H102" s="192"/>
    </row>
    <row r="103" spans="1:8" ht="12.75" customHeight="1">
      <c r="A103" s="192"/>
      <c r="B103" s="199"/>
      <c r="C103" s="193"/>
      <c r="D103" s="192"/>
      <c r="E103" s="203"/>
      <c r="F103" s="200"/>
      <c r="G103" s="201"/>
      <c r="H103" s="192"/>
    </row>
    <row r="104" spans="1:8" ht="12.75" customHeight="1">
      <c r="A104" s="192"/>
      <c r="B104" s="199"/>
      <c r="C104" s="193"/>
      <c r="D104" s="192"/>
      <c r="E104" s="202"/>
      <c r="F104" s="200"/>
      <c r="G104" s="201"/>
      <c r="H104" s="192"/>
    </row>
    <row r="105" spans="1:8" ht="12.75" customHeight="1">
      <c r="A105" s="192"/>
      <c r="B105" s="199"/>
      <c r="C105" s="193"/>
      <c r="D105" s="192"/>
      <c r="E105" s="203"/>
      <c r="F105" s="200"/>
      <c r="G105" s="201"/>
      <c r="H105" s="192"/>
    </row>
    <row r="106" spans="1:8" ht="12.75" customHeight="1">
      <c r="A106" s="192"/>
      <c r="B106" s="199"/>
      <c r="C106" s="193"/>
      <c r="D106" s="192"/>
      <c r="E106" s="202"/>
      <c r="F106" s="200"/>
      <c r="G106" s="201"/>
      <c r="H106" s="192"/>
    </row>
    <row r="107" spans="1:8" ht="12.75" customHeight="1">
      <c r="A107" s="192"/>
      <c r="B107" s="199"/>
      <c r="C107" s="193"/>
      <c r="D107" s="192"/>
      <c r="E107" s="203"/>
      <c r="F107" s="200"/>
      <c r="G107" s="201"/>
      <c r="H107" s="192"/>
    </row>
    <row r="108" spans="1:8" ht="12.75" customHeight="1">
      <c r="A108" s="192"/>
      <c r="B108" s="199"/>
      <c r="C108" s="193"/>
      <c r="D108" s="192"/>
      <c r="E108" s="202"/>
      <c r="F108" s="200"/>
      <c r="G108" s="201"/>
      <c r="H108" s="192"/>
    </row>
    <row r="109" spans="1:8" ht="12.75" customHeight="1">
      <c r="A109" s="192"/>
      <c r="B109" s="199"/>
      <c r="C109" s="193"/>
      <c r="D109" s="192"/>
      <c r="E109" s="203"/>
      <c r="F109" s="200"/>
      <c r="G109" s="201"/>
      <c r="H109" s="192"/>
    </row>
    <row r="110" spans="1:8" ht="12.75" customHeight="1">
      <c r="A110" s="192"/>
      <c r="B110" s="199"/>
      <c r="C110" s="193"/>
      <c r="D110" s="192"/>
      <c r="E110" s="202"/>
      <c r="F110" s="200"/>
      <c r="G110" s="201"/>
      <c r="H110" s="192"/>
    </row>
    <row r="111" spans="1:8" ht="12.75" customHeight="1">
      <c r="A111" s="192"/>
      <c r="B111" s="199"/>
      <c r="C111" s="193"/>
      <c r="D111" s="192"/>
      <c r="E111" s="203"/>
      <c r="F111" s="200"/>
      <c r="G111" s="201"/>
      <c r="H111" s="192"/>
    </row>
    <row r="112" spans="1:8" ht="12.75" customHeight="1">
      <c r="A112" s="192"/>
      <c r="B112" s="199"/>
      <c r="C112" s="193"/>
      <c r="D112" s="192"/>
      <c r="E112" s="202"/>
      <c r="F112" s="200"/>
      <c r="G112" s="201"/>
      <c r="H112" s="192"/>
    </row>
    <row r="113" spans="1:8" ht="12.75" customHeight="1">
      <c r="A113" s="192"/>
      <c r="B113" s="199"/>
      <c r="C113" s="193"/>
      <c r="D113" s="192"/>
      <c r="E113" s="203"/>
      <c r="F113" s="200"/>
      <c r="G113" s="201"/>
      <c r="H113" s="192"/>
    </row>
    <row r="114" spans="1:8" ht="12.75" customHeight="1">
      <c r="A114" s="192"/>
      <c r="B114" s="199"/>
      <c r="C114" s="193"/>
      <c r="D114" s="192"/>
      <c r="E114" s="202"/>
      <c r="F114" s="200"/>
      <c r="G114" s="201"/>
      <c r="H114" s="192"/>
    </row>
    <row r="115" spans="1:8" ht="12.75" customHeight="1">
      <c r="A115" s="192"/>
      <c r="B115" s="199"/>
      <c r="C115" s="193"/>
      <c r="D115" s="192"/>
      <c r="E115" s="203"/>
      <c r="F115" s="200"/>
      <c r="G115" s="201"/>
      <c r="H115" s="192"/>
    </row>
    <row r="116" spans="1:8" ht="12.75" customHeight="1">
      <c r="A116" s="192"/>
      <c r="B116" s="199"/>
      <c r="C116" s="193"/>
      <c r="D116" s="192"/>
      <c r="E116" s="202"/>
      <c r="F116" s="200"/>
      <c r="G116" s="201"/>
      <c r="H116" s="192"/>
    </row>
    <row r="117" spans="1:8" ht="12.75" customHeight="1">
      <c r="A117" s="192"/>
      <c r="B117" s="199"/>
      <c r="C117" s="193"/>
      <c r="D117" s="192"/>
      <c r="E117" s="203"/>
      <c r="F117" s="200"/>
      <c r="G117" s="201"/>
      <c r="H117" s="192"/>
    </row>
    <row r="118" spans="1:8" ht="12.75" customHeight="1">
      <c r="A118" s="192"/>
      <c r="B118" s="199"/>
      <c r="C118" s="193"/>
      <c r="D118" s="192"/>
      <c r="E118" s="202"/>
      <c r="F118" s="200"/>
      <c r="G118" s="201"/>
      <c r="H118" s="192"/>
    </row>
    <row r="119" spans="1:8" ht="12.75" customHeight="1">
      <c r="A119" s="192"/>
      <c r="B119" s="199"/>
      <c r="C119" s="193"/>
      <c r="D119" s="192"/>
      <c r="E119" s="203"/>
      <c r="F119" s="200"/>
      <c r="G119" s="201"/>
      <c r="H119" s="192"/>
    </row>
    <row r="120" spans="1:8" ht="12.75" customHeight="1">
      <c r="A120" s="192"/>
      <c r="B120" s="199"/>
      <c r="C120" s="193"/>
      <c r="D120" s="192"/>
      <c r="E120" s="202"/>
      <c r="F120" s="200"/>
      <c r="G120" s="201"/>
      <c r="H120" s="192"/>
    </row>
    <row r="121" spans="1:8" ht="12.75" customHeight="1">
      <c r="A121" s="192"/>
      <c r="B121" s="199"/>
      <c r="C121" s="193"/>
      <c r="D121" s="192"/>
      <c r="E121" s="203"/>
      <c r="F121" s="200"/>
      <c r="G121" s="201"/>
      <c r="H121" s="192"/>
    </row>
    <row r="122" spans="1:8" ht="12.75" customHeight="1">
      <c r="A122" s="192"/>
      <c r="B122" s="199"/>
      <c r="C122" s="193"/>
      <c r="D122" s="192"/>
      <c r="E122" s="202"/>
      <c r="F122" s="200"/>
      <c r="G122" s="201"/>
      <c r="H122" s="192"/>
    </row>
    <row r="123" spans="1:8" ht="12.75" customHeight="1">
      <c r="A123" s="192"/>
      <c r="B123" s="199"/>
      <c r="C123" s="193"/>
      <c r="D123" s="192"/>
      <c r="E123" s="203"/>
      <c r="F123" s="200"/>
      <c r="G123" s="201"/>
      <c r="H123" s="192"/>
    </row>
    <row r="124" spans="1:8" ht="12.75" customHeight="1">
      <c r="A124" s="192"/>
      <c r="B124" s="199"/>
      <c r="C124" s="193"/>
      <c r="D124" s="192"/>
      <c r="E124" s="202"/>
      <c r="F124" s="200"/>
      <c r="G124" s="201"/>
      <c r="H124" s="192"/>
    </row>
    <row r="125" spans="1:8" ht="12.75" customHeight="1">
      <c r="A125" s="192"/>
      <c r="B125" s="199"/>
      <c r="C125" s="193"/>
      <c r="D125" s="192"/>
      <c r="E125" s="203"/>
      <c r="F125" s="200"/>
      <c r="G125" s="201"/>
      <c r="H125" s="192"/>
    </row>
    <row r="126" spans="1:8" ht="12.75" customHeight="1">
      <c r="A126" s="192"/>
      <c r="B126" s="199"/>
      <c r="C126" s="193"/>
      <c r="D126" s="192"/>
      <c r="E126" s="202"/>
      <c r="F126" s="200"/>
      <c r="G126" s="201"/>
      <c r="H126" s="192"/>
    </row>
    <row r="127" spans="1:8" ht="12.75" customHeight="1">
      <c r="A127" s="192"/>
      <c r="B127" s="199"/>
      <c r="C127" s="193"/>
      <c r="D127" s="192"/>
      <c r="E127" s="203"/>
      <c r="F127" s="200"/>
      <c r="G127" s="201"/>
      <c r="H127" s="192"/>
    </row>
    <row r="128" spans="1:8" ht="12.75">
      <c r="A128" s="192"/>
      <c r="B128" s="199"/>
      <c r="C128" s="193"/>
      <c r="D128" s="192"/>
      <c r="E128" s="202"/>
      <c r="F128" s="200"/>
      <c r="G128" s="201"/>
      <c r="H128" s="192"/>
    </row>
    <row r="129" spans="1:8" ht="12.75">
      <c r="A129" s="192"/>
      <c r="B129" s="199"/>
      <c r="C129" s="193"/>
      <c r="D129" s="192"/>
      <c r="E129" s="203"/>
      <c r="F129" s="200"/>
      <c r="G129" s="201"/>
      <c r="H129" s="192"/>
    </row>
    <row r="130" spans="1:8" ht="12.75">
      <c r="A130" s="192"/>
      <c r="B130" s="199"/>
      <c r="C130" s="193"/>
      <c r="D130" s="192"/>
      <c r="E130" s="202"/>
      <c r="F130" s="200"/>
      <c r="G130" s="201"/>
      <c r="H130" s="192"/>
    </row>
    <row r="131" spans="1:8" ht="12.75">
      <c r="A131" s="192"/>
      <c r="B131" s="199"/>
      <c r="C131" s="193"/>
      <c r="D131" s="192"/>
      <c r="E131" s="203"/>
      <c r="F131" s="200"/>
      <c r="G131" s="201"/>
      <c r="H131" s="192"/>
    </row>
    <row r="132" spans="1:7" ht="12.75">
      <c r="A132" s="22"/>
      <c r="B132" s="4"/>
      <c r="C132" s="23"/>
      <c r="D132" s="23"/>
      <c r="E132" s="23"/>
      <c r="F132" s="24"/>
      <c r="G132" s="25"/>
    </row>
    <row r="133" spans="1:8" ht="12.75">
      <c r="A133" s="22"/>
      <c r="B133" s="4"/>
      <c r="C133" s="23"/>
      <c r="D133" s="23"/>
      <c r="E133" s="23"/>
      <c r="F133" s="24"/>
      <c r="G133" s="25"/>
      <c r="H133" s="4"/>
    </row>
    <row r="134" spans="1:8" ht="12.75">
      <c r="A134" s="4"/>
      <c r="B134" s="4"/>
      <c r="C134" s="4"/>
      <c r="D134" s="4"/>
      <c r="E134" s="4"/>
      <c r="F134" s="4"/>
      <c r="H134" s="4"/>
    </row>
  </sheetData>
  <sheetProtection/>
  <mergeCells count="516">
    <mergeCell ref="E114:E115"/>
    <mergeCell ref="E118:E119"/>
    <mergeCell ref="E128:E129"/>
    <mergeCell ref="E120:E121"/>
    <mergeCell ref="E122:E123"/>
    <mergeCell ref="E124:E125"/>
    <mergeCell ref="E126:E127"/>
    <mergeCell ref="E116:E117"/>
    <mergeCell ref="E106:E107"/>
    <mergeCell ref="E112:E113"/>
    <mergeCell ref="E102:E103"/>
    <mergeCell ref="E94:E95"/>
    <mergeCell ref="E88:E89"/>
    <mergeCell ref="E90:E91"/>
    <mergeCell ref="E66:E67"/>
    <mergeCell ref="E68:E69"/>
    <mergeCell ref="E70:E71"/>
    <mergeCell ref="E72:E73"/>
    <mergeCell ref="E74:E75"/>
    <mergeCell ref="E98:E99"/>
    <mergeCell ref="E82:E83"/>
    <mergeCell ref="E84:E85"/>
    <mergeCell ref="E86:E87"/>
    <mergeCell ref="E42:E43"/>
    <mergeCell ref="E44:E45"/>
    <mergeCell ref="E46:E47"/>
    <mergeCell ref="E48:E49"/>
    <mergeCell ref="E50:E51"/>
    <mergeCell ref="E64:E65"/>
    <mergeCell ref="E20:E21"/>
    <mergeCell ref="E56:E57"/>
    <mergeCell ref="E52:E53"/>
    <mergeCell ref="E54:E55"/>
    <mergeCell ref="F46:F47"/>
    <mergeCell ref="F56:F57"/>
    <mergeCell ref="E28:E29"/>
    <mergeCell ref="E30:E31"/>
    <mergeCell ref="E32:E33"/>
    <mergeCell ref="E40:E41"/>
    <mergeCell ref="A30:A31"/>
    <mergeCell ref="B30:B31"/>
    <mergeCell ref="C30:C31"/>
    <mergeCell ref="D30:D31"/>
    <mergeCell ref="E26:E27"/>
    <mergeCell ref="A26:A27"/>
    <mergeCell ref="B26:B27"/>
    <mergeCell ref="C26:C27"/>
    <mergeCell ref="D26:D27"/>
    <mergeCell ref="A28:A29"/>
    <mergeCell ref="E22:E23"/>
    <mergeCell ref="F30:F31"/>
    <mergeCell ref="H30:H31"/>
    <mergeCell ref="H26:H27"/>
    <mergeCell ref="F28:F29"/>
    <mergeCell ref="H28:H29"/>
    <mergeCell ref="G28:G29"/>
    <mergeCell ref="F18:F19"/>
    <mergeCell ref="H18:H19"/>
    <mergeCell ref="F20:F21"/>
    <mergeCell ref="H20:H21"/>
    <mergeCell ref="G20:G21"/>
    <mergeCell ref="F26:F27"/>
    <mergeCell ref="C24:C25"/>
    <mergeCell ref="D24:D25"/>
    <mergeCell ref="C22:C23"/>
    <mergeCell ref="B28:B29"/>
    <mergeCell ref="C28:C29"/>
    <mergeCell ref="D28:D29"/>
    <mergeCell ref="A20:A21"/>
    <mergeCell ref="B20:B21"/>
    <mergeCell ref="C20:C21"/>
    <mergeCell ref="D20:D21"/>
    <mergeCell ref="H24:H25"/>
    <mergeCell ref="F22:F23"/>
    <mergeCell ref="H22:H23"/>
    <mergeCell ref="G24:G25"/>
    <mergeCell ref="G22:G23"/>
    <mergeCell ref="B24:B25"/>
    <mergeCell ref="B12:B13"/>
    <mergeCell ref="C12:C13"/>
    <mergeCell ref="D12:D13"/>
    <mergeCell ref="C14:C15"/>
    <mergeCell ref="A22:A23"/>
    <mergeCell ref="A24:A25"/>
    <mergeCell ref="B22:B23"/>
    <mergeCell ref="D22:D23"/>
    <mergeCell ref="C16:C17"/>
    <mergeCell ref="D16:D17"/>
    <mergeCell ref="A14:A15"/>
    <mergeCell ref="B14:B15"/>
    <mergeCell ref="F12:F13"/>
    <mergeCell ref="H12:H13"/>
    <mergeCell ref="A18:A19"/>
    <mergeCell ref="B18:B19"/>
    <mergeCell ref="C18:C19"/>
    <mergeCell ref="D18:D19"/>
    <mergeCell ref="E18:E19"/>
    <mergeCell ref="A12:A13"/>
    <mergeCell ref="G10:G11"/>
    <mergeCell ref="A16:A17"/>
    <mergeCell ref="B16:B17"/>
    <mergeCell ref="F14:F15"/>
    <mergeCell ref="E10:E11"/>
    <mergeCell ref="F16:F17"/>
    <mergeCell ref="E14:E15"/>
    <mergeCell ref="E16:E17"/>
    <mergeCell ref="E12:E13"/>
    <mergeCell ref="D14:D15"/>
    <mergeCell ref="C6:C7"/>
    <mergeCell ref="A6:A7"/>
    <mergeCell ref="B6:B7"/>
    <mergeCell ref="D10:D11"/>
    <mergeCell ref="F10:F11"/>
    <mergeCell ref="H10:H11"/>
    <mergeCell ref="E6:E7"/>
    <mergeCell ref="E8:E9"/>
    <mergeCell ref="D6:D7"/>
    <mergeCell ref="F8:F9"/>
    <mergeCell ref="C32:C33"/>
    <mergeCell ref="D32:D33"/>
    <mergeCell ref="F32:F33"/>
    <mergeCell ref="A32:A33"/>
    <mergeCell ref="A8:A9"/>
    <mergeCell ref="A10:A11"/>
    <mergeCell ref="B10:B11"/>
    <mergeCell ref="C10:C11"/>
    <mergeCell ref="B8:B9"/>
    <mergeCell ref="C8:C9"/>
    <mergeCell ref="H8:H9"/>
    <mergeCell ref="G4:G5"/>
    <mergeCell ref="G6:G7"/>
    <mergeCell ref="F6:F7"/>
    <mergeCell ref="E4:F5"/>
    <mergeCell ref="D8:D9"/>
    <mergeCell ref="H6:H7"/>
    <mergeCell ref="G8:G9"/>
    <mergeCell ref="H36:H37"/>
    <mergeCell ref="G36:G37"/>
    <mergeCell ref="E36:E37"/>
    <mergeCell ref="H32:H33"/>
    <mergeCell ref="G32:G33"/>
    <mergeCell ref="H4:H5"/>
    <mergeCell ref="H14:H15"/>
    <mergeCell ref="H16:H17"/>
    <mergeCell ref="E24:E25"/>
    <mergeCell ref="F24:F25"/>
    <mergeCell ref="H40:H41"/>
    <mergeCell ref="C36:C37"/>
    <mergeCell ref="D36:D37"/>
    <mergeCell ref="C34:C35"/>
    <mergeCell ref="D34:D35"/>
    <mergeCell ref="F34:F35"/>
    <mergeCell ref="H34:H35"/>
    <mergeCell ref="G34:G35"/>
    <mergeCell ref="E34:E35"/>
    <mergeCell ref="F36:F37"/>
    <mergeCell ref="B38:B39"/>
    <mergeCell ref="C40:C41"/>
    <mergeCell ref="D40:D41"/>
    <mergeCell ref="F38:F39"/>
    <mergeCell ref="H38:H39"/>
    <mergeCell ref="G38:G39"/>
    <mergeCell ref="E38:E39"/>
    <mergeCell ref="C38:C39"/>
    <mergeCell ref="D38:D39"/>
    <mergeCell ref="F40:F41"/>
    <mergeCell ref="F42:F43"/>
    <mergeCell ref="H42:H43"/>
    <mergeCell ref="A34:A35"/>
    <mergeCell ref="A36:A37"/>
    <mergeCell ref="A38:A39"/>
    <mergeCell ref="B32:B33"/>
    <mergeCell ref="B34:B35"/>
    <mergeCell ref="A40:A41"/>
    <mergeCell ref="B40:B41"/>
    <mergeCell ref="B36:B37"/>
    <mergeCell ref="G40:G41"/>
    <mergeCell ref="G42:G43"/>
    <mergeCell ref="A44:A45"/>
    <mergeCell ref="B44:B45"/>
    <mergeCell ref="C44:C45"/>
    <mergeCell ref="D44:D45"/>
    <mergeCell ref="A42:A43"/>
    <mergeCell ref="B42:B43"/>
    <mergeCell ref="C42:C43"/>
    <mergeCell ref="D42:D43"/>
    <mergeCell ref="H46:H47"/>
    <mergeCell ref="G44:G45"/>
    <mergeCell ref="G46:G47"/>
    <mergeCell ref="F44:F45"/>
    <mergeCell ref="H44:H45"/>
    <mergeCell ref="A46:A47"/>
    <mergeCell ref="B46:B47"/>
    <mergeCell ref="C46:C47"/>
    <mergeCell ref="D46:D47"/>
    <mergeCell ref="A48:A49"/>
    <mergeCell ref="B48:B49"/>
    <mergeCell ref="C48:C49"/>
    <mergeCell ref="D48:D49"/>
    <mergeCell ref="F48:F49"/>
    <mergeCell ref="H48:H49"/>
    <mergeCell ref="G48:G49"/>
    <mergeCell ref="A50:A51"/>
    <mergeCell ref="B50:B51"/>
    <mergeCell ref="C50:C51"/>
    <mergeCell ref="D50:D51"/>
    <mergeCell ref="F50:F51"/>
    <mergeCell ref="H50:H51"/>
    <mergeCell ref="G50:G51"/>
    <mergeCell ref="A52:A53"/>
    <mergeCell ref="B52:B53"/>
    <mergeCell ref="C52:C53"/>
    <mergeCell ref="D52:D53"/>
    <mergeCell ref="F54:F55"/>
    <mergeCell ref="H54:H55"/>
    <mergeCell ref="G52:G53"/>
    <mergeCell ref="G54:G55"/>
    <mergeCell ref="F52:F53"/>
    <mergeCell ref="H52:H53"/>
    <mergeCell ref="A54:A55"/>
    <mergeCell ref="B54:B55"/>
    <mergeCell ref="C54:C55"/>
    <mergeCell ref="D54:D55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F58:F59"/>
    <mergeCell ref="H58:H59"/>
    <mergeCell ref="G56:G57"/>
    <mergeCell ref="G58:G59"/>
    <mergeCell ref="E58:E59"/>
    <mergeCell ref="F62:F63"/>
    <mergeCell ref="H62:H63"/>
    <mergeCell ref="G60:G61"/>
    <mergeCell ref="G62:G63"/>
    <mergeCell ref="F60:F61"/>
    <mergeCell ref="H60:H61"/>
    <mergeCell ref="B62:B63"/>
    <mergeCell ref="C62:C63"/>
    <mergeCell ref="D62:D63"/>
    <mergeCell ref="A60:A61"/>
    <mergeCell ref="B60:B61"/>
    <mergeCell ref="C60:C61"/>
    <mergeCell ref="D60:D61"/>
    <mergeCell ref="H66:H67"/>
    <mergeCell ref="G64:G65"/>
    <mergeCell ref="G66:G67"/>
    <mergeCell ref="E60:E61"/>
    <mergeCell ref="E62:E63"/>
    <mergeCell ref="A64:A65"/>
    <mergeCell ref="B64:B65"/>
    <mergeCell ref="C64:C65"/>
    <mergeCell ref="D64:D65"/>
    <mergeCell ref="A62:A63"/>
    <mergeCell ref="A4:A5"/>
    <mergeCell ref="G30:G31"/>
    <mergeCell ref="G12:G13"/>
    <mergeCell ref="G14:G15"/>
    <mergeCell ref="G16:G17"/>
    <mergeCell ref="G18:G19"/>
    <mergeCell ref="B4:B5"/>
    <mergeCell ref="C4:C5"/>
    <mergeCell ref="D4:D5"/>
    <mergeCell ref="G26:G27"/>
    <mergeCell ref="A70:A71"/>
    <mergeCell ref="B70:B71"/>
    <mergeCell ref="C70:C71"/>
    <mergeCell ref="D70:D71"/>
    <mergeCell ref="F70:F71"/>
    <mergeCell ref="G70:G71"/>
    <mergeCell ref="H70:H71"/>
    <mergeCell ref="F64:F65"/>
    <mergeCell ref="H64:H65"/>
    <mergeCell ref="A68:A69"/>
    <mergeCell ref="B68:B69"/>
    <mergeCell ref="A72:A73"/>
    <mergeCell ref="B72:B73"/>
    <mergeCell ref="H68:H69"/>
    <mergeCell ref="A66:A67"/>
    <mergeCell ref="B66:B67"/>
    <mergeCell ref="C66:C67"/>
    <mergeCell ref="D66:D67"/>
    <mergeCell ref="D72:D73"/>
    <mergeCell ref="F68:F69"/>
    <mergeCell ref="G68:G69"/>
    <mergeCell ref="C68:C69"/>
    <mergeCell ref="D68:D69"/>
    <mergeCell ref="F72:F73"/>
    <mergeCell ref="G72:G73"/>
    <mergeCell ref="F66:F67"/>
    <mergeCell ref="B76:B77"/>
    <mergeCell ref="H72:H73"/>
    <mergeCell ref="A74:A75"/>
    <mergeCell ref="B74:B75"/>
    <mergeCell ref="C74:C75"/>
    <mergeCell ref="D74:D75"/>
    <mergeCell ref="F74:F75"/>
    <mergeCell ref="G74:G75"/>
    <mergeCell ref="H74:H75"/>
    <mergeCell ref="C72:C73"/>
    <mergeCell ref="D80:D81"/>
    <mergeCell ref="H76:H77"/>
    <mergeCell ref="A78:A79"/>
    <mergeCell ref="B78:B79"/>
    <mergeCell ref="C78:C79"/>
    <mergeCell ref="D78:D79"/>
    <mergeCell ref="F78:F79"/>
    <mergeCell ref="G78:G79"/>
    <mergeCell ref="H78:H79"/>
    <mergeCell ref="A76:A77"/>
    <mergeCell ref="F76:F77"/>
    <mergeCell ref="E80:E81"/>
    <mergeCell ref="G76:G77"/>
    <mergeCell ref="C76:C77"/>
    <mergeCell ref="D76:D77"/>
    <mergeCell ref="E76:E77"/>
    <mergeCell ref="E78:E79"/>
    <mergeCell ref="F80:F81"/>
    <mergeCell ref="G80:G81"/>
    <mergeCell ref="C80:C81"/>
    <mergeCell ref="H80:H81"/>
    <mergeCell ref="A82:A83"/>
    <mergeCell ref="B82:B83"/>
    <mergeCell ref="C82:C83"/>
    <mergeCell ref="D82:D83"/>
    <mergeCell ref="F82:F83"/>
    <mergeCell ref="G82:G83"/>
    <mergeCell ref="H82:H83"/>
    <mergeCell ref="A80:A81"/>
    <mergeCell ref="B80:B81"/>
    <mergeCell ref="H84:H85"/>
    <mergeCell ref="A86:A87"/>
    <mergeCell ref="B86:B87"/>
    <mergeCell ref="C86:C87"/>
    <mergeCell ref="D86:D87"/>
    <mergeCell ref="F86:F87"/>
    <mergeCell ref="G86:G87"/>
    <mergeCell ref="H86:H87"/>
    <mergeCell ref="A84:A85"/>
    <mergeCell ref="B84:B85"/>
    <mergeCell ref="C88:C89"/>
    <mergeCell ref="D88:D89"/>
    <mergeCell ref="F84:F85"/>
    <mergeCell ref="G84:G85"/>
    <mergeCell ref="C84:C85"/>
    <mergeCell ref="D84:D85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88:A89"/>
    <mergeCell ref="B88:B89"/>
    <mergeCell ref="H92:H93"/>
    <mergeCell ref="A94:A95"/>
    <mergeCell ref="B94:B95"/>
    <mergeCell ref="C94:C95"/>
    <mergeCell ref="D94:D95"/>
    <mergeCell ref="A92:A93"/>
    <mergeCell ref="B92:B93"/>
    <mergeCell ref="H94:H95"/>
    <mergeCell ref="G92:G93"/>
    <mergeCell ref="G94:G95"/>
    <mergeCell ref="A96:A97"/>
    <mergeCell ref="B96:B97"/>
    <mergeCell ref="C96:C97"/>
    <mergeCell ref="D96:D97"/>
    <mergeCell ref="E96:E97"/>
    <mergeCell ref="F92:F93"/>
    <mergeCell ref="C92:C93"/>
    <mergeCell ref="D92:D93"/>
    <mergeCell ref="E92:E93"/>
    <mergeCell ref="F94:F95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C104:C105"/>
    <mergeCell ref="D104:D105"/>
    <mergeCell ref="F100:F101"/>
    <mergeCell ref="G100:G101"/>
    <mergeCell ref="C100:C101"/>
    <mergeCell ref="D100:D101"/>
    <mergeCell ref="F104:F105"/>
    <mergeCell ref="G104:G105"/>
    <mergeCell ref="E104:E105"/>
    <mergeCell ref="E100:E101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4:A105"/>
    <mergeCell ref="B104:B105"/>
    <mergeCell ref="H108:H109"/>
    <mergeCell ref="A110:A111"/>
    <mergeCell ref="B110:B111"/>
    <mergeCell ref="C110:C111"/>
    <mergeCell ref="D110:D111"/>
    <mergeCell ref="A108:A109"/>
    <mergeCell ref="B108:B109"/>
    <mergeCell ref="H110:H111"/>
    <mergeCell ref="G108:G109"/>
    <mergeCell ref="G110:G111"/>
    <mergeCell ref="A112:A113"/>
    <mergeCell ref="B112:B113"/>
    <mergeCell ref="C112:C113"/>
    <mergeCell ref="D112:D113"/>
    <mergeCell ref="E110:E111"/>
    <mergeCell ref="F108:F109"/>
    <mergeCell ref="C108:C109"/>
    <mergeCell ref="D108:D109"/>
    <mergeCell ref="E108:E109"/>
    <mergeCell ref="F110:F111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A120:A121"/>
    <mergeCell ref="B120:B121"/>
    <mergeCell ref="C120:C121"/>
    <mergeCell ref="D120:D121"/>
    <mergeCell ref="F116:F117"/>
    <mergeCell ref="G116:G117"/>
    <mergeCell ref="C116:C117"/>
    <mergeCell ref="D116:D117"/>
    <mergeCell ref="F120:F121"/>
    <mergeCell ref="G120:G121"/>
    <mergeCell ref="A126:A127"/>
    <mergeCell ref="B126:B127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B124:B125"/>
    <mergeCell ref="C124:C125"/>
    <mergeCell ref="D124:D125"/>
    <mergeCell ref="F124:F125"/>
    <mergeCell ref="G124:G125"/>
    <mergeCell ref="H124:H125"/>
    <mergeCell ref="D130:D131"/>
    <mergeCell ref="F130:F131"/>
    <mergeCell ref="G130:G131"/>
    <mergeCell ref="E130:E131"/>
    <mergeCell ref="F126:F127"/>
    <mergeCell ref="G126:G127"/>
    <mergeCell ref="A130:A131"/>
    <mergeCell ref="B130:B131"/>
    <mergeCell ref="H130:H131"/>
    <mergeCell ref="A128:A129"/>
    <mergeCell ref="B128:B129"/>
    <mergeCell ref="C128:C129"/>
    <mergeCell ref="D128:D129"/>
    <mergeCell ref="C130:C131"/>
    <mergeCell ref="F128:F129"/>
    <mergeCell ref="G128:G129"/>
    <mergeCell ref="H128:H129"/>
    <mergeCell ref="C126:C127"/>
    <mergeCell ref="D126:D127"/>
    <mergeCell ref="A1:H1"/>
    <mergeCell ref="B2:C2"/>
    <mergeCell ref="D2:H2"/>
    <mergeCell ref="C3:D3"/>
    <mergeCell ref="G3:H3"/>
    <mergeCell ref="H126:H127"/>
    <mergeCell ref="A124:A1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H143">
      <selection activeCell="J178" sqref="J147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1.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291" t="s">
        <v>67</v>
      </c>
      <c r="C1" s="291"/>
      <c r="D1" s="291"/>
      <c r="E1" s="291"/>
      <c r="F1" s="291"/>
      <c r="G1" s="291"/>
      <c r="H1" s="291"/>
      <c r="I1" s="291"/>
      <c r="K1" s="291" t="s">
        <v>67</v>
      </c>
      <c r="L1" s="291"/>
      <c r="M1" s="291"/>
      <c r="N1" s="291"/>
      <c r="O1" s="291"/>
      <c r="P1" s="291"/>
      <c r="Q1" s="291"/>
      <c r="R1" s="291"/>
    </row>
    <row r="2" spans="2:18" ht="15.75">
      <c r="B2" s="292" t="str">
        <f>'пр.взв.'!G3</f>
        <v>в.к. 62   кг</v>
      </c>
      <c r="C2" s="291"/>
      <c r="D2" s="291"/>
      <c r="E2" s="291"/>
      <c r="F2" s="291"/>
      <c r="G2" s="291"/>
      <c r="H2" s="291"/>
      <c r="I2" s="291"/>
      <c r="K2" s="292" t="str">
        <f>B2</f>
        <v>в.к. 62   кг</v>
      </c>
      <c r="L2" s="291"/>
      <c r="M2" s="291"/>
      <c r="N2" s="291"/>
      <c r="O2" s="291"/>
      <c r="P2" s="291"/>
      <c r="Q2" s="291"/>
      <c r="R2" s="291"/>
    </row>
    <row r="3" spans="2:18" ht="16.5" hidden="1" thickBot="1">
      <c r="B3" s="36" t="s">
        <v>68</v>
      </c>
      <c r="C3" s="37" t="s">
        <v>69</v>
      </c>
      <c r="D3" s="38" t="s">
        <v>76</v>
      </c>
      <c r="E3" s="37"/>
      <c r="F3" s="36"/>
      <c r="G3" s="37"/>
      <c r="H3" s="37"/>
      <c r="I3" s="37"/>
      <c r="J3" s="37"/>
      <c r="K3" s="36" t="s">
        <v>1</v>
      </c>
      <c r="L3" s="37" t="s">
        <v>69</v>
      </c>
      <c r="M3" s="38" t="s">
        <v>76</v>
      </c>
      <c r="N3" s="37"/>
      <c r="O3" s="36"/>
      <c r="P3" s="37"/>
      <c r="Q3" s="37"/>
      <c r="R3" s="37"/>
    </row>
    <row r="4" spans="1:18" ht="12.75" hidden="1">
      <c r="A4" s="267" t="s">
        <v>71</v>
      </c>
      <c r="B4" s="269" t="s">
        <v>3</v>
      </c>
      <c r="C4" s="263" t="s">
        <v>4</v>
      </c>
      <c r="D4" s="263" t="s">
        <v>13</v>
      </c>
      <c r="E4" s="263" t="s">
        <v>14</v>
      </c>
      <c r="F4" s="263" t="s">
        <v>15</v>
      </c>
      <c r="G4" s="265" t="s">
        <v>72</v>
      </c>
      <c r="H4" s="259" t="s">
        <v>73</v>
      </c>
      <c r="I4" s="261" t="s">
        <v>17</v>
      </c>
      <c r="J4" s="267" t="s">
        <v>71</v>
      </c>
      <c r="K4" s="269" t="s">
        <v>3</v>
      </c>
      <c r="L4" s="263" t="s">
        <v>4</v>
      </c>
      <c r="M4" s="263" t="s">
        <v>13</v>
      </c>
      <c r="N4" s="263" t="s">
        <v>14</v>
      </c>
      <c r="O4" s="263" t="s">
        <v>15</v>
      </c>
      <c r="P4" s="265" t="s">
        <v>72</v>
      </c>
      <c r="Q4" s="259" t="s">
        <v>73</v>
      </c>
      <c r="R4" s="261" t="s">
        <v>17</v>
      </c>
    </row>
    <row r="5" spans="1:18" ht="13.5" hidden="1" thickBot="1">
      <c r="A5" s="268"/>
      <c r="B5" s="270" t="s">
        <v>74</v>
      </c>
      <c r="C5" s="264"/>
      <c r="D5" s="264"/>
      <c r="E5" s="264"/>
      <c r="F5" s="264"/>
      <c r="G5" s="266"/>
      <c r="H5" s="260"/>
      <c r="I5" s="262" t="s">
        <v>75</v>
      </c>
      <c r="J5" s="268"/>
      <c r="K5" s="270" t="s">
        <v>74</v>
      </c>
      <c r="L5" s="264"/>
      <c r="M5" s="264"/>
      <c r="N5" s="264"/>
      <c r="O5" s="264"/>
      <c r="P5" s="266"/>
      <c r="Q5" s="260"/>
      <c r="R5" s="262" t="s">
        <v>75</v>
      </c>
    </row>
    <row r="6" spans="1:18" ht="12.75" customHeight="1" hidden="1">
      <c r="A6" s="248">
        <v>1</v>
      </c>
      <c r="B6" s="243">
        <v>1</v>
      </c>
      <c r="C6" s="251" t="str">
        <f>VLOOKUP(B6,'пр.взв.'!B6:H131,2,FALSE)</f>
        <v>ЯКИМОВ Степан Юрьевич</v>
      </c>
      <c r="D6" s="238" t="str">
        <f>VLOOKUP(B6,'пр.взв.'!B6:H131,3,FALSE)</f>
        <v>25.02.1996, КМС</v>
      </c>
      <c r="E6" s="238" t="str">
        <f>VLOOKUP(B6,'пр.взв.'!B1:H131,4,FALSE)</f>
        <v>МОС</v>
      </c>
      <c r="F6" s="273"/>
      <c r="G6" s="278"/>
      <c r="H6" s="229"/>
      <c r="I6" s="219"/>
      <c r="J6" s="240">
        <v>9</v>
      </c>
      <c r="K6" s="243">
        <v>2</v>
      </c>
      <c r="L6" s="251" t="str">
        <f>VLOOKUP(K6,'пр.взв.'!B6:H131,2,FALSE)</f>
        <v>БЕДАРЕВ Денис Игоревич</v>
      </c>
      <c r="M6" s="238" t="str">
        <f>VLOOKUP(K6,'пр.взв.'!B6:H131,3,FALSE)</f>
        <v>05.08.1996 кмс</v>
      </c>
      <c r="N6" s="238" t="str">
        <f>VLOOKUP(K6,'пр.взв.'!B6:H131,4,FALSE)</f>
        <v>СФО</v>
      </c>
      <c r="O6" s="273"/>
      <c r="P6" s="278"/>
      <c r="Q6" s="229"/>
      <c r="R6" s="219"/>
    </row>
    <row r="7" spans="1:18" ht="12.75" customHeight="1" hidden="1">
      <c r="A7" s="249"/>
      <c r="B7" s="244"/>
      <c r="C7" s="252"/>
      <c r="D7" s="239"/>
      <c r="E7" s="239"/>
      <c r="F7" s="239"/>
      <c r="G7" s="239"/>
      <c r="H7" s="201"/>
      <c r="I7" s="204"/>
      <c r="J7" s="241"/>
      <c r="K7" s="244"/>
      <c r="L7" s="252"/>
      <c r="M7" s="239"/>
      <c r="N7" s="239"/>
      <c r="O7" s="239"/>
      <c r="P7" s="239"/>
      <c r="Q7" s="201"/>
      <c r="R7" s="204"/>
    </row>
    <row r="8" spans="1:18" ht="12.75" customHeight="1" hidden="1">
      <c r="A8" s="249"/>
      <c r="B8" s="230">
        <v>33</v>
      </c>
      <c r="C8" s="236" t="str">
        <f>VLOOKUP(B8,'пр.взв.'!B7:H131,2,FALSE)</f>
        <v>ГОРКОВЕЦ Артем Глебович</v>
      </c>
      <c r="D8" s="234" t="str">
        <f>VLOOKUP(B8,'пр.взв.'!B2:H133,3,FALSE)</f>
        <v>09.10.1997 кмс</v>
      </c>
      <c r="E8" s="234" t="str">
        <f>VLOOKUP(B8,'пр.взв.'!B1:H133,4,FALSE)</f>
        <v>ПФО</v>
      </c>
      <c r="F8" s="257"/>
      <c r="G8" s="257"/>
      <c r="H8" s="218"/>
      <c r="I8" s="218"/>
      <c r="J8" s="241"/>
      <c r="K8" s="230">
        <v>34</v>
      </c>
      <c r="L8" s="236" t="str">
        <f>VLOOKUP(K8,'пр.взв.'!B2:H133,2,FALSE)</f>
        <v>ИВАНОВ Евгений Игоревич</v>
      </c>
      <c r="M8" s="234" t="str">
        <f>VLOOKUP(K8,'пр.взв.'!B1:H133,3,FALSE)</f>
        <v>14.09.1995, КМС</v>
      </c>
      <c r="N8" s="234" t="str">
        <f>VLOOKUP(K8,'пр.взв.'!B1:H133,4,FALSE)</f>
        <v>ПФО</v>
      </c>
      <c r="O8" s="257"/>
      <c r="P8" s="257"/>
      <c r="Q8" s="218"/>
      <c r="R8" s="218"/>
    </row>
    <row r="9" spans="1:18" ht="13.5" customHeight="1" hidden="1" thickBot="1">
      <c r="A9" s="250"/>
      <c r="B9" s="231"/>
      <c r="C9" s="237"/>
      <c r="D9" s="235"/>
      <c r="E9" s="235"/>
      <c r="F9" s="258"/>
      <c r="G9" s="258"/>
      <c r="H9" s="247"/>
      <c r="I9" s="247"/>
      <c r="J9" s="242"/>
      <c r="K9" s="231"/>
      <c r="L9" s="237"/>
      <c r="M9" s="235"/>
      <c r="N9" s="235"/>
      <c r="O9" s="258"/>
      <c r="P9" s="258"/>
      <c r="Q9" s="247"/>
      <c r="R9" s="247"/>
    </row>
    <row r="10" spans="1:18" ht="12.75" customHeight="1" hidden="1">
      <c r="A10" s="248">
        <v>2</v>
      </c>
      <c r="B10" s="243">
        <v>17</v>
      </c>
      <c r="C10" s="256" t="str">
        <f>VLOOKUP(B10,'пр.взв.'!B1:H131,2,FALSE)</f>
        <v>ГУБЖЕВ Эльдар Фуадович</v>
      </c>
      <c r="D10" s="254" t="str">
        <f>VLOOKUP(B10,'пр.взв.'!B1:H135,3,FALSE)</f>
        <v>24.09.1996 кмс</v>
      </c>
      <c r="E10" s="254" t="str">
        <f>VLOOKUP(B10,'пр.взв.'!B1:H135,4,FALSE)</f>
        <v>СКФО</v>
      </c>
      <c r="F10" s="271"/>
      <c r="G10" s="272"/>
      <c r="H10" s="253"/>
      <c r="I10" s="254"/>
      <c r="J10" s="240">
        <v>10</v>
      </c>
      <c r="K10" s="243">
        <v>18</v>
      </c>
      <c r="L10" s="256" t="str">
        <f>VLOOKUP(K10,'пр.взв.'!B1:H135,2,FALSE)</f>
        <v>МОИСЕЕВ Илья Олегович</v>
      </c>
      <c r="M10" s="254" t="str">
        <f>VLOOKUP(K10,'пр.взв.'!B1:H135,3,FALSE)</f>
        <v>28.07.1996 кмс</v>
      </c>
      <c r="N10" s="254" t="str">
        <f>VLOOKUP(K10,'пр.взв.'!B1:H135,4,FALSE)</f>
        <v>ЦФО</v>
      </c>
      <c r="O10" s="271"/>
      <c r="P10" s="272"/>
      <c r="Q10" s="253"/>
      <c r="R10" s="254"/>
    </row>
    <row r="11" spans="1:18" ht="12.75" customHeight="1" hidden="1">
      <c r="A11" s="249"/>
      <c r="B11" s="244"/>
      <c r="C11" s="252"/>
      <c r="D11" s="239"/>
      <c r="E11" s="239"/>
      <c r="F11" s="239"/>
      <c r="G11" s="239"/>
      <c r="H11" s="201"/>
      <c r="I11" s="204"/>
      <c r="J11" s="241"/>
      <c r="K11" s="244"/>
      <c r="L11" s="252"/>
      <c r="M11" s="239"/>
      <c r="N11" s="239"/>
      <c r="O11" s="239"/>
      <c r="P11" s="239"/>
      <c r="Q11" s="201"/>
      <c r="R11" s="204"/>
    </row>
    <row r="12" spans="1:18" ht="12.75" customHeight="1" hidden="1">
      <c r="A12" s="249"/>
      <c r="B12" s="230">
        <v>49</v>
      </c>
      <c r="C12" s="236" t="e">
        <f>VLOOKUP(B12,'пр.взв.'!B1:H131,2,FALSE)</f>
        <v>#N/A</v>
      </c>
      <c r="D12" s="234" t="e">
        <f>VLOOKUP(B12,'пр.взв.'!B1:H137,3,FALSE)</f>
        <v>#N/A</v>
      </c>
      <c r="E12" s="234" t="e">
        <f>VLOOKUP(B12,'пр.взв.'!B1:H137,4,FALSE)</f>
        <v>#N/A</v>
      </c>
      <c r="F12" s="257"/>
      <c r="G12" s="257"/>
      <c r="H12" s="218"/>
      <c r="I12" s="218"/>
      <c r="J12" s="241"/>
      <c r="K12" s="230">
        <v>50</v>
      </c>
      <c r="L12" s="236" t="e">
        <f>VLOOKUP(K12,'пр.взв.'!B1:H137,2,FALSE)</f>
        <v>#N/A</v>
      </c>
      <c r="M12" s="234" t="e">
        <f>VLOOKUP(K12,'пр.взв.'!B1:H137,3,FALSE)</f>
        <v>#N/A</v>
      </c>
      <c r="N12" s="234" t="e">
        <f>VLOOKUP(K12,'пр.взв.'!B1:H137,4,FALSE)</f>
        <v>#N/A</v>
      </c>
      <c r="O12" s="257"/>
      <c r="P12" s="257"/>
      <c r="Q12" s="218"/>
      <c r="R12" s="218"/>
    </row>
    <row r="13" spans="1:18" ht="13.5" customHeight="1" hidden="1" thickBot="1">
      <c r="A13" s="250"/>
      <c r="B13" s="231"/>
      <c r="C13" s="237"/>
      <c r="D13" s="235"/>
      <c r="E13" s="235"/>
      <c r="F13" s="258"/>
      <c r="G13" s="258"/>
      <c r="H13" s="247"/>
      <c r="I13" s="247"/>
      <c r="J13" s="242"/>
      <c r="K13" s="231"/>
      <c r="L13" s="237"/>
      <c r="M13" s="235"/>
      <c r="N13" s="235"/>
      <c r="O13" s="258"/>
      <c r="P13" s="258"/>
      <c r="Q13" s="247"/>
      <c r="R13" s="247"/>
    </row>
    <row r="14" spans="1:18" ht="12.75" customHeight="1" hidden="1">
      <c r="A14" s="248">
        <v>3</v>
      </c>
      <c r="B14" s="243">
        <v>9</v>
      </c>
      <c r="C14" s="251" t="str">
        <f>VLOOKUP(B14,'пр.взв.'!B1:H779,2,FALSE)</f>
        <v>ГРОМОВ Алексей Сергеевич</v>
      </c>
      <c r="D14" s="238" t="str">
        <f>VLOOKUP(B14,'пр.взв.'!B1:H139,3,FALSE)</f>
        <v>29.11.1996 кмс</v>
      </c>
      <c r="E14" s="238" t="str">
        <f>VLOOKUP(B14,'пр.взв.'!B1:H139,4,FALSE)</f>
        <v>ЮФО</v>
      </c>
      <c r="F14" s="273"/>
      <c r="G14" s="278"/>
      <c r="H14" s="229"/>
      <c r="I14" s="219"/>
      <c r="J14" s="240">
        <v>11</v>
      </c>
      <c r="K14" s="243">
        <v>10</v>
      </c>
      <c r="L14" s="251" t="str">
        <f>VLOOKUP(K14,'пр.взв.'!B1:H139,2,FALSE)</f>
        <v>ФЕДОТОВ Сергей Игоревич</v>
      </c>
      <c r="M14" s="238" t="str">
        <f>VLOOKUP(K14,'пр.взв.'!B1:H139,3,FALSE)</f>
        <v>19.07.1995 кмс</v>
      </c>
      <c r="N14" s="238" t="str">
        <f>VLOOKUP(K14,'пр.взв.'!B1:H139,4,FALSE)</f>
        <v>ПФО</v>
      </c>
      <c r="O14" s="273"/>
      <c r="P14" s="278"/>
      <c r="Q14" s="229"/>
      <c r="R14" s="219"/>
    </row>
    <row r="15" spans="1:18" ht="12.75" customHeight="1" hidden="1">
      <c r="A15" s="249"/>
      <c r="B15" s="244"/>
      <c r="C15" s="252"/>
      <c r="D15" s="239"/>
      <c r="E15" s="239"/>
      <c r="F15" s="239"/>
      <c r="G15" s="239"/>
      <c r="H15" s="201"/>
      <c r="I15" s="204"/>
      <c r="J15" s="241"/>
      <c r="K15" s="244"/>
      <c r="L15" s="252"/>
      <c r="M15" s="239"/>
      <c r="N15" s="239"/>
      <c r="O15" s="239"/>
      <c r="P15" s="239"/>
      <c r="Q15" s="201"/>
      <c r="R15" s="204"/>
    </row>
    <row r="16" spans="1:18" ht="12.75" customHeight="1" hidden="1">
      <c r="A16" s="249"/>
      <c r="B16" s="230">
        <v>41</v>
      </c>
      <c r="C16" s="236" t="e">
        <f>VLOOKUP(B16,'пр.взв.'!B1:H799,2,FALSE)</f>
        <v>#N/A</v>
      </c>
      <c r="D16" s="234" t="e">
        <f>VLOOKUP(B16,'пр.взв.'!B1:H141,3,FALSE)</f>
        <v>#N/A</v>
      </c>
      <c r="E16" s="234" t="e">
        <f>VLOOKUP(B16,'пр.взв.'!B1:H141,4,FALSE)</f>
        <v>#N/A</v>
      </c>
      <c r="F16" s="257"/>
      <c r="G16" s="257"/>
      <c r="H16" s="218"/>
      <c r="I16" s="218"/>
      <c r="J16" s="241"/>
      <c r="K16" s="230">
        <v>42</v>
      </c>
      <c r="L16" s="236" t="e">
        <f>VLOOKUP(K16,'пр.взв.'!B1:H141,2,FALSE)</f>
        <v>#N/A</v>
      </c>
      <c r="M16" s="234" t="e">
        <f>VLOOKUP(K16,'пр.взв.'!B1:H141,3,FALSE)</f>
        <v>#N/A</v>
      </c>
      <c r="N16" s="234" t="e">
        <f>VLOOKUP(K16,'пр.взв.'!B1:H141,4,FALSE)</f>
        <v>#N/A</v>
      </c>
      <c r="O16" s="257"/>
      <c r="P16" s="257"/>
      <c r="Q16" s="218"/>
      <c r="R16" s="218"/>
    </row>
    <row r="17" spans="1:18" ht="13.5" customHeight="1" hidden="1" thickBot="1">
      <c r="A17" s="250"/>
      <c r="B17" s="231"/>
      <c r="C17" s="237"/>
      <c r="D17" s="235"/>
      <c r="E17" s="235"/>
      <c r="F17" s="258"/>
      <c r="G17" s="258"/>
      <c r="H17" s="247"/>
      <c r="I17" s="247"/>
      <c r="J17" s="242"/>
      <c r="K17" s="231"/>
      <c r="L17" s="237"/>
      <c r="M17" s="235"/>
      <c r="N17" s="235"/>
      <c r="O17" s="258"/>
      <c r="P17" s="258"/>
      <c r="Q17" s="247"/>
      <c r="R17" s="247"/>
    </row>
    <row r="18" spans="1:18" ht="12.75" customHeight="1" hidden="1">
      <c r="A18" s="248">
        <v>4</v>
      </c>
      <c r="B18" s="243">
        <v>25</v>
      </c>
      <c r="C18" s="256" t="str">
        <f>VLOOKUP(B18,'пр.взв.'!B1:H819,2,FALSE)</f>
        <v>ЭЛАЕВ Рамазан Муртузалиевич</v>
      </c>
      <c r="D18" s="254" t="str">
        <f>VLOOKUP(B18,'пр.взв.'!B1:H143,3,FALSE)</f>
        <v>16.12.1996, КМС</v>
      </c>
      <c r="E18" s="254" t="str">
        <f>VLOOKUP(B18,'пр.взв.'!B1:H143,4,FALSE)</f>
        <v>ЦФО</v>
      </c>
      <c r="F18" s="271"/>
      <c r="G18" s="272"/>
      <c r="H18" s="253"/>
      <c r="I18" s="254"/>
      <c r="J18" s="240">
        <v>12</v>
      </c>
      <c r="K18" s="243">
        <v>26</v>
      </c>
      <c r="L18" s="256" t="str">
        <f>VLOOKUP(K18,'пр.взв.'!B1:H143,2,FALSE)</f>
        <v>КУТУЕВ Василий Флюрович</v>
      </c>
      <c r="M18" s="254" t="str">
        <f>VLOOKUP(K18,'пр.взв.'!B1:H143,3,FALSE)</f>
        <v>26.08.1995, МС</v>
      </c>
      <c r="N18" s="254" t="str">
        <f>VLOOKUP(K18,'пр.взв.'!B1:H143,4,FALSE)</f>
        <v>С-П</v>
      </c>
      <c r="O18" s="239"/>
      <c r="P18" s="279"/>
      <c r="Q18" s="201"/>
      <c r="R18" s="234"/>
    </row>
    <row r="19" spans="1:18" ht="12.75" customHeight="1" hidden="1">
      <c r="A19" s="249"/>
      <c r="B19" s="244"/>
      <c r="C19" s="252"/>
      <c r="D19" s="239"/>
      <c r="E19" s="239"/>
      <c r="F19" s="239"/>
      <c r="G19" s="239"/>
      <c r="H19" s="201"/>
      <c r="I19" s="204"/>
      <c r="J19" s="241"/>
      <c r="K19" s="244"/>
      <c r="L19" s="252"/>
      <c r="M19" s="239"/>
      <c r="N19" s="239"/>
      <c r="O19" s="239"/>
      <c r="P19" s="239"/>
      <c r="Q19" s="201"/>
      <c r="R19" s="204"/>
    </row>
    <row r="20" spans="1:18" ht="12.75" customHeight="1" hidden="1">
      <c r="A20" s="249"/>
      <c r="B20" s="230">
        <v>57</v>
      </c>
      <c r="C20" s="236" t="e">
        <f>VLOOKUP(B20,'пр.взв.'!B2:H839,2,FALSE)</f>
        <v>#N/A</v>
      </c>
      <c r="D20" s="234" t="e">
        <f>VLOOKUP(B20,'пр.взв.'!B2:H145,3,FALSE)</f>
        <v>#N/A</v>
      </c>
      <c r="E20" s="234" t="e">
        <f>VLOOKUP(B20,'пр.взв.'!B2:H145,4,FALSE)</f>
        <v>#N/A</v>
      </c>
      <c r="F20" s="257"/>
      <c r="G20" s="257"/>
      <c r="H20" s="218"/>
      <c r="I20" s="218"/>
      <c r="J20" s="241"/>
      <c r="K20" s="230">
        <v>58</v>
      </c>
      <c r="L20" s="236" t="e">
        <f>VLOOKUP(K20,'пр.взв.'!B2:H145,2,FALSE)</f>
        <v>#N/A</v>
      </c>
      <c r="M20" s="234" t="e">
        <f>VLOOKUP(K20,'пр.взв.'!B2:H145,3,FALSE)</f>
        <v>#N/A</v>
      </c>
      <c r="N20" s="234" t="e">
        <f>VLOOKUP(K20,'пр.взв.'!B2:H145,4,FALSE)</f>
        <v>#N/A</v>
      </c>
      <c r="O20" s="257"/>
      <c r="P20" s="257"/>
      <c r="Q20" s="218"/>
      <c r="R20" s="218"/>
    </row>
    <row r="21" spans="1:18" ht="13.5" customHeight="1" hidden="1" thickBot="1">
      <c r="A21" s="250"/>
      <c r="B21" s="231"/>
      <c r="C21" s="237"/>
      <c r="D21" s="235"/>
      <c r="E21" s="235"/>
      <c r="F21" s="258"/>
      <c r="G21" s="258"/>
      <c r="H21" s="247"/>
      <c r="I21" s="247"/>
      <c r="J21" s="242"/>
      <c r="K21" s="231"/>
      <c r="L21" s="237"/>
      <c r="M21" s="235"/>
      <c r="N21" s="235"/>
      <c r="O21" s="258"/>
      <c r="P21" s="258"/>
      <c r="Q21" s="247"/>
      <c r="R21" s="247"/>
    </row>
    <row r="22" spans="1:18" ht="12.75" customHeight="1" hidden="1">
      <c r="A22" s="249">
        <v>5</v>
      </c>
      <c r="B22" s="243">
        <v>5</v>
      </c>
      <c r="C22" s="251" t="str">
        <f>VLOOKUP(B22,'пр.взв.'!B2:H859,2,FALSE)</f>
        <v>СЕМЕНОВ Владислав Михайлович</v>
      </c>
      <c r="D22" s="238" t="str">
        <f>VLOOKUP(B22,'пр.взв.'!B2:H147,3,FALSE)</f>
        <v>18.07.1995, КМС</v>
      </c>
      <c r="E22" s="238" t="str">
        <f>VLOOKUP(B22,'пр.взв.'!B2:H147,4,FALSE)</f>
        <v>УФО</v>
      </c>
      <c r="F22" s="273"/>
      <c r="G22" s="278"/>
      <c r="H22" s="229"/>
      <c r="I22" s="219"/>
      <c r="J22" s="240">
        <v>13</v>
      </c>
      <c r="K22" s="243">
        <v>6</v>
      </c>
      <c r="L22" s="251" t="str">
        <f>VLOOKUP(K22,'пр.взв.'!B2:H147,2,FALSE)</f>
        <v>САЙХАНОВ Артамбек Умарович</v>
      </c>
      <c r="M22" s="238" t="str">
        <f>VLOOKUP(K22,'пр.взв.'!B2:H147,3,FALSE)</f>
        <v>02.02.1996 1р</v>
      </c>
      <c r="N22" s="238" t="str">
        <f>VLOOKUP(K22,'пр.взв.'!B2:H147,4,FALSE)</f>
        <v>СКФО</v>
      </c>
      <c r="O22" s="273"/>
      <c r="P22" s="278"/>
      <c r="Q22" s="229"/>
      <c r="R22" s="219"/>
    </row>
    <row r="23" spans="1:18" ht="12.75" customHeight="1" hidden="1">
      <c r="A23" s="249"/>
      <c r="B23" s="244"/>
      <c r="C23" s="252"/>
      <c r="D23" s="239"/>
      <c r="E23" s="239"/>
      <c r="F23" s="239"/>
      <c r="G23" s="239"/>
      <c r="H23" s="201"/>
      <c r="I23" s="204"/>
      <c r="J23" s="241"/>
      <c r="K23" s="244"/>
      <c r="L23" s="252"/>
      <c r="M23" s="239"/>
      <c r="N23" s="239"/>
      <c r="O23" s="239"/>
      <c r="P23" s="239"/>
      <c r="Q23" s="201"/>
      <c r="R23" s="204"/>
    </row>
    <row r="24" spans="1:18" ht="12.75" customHeight="1" hidden="1">
      <c r="A24" s="249"/>
      <c r="B24" s="230">
        <v>37</v>
      </c>
      <c r="C24" s="236" t="str">
        <f>VLOOKUP(B24,'пр.взв.'!B2:H879,2,FALSE)</f>
        <v>КАШИН Михаил Федорович</v>
      </c>
      <c r="D24" s="234" t="str">
        <f>VLOOKUP(B24,'пр.взв.'!B2:H149,3,FALSE)</f>
        <v>16.11.1995 кмс</v>
      </c>
      <c r="E24" s="234" t="str">
        <f>VLOOKUP(B24,'пр.взв.'!B2:H149,4,FALSE)</f>
        <v>СФО</v>
      </c>
      <c r="F24" s="257"/>
      <c r="G24" s="257"/>
      <c r="H24" s="218"/>
      <c r="I24" s="218"/>
      <c r="J24" s="241"/>
      <c r="K24" s="230">
        <v>38</v>
      </c>
      <c r="L24" s="236" t="e">
        <f>VLOOKUP(K24,'пр.взв.'!B2:H149,2,FALSE)</f>
        <v>#N/A</v>
      </c>
      <c r="M24" s="234" t="e">
        <f>VLOOKUP(K24,'пр.взв.'!B2:H149,3,FALSE)</f>
        <v>#N/A</v>
      </c>
      <c r="N24" s="234" t="e">
        <f>VLOOKUP(K24,'пр.взв.'!B2:H149,4,FALSE)</f>
        <v>#N/A</v>
      </c>
      <c r="O24" s="257"/>
      <c r="P24" s="257"/>
      <c r="Q24" s="218"/>
      <c r="R24" s="218"/>
    </row>
    <row r="25" spans="1:18" ht="13.5" customHeight="1" hidden="1" thickBot="1">
      <c r="A25" s="250"/>
      <c r="B25" s="231"/>
      <c r="C25" s="237"/>
      <c r="D25" s="235"/>
      <c r="E25" s="235"/>
      <c r="F25" s="258"/>
      <c r="G25" s="258"/>
      <c r="H25" s="247"/>
      <c r="I25" s="247"/>
      <c r="J25" s="242"/>
      <c r="K25" s="231"/>
      <c r="L25" s="237"/>
      <c r="M25" s="235"/>
      <c r="N25" s="235"/>
      <c r="O25" s="258"/>
      <c r="P25" s="258"/>
      <c r="Q25" s="247"/>
      <c r="R25" s="247"/>
    </row>
    <row r="26" spans="1:18" ht="12.75" customHeight="1" hidden="1">
      <c r="A26" s="248">
        <v>6</v>
      </c>
      <c r="B26" s="243">
        <v>21</v>
      </c>
      <c r="C26" s="256" t="str">
        <f>VLOOKUP(B26,'пр.взв.'!B2:H899,2,FALSE)</f>
        <v>ПАТЕЕВ Дмитрий Васильевич</v>
      </c>
      <c r="D26" s="254" t="str">
        <f>VLOOKUP(B26,'пр.взв.'!B2:H151,3,FALSE)</f>
        <v>28.05.1995   КМС</v>
      </c>
      <c r="E26" s="254" t="str">
        <f>VLOOKUP(B26,'пр.взв.'!B2:H151,4,FALSE)</f>
        <v>ПФО</v>
      </c>
      <c r="F26" s="271"/>
      <c r="G26" s="272"/>
      <c r="H26" s="253"/>
      <c r="I26" s="254"/>
      <c r="J26" s="240">
        <v>14</v>
      </c>
      <c r="K26" s="243">
        <v>22</v>
      </c>
      <c r="L26" s="256" t="str">
        <f>VLOOKUP(K26,'пр.взв.'!B2:H151,2,FALSE)</f>
        <v>ЧИТАЕВ Эмильхан Саид-Ахмедович</v>
      </c>
      <c r="M26" s="254" t="str">
        <f>VLOOKUP(K26,'пр.взв.'!B2:H151,3,FALSE)</f>
        <v>10.06.1995 МС</v>
      </c>
      <c r="N26" s="254" t="str">
        <f>VLOOKUP(K26,'пр.взв.'!B2:H151,4,FALSE)</f>
        <v>СЗФО</v>
      </c>
      <c r="O26" s="271"/>
      <c r="P26" s="272"/>
      <c r="Q26" s="253"/>
      <c r="R26" s="254"/>
    </row>
    <row r="27" spans="1:18" ht="12.75" customHeight="1" hidden="1">
      <c r="A27" s="249"/>
      <c r="B27" s="244"/>
      <c r="C27" s="252"/>
      <c r="D27" s="239"/>
      <c r="E27" s="239"/>
      <c r="F27" s="239"/>
      <c r="G27" s="239"/>
      <c r="H27" s="201"/>
      <c r="I27" s="204"/>
      <c r="J27" s="241"/>
      <c r="K27" s="244"/>
      <c r="L27" s="252"/>
      <c r="M27" s="239"/>
      <c r="N27" s="239"/>
      <c r="O27" s="239"/>
      <c r="P27" s="239"/>
      <c r="Q27" s="201"/>
      <c r="R27" s="204"/>
    </row>
    <row r="28" spans="1:18" ht="12.75" customHeight="1" hidden="1">
      <c r="A28" s="249"/>
      <c r="B28" s="230">
        <v>53</v>
      </c>
      <c r="C28" s="236" t="e">
        <f>VLOOKUP(B28,'пр.взв.'!B2:H919,2,FALSE)</f>
        <v>#N/A</v>
      </c>
      <c r="D28" s="234" t="e">
        <f>VLOOKUP(B28,'пр.взв.'!B2:H153,3,FALSE)</f>
        <v>#N/A</v>
      </c>
      <c r="E28" s="234" t="e">
        <f>VLOOKUP(B28,'пр.взв.'!B2:H153,4,FALSE)</f>
        <v>#N/A</v>
      </c>
      <c r="F28" s="257"/>
      <c r="G28" s="257"/>
      <c r="H28" s="218"/>
      <c r="I28" s="218"/>
      <c r="J28" s="241"/>
      <c r="K28" s="230">
        <v>54</v>
      </c>
      <c r="L28" s="236" t="e">
        <f>VLOOKUP(K28,'пр.взв.'!B2:H153,2,FALSE)</f>
        <v>#N/A</v>
      </c>
      <c r="M28" s="234" t="e">
        <f>VLOOKUP(K28,'пр.взв.'!B2:H153,3,FALSE)</f>
        <v>#N/A</v>
      </c>
      <c r="N28" s="234" t="e">
        <f>VLOOKUP(K28,'пр.взв.'!B2:H153,4,FALSE)</f>
        <v>#N/A</v>
      </c>
      <c r="O28" s="257"/>
      <c r="P28" s="257"/>
      <c r="Q28" s="218"/>
      <c r="R28" s="218"/>
    </row>
    <row r="29" spans="1:18" ht="13.5" customHeight="1" hidden="1" thickBot="1">
      <c r="A29" s="255"/>
      <c r="B29" s="231"/>
      <c r="C29" s="237"/>
      <c r="D29" s="235"/>
      <c r="E29" s="235"/>
      <c r="F29" s="258"/>
      <c r="G29" s="258"/>
      <c r="H29" s="247"/>
      <c r="I29" s="247"/>
      <c r="J29" s="242"/>
      <c r="K29" s="231"/>
      <c r="L29" s="237"/>
      <c r="M29" s="235"/>
      <c r="N29" s="235"/>
      <c r="O29" s="258"/>
      <c r="P29" s="258"/>
      <c r="Q29" s="247"/>
      <c r="R29" s="247"/>
    </row>
    <row r="30" spans="1:18" ht="12.75" customHeight="1" hidden="1">
      <c r="A30" s="248">
        <v>7</v>
      </c>
      <c r="B30" s="243">
        <v>13</v>
      </c>
      <c r="C30" s="251" t="str">
        <f>VLOOKUP(B30,'пр.взв.'!B3:H939,2,FALSE)</f>
        <v>ВОШКИН Виктор Дмитриевич</v>
      </c>
      <c r="D30" s="238" t="str">
        <f>VLOOKUP(B30,'пр.взв.'!B3:H155,3,FALSE)</f>
        <v>02.03.1995 кмс</v>
      </c>
      <c r="E30" s="238" t="str">
        <f>VLOOKUP(B30,'пр.взв.'!B3:H155,4,FALSE)</f>
        <v>ЦФО</v>
      </c>
      <c r="F30" s="273"/>
      <c r="G30" s="278"/>
      <c r="H30" s="229"/>
      <c r="I30" s="219"/>
      <c r="J30" s="240">
        <v>15</v>
      </c>
      <c r="K30" s="243">
        <v>14</v>
      </c>
      <c r="L30" s="251" t="str">
        <f>VLOOKUP(K30,'пр.взв.'!B3:H155,2,FALSE)</f>
        <v>ОШХУНОВ Заур Баширович</v>
      </c>
      <c r="M30" s="238" t="str">
        <f>VLOOKUP(K30,'пр.взв.'!B3:H155,3,FALSE)</f>
        <v>19.03.1995  кмс</v>
      </c>
      <c r="N30" s="238" t="str">
        <f>VLOOKUP(K30,'пр.взв.'!B3:H155,4,FALSE)</f>
        <v>ЮФО</v>
      </c>
      <c r="O30" s="273"/>
      <c r="P30" s="278"/>
      <c r="Q30" s="229"/>
      <c r="R30" s="219"/>
    </row>
    <row r="31" spans="1:18" ht="12.75" customHeight="1" hidden="1">
      <c r="A31" s="249"/>
      <c r="B31" s="244"/>
      <c r="C31" s="252"/>
      <c r="D31" s="239"/>
      <c r="E31" s="239"/>
      <c r="F31" s="239"/>
      <c r="G31" s="239"/>
      <c r="H31" s="201"/>
      <c r="I31" s="204"/>
      <c r="J31" s="241"/>
      <c r="K31" s="244"/>
      <c r="L31" s="252"/>
      <c r="M31" s="239"/>
      <c r="N31" s="239"/>
      <c r="O31" s="239"/>
      <c r="P31" s="239"/>
      <c r="Q31" s="201"/>
      <c r="R31" s="204"/>
    </row>
    <row r="32" spans="1:18" ht="12.75" customHeight="1" hidden="1">
      <c r="A32" s="249"/>
      <c r="B32" s="230">
        <v>45</v>
      </c>
      <c r="C32" s="236" t="e">
        <f>VLOOKUP(B32,'пр.взв.'!B3:H959,2,FALSE)</f>
        <v>#N/A</v>
      </c>
      <c r="D32" s="234" t="e">
        <f>VLOOKUP(B32,'пр.взв.'!B3:H157,3,FALSE)</f>
        <v>#N/A</v>
      </c>
      <c r="E32" s="234" t="e">
        <f>VLOOKUP(B32,'пр.взв.'!B3:H157,4,FALSE)</f>
        <v>#N/A</v>
      </c>
      <c r="F32" s="257"/>
      <c r="G32" s="257"/>
      <c r="H32" s="218"/>
      <c r="I32" s="218"/>
      <c r="J32" s="241"/>
      <c r="K32" s="230">
        <v>46</v>
      </c>
      <c r="L32" s="236" t="e">
        <f>VLOOKUP(K32,'пр.взв.'!B3:H157,2,FALSE)</f>
        <v>#N/A</v>
      </c>
      <c r="M32" s="234" t="e">
        <f>VLOOKUP(K32,'пр.взв.'!B3:H157,3,FALSE)</f>
        <v>#N/A</v>
      </c>
      <c r="N32" s="234" t="e">
        <f>VLOOKUP(K32,'пр.взв.'!B3:H157,4,FALSE)</f>
        <v>#N/A</v>
      </c>
      <c r="O32" s="257"/>
      <c r="P32" s="257"/>
      <c r="Q32" s="218"/>
      <c r="R32" s="218"/>
    </row>
    <row r="33" spans="1:18" ht="13.5" customHeight="1" hidden="1" thickBot="1">
      <c r="A33" s="250"/>
      <c r="B33" s="231"/>
      <c r="C33" s="237"/>
      <c r="D33" s="235"/>
      <c r="E33" s="235"/>
      <c r="F33" s="258"/>
      <c r="G33" s="258"/>
      <c r="H33" s="247"/>
      <c r="I33" s="247"/>
      <c r="J33" s="242"/>
      <c r="K33" s="231"/>
      <c r="L33" s="237"/>
      <c r="M33" s="235"/>
      <c r="N33" s="235"/>
      <c r="O33" s="258"/>
      <c r="P33" s="258"/>
      <c r="Q33" s="247"/>
      <c r="R33" s="247"/>
    </row>
    <row r="34" spans="1:18" ht="12.75" customHeight="1" hidden="1">
      <c r="A34" s="248">
        <v>8</v>
      </c>
      <c r="B34" s="243">
        <v>29</v>
      </c>
      <c r="C34" s="256" t="str">
        <f>VLOOKUP(B34,'пр.взв.'!B3:H979,2,FALSE)</f>
        <v>ДЕДИК Денис Александрович</v>
      </c>
      <c r="D34" s="238" t="str">
        <f>VLOOKUP(B34,'пр.взв.'!B3:H159,3,FALSE)</f>
        <v>23.08.1995 кмс</v>
      </c>
      <c r="E34" s="238" t="str">
        <f>VLOOKUP(B34,'пр.взв.'!B3:H159,4,FALSE)</f>
        <v>ДВФО</v>
      </c>
      <c r="F34" s="271"/>
      <c r="G34" s="272"/>
      <c r="H34" s="253"/>
      <c r="I34" s="254"/>
      <c r="J34" s="289">
        <v>16</v>
      </c>
      <c r="K34" s="243">
        <v>30</v>
      </c>
      <c r="L34" s="256" t="str">
        <f>VLOOKUP(K34,'пр.взв.'!B3:H159,2,FALSE)</f>
        <v>БУГАКОВ Сергей Викторович</v>
      </c>
      <c r="M34" s="238" t="str">
        <f>VLOOKUP(K34,'пр.взв.'!B3:H159,3,FALSE)</f>
        <v>06.05.1996 КМС</v>
      </c>
      <c r="N34" s="238" t="str">
        <f>VLOOKUP(K34,'пр.взв.'!B3:H159,4,FALSE)</f>
        <v>УФО</v>
      </c>
      <c r="O34" s="239"/>
      <c r="P34" s="279"/>
      <c r="Q34" s="201"/>
      <c r="R34" s="234"/>
    </row>
    <row r="35" spans="1:18" ht="12.75" customHeight="1" hidden="1">
      <c r="A35" s="249"/>
      <c r="B35" s="244"/>
      <c r="C35" s="252"/>
      <c r="D35" s="239"/>
      <c r="E35" s="239"/>
      <c r="F35" s="239"/>
      <c r="G35" s="239"/>
      <c r="H35" s="201"/>
      <c r="I35" s="204"/>
      <c r="J35" s="274"/>
      <c r="K35" s="244"/>
      <c r="L35" s="252"/>
      <c r="M35" s="239"/>
      <c r="N35" s="239"/>
      <c r="O35" s="239"/>
      <c r="P35" s="239"/>
      <c r="Q35" s="201"/>
      <c r="R35" s="204"/>
    </row>
    <row r="36" spans="1:18" ht="12.75" customHeight="1" hidden="1">
      <c r="A36" s="249"/>
      <c r="B36" s="230">
        <v>61</v>
      </c>
      <c r="C36" s="236" t="e">
        <f>VLOOKUP(B36,'пр.взв.'!B3:H1008,2,FALSE)</f>
        <v>#N/A</v>
      </c>
      <c r="D36" s="234" t="e">
        <f>VLOOKUP(B36,'пр.взв.'!B3:H161,3,FALSE)</f>
        <v>#N/A</v>
      </c>
      <c r="E36" s="234" t="e">
        <f>VLOOKUP(B36,'пр.взв.'!B3:H161,4,FALSE)</f>
        <v>#N/A</v>
      </c>
      <c r="F36" s="257"/>
      <c r="G36" s="257"/>
      <c r="H36" s="218"/>
      <c r="I36" s="218"/>
      <c r="J36" s="274"/>
      <c r="K36" s="230">
        <v>62</v>
      </c>
      <c r="L36" s="236" t="e">
        <f>VLOOKUP(K36,'пр.взв.'!B3:H161,2,FALSE)</f>
        <v>#N/A</v>
      </c>
      <c r="M36" s="234" t="e">
        <f>VLOOKUP(K36,'пр.взв.'!B3:H161,3,FALSE)</f>
        <v>#N/A</v>
      </c>
      <c r="N36" s="234" t="e">
        <f>VLOOKUP(K36,'пр.взв.'!B3:H161,4,FALSE)</f>
        <v>#N/A</v>
      </c>
      <c r="O36" s="257"/>
      <c r="P36" s="257"/>
      <c r="Q36" s="218"/>
      <c r="R36" s="218"/>
    </row>
    <row r="37" spans="1:18" ht="13.5" customHeight="1" hidden="1" thickBot="1">
      <c r="A37" s="255"/>
      <c r="B37" s="287"/>
      <c r="C37" s="288"/>
      <c r="D37" s="286"/>
      <c r="E37" s="286"/>
      <c r="F37" s="283"/>
      <c r="G37" s="283"/>
      <c r="H37" s="282"/>
      <c r="I37" s="282"/>
      <c r="J37" s="290"/>
      <c r="K37" s="287"/>
      <c r="L37" s="288"/>
      <c r="M37" s="286"/>
      <c r="N37" s="286"/>
      <c r="O37" s="283"/>
      <c r="P37" s="283"/>
      <c r="Q37" s="282"/>
      <c r="R37" s="282"/>
    </row>
    <row r="38" spans="1:19" ht="13.5" customHeight="1" hidden="1">
      <c r="A38" s="248">
        <v>9</v>
      </c>
      <c r="B38" s="276">
        <v>3</v>
      </c>
      <c r="C38" s="251" t="str">
        <f>VLOOKUP(B38,'пр.взв.'!B6:H131,2,FALSE)</f>
        <v>ЛИСАВИН Игорь Алексеевич</v>
      </c>
      <c r="D38" s="238" t="str">
        <f>VLOOKUP(B38,'пр.взв.'!B3:H163,3,FALSE)</f>
        <v>15.12.1996 кмс</v>
      </c>
      <c r="E38" s="238" t="str">
        <f>VLOOKUP(B38,'пр.взв.'!B3:H163,4,FALSE)</f>
        <v>СЗФО</v>
      </c>
      <c r="F38" s="273"/>
      <c r="G38" s="278"/>
      <c r="H38" s="229"/>
      <c r="I38" s="219"/>
      <c r="J38" s="274">
        <v>9</v>
      </c>
      <c r="K38" s="276">
        <v>4</v>
      </c>
      <c r="L38" s="251" t="str">
        <f>VLOOKUP(K38,'пр.взв.'!B3:H163,2,FALSE)</f>
        <v>БАРХАНОЕВ Азраил Баширович</v>
      </c>
      <c r="M38" s="238" t="str">
        <f>VLOOKUP(K38,'пр.взв.'!B3:H163,3,FALSE)</f>
        <v>24.06.1997 кмс</v>
      </c>
      <c r="N38" s="238" t="str">
        <f>VLOOKUP(K38,'пр.взв.'!B3:H163,4,FALSE)</f>
        <v>СКФО</v>
      </c>
      <c r="O38" s="273"/>
      <c r="P38" s="278"/>
      <c r="Q38" s="229"/>
      <c r="R38" s="284"/>
      <c r="S38" s="2"/>
    </row>
    <row r="39" spans="1:19" ht="12.75" customHeight="1" hidden="1">
      <c r="A39" s="249"/>
      <c r="B39" s="244"/>
      <c r="C39" s="252"/>
      <c r="D39" s="239"/>
      <c r="E39" s="239"/>
      <c r="F39" s="239"/>
      <c r="G39" s="239"/>
      <c r="H39" s="201"/>
      <c r="I39" s="204"/>
      <c r="J39" s="274"/>
      <c r="K39" s="244"/>
      <c r="L39" s="252"/>
      <c r="M39" s="239"/>
      <c r="N39" s="239"/>
      <c r="O39" s="239"/>
      <c r="P39" s="239"/>
      <c r="Q39" s="201"/>
      <c r="R39" s="285"/>
      <c r="S39" s="2"/>
    </row>
    <row r="40" spans="1:19" ht="12.75" customHeight="1" hidden="1">
      <c r="A40" s="249"/>
      <c r="B40" s="230">
        <v>35</v>
      </c>
      <c r="C40" s="236" t="str">
        <f>VLOOKUP(B40,'пр.взв.'!B1:H1102,2,FALSE)</f>
        <v>АСМАРЯН Тигран Спартакович</v>
      </c>
      <c r="D40" s="234" t="str">
        <f>VLOOKUP(B40,'пр.взв.'!B4:H165,3,FALSE)</f>
        <v>15.02.1995, МС</v>
      </c>
      <c r="E40" s="234" t="str">
        <f>VLOOKUP(B40,'пр.взв.'!B4:H165,4,FALSE)</f>
        <v>С-П</v>
      </c>
      <c r="F40" s="257"/>
      <c r="G40" s="257"/>
      <c r="H40" s="218"/>
      <c r="I40" s="218"/>
      <c r="J40" s="274"/>
      <c r="K40" s="230">
        <v>36</v>
      </c>
      <c r="L40" s="236" t="str">
        <f>VLOOKUP(K40,'пр.взв.'!B4:H165,2,FALSE)</f>
        <v>МАКАРОВ Александр Сергеевич</v>
      </c>
      <c r="M40" s="234" t="str">
        <f>VLOOKUP(K40,'пр.взв.'!B4:H165,3,FALSE)</f>
        <v>06.05.1995, КМС</v>
      </c>
      <c r="N40" s="234" t="str">
        <f>VLOOKUP(K40,'пр.взв.'!B4:H165,4,FALSE)</f>
        <v>ПФО</v>
      </c>
      <c r="O40" s="257"/>
      <c r="P40" s="257"/>
      <c r="Q40" s="218"/>
      <c r="R40" s="280"/>
      <c r="S40" s="2"/>
    </row>
    <row r="41" spans="1:19" ht="13.5" customHeight="1" hidden="1" thickBot="1">
      <c r="A41" s="250"/>
      <c r="B41" s="231"/>
      <c r="C41" s="237"/>
      <c r="D41" s="235"/>
      <c r="E41" s="235"/>
      <c r="F41" s="258"/>
      <c r="G41" s="258"/>
      <c r="H41" s="247"/>
      <c r="I41" s="247"/>
      <c r="J41" s="275"/>
      <c r="K41" s="231"/>
      <c r="L41" s="237"/>
      <c r="M41" s="235"/>
      <c r="N41" s="235"/>
      <c r="O41" s="258"/>
      <c r="P41" s="258"/>
      <c r="Q41" s="247"/>
      <c r="R41" s="281"/>
      <c r="S41" s="2"/>
    </row>
    <row r="42" spans="1:18" ht="12.75" customHeight="1" hidden="1">
      <c r="A42" s="248">
        <v>10</v>
      </c>
      <c r="B42" s="243">
        <v>19</v>
      </c>
      <c r="C42" s="256" t="str">
        <f>VLOOKUP(B42,'пр.взв.'!B3:H1104,2,FALSE)</f>
        <v>ГРИГОРЬЕВ Игорь Алексеевич</v>
      </c>
      <c r="D42" s="254" t="str">
        <f>VLOOKUP(B42,'пр.взв.'!B4:H167,3,FALSE)</f>
        <v>05.02.1995   КМС</v>
      </c>
      <c r="E42" s="254" t="str">
        <f>VLOOKUP(B42,'пр.взв.'!B4:H167,4,FALSE)</f>
        <v>УФО</v>
      </c>
      <c r="F42" s="271"/>
      <c r="G42" s="272"/>
      <c r="H42" s="253"/>
      <c r="I42" s="254"/>
      <c r="J42" s="240">
        <v>10</v>
      </c>
      <c r="K42" s="243">
        <v>20</v>
      </c>
      <c r="L42" s="256" t="str">
        <f>VLOOKUP(K42,'пр.взв.'!B4:H167,2,FALSE)</f>
        <v>КИЖАПКИН Матвей Сергеевич</v>
      </c>
      <c r="M42" s="254" t="str">
        <f>VLOOKUP(K42,'пр.взв.'!B4:H167,3,FALSE)</f>
        <v>22.08.1996 кмс</v>
      </c>
      <c r="N42" s="254" t="str">
        <f>VLOOKUP(K42,'пр.взв.'!B4:H167,4,FALSE)</f>
        <v>ДВФО</v>
      </c>
      <c r="O42" s="271"/>
      <c r="P42" s="272"/>
      <c r="Q42" s="253"/>
      <c r="R42" s="254"/>
    </row>
    <row r="43" spans="1:18" ht="12.75" customHeight="1" hidden="1">
      <c r="A43" s="249"/>
      <c r="B43" s="244"/>
      <c r="C43" s="252"/>
      <c r="D43" s="239"/>
      <c r="E43" s="239"/>
      <c r="F43" s="239"/>
      <c r="G43" s="239"/>
      <c r="H43" s="201"/>
      <c r="I43" s="204"/>
      <c r="J43" s="241"/>
      <c r="K43" s="244"/>
      <c r="L43" s="252"/>
      <c r="M43" s="239"/>
      <c r="N43" s="239"/>
      <c r="O43" s="239"/>
      <c r="P43" s="239"/>
      <c r="Q43" s="201"/>
      <c r="R43" s="204"/>
    </row>
    <row r="44" spans="1:18" ht="12.75" customHeight="1" hidden="1">
      <c r="A44" s="249"/>
      <c r="B44" s="230">
        <v>51</v>
      </c>
      <c r="C44" s="236" t="e">
        <f>VLOOKUP(B44,'пр.взв.'!B3:H1106,2,FALSE)</f>
        <v>#N/A</v>
      </c>
      <c r="D44" s="234" t="e">
        <f>VLOOKUP(B44,'пр.взв.'!B4:H169,3,FALSE)</f>
        <v>#N/A</v>
      </c>
      <c r="E44" s="234" t="e">
        <f>VLOOKUP(B44,'пр.взв.'!B4:H169,4,FALSE)</f>
        <v>#N/A</v>
      </c>
      <c r="F44" s="257"/>
      <c r="G44" s="257"/>
      <c r="H44" s="218"/>
      <c r="I44" s="218"/>
      <c r="J44" s="241"/>
      <c r="K44" s="230">
        <v>52</v>
      </c>
      <c r="L44" s="236" t="e">
        <f>VLOOKUP(K44,'пр.взв.'!B4:H169,2,FALSE)</f>
        <v>#N/A</v>
      </c>
      <c r="M44" s="234" t="e">
        <f>VLOOKUP(K44,'пр.взв.'!B4:H169,3,FALSE)</f>
        <v>#N/A</v>
      </c>
      <c r="N44" s="234" t="e">
        <f>VLOOKUP(K44,'пр.взв.'!B4:H169,4,FALSE)</f>
        <v>#N/A</v>
      </c>
      <c r="O44" s="257"/>
      <c r="P44" s="257"/>
      <c r="Q44" s="218"/>
      <c r="R44" s="218"/>
    </row>
    <row r="45" spans="1:18" ht="13.5" customHeight="1" hidden="1" thickBot="1">
      <c r="A45" s="255"/>
      <c r="B45" s="231"/>
      <c r="C45" s="237"/>
      <c r="D45" s="235"/>
      <c r="E45" s="235"/>
      <c r="F45" s="258"/>
      <c r="G45" s="258"/>
      <c r="H45" s="247"/>
      <c r="I45" s="247"/>
      <c r="J45" s="242"/>
      <c r="K45" s="231"/>
      <c r="L45" s="237"/>
      <c r="M45" s="235"/>
      <c r="N45" s="235"/>
      <c r="O45" s="258"/>
      <c r="P45" s="258"/>
      <c r="Q45" s="247"/>
      <c r="R45" s="247"/>
    </row>
    <row r="46" spans="1:18" ht="12.75" customHeight="1" hidden="1">
      <c r="A46" s="248">
        <v>11</v>
      </c>
      <c r="B46" s="243">
        <v>11</v>
      </c>
      <c r="C46" s="251" t="str">
        <f>VLOOKUP(B46,'пр.взв.'!B3:H1099,2,FALSE)</f>
        <v>БУРДАЕВ Михаил Михайлович</v>
      </c>
      <c r="D46" s="238" t="str">
        <f>VLOOKUP(B46,'пр.взв.'!B4:H171,3,FALSE)</f>
        <v>14.02.1995 кмс</v>
      </c>
      <c r="E46" s="238" t="str">
        <f>VLOOKUP(B46,'пр.взв.'!B4:H171,4,FALSE)</f>
        <v>ПФО</v>
      </c>
      <c r="F46" s="273"/>
      <c r="G46" s="278"/>
      <c r="H46" s="229"/>
      <c r="I46" s="219"/>
      <c r="J46" s="240">
        <v>11</v>
      </c>
      <c r="K46" s="243">
        <v>12</v>
      </c>
      <c r="L46" s="251" t="str">
        <f>VLOOKUP(K46,'пр.взв.'!B4:H171,2,FALSE)</f>
        <v>АМАРЯН Гела Давидович</v>
      </c>
      <c r="M46" s="238" t="str">
        <f>VLOOKUP(K46,'пр.взв.'!B4:H171,3,FALSE)</f>
        <v>15.02.1996 КМС</v>
      </c>
      <c r="N46" s="238" t="str">
        <f>VLOOKUP(K46,'пр.взв.'!B4:H171,4,FALSE)</f>
        <v>МОС</v>
      </c>
      <c r="O46" s="273"/>
      <c r="P46" s="278"/>
      <c r="Q46" s="229"/>
      <c r="R46" s="219"/>
    </row>
    <row r="47" spans="1:18" ht="12.75" customHeight="1" hidden="1">
      <c r="A47" s="249"/>
      <c r="B47" s="244"/>
      <c r="C47" s="252"/>
      <c r="D47" s="239"/>
      <c r="E47" s="239"/>
      <c r="F47" s="239"/>
      <c r="G47" s="239"/>
      <c r="H47" s="201"/>
      <c r="I47" s="204"/>
      <c r="J47" s="241"/>
      <c r="K47" s="244"/>
      <c r="L47" s="252"/>
      <c r="M47" s="239"/>
      <c r="N47" s="239"/>
      <c r="O47" s="239"/>
      <c r="P47" s="239"/>
      <c r="Q47" s="201"/>
      <c r="R47" s="204"/>
    </row>
    <row r="48" spans="1:18" ht="12.75" customHeight="1" hidden="1">
      <c r="A48" s="249"/>
      <c r="B48" s="230">
        <v>43</v>
      </c>
      <c r="C48" s="236" t="e">
        <f>VLOOKUP(B48,'пр.взв.'!B3:H110,2,FALSE)</f>
        <v>#N/A</v>
      </c>
      <c r="D48" s="234" t="e">
        <f>VLOOKUP(B48,'пр.взв.'!B4:H173,3,FALSE)</f>
        <v>#N/A</v>
      </c>
      <c r="E48" s="234" t="e">
        <f>VLOOKUP(B48,'пр.взв.'!B4:H173,4,FALSE)</f>
        <v>#N/A</v>
      </c>
      <c r="F48" s="257"/>
      <c r="G48" s="257"/>
      <c r="H48" s="218"/>
      <c r="I48" s="218"/>
      <c r="J48" s="241"/>
      <c r="K48" s="230">
        <v>44</v>
      </c>
      <c r="L48" s="236" t="e">
        <f>VLOOKUP(K48,'пр.взв.'!B4:H173,2,FALSE)</f>
        <v>#N/A</v>
      </c>
      <c r="M48" s="234" t="e">
        <f>VLOOKUP(K48,'пр.взв.'!B4:H173,3,FALSE)</f>
        <v>#N/A</v>
      </c>
      <c r="N48" s="234" t="e">
        <f>VLOOKUP(K48,'пр.взв.'!B4:H173,4,FALSE)</f>
        <v>#N/A</v>
      </c>
      <c r="O48" s="257"/>
      <c r="P48" s="257"/>
      <c r="Q48" s="218"/>
      <c r="R48" s="218"/>
    </row>
    <row r="49" spans="1:18" ht="13.5" customHeight="1" hidden="1" thickBot="1">
      <c r="A49" s="250"/>
      <c r="B49" s="231"/>
      <c r="C49" s="237"/>
      <c r="D49" s="235"/>
      <c r="E49" s="235"/>
      <c r="F49" s="258"/>
      <c r="G49" s="258"/>
      <c r="H49" s="247"/>
      <c r="I49" s="247"/>
      <c r="J49" s="242"/>
      <c r="K49" s="231"/>
      <c r="L49" s="237"/>
      <c r="M49" s="235"/>
      <c r="N49" s="235"/>
      <c r="O49" s="258"/>
      <c r="P49" s="258"/>
      <c r="Q49" s="247"/>
      <c r="R49" s="247"/>
    </row>
    <row r="50" spans="1:18" ht="12.75" customHeight="1" hidden="1">
      <c r="A50" s="248">
        <v>12</v>
      </c>
      <c r="B50" s="243">
        <v>27</v>
      </c>
      <c r="C50" s="256" t="str">
        <f>VLOOKUP(B50,'пр.взв.'!B3:H112,2,FALSE)</f>
        <v>ДАВИДЯНЦ Артур Олегович</v>
      </c>
      <c r="D50" s="254" t="str">
        <f>VLOOKUP(B50,'пр.взв.'!B5:H175,3,FALSE)</f>
        <v>24.02.1995 кмс</v>
      </c>
      <c r="E50" s="254" t="str">
        <f>VLOOKUP(B50,'пр.взв.'!B5:H175,4,FALSE)</f>
        <v>ЮФО</v>
      </c>
      <c r="F50" s="271"/>
      <c r="G50" s="272"/>
      <c r="H50" s="253"/>
      <c r="I50" s="254"/>
      <c r="J50" s="240">
        <v>12</v>
      </c>
      <c r="K50" s="243">
        <v>28</v>
      </c>
      <c r="L50" s="256" t="str">
        <f>VLOOKUP(K50,'пр.взв.'!B5:H175,2,FALSE)</f>
        <v>ТЕРЕХОВ Павел Николаевич</v>
      </c>
      <c r="M50" s="254" t="str">
        <f>VLOOKUP(K50,'пр.взв.'!B5:H175,3,FALSE)</f>
        <v>14.06.1995  мс</v>
      </c>
      <c r="N50" s="254" t="str">
        <f>VLOOKUP(K50,'пр.взв.'!B5:H175,4,FALSE)</f>
        <v>ЦФО</v>
      </c>
      <c r="O50" s="239"/>
      <c r="P50" s="279"/>
      <c r="Q50" s="201"/>
      <c r="R50" s="234"/>
    </row>
    <row r="51" spans="1:18" ht="12.75" customHeight="1" hidden="1">
      <c r="A51" s="249"/>
      <c r="B51" s="244"/>
      <c r="C51" s="252"/>
      <c r="D51" s="239"/>
      <c r="E51" s="239"/>
      <c r="F51" s="239"/>
      <c r="G51" s="239"/>
      <c r="H51" s="201"/>
      <c r="I51" s="204"/>
      <c r="J51" s="241"/>
      <c r="K51" s="244"/>
      <c r="L51" s="252"/>
      <c r="M51" s="239"/>
      <c r="N51" s="239"/>
      <c r="O51" s="239"/>
      <c r="P51" s="239"/>
      <c r="Q51" s="201"/>
      <c r="R51" s="204"/>
    </row>
    <row r="52" spans="1:18" ht="12.75" customHeight="1" hidden="1">
      <c r="A52" s="249"/>
      <c r="B52" s="230">
        <v>59</v>
      </c>
      <c r="C52" s="236" t="e">
        <f>VLOOKUP(B52,'пр.взв.'!B3:H1158,2,FALSE)</f>
        <v>#N/A</v>
      </c>
      <c r="D52" s="234" t="e">
        <f>VLOOKUP(B52,'пр.взв.'!B5:H177,3,FALSE)</f>
        <v>#N/A</v>
      </c>
      <c r="E52" s="234" t="e">
        <f>VLOOKUP(B52,'пр.взв.'!B5:H177,4,FALSE)</f>
        <v>#N/A</v>
      </c>
      <c r="F52" s="257"/>
      <c r="G52" s="257"/>
      <c r="H52" s="218"/>
      <c r="I52" s="218"/>
      <c r="J52" s="241"/>
      <c r="K52" s="230">
        <v>60</v>
      </c>
      <c r="L52" s="236" t="e">
        <f>VLOOKUP(K52,'пр.взв.'!B5:H177,2,FALSE)</f>
        <v>#N/A</v>
      </c>
      <c r="M52" s="234" t="e">
        <f>VLOOKUP(K52,'пр.взв.'!B5:H177,3,FALSE)</f>
        <v>#N/A</v>
      </c>
      <c r="N52" s="234" t="e">
        <f>VLOOKUP(K52,'пр.взв.'!B5:H177,4,FALSE)</f>
        <v>#N/A</v>
      </c>
      <c r="O52" s="257"/>
      <c r="P52" s="257"/>
      <c r="Q52" s="218"/>
      <c r="R52" s="218"/>
    </row>
    <row r="53" spans="1:18" ht="13.5" customHeight="1" hidden="1" thickBot="1">
      <c r="A53" s="255"/>
      <c r="B53" s="231"/>
      <c r="C53" s="237"/>
      <c r="D53" s="235"/>
      <c r="E53" s="235"/>
      <c r="F53" s="258"/>
      <c r="G53" s="258"/>
      <c r="H53" s="247"/>
      <c r="I53" s="247"/>
      <c r="J53" s="242"/>
      <c r="K53" s="231"/>
      <c r="L53" s="237"/>
      <c r="M53" s="235"/>
      <c r="N53" s="235"/>
      <c r="O53" s="258"/>
      <c r="P53" s="258"/>
      <c r="Q53" s="247"/>
      <c r="R53" s="247"/>
    </row>
    <row r="54" spans="1:18" ht="12.75" customHeight="1" hidden="1">
      <c r="A54" s="248">
        <v>13</v>
      </c>
      <c r="B54" s="243">
        <v>7</v>
      </c>
      <c r="C54" s="251" t="str">
        <f>VLOOKUP(B54,'пр.взв.'!B3:H116,2,FALSE)</f>
        <v>ВАЦАЕВ Аюб Мурадович</v>
      </c>
      <c r="D54" s="238" t="str">
        <f>VLOOKUP(B54,'пр.взв.'!B5:H179,3,FALSE)</f>
        <v>22.04.1996 1р</v>
      </c>
      <c r="E54" s="238" t="str">
        <f>VLOOKUP(B54,'пр.взв.'!B5:H179,4,FALSE)</f>
        <v>СКФО</v>
      </c>
      <c r="F54" s="273"/>
      <c r="G54" s="278"/>
      <c r="H54" s="229"/>
      <c r="I54" s="219"/>
      <c r="J54" s="240">
        <v>13</v>
      </c>
      <c r="K54" s="243">
        <v>8</v>
      </c>
      <c r="L54" s="251" t="str">
        <f>VLOOKUP(K54,'пр.взв.'!B5:H179,2,FALSE)</f>
        <v>СМЕРТИН Егор Евгеньевич</v>
      </c>
      <c r="M54" s="238" t="str">
        <f>VLOOKUP(K54,'пр.взв.'!B5:H179,3,FALSE)</f>
        <v>26.02.1995 мс</v>
      </c>
      <c r="N54" s="238" t="str">
        <f>VLOOKUP(K54,'пр.взв.'!B5:H179,4,FALSE)</f>
        <v>УФО</v>
      </c>
      <c r="O54" s="273"/>
      <c r="P54" s="278"/>
      <c r="Q54" s="229"/>
      <c r="R54" s="219"/>
    </row>
    <row r="55" spans="1:18" ht="12.75" customHeight="1" hidden="1">
      <c r="A55" s="249"/>
      <c r="B55" s="244"/>
      <c r="C55" s="252"/>
      <c r="D55" s="239"/>
      <c r="E55" s="239"/>
      <c r="F55" s="239"/>
      <c r="G55" s="239"/>
      <c r="H55" s="201"/>
      <c r="I55" s="204"/>
      <c r="J55" s="241"/>
      <c r="K55" s="244"/>
      <c r="L55" s="252"/>
      <c r="M55" s="239"/>
      <c r="N55" s="239"/>
      <c r="O55" s="239"/>
      <c r="P55" s="239"/>
      <c r="Q55" s="201"/>
      <c r="R55" s="204"/>
    </row>
    <row r="56" spans="1:18" ht="12.75" customHeight="1" hidden="1">
      <c r="A56" s="249"/>
      <c r="B56" s="230">
        <v>39</v>
      </c>
      <c r="C56" s="236" t="e">
        <f>VLOOKUP(B56,'пр.взв.'!B3:H118,2,FALSE)</f>
        <v>#N/A</v>
      </c>
      <c r="D56" s="234" t="e">
        <f>VLOOKUP(B56,'пр.взв.'!B5:H181,3,FALSE)</f>
        <v>#N/A</v>
      </c>
      <c r="E56" s="234" t="e">
        <f>VLOOKUP(B56,'пр.взв.'!B5:H181,4,FALSE)</f>
        <v>#N/A</v>
      </c>
      <c r="F56" s="257"/>
      <c r="G56" s="257"/>
      <c r="H56" s="218"/>
      <c r="I56" s="218"/>
      <c r="J56" s="241"/>
      <c r="K56" s="230">
        <v>40</v>
      </c>
      <c r="L56" s="236" t="e">
        <f>VLOOKUP(K56,'пр.взв.'!B5:H181,2,FALSE)</f>
        <v>#N/A</v>
      </c>
      <c r="M56" s="234" t="e">
        <f>VLOOKUP(K56,'пр.взв.'!B5:H181,3,FALSE)</f>
        <v>#N/A</v>
      </c>
      <c r="N56" s="234" t="e">
        <f>VLOOKUP(K56,'пр.взв.'!B5:H181,4,FALSE)</f>
        <v>#N/A</v>
      </c>
      <c r="O56" s="257"/>
      <c r="P56" s="257"/>
      <c r="Q56" s="218"/>
      <c r="R56" s="218"/>
    </row>
    <row r="57" spans="1:18" ht="12.75" customHeight="1" hidden="1" thickBot="1">
      <c r="A57" s="250"/>
      <c r="B57" s="231"/>
      <c r="C57" s="237"/>
      <c r="D57" s="235"/>
      <c r="E57" s="235"/>
      <c r="F57" s="258"/>
      <c r="G57" s="258"/>
      <c r="H57" s="247"/>
      <c r="I57" s="247"/>
      <c r="J57" s="242"/>
      <c r="K57" s="231"/>
      <c r="L57" s="237"/>
      <c r="M57" s="235"/>
      <c r="N57" s="235"/>
      <c r="O57" s="258"/>
      <c r="P57" s="258"/>
      <c r="Q57" s="247"/>
      <c r="R57" s="247"/>
    </row>
    <row r="58" spans="1:18" ht="12.75" customHeight="1" hidden="1">
      <c r="A58" s="248">
        <v>14</v>
      </c>
      <c r="B58" s="243">
        <v>23</v>
      </c>
      <c r="C58" s="256" t="str">
        <f>VLOOKUP(B58,'пр.взв.'!B3:H120,2,FALSE)</f>
        <v>КИСЬЯН Левон Арамович</v>
      </c>
      <c r="D58" s="254" t="str">
        <f>VLOOKUP(B58,'пр.взв.'!B5:H183,3,FALSE)</f>
        <v>30.05.1997 кмс</v>
      </c>
      <c r="E58" s="254" t="str">
        <f>VLOOKUP(B58,'пр.взв.'!B5:H183,4,FALSE)</f>
        <v>ЮФО</v>
      </c>
      <c r="F58" s="271"/>
      <c r="G58" s="272"/>
      <c r="H58" s="253"/>
      <c r="I58" s="254"/>
      <c r="J58" s="240">
        <v>14</v>
      </c>
      <c r="K58" s="243">
        <v>24</v>
      </c>
      <c r="L58" s="256" t="str">
        <f>VLOOKUP(K58,'пр.взв.'!B5:H183,2,FALSE)</f>
        <v>БАБИНЬЯН Самвел Валерьевич</v>
      </c>
      <c r="M58" s="254" t="str">
        <f>VLOOKUP(K58,'пр.взв.'!B5:H183,3,FALSE)</f>
        <v>10.12.1997 кмс</v>
      </c>
      <c r="N58" s="254" t="str">
        <f>VLOOKUP(K58,'пр.взв.'!B5:H183,4,FALSE)</f>
        <v>ЮФО</v>
      </c>
      <c r="O58" s="271"/>
      <c r="P58" s="272"/>
      <c r="Q58" s="253"/>
      <c r="R58" s="254"/>
    </row>
    <row r="59" spans="1:18" ht="12.75" customHeight="1" hidden="1">
      <c r="A59" s="249"/>
      <c r="B59" s="244"/>
      <c r="C59" s="252"/>
      <c r="D59" s="239"/>
      <c r="E59" s="239"/>
      <c r="F59" s="239"/>
      <c r="G59" s="239"/>
      <c r="H59" s="201"/>
      <c r="I59" s="204"/>
      <c r="J59" s="241"/>
      <c r="K59" s="244"/>
      <c r="L59" s="252"/>
      <c r="M59" s="239"/>
      <c r="N59" s="239"/>
      <c r="O59" s="239"/>
      <c r="P59" s="239"/>
      <c r="Q59" s="201"/>
      <c r="R59" s="204"/>
    </row>
    <row r="60" spans="1:18" ht="12.75" customHeight="1" hidden="1">
      <c r="A60" s="249"/>
      <c r="B60" s="230">
        <v>55</v>
      </c>
      <c r="C60" s="236" t="e">
        <f>VLOOKUP(B60,'пр.взв.'!B3:H122,2,FALSE)</f>
        <v>#N/A</v>
      </c>
      <c r="D60" s="234" t="e">
        <f>VLOOKUP(B60,'пр.взв.'!B6:H185,3,FALSE)</f>
        <v>#N/A</v>
      </c>
      <c r="E60" s="234" t="e">
        <f>VLOOKUP(B60,'пр.взв.'!B6:H185,4,FALSE)</f>
        <v>#N/A</v>
      </c>
      <c r="F60" s="257"/>
      <c r="G60" s="257"/>
      <c r="H60" s="218"/>
      <c r="I60" s="218"/>
      <c r="J60" s="241"/>
      <c r="K60" s="230">
        <v>56</v>
      </c>
      <c r="L60" s="236" t="e">
        <f>VLOOKUP(K60,'пр.взв.'!B1:H185,2,FALSE)</f>
        <v>#N/A</v>
      </c>
      <c r="M60" s="234" t="e">
        <f>VLOOKUP(K60,'пр.взв.'!B6:H185,3,FALSE)</f>
        <v>#N/A</v>
      </c>
      <c r="N60" s="234" t="e">
        <f>VLOOKUP(K60,'пр.взв.'!B6:H185,4,FALSE)</f>
        <v>#N/A</v>
      </c>
      <c r="O60" s="257"/>
      <c r="P60" s="257"/>
      <c r="Q60" s="218"/>
      <c r="R60" s="218"/>
    </row>
    <row r="61" spans="1:18" ht="13.5" customHeight="1" hidden="1" thickBot="1">
      <c r="A61" s="255"/>
      <c r="B61" s="231"/>
      <c r="C61" s="237"/>
      <c r="D61" s="235"/>
      <c r="E61" s="235"/>
      <c r="F61" s="258"/>
      <c r="G61" s="258"/>
      <c r="H61" s="247"/>
      <c r="I61" s="247"/>
      <c r="J61" s="242"/>
      <c r="K61" s="231"/>
      <c r="L61" s="237"/>
      <c r="M61" s="235"/>
      <c r="N61" s="235"/>
      <c r="O61" s="258"/>
      <c r="P61" s="258"/>
      <c r="Q61" s="247"/>
      <c r="R61" s="247"/>
    </row>
    <row r="62" spans="1:18" ht="12.75" customHeight="1" hidden="1">
      <c r="A62" s="248">
        <v>15</v>
      </c>
      <c r="B62" s="243">
        <v>15</v>
      </c>
      <c r="C62" s="251" t="str">
        <f>VLOOKUP(B62,'пр.взв.'!B3:H124,2,FALSE)</f>
        <v>ПОГОСЯН Давид Балабекович</v>
      </c>
      <c r="D62" s="238" t="str">
        <f>VLOOKUP(B62,'пр.взв.'!B6:H187,3,FALSE)</f>
        <v>09.11.1996 кмс</v>
      </c>
      <c r="E62" s="238" t="str">
        <f>VLOOKUP(B62,'пр.взв.'!B6:H187,4,FALSE)</f>
        <v>ЦФО</v>
      </c>
      <c r="F62" s="273"/>
      <c r="G62" s="278"/>
      <c r="H62" s="229"/>
      <c r="I62" s="219"/>
      <c r="J62" s="240">
        <v>15</v>
      </c>
      <c r="K62" s="243">
        <v>16</v>
      </c>
      <c r="L62" s="251" t="str">
        <f>VLOOKUP(K62,'пр.взв.'!B2:H187,2,FALSE)</f>
        <v>КЛЕВАКИН Иван Андреевич</v>
      </c>
      <c r="M62" s="238" t="str">
        <f>VLOOKUP(K62,'пр.взв.'!B6:H187,3,FALSE)</f>
        <v>10.02.1995 кмс</v>
      </c>
      <c r="N62" s="238" t="str">
        <f>VLOOKUP(K62,'пр.взв.'!B6:H187,4,FALSE)</f>
        <v>С-П</v>
      </c>
      <c r="O62" s="273"/>
      <c r="P62" s="278"/>
      <c r="Q62" s="229"/>
      <c r="R62" s="219"/>
    </row>
    <row r="63" spans="1:18" ht="12.75" customHeight="1" hidden="1">
      <c r="A63" s="249"/>
      <c r="B63" s="244"/>
      <c r="C63" s="252"/>
      <c r="D63" s="239"/>
      <c r="E63" s="239"/>
      <c r="F63" s="239"/>
      <c r="G63" s="239"/>
      <c r="H63" s="201"/>
      <c r="I63" s="204"/>
      <c r="J63" s="241"/>
      <c r="K63" s="244"/>
      <c r="L63" s="252"/>
      <c r="M63" s="239"/>
      <c r="N63" s="239"/>
      <c r="O63" s="239"/>
      <c r="P63" s="239"/>
      <c r="Q63" s="201"/>
      <c r="R63" s="204"/>
    </row>
    <row r="64" spans="1:18" ht="12.75" customHeight="1" hidden="1">
      <c r="A64" s="249"/>
      <c r="B64" s="230">
        <v>47</v>
      </c>
      <c r="C64" s="236" t="e">
        <f>VLOOKUP(B64,'пр.взв.'!B3:H126,2,FALSE)</f>
        <v>#N/A</v>
      </c>
      <c r="D64" s="234" t="e">
        <f>VLOOKUP(B64,'пр.взв.'!B6:H189,3,FALSE)</f>
        <v>#N/A</v>
      </c>
      <c r="E64" s="234" t="e">
        <f>VLOOKUP(B64,'пр.взв.'!B6:H189,4,FALSE)</f>
        <v>#N/A</v>
      </c>
      <c r="F64" s="257"/>
      <c r="G64" s="257"/>
      <c r="H64" s="218"/>
      <c r="I64" s="218"/>
      <c r="J64" s="241"/>
      <c r="K64" s="230">
        <v>48</v>
      </c>
      <c r="L64" s="236" t="e">
        <f>VLOOKUP(K64,'пр.взв.'!B4:H189,2,FALSE)</f>
        <v>#N/A</v>
      </c>
      <c r="M64" s="234" t="e">
        <f>VLOOKUP(K64,'пр.взв.'!B6:H189,3,FALSE)</f>
        <v>#N/A</v>
      </c>
      <c r="N64" s="234" t="e">
        <f>VLOOKUP(K64,'пр.взв.'!B6:H189,4,FALSE)</f>
        <v>#N/A</v>
      </c>
      <c r="O64" s="257"/>
      <c r="P64" s="257"/>
      <c r="Q64" s="218"/>
      <c r="R64" s="218"/>
    </row>
    <row r="65" spans="1:18" ht="13.5" customHeight="1" hidden="1" thickBot="1">
      <c r="A65" s="250"/>
      <c r="B65" s="231"/>
      <c r="C65" s="237"/>
      <c r="D65" s="235"/>
      <c r="E65" s="235"/>
      <c r="F65" s="258"/>
      <c r="G65" s="258"/>
      <c r="H65" s="247"/>
      <c r="I65" s="247"/>
      <c r="J65" s="242"/>
      <c r="K65" s="231"/>
      <c r="L65" s="237"/>
      <c r="M65" s="235"/>
      <c r="N65" s="235"/>
      <c r="O65" s="258"/>
      <c r="P65" s="258"/>
      <c r="Q65" s="247"/>
      <c r="R65" s="247"/>
    </row>
    <row r="66" spans="1:18" ht="12.75" customHeight="1" hidden="1">
      <c r="A66" s="248">
        <v>16</v>
      </c>
      <c r="B66" s="243">
        <v>31</v>
      </c>
      <c r="C66" s="251" t="str">
        <f>VLOOKUP(B66,'пр.взв.'!B3:H128,2,FALSE)</f>
        <v>ИВАНОВ Дмитрий Игоревич</v>
      </c>
      <c r="D66" s="238" t="str">
        <f>VLOOKUP(B66,'пр.взв.'!B6:H191,3,FALSE)</f>
        <v>14.09.1995 кмс</v>
      </c>
      <c r="E66" s="238" t="str">
        <f>VLOOKUP(B66,'пр.взв.'!B6:H191,4,FALSE)</f>
        <v>ПФО</v>
      </c>
      <c r="F66" s="239"/>
      <c r="G66" s="279"/>
      <c r="H66" s="201"/>
      <c r="I66" s="234"/>
      <c r="J66" s="240">
        <v>16</v>
      </c>
      <c r="K66" s="243">
        <v>32</v>
      </c>
      <c r="L66" s="251" t="str">
        <f>VLOOKUP(K66,'пр.взв.'!B6:H191,2,FALSE)</f>
        <v>ЗИННАТОВ Ролан Рифатович</v>
      </c>
      <c r="M66" s="238" t="str">
        <f>VLOOKUP(K66,'пр.взв.'!B6:H191,3,FALSE)</f>
        <v>26.12.1996 КМС</v>
      </c>
      <c r="N66" s="238" t="str">
        <f>VLOOKUP(K66,'пр.взв.'!B6:H191,4,FALSE)</f>
        <v>ПФО</v>
      </c>
      <c r="O66" s="239"/>
      <c r="P66" s="279"/>
      <c r="Q66" s="201"/>
      <c r="R66" s="234"/>
    </row>
    <row r="67" spans="1:18" ht="12.75" customHeight="1" hidden="1">
      <c r="A67" s="249"/>
      <c r="B67" s="244"/>
      <c r="C67" s="252"/>
      <c r="D67" s="239"/>
      <c r="E67" s="239"/>
      <c r="F67" s="239"/>
      <c r="G67" s="239"/>
      <c r="H67" s="201"/>
      <c r="I67" s="204"/>
      <c r="J67" s="241"/>
      <c r="K67" s="244"/>
      <c r="L67" s="252"/>
      <c r="M67" s="239"/>
      <c r="N67" s="239"/>
      <c r="O67" s="239"/>
      <c r="P67" s="239"/>
      <c r="Q67" s="201"/>
      <c r="R67" s="204"/>
    </row>
    <row r="68" spans="1:18" ht="12.75" customHeight="1" hidden="1">
      <c r="A68" s="249"/>
      <c r="B68" s="230">
        <v>63</v>
      </c>
      <c r="C68" s="236" t="e">
        <f>VLOOKUP(B68,'пр.взв.'!B3:H130,2,FALSE)</f>
        <v>#N/A</v>
      </c>
      <c r="D68" s="234" t="e">
        <f>VLOOKUP(B68,'пр.взв.'!B6:H193,3,FALSE)</f>
        <v>#N/A</v>
      </c>
      <c r="E68" s="234" t="e">
        <f>VLOOKUP(B68,'пр.взв.'!B6:H193,4,FALSE)</f>
        <v>#N/A</v>
      </c>
      <c r="F68" s="257"/>
      <c r="G68" s="257"/>
      <c r="H68" s="218"/>
      <c r="I68" s="218"/>
      <c r="J68" s="241"/>
      <c r="K68" s="230">
        <v>64</v>
      </c>
      <c r="L68" s="236" t="e">
        <f>VLOOKUP(K68,'пр.взв.'!B1:H193,2,FALSE)</f>
        <v>#N/A</v>
      </c>
      <c r="M68" s="234" t="e">
        <f>VLOOKUP(K68,'пр.взв.'!B6:H193,3,FALSE)</f>
        <v>#N/A</v>
      </c>
      <c r="N68" s="234" t="e">
        <f>VLOOKUP(K68,'пр.взв.'!B6:H193,4,FALSE)</f>
        <v>#N/A</v>
      </c>
      <c r="O68" s="257"/>
      <c r="P68" s="257"/>
      <c r="Q68" s="218"/>
      <c r="R68" s="218"/>
    </row>
    <row r="69" spans="1:18" ht="12.75" customHeight="1" hidden="1">
      <c r="A69" s="255"/>
      <c r="B69" s="244"/>
      <c r="C69" s="252"/>
      <c r="D69" s="239"/>
      <c r="E69" s="239"/>
      <c r="F69" s="273"/>
      <c r="G69" s="273"/>
      <c r="H69" s="219"/>
      <c r="I69" s="219"/>
      <c r="J69" s="277"/>
      <c r="K69" s="244"/>
      <c r="L69" s="252"/>
      <c r="M69" s="239"/>
      <c r="N69" s="239"/>
      <c r="O69" s="273"/>
      <c r="P69" s="273"/>
      <c r="Q69" s="219"/>
      <c r="R69" s="219"/>
    </row>
    <row r="70" spans="1:18" ht="12.75" customHeight="1">
      <c r="A70" s="39"/>
      <c r="B70" s="40"/>
      <c r="C70" s="41"/>
      <c r="D70" s="13"/>
      <c r="E70" s="13"/>
      <c r="F70" s="13"/>
      <c r="G70" s="13"/>
      <c r="H70" s="42"/>
      <c r="I70" s="42"/>
      <c r="J70" s="39"/>
      <c r="K70" s="40"/>
      <c r="L70" s="41"/>
      <c r="M70" s="13"/>
      <c r="N70" s="13"/>
      <c r="O70" s="13"/>
      <c r="P70" s="13"/>
      <c r="Q70" s="42"/>
      <c r="R70" s="42"/>
    </row>
    <row r="71" spans="2:18" ht="25.5" customHeight="1" hidden="1" thickBot="1">
      <c r="B71" s="36" t="s">
        <v>68</v>
      </c>
      <c r="C71" s="37" t="s">
        <v>69</v>
      </c>
      <c r="D71" s="38" t="s">
        <v>70</v>
      </c>
      <c r="E71" s="37"/>
      <c r="F71" s="36" t="str">
        <f>B2</f>
        <v>в.к. 62   кг</v>
      </c>
      <c r="G71" s="37"/>
      <c r="H71" s="37"/>
      <c r="I71" s="37"/>
      <c r="J71" s="37"/>
      <c r="K71" s="36" t="s">
        <v>1</v>
      </c>
      <c r="L71" s="37" t="s">
        <v>69</v>
      </c>
      <c r="M71" s="38" t="s">
        <v>70</v>
      </c>
      <c r="N71" s="37"/>
      <c r="O71" s="36" t="str">
        <f>F71</f>
        <v>в.к. 62   кг</v>
      </c>
      <c r="P71" s="37"/>
      <c r="Q71" s="37"/>
      <c r="R71" s="37"/>
    </row>
    <row r="72" spans="1:18" ht="12.75" hidden="1">
      <c r="A72" s="267" t="s">
        <v>71</v>
      </c>
      <c r="B72" s="269" t="s">
        <v>3</v>
      </c>
      <c r="C72" s="263" t="s">
        <v>4</v>
      </c>
      <c r="D72" s="263" t="s">
        <v>13</v>
      </c>
      <c r="E72" s="263" t="s">
        <v>14</v>
      </c>
      <c r="F72" s="263" t="s">
        <v>15</v>
      </c>
      <c r="G72" s="265" t="s">
        <v>72</v>
      </c>
      <c r="H72" s="259" t="s">
        <v>73</v>
      </c>
      <c r="I72" s="261" t="s">
        <v>17</v>
      </c>
      <c r="J72" s="267" t="s">
        <v>71</v>
      </c>
      <c r="K72" s="269" t="s">
        <v>3</v>
      </c>
      <c r="L72" s="263" t="s">
        <v>4</v>
      </c>
      <c r="M72" s="263" t="s">
        <v>13</v>
      </c>
      <c r="N72" s="263" t="s">
        <v>14</v>
      </c>
      <c r="O72" s="263" t="s">
        <v>15</v>
      </c>
      <c r="P72" s="265" t="s">
        <v>72</v>
      </c>
      <c r="Q72" s="259" t="s">
        <v>73</v>
      </c>
      <c r="R72" s="261" t="s">
        <v>17</v>
      </c>
    </row>
    <row r="73" spans="1:18" ht="12.75" customHeight="1" hidden="1" thickBot="1">
      <c r="A73" s="268"/>
      <c r="B73" s="270" t="s">
        <v>74</v>
      </c>
      <c r="C73" s="264"/>
      <c r="D73" s="264"/>
      <c r="E73" s="264"/>
      <c r="F73" s="264"/>
      <c r="G73" s="266"/>
      <c r="H73" s="260"/>
      <c r="I73" s="262" t="s">
        <v>75</v>
      </c>
      <c r="J73" s="268"/>
      <c r="K73" s="270" t="s">
        <v>74</v>
      </c>
      <c r="L73" s="264"/>
      <c r="M73" s="264"/>
      <c r="N73" s="264"/>
      <c r="O73" s="264"/>
      <c r="P73" s="266"/>
      <c r="Q73" s="260"/>
      <c r="R73" s="262" t="s">
        <v>75</v>
      </c>
    </row>
    <row r="74" spans="1:18" ht="13.5" customHeight="1" hidden="1">
      <c r="A74" s="248">
        <v>1</v>
      </c>
      <c r="B74" s="243">
        <f>'пр.хода'!E6</f>
        <v>33</v>
      </c>
      <c r="C74" s="245" t="str">
        <f>VLOOKUP(B74,'пр.взв.'!B6:H544,2,FALSE)</f>
        <v>ГОРКОВЕЦ Артем Глебович</v>
      </c>
      <c r="D74" s="238" t="str">
        <f>VLOOKUP(B74,'пр.взв.'!B6:H131,3,FALSE)</f>
        <v>09.10.1997 кмс</v>
      </c>
      <c r="E74" s="238" t="str">
        <f>VLOOKUP(B74,'пр.взв.'!B6:H131,4,FALSE)</f>
        <v>ПФО</v>
      </c>
      <c r="F74" s="238"/>
      <c r="G74" s="243"/>
      <c r="H74" s="251"/>
      <c r="I74" s="238"/>
      <c r="J74" s="240">
        <v>9</v>
      </c>
      <c r="K74" s="243">
        <f>'пр.хода'!AA6</f>
        <v>34</v>
      </c>
      <c r="L74" s="245" t="str">
        <f>VLOOKUP(K74,'пр.взв.'!B6:H131,2,FALSE)</f>
        <v>ИВАНОВ Евгений Игоревич</v>
      </c>
      <c r="M74" s="238" t="str">
        <f>VLOOKUP(K74,'пр.взв.'!B6:H131,3,FALSE)</f>
        <v>14.09.1995, КМС</v>
      </c>
      <c r="N74" s="238" t="str">
        <f>VLOOKUP(K74,'пр.взв.'!B6:H131,4,FALSE)</f>
        <v>ПФО</v>
      </c>
      <c r="O74" s="273"/>
      <c r="P74" s="278"/>
      <c r="Q74" s="229"/>
      <c r="R74" s="219"/>
    </row>
    <row r="75" spans="1:18" ht="12.75" customHeight="1" hidden="1">
      <c r="A75" s="249"/>
      <c r="B75" s="244"/>
      <c r="C75" s="246"/>
      <c r="D75" s="239"/>
      <c r="E75" s="239"/>
      <c r="F75" s="239"/>
      <c r="G75" s="244"/>
      <c r="H75" s="252"/>
      <c r="I75" s="239"/>
      <c r="J75" s="241"/>
      <c r="K75" s="244"/>
      <c r="L75" s="246"/>
      <c r="M75" s="239"/>
      <c r="N75" s="239"/>
      <c r="O75" s="239"/>
      <c r="P75" s="239"/>
      <c r="Q75" s="201"/>
      <c r="R75" s="204"/>
    </row>
    <row r="76" spans="1:18" ht="12.75" customHeight="1" hidden="1">
      <c r="A76" s="249"/>
      <c r="B76" s="230">
        <f>'пр.хода'!E10</f>
        <v>17</v>
      </c>
      <c r="C76" s="232" t="str">
        <f>VLOOKUP(B76,'пр.взв.'!B6:H546,2,FALSE)</f>
        <v>ГУБЖЕВ Эльдар Фуадович</v>
      </c>
      <c r="D76" s="234" t="str">
        <f>VLOOKUP(B76,'пр.взв.'!B5:H133,3,FALSE)</f>
        <v>24.09.1996 кмс</v>
      </c>
      <c r="E76" s="234" t="str">
        <f>VLOOKUP(B76,'пр.взв.'!B4:H133,4,FALSE)</f>
        <v>СКФО</v>
      </c>
      <c r="F76" s="234"/>
      <c r="G76" s="230"/>
      <c r="H76" s="236"/>
      <c r="I76" s="234"/>
      <c r="J76" s="241"/>
      <c r="K76" s="230">
        <f>'пр.хода'!AA10</f>
        <v>18</v>
      </c>
      <c r="L76" s="232" t="str">
        <f>VLOOKUP(K76,'пр.взв.'!B2:H133,2,FALSE)</f>
        <v>МОИСЕЕВ Илья Олегович</v>
      </c>
      <c r="M76" s="234" t="str">
        <f>VLOOKUP(K76,'пр.взв.'!B2:H133,3,FALSE)</f>
        <v>28.07.1996 кмс</v>
      </c>
      <c r="N76" s="234" t="str">
        <f>VLOOKUP(K76,'пр.взв.'!B1:H133,4,FALSE)</f>
        <v>ЦФО</v>
      </c>
      <c r="O76" s="257"/>
      <c r="P76" s="257"/>
      <c r="Q76" s="218"/>
      <c r="R76" s="218"/>
    </row>
    <row r="77" spans="1:18" ht="12.75" customHeight="1" hidden="1" thickBot="1">
      <c r="A77" s="250"/>
      <c r="B77" s="231"/>
      <c r="C77" s="233"/>
      <c r="D77" s="235"/>
      <c r="E77" s="235"/>
      <c r="F77" s="235"/>
      <c r="G77" s="231"/>
      <c r="H77" s="237"/>
      <c r="I77" s="235"/>
      <c r="J77" s="242"/>
      <c r="K77" s="231"/>
      <c r="L77" s="233"/>
      <c r="M77" s="235"/>
      <c r="N77" s="235"/>
      <c r="O77" s="258"/>
      <c r="P77" s="258"/>
      <c r="Q77" s="247"/>
      <c r="R77" s="247"/>
    </row>
    <row r="78" spans="1:18" ht="12.75" customHeight="1" hidden="1">
      <c r="A78" s="248">
        <v>2</v>
      </c>
      <c r="B78" s="243">
        <f>'пр.хода'!E14</f>
        <v>9</v>
      </c>
      <c r="C78" s="245" t="str">
        <f>VLOOKUP(B78,'пр.взв.'!B1:H548,2,FALSE)</f>
        <v>ГРОМОВ Алексей Сергеевич</v>
      </c>
      <c r="D78" s="254" t="str">
        <f>VLOOKUP(B78,'пр.взв.'!B1:H135,3,FALSE)</f>
        <v>29.11.1996 кмс</v>
      </c>
      <c r="E78" s="254" t="str">
        <f>VLOOKUP(B78,'пр.взв.'!B1:H135,4,FALSE)</f>
        <v>ЮФО</v>
      </c>
      <c r="F78" s="254"/>
      <c r="G78" s="243"/>
      <c r="H78" s="256"/>
      <c r="I78" s="254"/>
      <c r="J78" s="240">
        <v>10</v>
      </c>
      <c r="K78" s="243">
        <f>'пр.хода'!AA14</f>
        <v>10</v>
      </c>
      <c r="L78" s="245" t="str">
        <f>VLOOKUP(K78,'пр.взв.'!B1:H135,2,FALSE)</f>
        <v>ФЕДОТОВ Сергей Игоревич</v>
      </c>
      <c r="M78" s="254" t="str">
        <f>VLOOKUP(K78,'пр.взв.'!B1:H135,3,FALSE)</f>
        <v>19.07.1995 кмс</v>
      </c>
      <c r="N78" s="254" t="str">
        <f>VLOOKUP(K78,'пр.взв.'!B1:H135,4,FALSE)</f>
        <v>ПФО</v>
      </c>
      <c r="O78" s="271"/>
      <c r="P78" s="272"/>
      <c r="Q78" s="253"/>
      <c r="R78" s="254"/>
    </row>
    <row r="79" spans="1:18" ht="12.75" hidden="1">
      <c r="A79" s="249"/>
      <c r="B79" s="244"/>
      <c r="C79" s="246"/>
      <c r="D79" s="239"/>
      <c r="E79" s="239"/>
      <c r="F79" s="239"/>
      <c r="G79" s="244"/>
      <c r="H79" s="252"/>
      <c r="I79" s="239"/>
      <c r="J79" s="241"/>
      <c r="K79" s="244"/>
      <c r="L79" s="246"/>
      <c r="M79" s="239"/>
      <c r="N79" s="239"/>
      <c r="O79" s="239"/>
      <c r="P79" s="239"/>
      <c r="Q79" s="201"/>
      <c r="R79" s="204"/>
    </row>
    <row r="80" spans="1:18" ht="12.75" hidden="1">
      <c r="A80" s="249"/>
      <c r="B80" s="230">
        <f>'пр.хода'!E18</f>
        <v>25</v>
      </c>
      <c r="C80" s="232" t="str">
        <f>VLOOKUP(B80,'пр.взв.'!B1:H550,2,FALSE)</f>
        <v>ЭЛАЕВ Рамазан Муртузалиевич</v>
      </c>
      <c r="D80" s="234" t="str">
        <f>VLOOKUP(B80,'пр.взв.'!B1:H137,3,FALSE)</f>
        <v>16.12.1996, КМС</v>
      </c>
      <c r="E80" s="234" t="str">
        <f>VLOOKUP(B80,'пр.взв.'!B1:H137,4,FALSE)</f>
        <v>ЦФО</v>
      </c>
      <c r="F80" s="234"/>
      <c r="G80" s="230"/>
      <c r="H80" s="236"/>
      <c r="I80" s="234"/>
      <c r="J80" s="241"/>
      <c r="K80" s="230">
        <f>'пр.хода'!AA18</f>
        <v>26</v>
      </c>
      <c r="L80" s="232" t="str">
        <f>VLOOKUP(K80,'пр.взв.'!B1:H137,2,FALSE)</f>
        <v>КУТУЕВ Василий Флюрович</v>
      </c>
      <c r="M80" s="234" t="str">
        <f>VLOOKUP(K80,'пр.взв.'!B1:H137,3,FALSE)</f>
        <v>26.08.1995, МС</v>
      </c>
      <c r="N80" s="234" t="str">
        <f>VLOOKUP(K80,'пр.взв.'!B1:H137,4,FALSE)</f>
        <v>С-П</v>
      </c>
      <c r="O80" s="257"/>
      <c r="P80" s="257"/>
      <c r="Q80" s="218"/>
      <c r="R80" s="218"/>
    </row>
    <row r="81" spans="1:18" ht="13.5" hidden="1" thickBot="1">
      <c r="A81" s="250"/>
      <c r="B81" s="231"/>
      <c r="C81" s="233"/>
      <c r="D81" s="235"/>
      <c r="E81" s="235"/>
      <c r="F81" s="235"/>
      <c r="G81" s="231"/>
      <c r="H81" s="237"/>
      <c r="I81" s="235"/>
      <c r="J81" s="242"/>
      <c r="K81" s="231"/>
      <c r="L81" s="233"/>
      <c r="M81" s="235"/>
      <c r="N81" s="235"/>
      <c r="O81" s="258"/>
      <c r="P81" s="258"/>
      <c r="Q81" s="247"/>
      <c r="R81" s="247"/>
    </row>
    <row r="82" spans="1:18" ht="12.75" customHeight="1" hidden="1">
      <c r="A82" s="248">
        <v>3</v>
      </c>
      <c r="B82" s="243">
        <f>'пр.хода'!E22</f>
        <v>37</v>
      </c>
      <c r="C82" s="245" t="str">
        <f>VLOOKUP(B82,'пр.взв.'!B1:H552,2,FALSE)</f>
        <v>КАШИН Михаил Федорович</v>
      </c>
      <c r="D82" s="238" t="str">
        <f>VLOOKUP(B82,'пр.взв.'!B1:H139,3,FALSE)</f>
        <v>16.11.1995 кмс</v>
      </c>
      <c r="E82" s="238" t="str">
        <f>VLOOKUP(B82,'пр.взв.'!B1:H139,4,FALSE)</f>
        <v>СФО</v>
      </c>
      <c r="F82" s="238"/>
      <c r="G82" s="243"/>
      <c r="H82" s="251"/>
      <c r="I82" s="238"/>
      <c r="J82" s="240">
        <v>11</v>
      </c>
      <c r="K82" s="243">
        <f>'пр.хода'!AA22</f>
        <v>6</v>
      </c>
      <c r="L82" s="245" t="str">
        <f>VLOOKUP(K82,'пр.взв.'!B1:H139,2,FALSE)</f>
        <v>САЙХАНОВ Артамбек Умарович</v>
      </c>
      <c r="M82" s="238" t="str">
        <f>VLOOKUP(K82,'пр.взв.'!B1:H139,3,FALSE)</f>
        <v>02.02.1996 1р</v>
      </c>
      <c r="N82" s="238" t="str">
        <f>VLOOKUP(K82,'пр.взв.'!B1:H139,4,FALSE)</f>
        <v>СКФО</v>
      </c>
      <c r="O82" s="273"/>
      <c r="P82" s="278"/>
      <c r="Q82" s="229"/>
      <c r="R82" s="219"/>
    </row>
    <row r="83" spans="1:18" ht="13.5" customHeight="1" hidden="1">
      <c r="A83" s="249"/>
      <c r="B83" s="244"/>
      <c r="C83" s="246"/>
      <c r="D83" s="239"/>
      <c r="E83" s="239"/>
      <c r="F83" s="239"/>
      <c r="G83" s="244"/>
      <c r="H83" s="252"/>
      <c r="I83" s="239"/>
      <c r="J83" s="241"/>
      <c r="K83" s="244"/>
      <c r="L83" s="246"/>
      <c r="M83" s="239"/>
      <c r="N83" s="239"/>
      <c r="O83" s="239"/>
      <c r="P83" s="239"/>
      <c r="Q83" s="201"/>
      <c r="R83" s="204"/>
    </row>
    <row r="84" spans="1:18" ht="12.75" customHeight="1" hidden="1">
      <c r="A84" s="249"/>
      <c r="B84" s="230">
        <f>'пр.хода'!E26</f>
        <v>21</v>
      </c>
      <c r="C84" s="232" t="str">
        <f>VLOOKUP(B84,'пр.взв.'!B1:H554,2,FALSE)</f>
        <v>ПАТЕЕВ Дмитрий Васильевич</v>
      </c>
      <c r="D84" s="234" t="str">
        <f>VLOOKUP(B84,'пр.взв.'!B1:H141,3,FALSE)</f>
        <v>28.05.1995   КМС</v>
      </c>
      <c r="E84" s="234" t="str">
        <f>VLOOKUP(B84,'пр.взв.'!B1:H141,4,FALSE)</f>
        <v>ПФО</v>
      </c>
      <c r="F84" s="234"/>
      <c r="G84" s="230"/>
      <c r="H84" s="236"/>
      <c r="I84" s="234"/>
      <c r="J84" s="241"/>
      <c r="K84" s="230">
        <f>'пр.хода'!AA26</f>
        <v>22</v>
      </c>
      <c r="L84" s="232" t="str">
        <f>VLOOKUP(K84,'пр.взв.'!B1:H141,2,FALSE)</f>
        <v>ЧИТАЕВ Эмильхан Саид-Ахмедович</v>
      </c>
      <c r="M84" s="234" t="str">
        <f>VLOOKUP(K84,'пр.взв.'!B1:H141,3,FALSE)</f>
        <v>10.06.1995 МС</v>
      </c>
      <c r="N84" s="234" t="str">
        <f>VLOOKUP(K84,'пр.взв.'!B1:H141,4,FALSE)</f>
        <v>СЗФО</v>
      </c>
      <c r="O84" s="257"/>
      <c r="P84" s="257"/>
      <c r="Q84" s="218"/>
      <c r="R84" s="218"/>
    </row>
    <row r="85" spans="1:18" ht="12.75" customHeight="1" hidden="1" thickBot="1">
      <c r="A85" s="250"/>
      <c r="B85" s="231"/>
      <c r="C85" s="233"/>
      <c r="D85" s="235"/>
      <c r="E85" s="235"/>
      <c r="F85" s="235"/>
      <c r="G85" s="231"/>
      <c r="H85" s="237"/>
      <c r="I85" s="235"/>
      <c r="J85" s="242"/>
      <c r="K85" s="231"/>
      <c r="L85" s="233"/>
      <c r="M85" s="235"/>
      <c r="N85" s="235"/>
      <c r="O85" s="258"/>
      <c r="P85" s="258"/>
      <c r="Q85" s="247"/>
      <c r="R85" s="247"/>
    </row>
    <row r="86" spans="1:18" ht="12.75" customHeight="1" hidden="1">
      <c r="A86" s="248">
        <v>4</v>
      </c>
      <c r="B86" s="243">
        <f>'пр.хода'!E30</f>
        <v>13</v>
      </c>
      <c r="C86" s="245" t="str">
        <f>VLOOKUP(B86,'пр.взв.'!B1:H556,2,FALSE)</f>
        <v>ВОШКИН Виктор Дмитриевич</v>
      </c>
      <c r="D86" s="254" t="str">
        <f>VLOOKUP(B86,'пр.взв.'!B1:H143,3,FALSE)</f>
        <v>02.03.1995 кмс</v>
      </c>
      <c r="E86" s="254" t="str">
        <f>VLOOKUP(B86,'пр.взв.'!B1:H143,4,FALSE)</f>
        <v>ЦФО</v>
      </c>
      <c r="F86" s="254"/>
      <c r="G86" s="243"/>
      <c r="H86" s="256"/>
      <c r="I86" s="254"/>
      <c r="J86" s="240">
        <v>12</v>
      </c>
      <c r="K86" s="243">
        <f>'пр.хода'!AA30</f>
        <v>14</v>
      </c>
      <c r="L86" s="245" t="str">
        <f>VLOOKUP(K86,'пр.взв.'!B1:H143,2,FALSE)</f>
        <v>ОШХУНОВ Заур Баширович</v>
      </c>
      <c r="M86" s="254" t="str">
        <f>VLOOKUP(K86,'пр.взв.'!B1:H143,3,FALSE)</f>
        <v>19.03.1995  кмс</v>
      </c>
      <c r="N86" s="254" t="str">
        <f>VLOOKUP(K86,'пр.взв.'!B1:H143,4,FALSE)</f>
        <v>ЮФО</v>
      </c>
      <c r="O86" s="239"/>
      <c r="P86" s="279"/>
      <c r="Q86" s="201"/>
      <c r="R86" s="234"/>
    </row>
    <row r="87" spans="1:18" ht="13.5" customHeight="1" hidden="1">
      <c r="A87" s="249"/>
      <c r="B87" s="244"/>
      <c r="C87" s="246"/>
      <c r="D87" s="239"/>
      <c r="E87" s="239"/>
      <c r="F87" s="239"/>
      <c r="G87" s="244"/>
      <c r="H87" s="252"/>
      <c r="I87" s="239"/>
      <c r="J87" s="241"/>
      <c r="K87" s="244"/>
      <c r="L87" s="246"/>
      <c r="M87" s="239"/>
      <c r="N87" s="239"/>
      <c r="O87" s="239"/>
      <c r="P87" s="239"/>
      <c r="Q87" s="201"/>
      <c r="R87" s="204"/>
    </row>
    <row r="88" spans="1:18" ht="12.75" customHeight="1" hidden="1">
      <c r="A88" s="249"/>
      <c r="B88" s="230">
        <f>'пр.хода'!E34</f>
        <v>29</v>
      </c>
      <c r="C88" s="232" t="str">
        <f>VLOOKUP(B88,'пр.взв.'!B2:H558,2,FALSE)</f>
        <v>ДЕДИК Денис Александрович</v>
      </c>
      <c r="D88" s="234" t="str">
        <f>VLOOKUP(B88,'пр.взв.'!B2:H145,3,FALSE)</f>
        <v>23.08.1995 кмс</v>
      </c>
      <c r="E88" s="234" t="str">
        <f>VLOOKUP(B88,'пр.взв.'!B2:H145,4,FALSE)</f>
        <v>ДВФО</v>
      </c>
      <c r="F88" s="234"/>
      <c r="G88" s="230"/>
      <c r="H88" s="236"/>
      <c r="I88" s="234"/>
      <c r="J88" s="241"/>
      <c r="K88" s="230">
        <f>'пр.хода'!AA34</f>
        <v>30</v>
      </c>
      <c r="L88" s="232" t="str">
        <f>VLOOKUP(K88,'пр.взв.'!B2:H145,2,FALSE)</f>
        <v>БУГАКОВ Сергей Викторович</v>
      </c>
      <c r="M88" s="234" t="str">
        <f>VLOOKUP(K88,'пр.взв.'!B2:H145,3,FALSE)</f>
        <v>06.05.1996 КМС</v>
      </c>
      <c r="N88" s="234" t="str">
        <f>VLOOKUP(K88,'пр.взв.'!B2:H145,4,FALSE)</f>
        <v>УФО</v>
      </c>
      <c r="O88" s="257"/>
      <c r="P88" s="257"/>
      <c r="Q88" s="218"/>
      <c r="R88" s="218"/>
    </row>
    <row r="89" spans="1:18" ht="12.75" customHeight="1" hidden="1" thickBot="1">
      <c r="A89" s="250"/>
      <c r="B89" s="231"/>
      <c r="C89" s="233"/>
      <c r="D89" s="235"/>
      <c r="E89" s="235"/>
      <c r="F89" s="235"/>
      <c r="G89" s="231"/>
      <c r="H89" s="237"/>
      <c r="I89" s="235"/>
      <c r="J89" s="242"/>
      <c r="K89" s="231"/>
      <c r="L89" s="233"/>
      <c r="M89" s="235"/>
      <c r="N89" s="235"/>
      <c r="O89" s="258"/>
      <c r="P89" s="258"/>
      <c r="Q89" s="247"/>
      <c r="R89" s="247"/>
    </row>
    <row r="90" spans="1:18" ht="12.75" customHeight="1" hidden="1">
      <c r="A90" s="249">
        <v>5</v>
      </c>
      <c r="B90" s="243">
        <f>'пр.хода'!E39</f>
        <v>35</v>
      </c>
      <c r="C90" s="245" t="str">
        <f>VLOOKUP(B90,'пр.взв.'!B2:H560,2,FALSE)</f>
        <v>АСМАРЯН Тигран Спартакович</v>
      </c>
      <c r="D90" s="238" t="str">
        <f>VLOOKUP(B90,'пр.взв.'!B2:H147,3,FALSE)</f>
        <v>15.02.1995, МС</v>
      </c>
      <c r="E90" s="238" t="str">
        <f>VLOOKUP(B90,'пр.взв.'!B2:H147,4,FALSE)</f>
        <v>С-П</v>
      </c>
      <c r="F90" s="238"/>
      <c r="G90" s="243"/>
      <c r="H90" s="251"/>
      <c r="I90" s="238"/>
      <c r="J90" s="240">
        <v>13</v>
      </c>
      <c r="K90" s="243">
        <f>'пр.хода'!AA39</f>
        <v>36</v>
      </c>
      <c r="L90" s="245" t="str">
        <f>VLOOKUP(K90,'пр.взв.'!B2:H147,2,FALSE)</f>
        <v>МАКАРОВ Александр Сергеевич</v>
      </c>
      <c r="M90" s="238" t="str">
        <f>VLOOKUP(K90,'пр.взв.'!B2:H147,3,FALSE)</f>
        <v>06.05.1995, КМС</v>
      </c>
      <c r="N90" s="238" t="str">
        <f>VLOOKUP(K90,'пр.взв.'!B2:H147,4,FALSE)</f>
        <v>ПФО</v>
      </c>
      <c r="O90" s="273"/>
      <c r="P90" s="278"/>
      <c r="Q90" s="229"/>
      <c r="R90" s="219"/>
    </row>
    <row r="91" spans="1:18" ht="12.75" customHeight="1" hidden="1">
      <c r="A91" s="249"/>
      <c r="B91" s="244"/>
      <c r="C91" s="246"/>
      <c r="D91" s="239"/>
      <c r="E91" s="239"/>
      <c r="F91" s="239"/>
      <c r="G91" s="244"/>
      <c r="H91" s="252"/>
      <c r="I91" s="239"/>
      <c r="J91" s="241"/>
      <c r="K91" s="244"/>
      <c r="L91" s="246"/>
      <c r="M91" s="239"/>
      <c r="N91" s="239"/>
      <c r="O91" s="239"/>
      <c r="P91" s="239"/>
      <c r="Q91" s="201"/>
      <c r="R91" s="204"/>
    </row>
    <row r="92" spans="1:18" ht="12.75" hidden="1">
      <c r="A92" s="249"/>
      <c r="B92" s="230">
        <f>'пр.хода'!E43</f>
        <v>19</v>
      </c>
      <c r="C92" s="232" t="str">
        <f>VLOOKUP(B92,'пр.взв.'!B2:H562,2,FALSE)</f>
        <v>ГРИГОРЬЕВ Игорь Алексеевич</v>
      </c>
      <c r="D92" s="234" t="str">
        <f>VLOOKUP(B92,'пр.взв.'!B2:H149,3,FALSE)</f>
        <v>05.02.1995   КМС</v>
      </c>
      <c r="E92" s="234" t="str">
        <f>VLOOKUP(B92,'пр.взв.'!B2:H149,4,FALSE)</f>
        <v>УФО</v>
      </c>
      <c r="F92" s="234"/>
      <c r="G92" s="230"/>
      <c r="H92" s="236"/>
      <c r="I92" s="234"/>
      <c r="J92" s="241"/>
      <c r="K92" s="230">
        <f>'пр.хода'!AA43</f>
        <v>20</v>
      </c>
      <c r="L92" s="232" t="str">
        <f>VLOOKUP(K92,'пр.взв.'!B2:H149,2,FALSE)</f>
        <v>КИЖАПКИН Матвей Сергеевич</v>
      </c>
      <c r="M92" s="234" t="str">
        <f>VLOOKUP(K92,'пр.взв.'!B2:H149,3,FALSE)</f>
        <v>22.08.1996 кмс</v>
      </c>
      <c r="N92" s="234" t="str">
        <f>VLOOKUP(K92,'пр.взв.'!B2:H149,4,FALSE)</f>
        <v>ДВФО</v>
      </c>
      <c r="O92" s="257"/>
      <c r="P92" s="257"/>
      <c r="Q92" s="218"/>
      <c r="R92" s="218"/>
    </row>
    <row r="93" spans="1:18" ht="12.75" customHeight="1" hidden="1" thickBot="1">
      <c r="A93" s="250"/>
      <c r="B93" s="231"/>
      <c r="C93" s="233"/>
      <c r="D93" s="235"/>
      <c r="E93" s="235"/>
      <c r="F93" s="235"/>
      <c r="G93" s="231"/>
      <c r="H93" s="237"/>
      <c r="I93" s="235"/>
      <c r="J93" s="242"/>
      <c r="K93" s="231"/>
      <c r="L93" s="233"/>
      <c r="M93" s="235"/>
      <c r="N93" s="235"/>
      <c r="O93" s="258"/>
      <c r="P93" s="258"/>
      <c r="Q93" s="247"/>
      <c r="R93" s="247"/>
    </row>
    <row r="94" spans="1:18" ht="12.75" customHeight="1" hidden="1">
      <c r="A94" s="248">
        <v>6</v>
      </c>
      <c r="B94" s="243">
        <f>'пр.хода'!E47</f>
        <v>11</v>
      </c>
      <c r="C94" s="245" t="str">
        <f>VLOOKUP(B94,'пр.взв.'!B2:H564,2,FALSE)</f>
        <v>БУРДАЕВ Михаил Михайлович</v>
      </c>
      <c r="D94" s="254" t="str">
        <f>VLOOKUP(B94,'пр.взв.'!B2:H151,3,FALSE)</f>
        <v>14.02.1995 кмс</v>
      </c>
      <c r="E94" s="254" t="str">
        <f>VLOOKUP(B94,'пр.взв.'!B2:H151,4,FALSE)</f>
        <v>ПФО</v>
      </c>
      <c r="F94" s="254"/>
      <c r="G94" s="243"/>
      <c r="H94" s="256"/>
      <c r="I94" s="254"/>
      <c r="J94" s="240">
        <v>14</v>
      </c>
      <c r="K94" s="243">
        <f>'пр.хода'!AA47</f>
        <v>12</v>
      </c>
      <c r="L94" s="245" t="str">
        <f>VLOOKUP(K94,'пр.взв.'!B2:H151,2,FALSE)</f>
        <v>АМАРЯН Гела Давидович</v>
      </c>
      <c r="M94" s="254" t="str">
        <f>VLOOKUP(K94,'пр.взв.'!B2:H151,3,FALSE)</f>
        <v>15.02.1996 КМС</v>
      </c>
      <c r="N94" s="254" t="str">
        <f>VLOOKUP(K94,'пр.взв.'!B2:H151,4,FALSE)</f>
        <v>МОС</v>
      </c>
      <c r="O94" s="271"/>
      <c r="P94" s="272"/>
      <c r="Q94" s="253"/>
      <c r="R94" s="254"/>
    </row>
    <row r="95" spans="1:18" ht="12.75" customHeight="1" hidden="1">
      <c r="A95" s="249"/>
      <c r="B95" s="244"/>
      <c r="C95" s="246"/>
      <c r="D95" s="239"/>
      <c r="E95" s="239"/>
      <c r="F95" s="239"/>
      <c r="G95" s="244"/>
      <c r="H95" s="252"/>
      <c r="I95" s="239"/>
      <c r="J95" s="241"/>
      <c r="K95" s="244"/>
      <c r="L95" s="246"/>
      <c r="M95" s="239"/>
      <c r="N95" s="239"/>
      <c r="O95" s="239"/>
      <c r="P95" s="239"/>
      <c r="Q95" s="201"/>
      <c r="R95" s="204"/>
    </row>
    <row r="96" spans="1:18" ht="13.5" customHeight="1" hidden="1">
      <c r="A96" s="249"/>
      <c r="B96" s="230">
        <f>'пр.хода'!E51</f>
        <v>27</v>
      </c>
      <c r="C96" s="232" t="str">
        <f>VLOOKUP(B96,'пр.взв.'!B2:H566,2,FALSE)</f>
        <v>ДАВИДЯНЦ Артур Олегович</v>
      </c>
      <c r="D96" s="234" t="str">
        <f>VLOOKUP(B96,'пр.взв.'!B2:H153,3,FALSE)</f>
        <v>24.02.1995 кмс</v>
      </c>
      <c r="E96" s="234" t="str">
        <f>VLOOKUP(B96,'пр.взв.'!B2:H153,4,FALSE)</f>
        <v>ЮФО</v>
      </c>
      <c r="F96" s="234"/>
      <c r="G96" s="230"/>
      <c r="H96" s="236"/>
      <c r="I96" s="234"/>
      <c r="J96" s="241"/>
      <c r="K96" s="230">
        <f>'пр.хода'!AA51</f>
        <v>28</v>
      </c>
      <c r="L96" s="232" t="str">
        <f>VLOOKUP(K96,'пр.взв.'!B2:H153,2,FALSE)</f>
        <v>ТЕРЕХОВ Павел Николаевич</v>
      </c>
      <c r="M96" s="234" t="str">
        <f>VLOOKUP(K96,'пр.взв.'!B2:H153,3,FALSE)</f>
        <v>14.06.1995  мс</v>
      </c>
      <c r="N96" s="234" t="str">
        <f>VLOOKUP(K96,'пр.взв.'!B2:H153,4,FALSE)</f>
        <v>ЦФО</v>
      </c>
      <c r="O96" s="257"/>
      <c r="P96" s="257"/>
      <c r="Q96" s="218"/>
      <c r="R96" s="218"/>
    </row>
    <row r="97" spans="1:18" ht="12.75" customHeight="1" hidden="1" thickBot="1">
      <c r="A97" s="255"/>
      <c r="B97" s="231"/>
      <c r="C97" s="233"/>
      <c r="D97" s="235"/>
      <c r="E97" s="235"/>
      <c r="F97" s="235"/>
      <c r="G97" s="231"/>
      <c r="H97" s="237"/>
      <c r="I97" s="235"/>
      <c r="J97" s="242"/>
      <c r="K97" s="231"/>
      <c r="L97" s="233"/>
      <c r="M97" s="235"/>
      <c r="N97" s="235"/>
      <c r="O97" s="258"/>
      <c r="P97" s="258"/>
      <c r="Q97" s="247"/>
      <c r="R97" s="247"/>
    </row>
    <row r="98" spans="1:18" ht="12.75" customHeight="1" hidden="1">
      <c r="A98" s="248">
        <v>7</v>
      </c>
      <c r="B98" s="243">
        <f>'пр.хода'!E55</f>
        <v>7</v>
      </c>
      <c r="C98" s="245" t="str">
        <f>VLOOKUP(B98,'пр.взв.'!B3:H568,2,FALSE)</f>
        <v>ВАЦАЕВ Аюб Мурадович</v>
      </c>
      <c r="D98" s="238" t="str">
        <f>VLOOKUP(B98,'пр.взв.'!B3:H155,3,FALSE)</f>
        <v>22.04.1996 1р</v>
      </c>
      <c r="E98" s="238" t="str">
        <f>VLOOKUP(B98,'пр.взв.'!B3:H155,4,FALSE)</f>
        <v>СКФО</v>
      </c>
      <c r="F98" s="238"/>
      <c r="G98" s="243"/>
      <c r="H98" s="251"/>
      <c r="I98" s="238"/>
      <c r="J98" s="240">
        <v>15</v>
      </c>
      <c r="K98" s="243">
        <f>'пр.хода'!AA55</f>
        <v>8</v>
      </c>
      <c r="L98" s="245" t="str">
        <f>VLOOKUP(K98,'пр.взв.'!B3:H155,2,FALSE)</f>
        <v>СМЕРТИН Егор Евгеньевич</v>
      </c>
      <c r="M98" s="238" t="str">
        <f>VLOOKUP(K98,'пр.взв.'!B3:H155,3,FALSE)</f>
        <v>26.02.1995 мс</v>
      </c>
      <c r="N98" s="238" t="str">
        <f>VLOOKUP(K98,'пр.взв.'!B3:H155,4,FALSE)</f>
        <v>УФО</v>
      </c>
      <c r="O98" s="273"/>
      <c r="P98" s="278"/>
      <c r="Q98" s="229"/>
      <c r="R98" s="219"/>
    </row>
    <row r="99" spans="1:18" ht="12.75" customHeight="1" hidden="1">
      <c r="A99" s="249"/>
      <c r="B99" s="244"/>
      <c r="C99" s="246"/>
      <c r="D99" s="239"/>
      <c r="E99" s="239"/>
      <c r="F99" s="239"/>
      <c r="G99" s="244"/>
      <c r="H99" s="252"/>
      <c r="I99" s="239"/>
      <c r="J99" s="241"/>
      <c r="K99" s="244"/>
      <c r="L99" s="246"/>
      <c r="M99" s="239"/>
      <c r="N99" s="239"/>
      <c r="O99" s="239"/>
      <c r="P99" s="239"/>
      <c r="Q99" s="201"/>
      <c r="R99" s="204"/>
    </row>
    <row r="100" spans="1:18" ht="12.75" customHeight="1" hidden="1">
      <c r="A100" s="249"/>
      <c r="B100" s="230">
        <f>'пр.хода'!E59</f>
        <v>23</v>
      </c>
      <c r="C100" s="232" t="str">
        <f>VLOOKUP(B100,'пр.взв.'!B3:H570,2,FALSE)</f>
        <v>КИСЬЯН Левон Арамович</v>
      </c>
      <c r="D100" s="234" t="str">
        <f>VLOOKUP(B100,'пр.взв.'!B3:H157,3,FALSE)</f>
        <v>30.05.1997 кмс</v>
      </c>
      <c r="E100" s="234" t="str">
        <f>VLOOKUP(B100,'пр.взв.'!B2:H157,4,FALSE)</f>
        <v>ЮФО</v>
      </c>
      <c r="F100" s="234"/>
      <c r="G100" s="230"/>
      <c r="H100" s="236"/>
      <c r="I100" s="234"/>
      <c r="J100" s="241"/>
      <c r="K100" s="230">
        <f>'пр.хода'!AA59</f>
        <v>24</v>
      </c>
      <c r="L100" s="232" t="str">
        <f>VLOOKUP(K100,'пр.взв.'!B3:H157,2,FALSE)</f>
        <v>БАБИНЬЯН Самвел Валерьевич</v>
      </c>
      <c r="M100" s="234" t="str">
        <f>VLOOKUP(K100,'пр.взв.'!B3:H157,3,FALSE)</f>
        <v>10.12.1997 кмс</v>
      </c>
      <c r="N100" s="234" t="str">
        <f>VLOOKUP(K100,'пр.взв.'!B3:H157,4,FALSE)</f>
        <v>ЮФО</v>
      </c>
      <c r="O100" s="257"/>
      <c r="P100" s="257"/>
      <c r="Q100" s="218"/>
      <c r="R100" s="218"/>
    </row>
    <row r="101" spans="1:18" ht="13.5" hidden="1" thickBot="1">
      <c r="A101" s="250"/>
      <c r="B101" s="231"/>
      <c r="C101" s="233"/>
      <c r="D101" s="235"/>
      <c r="E101" s="235"/>
      <c r="F101" s="235"/>
      <c r="G101" s="231"/>
      <c r="H101" s="237"/>
      <c r="I101" s="235"/>
      <c r="J101" s="242"/>
      <c r="K101" s="231"/>
      <c r="L101" s="233"/>
      <c r="M101" s="235"/>
      <c r="N101" s="235"/>
      <c r="O101" s="258"/>
      <c r="P101" s="258"/>
      <c r="Q101" s="247"/>
      <c r="R101" s="247"/>
    </row>
    <row r="102" spans="1:18" ht="12.75" customHeight="1" hidden="1">
      <c r="A102" s="248">
        <v>8</v>
      </c>
      <c r="B102" s="243">
        <f>'пр.хода'!E63</f>
        <v>15</v>
      </c>
      <c r="C102" s="245" t="str">
        <f>VLOOKUP(B102,'пр.взв.'!B3:H572,2,FALSE)</f>
        <v>ПОГОСЯН Давид Балабекович</v>
      </c>
      <c r="D102" s="238" t="str">
        <f>VLOOKUP(B102,'пр.взв.'!B3:H159,3,FALSE)</f>
        <v>09.11.1996 кмс</v>
      </c>
      <c r="E102" s="238" t="str">
        <f>VLOOKUP(B102,'пр.взв.'!B3:H159,4,FALSE)</f>
        <v>ЦФО</v>
      </c>
      <c r="F102" s="238"/>
      <c r="G102" s="243"/>
      <c r="H102" s="251"/>
      <c r="I102" s="238"/>
      <c r="J102" s="240">
        <v>16</v>
      </c>
      <c r="K102" s="243">
        <f>'пр.хода'!AA63</f>
        <v>16</v>
      </c>
      <c r="L102" s="245" t="str">
        <f>VLOOKUP(K102,'пр.взв.'!B3:H159,2,FALSE)</f>
        <v>КЛЕВАКИН Иван Андреевич</v>
      </c>
      <c r="M102" s="238" t="str">
        <f>VLOOKUP(K102,'пр.взв.'!B3:H159,3,FALSE)</f>
        <v>10.02.1995 кмс</v>
      </c>
      <c r="N102" s="238" t="str">
        <f>VLOOKUP(K102,'пр.взв.'!B3:H159,4,FALSE)</f>
        <v>С-П</v>
      </c>
      <c r="O102" s="239"/>
      <c r="P102" s="279"/>
      <c r="Q102" s="201"/>
      <c r="R102" s="234"/>
    </row>
    <row r="103" spans="1:18" ht="12.75" customHeight="1" hidden="1">
      <c r="A103" s="249"/>
      <c r="B103" s="244"/>
      <c r="C103" s="246"/>
      <c r="D103" s="239"/>
      <c r="E103" s="239"/>
      <c r="F103" s="239"/>
      <c r="G103" s="244"/>
      <c r="H103" s="252"/>
      <c r="I103" s="239"/>
      <c r="J103" s="241"/>
      <c r="K103" s="244"/>
      <c r="L103" s="246"/>
      <c r="M103" s="239"/>
      <c r="N103" s="239"/>
      <c r="O103" s="239"/>
      <c r="P103" s="239"/>
      <c r="Q103" s="201"/>
      <c r="R103" s="204"/>
    </row>
    <row r="104" spans="1:18" ht="12.75" customHeight="1" hidden="1">
      <c r="A104" s="249"/>
      <c r="B104" s="230">
        <f>'пр.хода'!E67</f>
        <v>31</v>
      </c>
      <c r="C104" s="232" t="str">
        <f>VLOOKUP(B104,'пр.взв.'!B3:H574,2,FALSE)</f>
        <v>ИВАНОВ Дмитрий Игоревич</v>
      </c>
      <c r="D104" s="234" t="str">
        <f>VLOOKUP(B104,'пр.взв.'!B3:H161,3,FALSE)</f>
        <v>14.09.1995 кмс</v>
      </c>
      <c r="E104" s="234" t="str">
        <f>VLOOKUP(B104,'пр.взв.'!B3:H161,4,FALSE)</f>
        <v>ПФО</v>
      </c>
      <c r="F104" s="234"/>
      <c r="G104" s="230"/>
      <c r="H104" s="236"/>
      <c r="I104" s="234"/>
      <c r="J104" s="241"/>
      <c r="K104" s="230">
        <f>'пр.хода'!AA67</f>
        <v>32</v>
      </c>
      <c r="L104" s="232" t="str">
        <f>VLOOKUP(K104,'пр.взв.'!B3:H161,2,FALSE)</f>
        <v>ЗИННАТОВ Ролан Рифатович</v>
      </c>
      <c r="M104" s="234" t="str">
        <f>VLOOKUP(K104,'пр.взв.'!B3:H161,3,FALSE)</f>
        <v>26.12.1996 КМС</v>
      </c>
      <c r="N104" s="234" t="str">
        <f>VLOOKUP(K104,'пр.взв.'!B3:H161,4,FALSE)</f>
        <v>ПФО</v>
      </c>
      <c r="O104" s="257"/>
      <c r="P104" s="257"/>
      <c r="Q104" s="218"/>
      <c r="R104" s="218"/>
    </row>
    <row r="105" spans="1:18" ht="12.75" customHeight="1" hidden="1">
      <c r="A105" s="255"/>
      <c r="B105" s="244"/>
      <c r="C105" s="246"/>
      <c r="D105" s="239"/>
      <c r="E105" s="239"/>
      <c r="F105" s="239"/>
      <c r="G105" s="244"/>
      <c r="H105" s="252"/>
      <c r="I105" s="239"/>
      <c r="J105" s="277"/>
      <c r="K105" s="244"/>
      <c r="L105" s="246"/>
      <c r="M105" s="239"/>
      <c r="N105" s="239"/>
      <c r="O105" s="273"/>
      <c r="P105" s="273"/>
      <c r="Q105" s="219"/>
      <c r="R105" s="219"/>
    </row>
    <row r="107" spans="2:18" ht="16.5" thickBot="1">
      <c r="B107" s="36" t="s">
        <v>68</v>
      </c>
      <c r="C107" s="37" t="s">
        <v>69</v>
      </c>
      <c r="D107" s="38" t="s">
        <v>77</v>
      </c>
      <c r="E107" s="37"/>
      <c r="F107" s="36" t="str">
        <f>B2</f>
        <v>в.к. 62   кг</v>
      </c>
      <c r="G107" s="37"/>
      <c r="H107" s="37"/>
      <c r="I107" s="37"/>
      <c r="J107" s="37"/>
      <c r="K107" s="36" t="s">
        <v>1</v>
      </c>
      <c r="L107" s="37" t="s">
        <v>69</v>
      </c>
      <c r="M107" s="38" t="s">
        <v>77</v>
      </c>
      <c r="N107" s="37"/>
      <c r="O107" s="36" t="str">
        <f>F107</f>
        <v>в.к. 62   кг</v>
      </c>
      <c r="P107" s="37"/>
      <c r="Q107" s="37"/>
      <c r="R107" s="37"/>
    </row>
    <row r="108" spans="1:18" ht="12.75">
      <c r="A108" s="267" t="s">
        <v>71</v>
      </c>
      <c r="B108" s="269" t="s">
        <v>3</v>
      </c>
      <c r="C108" s="263" t="s">
        <v>4</v>
      </c>
      <c r="D108" s="263" t="s">
        <v>13</v>
      </c>
      <c r="E108" s="263" t="s">
        <v>14</v>
      </c>
      <c r="F108" s="263" t="s">
        <v>15</v>
      </c>
      <c r="G108" s="265" t="s">
        <v>72</v>
      </c>
      <c r="H108" s="259" t="s">
        <v>73</v>
      </c>
      <c r="I108" s="261" t="s">
        <v>17</v>
      </c>
      <c r="J108" s="267" t="s">
        <v>71</v>
      </c>
      <c r="K108" s="269" t="s">
        <v>3</v>
      </c>
      <c r="L108" s="263" t="s">
        <v>4</v>
      </c>
      <c r="M108" s="263" t="s">
        <v>13</v>
      </c>
      <c r="N108" s="263" t="s">
        <v>14</v>
      </c>
      <c r="O108" s="263" t="s">
        <v>15</v>
      </c>
      <c r="P108" s="265" t="s">
        <v>72</v>
      </c>
      <c r="Q108" s="259" t="s">
        <v>73</v>
      </c>
      <c r="R108" s="261" t="s">
        <v>17</v>
      </c>
    </row>
    <row r="109" spans="1:18" ht="13.5" thickBot="1">
      <c r="A109" s="268"/>
      <c r="B109" s="270" t="s">
        <v>74</v>
      </c>
      <c r="C109" s="264"/>
      <c r="D109" s="264"/>
      <c r="E109" s="264"/>
      <c r="F109" s="264"/>
      <c r="G109" s="266"/>
      <c r="H109" s="260"/>
      <c r="I109" s="262" t="s">
        <v>75</v>
      </c>
      <c r="J109" s="268"/>
      <c r="K109" s="270" t="s">
        <v>74</v>
      </c>
      <c r="L109" s="264"/>
      <c r="M109" s="264"/>
      <c r="N109" s="264"/>
      <c r="O109" s="264"/>
      <c r="P109" s="266"/>
      <c r="Q109" s="260"/>
      <c r="R109" s="262" t="s">
        <v>75</v>
      </c>
    </row>
    <row r="110" spans="1:18" ht="12.75">
      <c r="A110" s="248">
        <v>1</v>
      </c>
      <c r="B110" s="295">
        <f>'пр.хода'!G8</f>
        <v>33</v>
      </c>
      <c r="C110" s="245" t="str">
        <f>VLOOKUP(B110,'пр.взв.'!B2:H580,2,FALSE)</f>
        <v>ГОРКОВЕЦ Артем Глебович</v>
      </c>
      <c r="D110" s="238" t="str">
        <f>VLOOKUP(B110,'пр.взв.'!B2:H167,3,FALSE)</f>
        <v>09.10.1997 кмс</v>
      </c>
      <c r="E110" s="238" t="str">
        <f>VLOOKUP(B110,'пр.взв.'!B2:H167,4,FALSE)</f>
        <v>ПФО</v>
      </c>
      <c r="F110" s="273"/>
      <c r="G110" s="278"/>
      <c r="H110" s="229"/>
      <c r="I110" s="219"/>
      <c r="J110" s="240">
        <v>5</v>
      </c>
      <c r="K110" s="295">
        <f>'пр.хода'!Y8</f>
        <v>34</v>
      </c>
      <c r="L110" s="245" t="str">
        <f>VLOOKUP(K110,'пр.взв.'!B2:H167,2,FALSE)</f>
        <v>ИВАНОВ Евгений Игоревич</v>
      </c>
      <c r="M110" s="238" t="str">
        <f>VLOOKUP(K110,'пр.взв.'!B2:H167,3,FALSE)</f>
        <v>14.09.1995, КМС</v>
      </c>
      <c r="N110" s="238" t="str">
        <f>VLOOKUP(K110,'пр.взв.'!B2:H167,4,FALSE)</f>
        <v>ПФО</v>
      </c>
      <c r="O110" s="273"/>
      <c r="P110" s="278"/>
      <c r="Q110" s="229"/>
      <c r="R110" s="219"/>
    </row>
    <row r="111" spans="1:18" ht="12.75">
      <c r="A111" s="249"/>
      <c r="B111" s="293"/>
      <c r="C111" s="246"/>
      <c r="D111" s="239"/>
      <c r="E111" s="239"/>
      <c r="F111" s="239"/>
      <c r="G111" s="239"/>
      <c r="H111" s="201"/>
      <c r="I111" s="204"/>
      <c r="J111" s="241"/>
      <c r="K111" s="293"/>
      <c r="L111" s="246"/>
      <c r="M111" s="239"/>
      <c r="N111" s="239"/>
      <c r="O111" s="239"/>
      <c r="P111" s="239"/>
      <c r="Q111" s="201"/>
      <c r="R111" s="204"/>
    </row>
    <row r="112" spans="1:18" ht="12.75">
      <c r="A112" s="249"/>
      <c r="B112" s="293">
        <f>'пр.хода'!G16</f>
        <v>25</v>
      </c>
      <c r="C112" s="232" t="str">
        <f>VLOOKUP(B112,'пр.взв.'!B1:H582,2,FALSE)</f>
        <v>ЭЛАЕВ Рамазан Муртузалиевич</v>
      </c>
      <c r="D112" s="234" t="str">
        <f>VLOOKUP(B112,'пр.взв.'!B1:H169,3,FALSE)</f>
        <v>16.12.1996, КМС</v>
      </c>
      <c r="E112" s="234" t="str">
        <f>VLOOKUP(B112,'пр.взв.'!B1:H169,4,FALSE)</f>
        <v>ЦФО</v>
      </c>
      <c r="F112" s="257"/>
      <c r="G112" s="257"/>
      <c r="H112" s="218"/>
      <c r="I112" s="218"/>
      <c r="J112" s="241"/>
      <c r="K112" s="293">
        <f>'пр.хода'!Y16</f>
        <v>10</v>
      </c>
      <c r="L112" s="232" t="str">
        <f>VLOOKUP(K112,'пр.взв.'!B3:H169,2,FALSE)</f>
        <v>ФЕДОТОВ Сергей Игоревич</v>
      </c>
      <c r="M112" s="234" t="str">
        <f>VLOOKUP(K112,'пр.взв.'!B3:H169,3,FALSE)</f>
        <v>19.07.1995 кмс</v>
      </c>
      <c r="N112" s="234" t="str">
        <f>VLOOKUP(K112,'пр.взв.'!B3:H169,4,FALSE)</f>
        <v>ПФО</v>
      </c>
      <c r="O112" s="257"/>
      <c r="P112" s="257"/>
      <c r="Q112" s="218"/>
      <c r="R112" s="218"/>
    </row>
    <row r="113" spans="1:18" ht="13.5" thickBot="1">
      <c r="A113" s="250"/>
      <c r="B113" s="294"/>
      <c r="C113" s="233"/>
      <c r="D113" s="235"/>
      <c r="E113" s="235"/>
      <c r="F113" s="258"/>
      <c r="G113" s="258"/>
      <c r="H113" s="247"/>
      <c r="I113" s="247"/>
      <c r="J113" s="242"/>
      <c r="K113" s="294"/>
      <c r="L113" s="233"/>
      <c r="M113" s="235"/>
      <c r="N113" s="235"/>
      <c r="O113" s="258"/>
      <c r="P113" s="258"/>
      <c r="Q113" s="247"/>
      <c r="R113" s="247"/>
    </row>
    <row r="114" spans="1:18" ht="12.75">
      <c r="A114" s="248">
        <v>2</v>
      </c>
      <c r="B114" s="295">
        <f>'пр.хода'!G24</f>
        <v>21</v>
      </c>
      <c r="C114" s="245" t="str">
        <f>VLOOKUP(B114,'пр.взв.'!B6:H584,2,FALSE)</f>
        <v>ПАТЕЕВ Дмитрий Васильевич</v>
      </c>
      <c r="D114" s="238" t="str">
        <f>VLOOKUP(B114,'пр.взв.'!B6:H171,3,FALSE)</f>
        <v>28.05.1995   КМС</v>
      </c>
      <c r="E114" s="238" t="str">
        <f>VLOOKUP(B114,'пр.взв.'!B6:H171,4,FALSE)</f>
        <v>ПФО</v>
      </c>
      <c r="F114" s="271"/>
      <c r="G114" s="272"/>
      <c r="H114" s="253"/>
      <c r="I114" s="254"/>
      <c r="J114" s="240">
        <v>6</v>
      </c>
      <c r="K114" s="295">
        <f>'пр.хода'!Y24</f>
        <v>22</v>
      </c>
      <c r="L114" s="245" t="str">
        <f>VLOOKUP(K114,'пр.взв.'!B6:H171,2,FALSE)</f>
        <v>ЧИТАЕВ Эмильхан Саид-Ахмедович</v>
      </c>
      <c r="M114" s="238" t="str">
        <f>VLOOKUP(K114,'пр.взв.'!B6:H171,3,FALSE)</f>
        <v>10.06.1995 МС</v>
      </c>
      <c r="N114" s="238" t="str">
        <f>VLOOKUP(K114,'пр.взв.'!B6:H171,4,FALSE)</f>
        <v>СЗФО</v>
      </c>
      <c r="O114" s="271"/>
      <c r="P114" s="272"/>
      <c r="Q114" s="253"/>
      <c r="R114" s="254"/>
    </row>
    <row r="115" spans="1:18" ht="12.75">
      <c r="A115" s="249"/>
      <c r="B115" s="293"/>
      <c r="C115" s="246"/>
      <c r="D115" s="239"/>
      <c r="E115" s="239"/>
      <c r="F115" s="239"/>
      <c r="G115" s="239"/>
      <c r="H115" s="201"/>
      <c r="I115" s="204"/>
      <c r="J115" s="241"/>
      <c r="K115" s="293"/>
      <c r="L115" s="246"/>
      <c r="M115" s="239"/>
      <c r="N115" s="239"/>
      <c r="O115" s="239"/>
      <c r="P115" s="239"/>
      <c r="Q115" s="201"/>
      <c r="R115" s="204"/>
    </row>
    <row r="116" spans="1:18" ht="12.75">
      <c r="A116" s="249"/>
      <c r="B116" s="293">
        <f>'пр.хода'!G32</f>
        <v>29</v>
      </c>
      <c r="C116" s="232" t="str">
        <f>VLOOKUP(B116,'пр.взв.'!B5:H586,2,FALSE)</f>
        <v>ДЕДИК Денис Александрович</v>
      </c>
      <c r="D116" s="234" t="str">
        <f>VLOOKUP(B116,'пр.взв.'!B5:H173,3,FALSE)</f>
        <v>23.08.1995 кмс</v>
      </c>
      <c r="E116" s="234" t="str">
        <f>VLOOKUP(B116,'пр.взв.'!B5:H173,4,FALSE)</f>
        <v>ДВФО</v>
      </c>
      <c r="F116" s="257"/>
      <c r="G116" s="257"/>
      <c r="H116" s="218"/>
      <c r="I116" s="218"/>
      <c r="J116" s="241"/>
      <c r="K116" s="293">
        <f>'пр.хода'!Y32</f>
        <v>14</v>
      </c>
      <c r="L116" s="232" t="str">
        <f>VLOOKUP(K116,'пр.взв.'!B1:H173,2,FALSE)</f>
        <v>ОШХУНОВ Заур Баширович</v>
      </c>
      <c r="M116" s="234" t="str">
        <f>VLOOKUP(K116,'пр.взв.'!B1:H173,3,FALSE)</f>
        <v>19.03.1995  кмс</v>
      </c>
      <c r="N116" s="234" t="str">
        <f>VLOOKUP(K116,'пр.взв.'!B1:H173,4,FALSE)</f>
        <v>ЮФО</v>
      </c>
      <c r="O116" s="257"/>
      <c r="P116" s="257"/>
      <c r="Q116" s="218"/>
      <c r="R116" s="218"/>
    </row>
    <row r="117" spans="1:18" ht="13.5" thickBot="1">
      <c r="A117" s="250"/>
      <c r="B117" s="294"/>
      <c r="C117" s="233"/>
      <c r="D117" s="235"/>
      <c r="E117" s="235"/>
      <c r="F117" s="258"/>
      <c r="G117" s="258"/>
      <c r="H117" s="247"/>
      <c r="I117" s="247"/>
      <c r="J117" s="242"/>
      <c r="K117" s="294"/>
      <c r="L117" s="233"/>
      <c r="M117" s="235"/>
      <c r="N117" s="235"/>
      <c r="O117" s="258"/>
      <c r="P117" s="258"/>
      <c r="Q117" s="247"/>
      <c r="R117" s="247"/>
    </row>
    <row r="118" spans="1:18" ht="12.75">
      <c r="A118" s="248">
        <v>3</v>
      </c>
      <c r="B118" s="295">
        <f>'пр.хода'!G41</f>
        <v>35</v>
      </c>
      <c r="C118" s="245" t="str">
        <f>VLOOKUP(B118,'пр.взв.'!B1:H588,2,FALSE)</f>
        <v>АСМАРЯН Тигран Спартакович</v>
      </c>
      <c r="D118" s="238" t="str">
        <f>VLOOKUP(B118,'пр.взв.'!B1:H175,3,FALSE)</f>
        <v>15.02.1995, МС</v>
      </c>
      <c r="E118" s="238" t="str">
        <f>VLOOKUP(B118,'пр.взв.'!B1:H175,4,FALSE)</f>
        <v>С-П</v>
      </c>
      <c r="F118" s="273"/>
      <c r="G118" s="278"/>
      <c r="H118" s="229"/>
      <c r="I118" s="219"/>
      <c r="J118" s="240">
        <v>7</v>
      </c>
      <c r="K118" s="295">
        <f>'пр.хода'!Y41</f>
        <v>36</v>
      </c>
      <c r="L118" s="245" t="str">
        <f>VLOOKUP(K118,'пр.взв.'!B1:H175,2,FALSE)</f>
        <v>МАКАРОВ Александр Сергеевич</v>
      </c>
      <c r="M118" s="238" t="str">
        <f>VLOOKUP(K118,'пр.взв.'!B1:H175,3,FALSE)</f>
        <v>06.05.1995, КМС</v>
      </c>
      <c r="N118" s="238" t="str">
        <f>VLOOKUP(K118,'пр.взв.'!B1:H175,4,FALSE)</f>
        <v>ПФО</v>
      </c>
      <c r="O118" s="273"/>
      <c r="P118" s="278"/>
      <c r="Q118" s="229"/>
      <c r="R118" s="219"/>
    </row>
    <row r="119" spans="1:18" ht="12.75">
      <c r="A119" s="249"/>
      <c r="B119" s="293"/>
      <c r="C119" s="246"/>
      <c r="D119" s="239"/>
      <c r="E119" s="239"/>
      <c r="F119" s="239"/>
      <c r="G119" s="239"/>
      <c r="H119" s="201"/>
      <c r="I119" s="204"/>
      <c r="J119" s="241"/>
      <c r="K119" s="293"/>
      <c r="L119" s="246"/>
      <c r="M119" s="239"/>
      <c r="N119" s="239"/>
      <c r="O119" s="239"/>
      <c r="P119" s="239"/>
      <c r="Q119" s="201"/>
      <c r="R119" s="204"/>
    </row>
    <row r="120" spans="1:18" ht="12.75">
      <c r="A120" s="249"/>
      <c r="B120" s="293">
        <f>'пр.хода'!G49</f>
        <v>11</v>
      </c>
      <c r="C120" s="232" t="str">
        <f>VLOOKUP(B120,'пр.взв.'!B1:H590,2,FALSE)</f>
        <v>БУРДАЕВ Михаил Михайлович</v>
      </c>
      <c r="D120" s="234" t="str">
        <f>VLOOKUP(B120,'пр.взв.'!B1:H177,3,FALSE)</f>
        <v>14.02.1995 кмс</v>
      </c>
      <c r="E120" s="234" t="str">
        <f>VLOOKUP(B120,'пр.взв.'!B1:H177,4,FALSE)</f>
        <v>ПФО</v>
      </c>
      <c r="F120" s="257"/>
      <c r="G120" s="257"/>
      <c r="H120" s="218"/>
      <c r="I120" s="218"/>
      <c r="J120" s="241"/>
      <c r="K120" s="293">
        <f>'пр.хода'!Y49</f>
        <v>12</v>
      </c>
      <c r="L120" s="232" t="str">
        <f>VLOOKUP(K120,'пр.взв.'!B1:H177,2,FALSE)</f>
        <v>АМАРЯН Гела Давидович</v>
      </c>
      <c r="M120" s="234" t="str">
        <f>VLOOKUP(K120,'пр.взв.'!B1:H177,3,FALSE)</f>
        <v>15.02.1996 КМС</v>
      </c>
      <c r="N120" s="234" t="str">
        <f>VLOOKUP(K120,'пр.взв.'!B1:H177,4,FALSE)</f>
        <v>МОС</v>
      </c>
      <c r="O120" s="257"/>
      <c r="P120" s="257"/>
      <c r="Q120" s="218"/>
      <c r="R120" s="218"/>
    </row>
    <row r="121" spans="1:18" ht="13.5" thickBot="1">
      <c r="A121" s="250"/>
      <c r="B121" s="294"/>
      <c r="C121" s="233"/>
      <c r="D121" s="235"/>
      <c r="E121" s="235"/>
      <c r="F121" s="258"/>
      <c r="G121" s="258"/>
      <c r="H121" s="247"/>
      <c r="I121" s="247"/>
      <c r="J121" s="242"/>
      <c r="K121" s="294"/>
      <c r="L121" s="233"/>
      <c r="M121" s="235"/>
      <c r="N121" s="235"/>
      <c r="O121" s="258"/>
      <c r="P121" s="258"/>
      <c r="Q121" s="247"/>
      <c r="R121" s="247"/>
    </row>
    <row r="122" spans="1:18" ht="12.75">
      <c r="A122" s="248">
        <v>4</v>
      </c>
      <c r="B122" s="295">
        <f>'пр.хода'!G57</f>
        <v>23</v>
      </c>
      <c r="C122" s="245" t="str">
        <f>VLOOKUP(B122,'пр.взв.'!B1:H592,2,FALSE)</f>
        <v>КИСЬЯН Левон Арамович</v>
      </c>
      <c r="D122" s="238" t="str">
        <f>VLOOKUP(B122,'пр.взв.'!B12:H179,3,FALSE)</f>
        <v>30.05.1997 кмс</v>
      </c>
      <c r="E122" s="238" t="str">
        <f>VLOOKUP(B122,'пр.взв.'!B1:H179,4,FALSE)</f>
        <v>ЮФО</v>
      </c>
      <c r="F122" s="239"/>
      <c r="G122" s="279"/>
      <c r="H122" s="201"/>
      <c r="I122" s="234"/>
      <c r="J122" s="240">
        <v>8</v>
      </c>
      <c r="K122" s="295">
        <f>'пр.хода'!Y57</f>
        <v>8</v>
      </c>
      <c r="L122" s="245" t="str">
        <f>VLOOKUP(K122,'пр.взв.'!B1:H179,2,FALSE)</f>
        <v>СМЕРТИН Егор Евгеньевич</v>
      </c>
      <c r="M122" s="238" t="str">
        <f>VLOOKUP(K122,'пр.взв.'!B1:H179,3,FALSE)</f>
        <v>26.02.1995 мс</v>
      </c>
      <c r="N122" s="238" t="str">
        <f>VLOOKUP(K122,'пр.взв.'!B1:H179,4,FALSE)</f>
        <v>УФО</v>
      </c>
      <c r="O122" s="239"/>
      <c r="P122" s="279"/>
      <c r="Q122" s="201"/>
      <c r="R122" s="234"/>
    </row>
    <row r="123" spans="1:18" ht="12.75">
      <c r="A123" s="249"/>
      <c r="B123" s="293"/>
      <c r="C123" s="246"/>
      <c r="D123" s="239"/>
      <c r="E123" s="239"/>
      <c r="F123" s="239"/>
      <c r="G123" s="239"/>
      <c r="H123" s="201"/>
      <c r="I123" s="204"/>
      <c r="J123" s="241"/>
      <c r="K123" s="293"/>
      <c r="L123" s="246"/>
      <c r="M123" s="239"/>
      <c r="N123" s="239"/>
      <c r="O123" s="239"/>
      <c r="P123" s="239"/>
      <c r="Q123" s="201"/>
      <c r="R123" s="204"/>
    </row>
    <row r="124" spans="1:18" ht="12.75">
      <c r="A124" s="249"/>
      <c r="B124" s="293">
        <f>'пр.хода'!G65</f>
        <v>15</v>
      </c>
      <c r="C124" s="232" t="str">
        <f>VLOOKUP(B124,'пр.взв.'!B1:H594,2,FALSE)</f>
        <v>ПОГОСЯН Давид Балабекович</v>
      </c>
      <c r="D124" s="234" t="str">
        <f>VLOOKUP(B124,'пр.взв.'!B1:H181,3,FALSE)</f>
        <v>09.11.1996 кмс</v>
      </c>
      <c r="E124" s="234" t="str">
        <f>VLOOKUP(B124,'пр.взв.'!B1:H181,4,FALSE)</f>
        <v>ЦФО</v>
      </c>
      <c r="F124" s="257"/>
      <c r="G124" s="257"/>
      <c r="H124" s="218"/>
      <c r="I124" s="218"/>
      <c r="J124" s="241"/>
      <c r="K124" s="293">
        <f>'пр.хода'!Y65</f>
        <v>32</v>
      </c>
      <c r="L124" s="232" t="str">
        <f>VLOOKUP(K124,'пр.взв.'!B1:H181,2,FALSE)</f>
        <v>ЗИННАТОВ Ролан Рифатович</v>
      </c>
      <c r="M124" s="234" t="str">
        <f>VLOOKUP(K124,'пр.взв.'!B1:H181,3,FALSE)</f>
        <v>26.12.1996 КМС</v>
      </c>
      <c r="N124" s="234" t="str">
        <f>VLOOKUP(K124,'пр.взв.'!B1:H181,4,FALSE)</f>
        <v>ПФО</v>
      </c>
      <c r="O124" s="257"/>
      <c r="P124" s="257"/>
      <c r="Q124" s="218"/>
      <c r="R124" s="218"/>
    </row>
    <row r="125" spans="1:18" ht="13.5" thickBot="1">
      <c r="A125" s="255"/>
      <c r="B125" s="293"/>
      <c r="C125" s="246"/>
      <c r="D125" s="239"/>
      <c r="E125" s="239"/>
      <c r="F125" s="273"/>
      <c r="G125" s="273"/>
      <c r="H125" s="219"/>
      <c r="I125" s="219"/>
      <c r="J125" s="277"/>
      <c r="K125" s="293"/>
      <c r="L125" s="233"/>
      <c r="M125" s="235"/>
      <c r="N125" s="235"/>
      <c r="O125" s="273"/>
      <c r="P125" s="273"/>
      <c r="Q125" s="219"/>
      <c r="R125" s="219"/>
    </row>
    <row r="127" spans="2:18" ht="16.5" thickBot="1">
      <c r="B127" s="36" t="s">
        <v>68</v>
      </c>
      <c r="C127" s="37" t="s">
        <v>69</v>
      </c>
      <c r="D127" s="38" t="s">
        <v>78</v>
      </c>
      <c r="E127" s="37"/>
      <c r="F127" s="36" t="str">
        <f>F107</f>
        <v>в.к. 62   кг</v>
      </c>
      <c r="G127" s="37"/>
      <c r="H127" s="37"/>
      <c r="I127" s="37"/>
      <c r="J127" s="37"/>
      <c r="K127" s="36" t="s">
        <v>79</v>
      </c>
      <c r="L127" s="37" t="s">
        <v>69</v>
      </c>
      <c r="M127" s="38" t="s">
        <v>78</v>
      </c>
      <c r="N127" s="37"/>
      <c r="O127" s="36" t="str">
        <f>F127</f>
        <v>в.к. 62   кг</v>
      </c>
      <c r="P127" s="37"/>
      <c r="Q127" s="37"/>
      <c r="R127" s="37"/>
    </row>
    <row r="128" spans="1:18" ht="12.75">
      <c r="A128" s="267" t="s">
        <v>71</v>
      </c>
      <c r="B128" s="269" t="s">
        <v>3</v>
      </c>
      <c r="C128" s="263" t="s">
        <v>4</v>
      </c>
      <c r="D128" s="263" t="s">
        <v>13</v>
      </c>
      <c r="E128" s="263" t="s">
        <v>14</v>
      </c>
      <c r="F128" s="263" t="s">
        <v>15</v>
      </c>
      <c r="G128" s="265" t="s">
        <v>72</v>
      </c>
      <c r="H128" s="259" t="s">
        <v>73</v>
      </c>
      <c r="I128" s="261" t="s">
        <v>17</v>
      </c>
      <c r="J128" s="267" t="s">
        <v>71</v>
      </c>
      <c r="K128" s="269" t="s">
        <v>3</v>
      </c>
      <c r="L128" s="263" t="s">
        <v>4</v>
      </c>
      <c r="M128" s="263" t="s">
        <v>13</v>
      </c>
      <c r="N128" s="263" t="s">
        <v>14</v>
      </c>
      <c r="O128" s="263" t="s">
        <v>15</v>
      </c>
      <c r="P128" s="265" t="s">
        <v>72</v>
      </c>
      <c r="Q128" s="259" t="s">
        <v>73</v>
      </c>
      <c r="R128" s="261" t="s">
        <v>17</v>
      </c>
    </row>
    <row r="129" spans="1:18" ht="13.5" thickBot="1">
      <c r="A129" s="268"/>
      <c r="B129" s="296" t="s">
        <v>74</v>
      </c>
      <c r="C129" s="264"/>
      <c r="D129" s="264"/>
      <c r="E129" s="264"/>
      <c r="F129" s="264"/>
      <c r="G129" s="266"/>
      <c r="H129" s="260"/>
      <c r="I129" s="262" t="s">
        <v>75</v>
      </c>
      <c r="J129" s="268"/>
      <c r="K129" s="296" t="s">
        <v>74</v>
      </c>
      <c r="L129" s="264"/>
      <c r="M129" s="264"/>
      <c r="N129" s="264"/>
      <c r="O129" s="264"/>
      <c r="P129" s="266"/>
      <c r="Q129" s="260"/>
      <c r="R129" s="262" t="s">
        <v>75</v>
      </c>
    </row>
    <row r="130" spans="1:18" ht="12.75">
      <c r="A130" s="248">
        <v>1</v>
      </c>
      <c r="B130" s="295">
        <f>'пр.хода'!I12</f>
        <v>25</v>
      </c>
      <c r="C130" s="245" t="str">
        <f>VLOOKUP(B130,'пр.взв.'!B2:H600,2,FALSE)</f>
        <v>ЭЛАЕВ Рамазан Муртузалиевич</v>
      </c>
      <c r="D130" s="238" t="str">
        <f>VLOOKUP(B130,'пр.взв.'!B2:H187,3,FALSE)</f>
        <v>16.12.1996, КМС</v>
      </c>
      <c r="E130" s="238" t="str">
        <f>VLOOKUP(B130,'пр.взв.'!B2:H187,4,FALSE)</f>
        <v>ЦФО</v>
      </c>
      <c r="F130" s="271"/>
      <c r="G130" s="272"/>
      <c r="H130" s="253"/>
      <c r="I130" s="297"/>
      <c r="J130" s="240">
        <v>5</v>
      </c>
      <c r="K130" s="295">
        <f>'пр.хода'!W12</f>
        <v>34</v>
      </c>
      <c r="L130" s="245" t="str">
        <f>VLOOKUP(K130,'пр.взв.'!B2:H187,2,FALSE)</f>
        <v>ИВАНОВ Евгений Игоревич</v>
      </c>
      <c r="M130" s="238" t="str">
        <f>VLOOKUP(K130,'пр.взв.'!B2:H187,3,FALSE)</f>
        <v>14.09.1995, КМС</v>
      </c>
      <c r="N130" s="238" t="str">
        <f>VLOOKUP(K130,'пр.взв.'!B2:H187,4,FALSE)</f>
        <v>ПФО</v>
      </c>
      <c r="O130" s="271"/>
      <c r="P130" s="272"/>
      <c r="Q130" s="253"/>
      <c r="R130" s="297"/>
    </row>
    <row r="131" spans="1:18" ht="12.75">
      <c r="A131" s="249"/>
      <c r="B131" s="293"/>
      <c r="C131" s="246"/>
      <c r="D131" s="239"/>
      <c r="E131" s="239"/>
      <c r="F131" s="239"/>
      <c r="G131" s="239"/>
      <c r="H131" s="201"/>
      <c r="I131" s="204"/>
      <c r="J131" s="241"/>
      <c r="K131" s="293"/>
      <c r="L131" s="246"/>
      <c r="M131" s="239"/>
      <c r="N131" s="239"/>
      <c r="O131" s="239"/>
      <c r="P131" s="239"/>
      <c r="Q131" s="201"/>
      <c r="R131" s="204"/>
    </row>
    <row r="132" spans="1:18" ht="12.75">
      <c r="A132" s="249"/>
      <c r="B132" s="293">
        <f>'пр.хода'!I28</f>
        <v>21</v>
      </c>
      <c r="C132" s="232" t="str">
        <f>VLOOKUP(B132,'пр.взв.'!B2:H602,2,FALSE)</f>
        <v>ПАТЕЕВ Дмитрий Васильевич</v>
      </c>
      <c r="D132" s="234" t="str">
        <f>VLOOKUP(B132,'пр.взв.'!B2:H189,3,FALSE)</f>
        <v>28.05.1995   КМС</v>
      </c>
      <c r="E132" s="234" t="str">
        <f>VLOOKUP(B132,'пр.взв.'!B2:H189,4,FALSE)</f>
        <v>ПФО</v>
      </c>
      <c r="F132" s="257"/>
      <c r="G132" s="257"/>
      <c r="H132" s="218"/>
      <c r="I132" s="218"/>
      <c r="J132" s="241"/>
      <c r="K132" s="293">
        <f>'пр.хода'!W28</f>
        <v>14</v>
      </c>
      <c r="L132" s="232" t="str">
        <f>VLOOKUP(K132,'пр.взв.'!B2:H189,2,FALSE)</f>
        <v>ОШХУНОВ Заур Баширович</v>
      </c>
      <c r="M132" s="234" t="str">
        <f>VLOOKUP(K132,'пр.взв.'!B2:H189,3,FALSE)</f>
        <v>19.03.1995  кмс</v>
      </c>
      <c r="N132" s="234" t="str">
        <f>VLOOKUP(K132,'пр.взв.'!B2:H189,4,FALSE)</f>
        <v>ЮФО</v>
      </c>
      <c r="O132" s="257"/>
      <c r="P132" s="257"/>
      <c r="Q132" s="218"/>
      <c r="R132" s="218"/>
    </row>
    <row r="133" spans="1:18" ht="13.5" thickBot="1">
      <c r="A133" s="250"/>
      <c r="B133" s="294"/>
      <c r="C133" s="233"/>
      <c r="D133" s="235"/>
      <c r="E133" s="235"/>
      <c r="F133" s="258"/>
      <c r="G133" s="258"/>
      <c r="H133" s="247"/>
      <c r="I133" s="247"/>
      <c r="J133" s="242"/>
      <c r="K133" s="294"/>
      <c r="L133" s="233"/>
      <c r="M133" s="235"/>
      <c r="N133" s="235"/>
      <c r="O133" s="258"/>
      <c r="P133" s="258"/>
      <c r="Q133" s="247"/>
      <c r="R133" s="247"/>
    </row>
    <row r="134" spans="1:18" ht="12.75">
      <c r="A134" s="248">
        <v>2</v>
      </c>
      <c r="B134" s="295">
        <f>'пр.хода'!I46</f>
        <v>11</v>
      </c>
      <c r="C134" s="245" t="str">
        <f>VLOOKUP(B134,'пр.взв.'!B2:H604,2,FALSE)</f>
        <v>БУРДАЕВ Михаил Михайлович</v>
      </c>
      <c r="D134" s="254" t="str">
        <f>VLOOKUP(B134,'пр.взв.'!B2:H191,3,FALSE)</f>
        <v>14.02.1995 кмс</v>
      </c>
      <c r="E134" s="254" t="str">
        <f>VLOOKUP(B134,'пр.взв.'!B2:H191,4,FALSE)</f>
        <v>ПФО</v>
      </c>
      <c r="F134" s="271"/>
      <c r="G134" s="272"/>
      <c r="H134" s="253"/>
      <c r="I134" s="254"/>
      <c r="J134" s="240">
        <v>6</v>
      </c>
      <c r="K134" s="295">
        <f>'пр.хода'!W45</f>
        <v>12</v>
      </c>
      <c r="L134" s="245" t="str">
        <f>VLOOKUP(K134,'пр.взв.'!B2:H191,2,FALSE)</f>
        <v>АМАРЯН Гела Давидович</v>
      </c>
      <c r="M134" s="254" t="str">
        <f>VLOOKUP(K134,'пр.взв.'!B2:H191,3,FALSE)</f>
        <v>15.02.1996 КМС</v>
      </c>
      <c r="N134" s="254" t="str">
        <f>VLOOKUP(K134,'пр.взв.'!B2:H191,4,FALSE)</f>
        <v>МОС</v>
      </c>
      <c r="O134" s="271"/>
      <c r="P134" s="272"/>
      <c r="Q134" s="253"/>
      <c r="R134" s="254"/>
    </row>
    <row r="135" spans="1:18" ht="12.75">
      <c r="A135" s="249"/>
      <c r="B135" s="293"/>
      <c r="C135" s="246"/>
      <c r="D135" s="239"/>
      <c r="E135" s="239"/>
      <c r="F135" s="239"/>
      <c r="G135" s="239"/>
      <c r="H135" s="201"/>
      <c r="I135" s="204"/>
      <c r="J135" s="241"/>
      <c r="K135" s="293"/>
      <c r="L135" s="246"/>
      <c r="M135" s="239"/>
      <c r="N135" s="239"/>
      <c r="O135" s="239"/>
      <c r="P135" s="239"/>
      <c r="Q135" s="201"/>
      <c r="R135" s="204"/>
    </row>
    <row r="136" spans="1:18" ht="12.75">
      <c r="A136" s="249"/>
      <c r="B136" s="293">
        <f>'пр.хода'!I61</f>
        <v>15</v>
      </c>
      <c r="C136" s="232" t="str">
        <f>VLOOKUP(B136,'пр.взв.'!B2:H606,2,FALSE)</f>
        <v>ПОГОСЯН Давид Балабекович</v>
      </c>
      <c r="D136" s="234" t="str">
        <f>VLOOKUP(B136,'пр.взв.'!B2:H193,3,FALSE)</f>
        <v>09.11.1996 кмс</v>
      </c>
      <c r="E136" s="234" t="str">
        <f>VLOOKUP(B136,'пр.взв.'!B2:H193,4,FALSE)</f>
        <v>ЦФО</v>
      </c>
      <c r="F136" s="257"/>
      <c r="G136" s="257"/>
      <c r="H136" s="218"/>
      <c r="I136" s="218"/>
      <c r="J136" s="241"/>
      <c r="K136" s="293">
        <f>'пр.хода'!W61</f>
        <v>8</v>
      </c>
      <c r="L136" s="232" t="str">
        <f>VLOOKUP(K136,'пр.взв.'!B2:H193,2,FALSE)</f>
        <v>СМЕРТИН Егор Евгеньевич</v>
      </c>
      <c r="M136" s="234" t="str">
        <f>VLOOKUP(K136,'пр.взв.'!B2:H193,3,FALSE)</f>
        <v>26.02.1995 мс</v>
      </c>
      <c r="N136" s="234" t="str">
        <f>VLOOKUP(K136,'пр.взв.'!B2:H193,4,FALSE)</f>
        <v>УФО</v>
      </c>
      <c r="O136" s="257"/>
      <c r="P136" s="257"/>
      <c r="Q136" s="218"/>
      <c r="R136" s="218"/>
    </row>
    <row r="137" spans="1:18" ht="12.75">
      <c r="A137" s="255"/>
      <c r="B137" s="293"/>
      <c r="C137" s="246"/>
      <c r="D137" s="239"/>
      <c r="E137" s="239"/>
      <c r="F137" s="273"/>
      <c r="G137" s="273"/>
      <c r="H137" s="219"/>
      <c r="I137" s="219"/>
      <c r="J137" s="277"/>
      <c r="K137" s="293"/>
      <c r="L137" s="246"/>
      <c r="M137" s="239"/>
      <c r="N137" s="239"/>
      <c r="O137" s="273"/>
      <c r="P137" s="273"/>
      <c r="Q137" s="219"/>
      <c r="R137" s="219"/>
    </row>
    <row r="139" spans="2:18" ht="16.5" thickBot="1">
      <c r="B139" s="36" t="s">
        <v>68</v>
      </c>
      <c r="C139" s="95" t="s">
        <v>80</v>
      </c>
      <c r="D139" s="95"/>
      <c r="E139" s="95"/>
      <c r="F139" s="100" t="str">
        <f>F127</f>
        <v>в.к. 62   кг</v>
      </c>
      <c r="G139" s="95"/>
      <c r="H139" s="95"/>
      <c r="I139" s="95"/>
      <c r="J139" s="96"/>
      <c r="K139" s="36" t="s">
        <v>1</v>
      </c>
      <c r="L139" s="95" t="s">
        <v>80</v>
      </c>
      <c r="M139" s="95"/>
      <c r="N139" s="95"/>
      <c r="O139" s="36" t="str">
        <f>F139</f>
        <v>в.к. 62   кг</v>
      </c>
      <c r="P139" s="95"/>
      <c r="Q139" s="95"/>
      <c r="R139" s="95"/>
    </row>
    <row r="140" spans="1:18" ht="12.75">
      <c r="A140" s="267" t="s">
        <v>71</v>
      </c>
      <c r="B140" s="269" t="s">
        <v>3</v>
      </c>
      <c r="C140" s="263" t="s">
        <v>4</v>
      </c>
      <c r="D140" s="263" t="s">
        <v>13</v>
      </c>
      <c r="E140" s="263" t="s">
        <v>14</v>
      </c>
      <c r="F140" s="263" t="s">
        <v>15</v>
      </c>
      <c r="G140" s="265" t="s">
        <v>72</v>
      </c>
      <c r="H140" s="259" t="s">
        <v>73</v>
      </c>
      <c r="I140" s="261" t="s">
        <v>17</v>
      </c>
      <c r="J140" s="267" t="s">
        <v>71</v>
      </c>
      <c r="K140" s="269" t="s">
        <v>3</v>
      </c>
      <c r="L140" s="263" t="s">
        <v>4</v>
      </c>
      <c r="M140" s="263" t="s">
        <v>13</v>
      </c>
      <c r="N140" s="263" t="s">
        <v>14</v>
      </c>
      <c r="O140" s="263" t="s">
        <v>15</v>
      </c>
      <c r="P140" s="265" t="s">
        <v>72</v>
      </c>
      <c r="Q140" s="259" t="s">
        <v>73</v>
      </c>
      <c r="R140" s="261" t="s">
        <v>17</v>
      </c>
    </row>
    <row r="141" spans="1:18" ht="13.5" thickBot="1">
      <c r="A141" s="268"/>
      <c r="B141" s="296" t="s">
        <v>74</v>
      </c>
      <c r="C141" s="264"/>
      <c r="D141" s="264"/>
      <c r="E141" s="264"/>
      <c r="F141" s="264"/>
      <c r="G141" s="266"/>
      <c r="H141" s="260"/>
      <c r="I141" s="262" t="s">
        <v>75</v>
      </c>
      <c r="J141" s="268"/>
      <c r="K141" s="296" t="s">
        <v>74</v>
      </c>
      <c r="L141" s="264"/>
      <c r="M141" s="264"/>
      <c r="N141" s="264"/>
      <c r="O141" s="264"/>
      <c r="P141" s="266"/>
      <c r="Q141" s="260"/>
      <c r="R141" s="262" t="s">
        <v>75</v>
      </c>
    </row>
    <row r="142" spans="1:18" ht="12.75">
      <c r="A142" s="300">
        <v>1</v>
      </c>
      <c r="B142" s="303">
        <f>'пр.хода'!K20</f>
        <v>25</v>
      </c>
      <c r="C142" s="305" t="str">
        <f>VLOOKUP(B142,'пр.взв.'!B1:H612,2,FALSE)</f>
        <v>ЭЛАЕВ Рамазан Муртузалиевич</v>
      </c>
      <c r="D142" s="238" t="str">
        <f>VLOOKUP(B142,'пр.взв.'!B1:H199,3,FALSE)</f>
        <v>16.12.1996, КМС</v>
      </c>
      <c r="E142" s="238" t="str">
        <f>VLOOKUP(B142,'пр.взв.'!B1:H199,4,FALSE)</f>
        <v>ЦФО</v>
      </c>
      <c r="F142" s="273"/>
      <c r="G142" s="278"/>
      <c r="H142" s="229"/>
      <c r="I142" s="219"/>
      <c r="J142" s="301">
        <v>2</v>
      </c>
      <c r="K142" s="303">
        <f>'пр.хода'!U20</f>
        <v>14</v>
      </c>
      <c r="L142" s="305" t="str">
        <f>VLOOKUP(K142,'пр.взв.'!B1:H199,2,FALSE)</f>
        <v>ОШХУНОВ Заур Баширович</v>
      </c>
      <c r="M142" s="238" t="str">
        <f>VLOOKUP(K142,'пр.взв.'!B1:H199,3,FALSE)</f>
        <v>19.03.1995  кмс</v>
      </c>
      <c r="N142" s="238" t="str">
        <f>VLOOKUP(K142,'пр.взв.'!B1:H199,4,FALSE)</f>
        <v>ЮФО</v>
      </c>
      <c r="O142" s="273"/>
      <c r="P142" s="278"/>
      <c r="Q142" s="229"/>
      <c r="R142" s="219"/>
    </row>
    <row r="143" spans="1:18" ht="12.75">
      <c r="A143" s="301"/>
      <c r="B143" s="304"/>
      <c r="C143" s="246"/>
      <c r="D143" s="239"/>
      <c r="E143" s="239"/>
      <c r="F143" s="239"/>
      <c r="G143" s="239"/>
      <c r="H143" s="201"/>
      <c r="I143" s="204"/>
      <c r="J143" s="301"/>
      <c r="K143" s="304"/>
      <c r="L143" s="246"/>
      <c r="M143" s="239"/>
      <c r="N143" s="239"/>
      <c r="O143" s="239"/>
      <c r="P143" s="239"/>
      <c r="Q143" s="201"/>
      <c r="R143" s="204"/>
    </row>
    <row r="144" spans="1:18" ht="12.75">
      <c r="A144" s="301"/>
      <c r="B144" s="298">
        <f>'пр.хода'!K53</f>
        <v>11</v>
      </c>
      <c r="C144" s="232" t="str">
        <f>VLOOKUP(B144,'пр.взв.'!B1:H614,2,FALSE)</f>
        <v>БУРДАЕВ Михаил Михайлович</v>
      </c>
      <c r="D144" s="234" t="str">
        <f>VLOOKUP(B144,'пр.взв.'!B1:H201,3,FALSE)</f>
        <v>14.02.1995 кмс</v>
      </c>
      <c r="E144" s="234" t="str">
        <f>VLOOKUP(B144,'пр.взв.'!B1:H201,4,FALSE)</f>
        <v>ПФО</v>
      </c>
      <c r="F144" s="257"/>
      <c r="G144" s="257"/>
      <c r="H144" s="218"/>
      <c r="I144" s="218"/>
      <c r="J144" s="301"/>
      <c r="K144" s="298">
        <f>'пр.хода'!U53</f>
        <v>12</v>
      </c>
      <c r="L144" s="232" t="str">
        <f>VLOOKUP(K144,'пр.взв.'!B1:H201,2,FALSE)</f>
        <v>АМАРЯН Гела Давидович</v>
      </c>
      <c r="M144" s="234" t="str">
        <f>VLOOKUP(K144,'пр.взв.'!B1:H201,3,FALSE)</f>
        <v>15.02.1996 КМС</v>
      </c>
      <c r="N144" s="234" t="str">
        <f>VLOOKUP(K144,'пр.взв.'!B1:H201,4,FALSE)</f>
        <v>МОС</v>
      </c>
      <c r="O144" s="257"/>
      <c r="P144" s="257"/>
      <c r="Q144" s="218"/>
      <c r="R144" s="218"/>
    </row>
    <row r="145" spans="1:18" ht="12.75">
      <c r="A145" s="302"/>
      <c r="B145" s="299"/>
      <c r="C145" s="246"/>
      <c r="D145" s="239"/>
      <c r="E145" s="239"/>
      <c r="F145" s="273"/>
      <c r="G145" s="273"/>
      <c r="H145" s="219"/>
      <c r="I145" s="219"/>
      <c r="J145" s="302"/>
      <c r="K145" s="299"/>
      <c r="L145" s="246"/>
      <c r="M145" s="239"/>
      <c r="N145" s="239"/>
      <c r="O145" s="273"/>
      <c r="P145" s="273"/>
      <c r="Q145" s="219"/>
      <c r="R145" s="219"/>
    </row>
    <row r="147" spans="1:18" ht="15">
      <c r="A147" s="306" t="s">
        <v>81</v>
      </c>
      <c r="B147" s="306"/>
      <c r="C147" s="306"/>
      <c r="D147" s="306"/>
      <c r="E147" s="306"/>
      <c r="F147" s="306"/>
      <c r="G147" s="306"/>
      <c r="H147" s="306"/>
      <c r="I147" s="306"/>
      <c r="J147" s="306" t="s">
        <v>82</v>
      </c>
      <c r="K147" s="306"/>
      <c r="L147" s="306"/>
      <c r="M147" s="306"/>
      <c r="N147" s="306"/>
      <c r="O147" s="306"/>
      <c r="P147" s="306"/>
      <c r="Q147" s="306"/>
      <c r="R147" s="306"/>
    </row>
    <row r="148" spans="2:18" ht="16.5" thickBot="1">
      <c r="B148" s="36" t="s">
        <v>68</v>
      </c>
      <c r="C148" s="97"/>
      <c r="D148" s="97"/>
      <c r="E148" s="97"/>
      <c r="F148" s="98" t="str">
        <f>F139</f>
        <v>в.к. 62   кг</v>
      </c>
      <c r="G148" s="97"/>
      <c r="H148" s="97"/>
      <c r="I148" s="97"/>
      <c r="J148" s="43"/>
      <c r="K148" s="99" t="s">
        <v>1</v>
      </c>
      <c r="L148" s="97"/>
      <c r="M148" s="97"/>
      <c r="N148" s="97"/>
      <c r="O148" s="98" t="str">
        <f>F148</f>
        <v>в.к. 62   кг</v>
      </c>
      <c r="P148" s="96"/>
      <c r="Q148" s="96"/>
      <c r="R148" s="96"/>
    </row>
    <row r="149" spans="1:18" ht="12.75">
      <c r="A149" s="267" t="s">
        <v>71</v>
      </c>
      <c r="B149" s="269" t="s">
        <v>3</v>
      </c>
      <c r="C149" s="263" t="s">
        <v>4</v>
      </c>
      <c r="D149" s="263" t="s">
        <v>13</v>
      </c>
      <c r="E149" s="263" t="s">
        <v>14</v>
      </c>
      <c r="F149" s="263" t="s">
        <v>15</v>
      </c>
      <c r="G149" s="265" t="s">
        <v>72</v>
      </c>
      <c r="H149" s="259" t="s">
        <v>73</v>
      </c>
      <c r="I149" s="261" t="s">
        <v>17</v>
      </c>
      <c r="J149" s="267" t="s">
        <v>71</v>
      </c>
      <c r="K149" s="269" t="s">
        <v>3</v>
      </c>
      <c r="L149" s="263" t="s">
        <v>4</v>
      </c>
      <c r="M149" s="263" t="s">
        <v>13</v>
      </c>
      <c r="N149" s="263" t="s">
        <v>14</v>
      </c>
      <c r="O149" s="263" t="s">
        <v>15</v>
      </c>
      <c r="P149" s="265" t="s">
        <v>72</v>
      </c>
      <c r="Q149" s="259" t="s">
        <v>73</v>
      </c>
      <c r="R149" s="261" t="s">
        <v>17</v>
      </c>
    </row>
    <row r="150" spans="1:18" ht="13.5" thickBot="1">
      <c r="A150" s="268"/>
      <c r="B150" s="296" t="s">
        <v>74</v>
      </c>
      <c r="C150" s="264"/>
      <c r="D150" s="264"/>
      <c r="E150" s="264"/>
      <c r="F150" s="264"/>
      <c r="G150" s="266"/>
      <c r="H150" s="260"/>
      <c r="I150" s="262" t="s">
        <v>75</v>
      </c>
      <c r="J150" s="268"/>
      <c r="K150" s="296" t="s">
        <v>74</v>
      </c>
      <c r="L150" s="264"/>
      <c r="M150" s="264"/>
      <c r="N150" s="264"/>
      <c r="O150" s="264"/>
      <c r="P150" s="266"/>
      <c r="Q150" s="260"/>
      <c r="R150" s="262" t="s">
        <v>75</v>
      </c>
    </row>
    <row r="151" spans="1:18" ht="12.75" hidden="1">
      <c r="A151" s="240">
        <v>1</v>
      </c>
      <c r="B151" s="309">
        <f>'пр.хода'!L7</f>
        <v>0</v>
      </c>
      <c r="C151" s="245" t="e">
        <f>VLOOKUP(B151,'пр.взв.'!B2:H621,2,FALSE)</f>
        <v>#N/A</v>
      </c>
      <c r="D151" s="238" t="e">
        <f>VLOOKUP(B151,'пр.взв.'!B2:H208,3,FALSE)</f>
        <v>#N/A</v>
      </c>
      <c r="E151" s="238" t="e">
        <f>VLOOKUP(B151,'пр.взв.'!B2:H208,4,FALSE)</f>
        <v>#N/A</v>
      </c>
      <c r="F151" s="271"/>
      <c r="G151" s="272"/>
      <c r="H151" s="253"/>
      <c r="I151" s="297"/>
      <c r="J151" s="240">
        <v>3</v>
      </c>
      <c r="K151" s="309">
        <f>'пр.хода'!L56</f>
        <v>0</v>
      </c>
      <c r="L151" s="245" t="e">
        <f>VLOOKUP(K151,'пр.взв.'!B2:H208,2,FALSE)</f>
        <v>#N/A</v>
      </c>
      <c r="M151" s="238" t="e">
        <f>VLOOKUP(K151,'пр.взв.'!B2:H208,3,FALSE)</f>
        <v>#N/A</v>
      </c>
      <c r="N151" s="238" t="e">
        <f>VLOOKUP(K151,'пр.взв.'!B2:H208,4,FALSE)</f>
        <v>#N/A</v>
      </c>
      <c r="O151" s="271"/>
      <c r="P151" s="272"/>
      <c r="Q151" s="253"/>
      <c r="R151" s="297"/>
    </row>
    <row r="152" spans="1:18" ht="12.75" hidden="1">
      <c r="A152" s="241"/>
      <c r="B152" s="310"/>
      <c r="C152" s="246"/>
      <c r="D152" s="239"/>
      <c r="E152" s="239"/>
      <c r="F152" s="239"/>
      <c r="G152" s="239"/>
      <c r="H152" s="201"/>
      <c r="I152" s="204"/>
      <c r="J152" s="241"/>
      <c r="K152" s="310"/>
      <c r="L152" s="246"/>
      <c r="M152" s="239"/>
      <c r="N152" s="239"/>
      <c r="O152" s="239"/>
      <c r="P152" s="239"/>
      <c r="Q152" s="201"/>
      <c r="R152" s="204"/>
    </row>
    <row r="153" spans="1:18" ht="12.75" hidden="1">
      <c r="A153" s="241"/>
      <c r="B153" s="307">
        <f>'пр.хода'!L10</f>
        <v>0</v>
      </c>
      <c r="C153" s="232" t="e">
        <f>VLOOKUP(B153,'пр.взв.'!B2:H623,2,FALSE)</f>
        <v>#N/A</v>
      </c>
      <c r="D153" s="234" t="e">
        <f>VLOOKUP(B153,'пр.взв.'!B2:H210,3,FALSE)</f>
        <v>#N/A</v>
      </c>
      <c r="E153" s="234" t="e">
        <f>VLOOKUP(B153,'пр.взв.'!B2:H210,4,FALSE)</f>
        <v>#N/A</v>
      </c>
      <c r="F153" s="257"/>
      <c r="G153" s="257"/>
      <c r="H153" s="218"/>
      <c r="I153" s="218"/>
      <c r="J153" s="241"/>
      <c r="K153" s="307">
        <f>'пр.хода'!L59</f>
        <v>0</v>
      </c>
      <c r="L153" s="232" t="e">
        <f>VLOOKUP(K153,'пр.взв.'!B2:H210,2,FALSE)</f>
        <v>#N/A</v>
      </c>
      <c r="M153" s="234" t="e">
        <f>VLOOKUP(K153,'пр.взв.'!B2:H210,3,FALSE)</f>
        <v>#N/A</v>
      </c>
      <c r="N153" s="234" t="e">
        <f>VLOOKUP(K153,'пр.взв.'!B2:H210,4,FALSE)</f>
        <v>#N/A</v>
      </c>
      <c r="O153" s="257"/>
      <c r="P153" s="257"/>
      <c r="Q153" s="218"/>
      <c r="R153" s="218"/>
    </row>
    <row r="154" spans="1:18" ht="13.5" hidden="1" thickBot="1">
      <c r="A154" s="277"/>
      <c r="B154" s="308"/>
      <c r="C154" s="233"/>
      <c r="D154" s="235"/>
      <c r="E154" s="235"/>
      <c r="F154" s="258"/>
      <c r="G154" s="258"/>
      <c r="H154" s="247"/>
      <c r="I154" s="247"/>
      <c r="J154" s="277"/>
      <c r="K154" s="308"/>
      <c r="L154" s="233"/>
      <c r="M154" s="235"/>
      <c r="N154" s="235"/>
      <c r="O154" s="258"/>
      <c r="P154" s="258"/>
      <c r="Q154" s="247"/>
      <c r="R154" s="247"/>
    </row>
    <row r="155" spans="1:18" ht="12.75" hidden="1">
      <c r="A155" s="240">
        <v>2</v>
      </c>
      <c r="B155" s="309">
        <f>'пр.хода'!L14</f>
        <v>0</v>
      </c>
      <c r="C155" s="245" t="e">
        <f>VLOOKUP(B155,'пр.взв.'!B2:H625,2,FALSE)</f>
        <v>#N/A</v>
      </c>
      <c r="D155" s="254" t="e">
        <f>VLOOKUP(B155,'пр.взв.'!B2:H212,3,FALSE)</f>
        <v>#N/A</v>
      </c>
      <c r="E155" s="254" t="e">
        <f>VLOOKUP(B155,'пр.взв.'!B2:H212,4,FALSE)</f>
        <v>#N/A</v>
      </c>
      <c r="F155" s="271"/>
      <c r="G155" s="278"/>
      <c r="H155" s="229"/>
      <c r="I155" s="219"/>
      <c r="J155" s="240">
        <v>4</v>
      </c>
      <c r="K155" s="309">
        <f>'пр.хода'!L63</f>
        <v>0</v>
      </c>
      <c r="L155" s="245" t="e">
        <f>VLOOKUP(K155,'пр.взв.'!B2:H212,2,FALSE)</f>
        <v>#N/A</v>
      </c>
      <c r="M155" s="254" t="e">
        <f>VLOOKUP(K155,'пр.взв.'!B2:H212,3,FALSE)</f>
        <v>#N/A</v>
      </c>
      <c r="N155" s="254" t="e">
        <f>VLOOKUP(K155,'пр.взв.'!B2:H212,4,FALSE)</f>
        <v>#N/A</v>
      </c>
      <c r="O155" s="273"/>
      <c r="P155" s="278"/>
      <c r="Q155" s="229"/>
      <c r="R155" s="219"/>
    </row>
    <row r="156" spans="1:18" ht="12.75" hidden="1">
      <c r="A156" s="241"/>
      <c r="B156" s="310"/>
      <c r="C156" s="246"/>
      <c r="D156" s="239"/>
      <c r="E156" s="239"/>
      <c r="F156" s="239"/>
      <c r="G156" s="239"/>
      <c r="H156" s="201"/>
      <c r="I156" s="204"/>
      <c r="J156" s="241"/>
      <c r="K156" s="310"/>
      <c r="L156" s="246"/>
      <c r="M156" s="239"/>
      <c r="N156" s="239"/>
      <c r="O156" s="239"/>
      <c r="P156" s="239"/>
      <c r="Q156" s="201"/>
      <c r="R156" s="204"/>
    </row>
    <row r="157" spans="1:18" ht="12.75" hidden="1">
      <c r="A157" s="241"/>
      <c r="B157" s="307">
        <f>'пр.хода'!L17</f>
        <v>0</v>
      </c>
      <c r="C157" s="232" t="e">
        <f>VLOOKUP(B157,'пр.взв.'!B2:H627,2,FALSE)</f>
        <v>#N/A</v>
      </c>
      <c r="D157" s="234" t="e">
        <f>VLOOKUP(B157,'пр.взв.'!B2:H214,3,FALSE)</f>
        <v>#N/A</v>
      </c>
      <c r="E157" s="234" t="e">
        <f>VLOOKUP(B157,'пр.взв.'!B2:H214,4,FALSE)</f>
        <v>#N/A</v>
      </c>
      <c r="F157" s="257"/>
      <c r="G157" s="257"/>
      <c r="H157" s="218"/>
      <c r="I157" s="218"/>
      <c r="J157" s="241"/>
      <c r="K157" s="307">
        <f>'пр.хода'!L66</f>
        <v>0</v>
      </c>
      <c r="L157" s="232" t="e">
        <f>VLOOKUP(K157,'пр.взв.'!B2:H214,2,FALSE)</f>
        <v>#N/A</v>
      </c>
      <c r="M157" s="234" t="e">
        <f>VLOOKUP(K157,'пр.взв.'!B2:H214,3,FALSE)</f>
        <v>#N/A</v>
      </c>
      <c r="N157" s="234" t="e">
        <f>VLOOKUP(K157,'пр.взв.'!B2:H214,4,FALSE)</f>
        <v>#N/A</v>
      </c>
      <c r="O157" s="257"/>
      <c r="P157" s="257"/>
      <c r="Q157" s="218"/>
      <c r="R157" s="218"/>
    </row>
    <row r="158" spans="1:18" ht="12.75" hidden="1">
      <c r="A158" s="277"/>
      <c r="B158" s="311"/>
      <c r="C158" s="246"/>
      <c r="D158" s="239"/>
      <c r="E158" s="239"/>
      <c r="F158" s="273"/>
      <c r="G158" s="273"/>
      <c r="H158" s="219"/>
      <c r="I158" s="219"/>
      <c r="J158" s="277"/>
      <c r="K158" s="311"/>
      <c r="L158" s="246"/>
      <c r="M158" s="239"/>
      <c r="N158" s="239"/>
      <c r="O158" s="273"/>
      <c r="P158" s="273"/>
      <c r="Q158" s="219"/>
      <c r="R158" s="219"/>
    </row>
    <row r="159" ht="12.75" hidden="1"/>
    <row r="160" spans="1:18" ht="12.75" hidden="1">
      <c r="A160" s="312">
        <v>5</v>
      </c>
      <c r="B160" s="310">
        <f>'пр.хода'!N8</f>
        <v>9</v>
      </c>
      <c r="C160" s="232" t="str">
        <f>VLOOKUP(B160,'пр.взв.'!B3:H630,2,FALSE)</f>
        <v>ГРОМОВ Алексей Сергеевич</v>
      </c>
      <c r="D160" s="234" t="str">
        <f>VLOOKUP(B160,'пр.взв.'!B3:H217,3,FALSE)</f>
        <v>29.11.1996 кмс</v>
      </c>
      <c r="E160" s="234" t="str">
        <f>VLOOKUP(B160,'пр.взв.'!B3:H217,4,FALSE)</f>
        <v>ЮФО</v>
      </c>
      <c r="F160" s="239"/>
      <c r="G160" s="279"/>
      <c r="H160" s="201"/>
      <c r="I160" s="204"/>
      <c r="J160" s="312">
        <v>7</v>
      </c>
      <c r="K160" s="310">
        <f>'пр.хода'!N57</f>
        <v>30</v>
      </c>
      <c r="L160" s="232" t="str">
        <f>VLOOKUP(K160,'пр.взв.'!B3:H217,2,FALSE)</f>
        <v>БУГАКОВ Сергей Викторович</v>
      </c>
      <c r="M160" s="234" t="str">
        <f>VLOOKUP(K160,'пр.взв.'!B3:H217,3,FALSE)</f>
        <v>06.05.1996 КМС</v>
      </c>
      <c r="N160" s="234" t="str">
        <f>VLOOKUP(K160,'пр.взв.'!B3:H217,4,FALSE)</f>
        <v>УФО</v>
      </c>
      <c r="O160" s="239"/>
      <c r="P160" s="279"/>
      <c r="Q160" s="201"/>
      <c r="R160" s="204"/>
    </row>
    <row r="161" spans="1:18" ht="12.75" hidden="1">
      <c r="A161" s="241"/>
      <c r="B161" s="310"/>
      <c r="C161" s="246"/>
      <c r="D161" s="239"/>
      <c r="E161" s="239"/>
      <c r="F161" s="239"/>
      <c r="G161" s="239"/>
      <c r="H161" s="201"/>
      <c r="I161" s="204"/>
      <c r="J161" s="241"/>
      <c r="K161" s="310"/>
      <c r="L161" s="246"/>
      <c r="M161" s="239"/>
      <c r="N161" s="239"/>
      <c r="O161" s="239"/>
      <c r="P161" s="239"/>
      <c r="Q161" s="201"/>
      <c r="R161" s="204"/>
    </row>
    <row r="162" spans="1:18" ht="12.75" hidden="1">
      <c r="A162" s="241"/>
      <c r="B162" s="307">
        <f>'пр.хода'!N11</f>
        <v>33</v>
      </c>
      <c r="C162" s="232" t="str">
        <f>VLOOKUP(B162,'пр.взв.'!B3:H632,2,FALSE)</f>
        <v>ГОРКОВЕЦ Артем Глебович</v>
      </c>
      <c r="D162" s="234" t="str">
        <f>VLOOKUP(B162,'пр.взв.'!B3:H219,3,FALSE)</f>
        <v>09.10.1997 кмс</v>
      </c>
      <c r="E162" s="234" t="str">
        <f>VLOOKUP(B162,'пр.взв.'!B3:H219,4,FALSE)</f>
        <v>ПФО</v>
      </c>
      <c r="F162" s="257"/>
      <c r="G162" s="257"/>
      <c r="H162" s="218"/>
      <c r="I162" s="218"/>
      <c r="J162" s="241"/>
      <c r="K162" s="307">
        <f>'пр.хода'!N60</f>
        <v>22</v>
      </c>
      <c r="L162" s="232" t="str">
        <f>VLOOKUP(K162,'пр.взв.'!B3:H219,2,FALSE)</f>
        <v>ЧИТАЕВ Эмильхан Саид-Ахмедович</v>
      </c>
      <c r="M162" s="234" t="str">
        <f>VLOOKUP(K162,'пр.взв.'!B3:H219,3,FALSE)</f>
        <v>10.06.1995 МС</v>
      </c>
      <c r="N162" s="234" t="str">
        <f>VLOOKUP(K162,'пр.взв.'!B3:H219,4,FALSE)</f>
        <v>СЗФО</v>
      </c>
      <c r="O162" s="257"/>
      <c r="P162" s="257"/>
      <c r="Q162" s="218"/>
      <c r="R162" s="218"/>
    </row>
    <row r="163" spans="1:18" ht="13.5" hidden="1" thickBot="1">
      <c r="A163" s="242"/>
      <c r="B163" s="308"/>
      <c r="C163" s="233"/>
      <c r="D163" s="235"/>
      <c r="E163" s="235"/>
      <c r="F163" s="258"/>
      <c r="G163" s="258"/>
      <c r="H163" s="247"/>
      <c r="I163" s="247"/>
      <c r="J163" s="242"/>
      <c r="K163" s="308"/>
      <c r="L163" s="233"/>
      <c r="M163" s="235"/>
      <c r="N163" s="235"/>
      <c r="O163" s="258"/>
      <c r="P163" s="258"/>
      <c r="Q163" s="247"/>
      <c r="R163" s="247"/>
    </row>
    <row r="164" spans="1:18" ht="12.75" hidden="1">
      <c r="A164" s="241">
        <v>6</v>
      </c>
      <c r="B164" s="309">
        <f>'пр.хода'!N15</f>
        <v>27</v>
      </c>
      <c r="C164" s="245" t="str">
        <f>VLOOKUP(B164,'пр.взв.'!B3:H634,2,FALSE)</f>
        <v>ДАВИДЯНЦ Артур Олегович</v>
      </c>
      <c r="D164" s="254" t="str">
        <f>VLOOKUP(B164,'пр.взв.'!B3:H221,3,FALSE)</f>
        <v>24.02.1995 кмс</v>
      </c>
      <c r="E164" s="254" t="str">
        <f>VLOOKUP(B164,'пр.взв.'!B3:H221,4,FALSE)</f>
        <v>ЮФО</v>
      </c>
      <c r="F164" s="271"/>
      <c r="G164" s="278"/>
      <c r="H164" s="229"/>
      <c r="I164" s="219"/>
      <c r="J164" s="241">
        <v>8</v>
      </c>
      <c r="K164" s="309">
        <f>'пр.хода'!N64</f>
        <v>28</v>
      </c>
      <c r="L164" s="245" t="str">
        <f>VLOOKUP(K164,'пр.взв.'!B3:H221,2,FALSE)</f>
        <v>ТЕРЕХОВ Павел Николаевич</v>
      </c>
      <c r="M164" s="254" t="str">
        <f>VLOOKUP(K164,'пр.взв.'!B3:H221,3,FALSE)</f>
        <v>14.06.1995  мс</v>
      </c>
      <c r="N164" s="254" t="str">
        <f>VLOOKUP(K164,'пр.взв.'!B3:H221,4,FALSE)</f>
        <v>ЦФО</v>
      </c>
      <c r="O164" s="273"/>
      <c r="P164" s="278"/>
      <c r="Q164" s="229"/>
      <c r="R164" s="219"/>
    </row>
    <row r="165" spans="1:18" ht="12.75" hidden="1">
      <c r="A165" s="241"/>
      <c r="B165" s="310"/>
      <c r="C165" s="246"/>
      <c r="D165" s="239"/>
      <c r="E165" s="239"/>
      <c r="F165" s="239"/>
      <c r="G165" s="239"/>
      <c r="H165" s="201"/>
      <c r="I165" s="204"/>
      <c r="J165" s="241"/>
      <c r="K165" s="310"/>
      <c r="L165" s="246"/>
      <c r="M165" s="239"/>
      <c r="N165" s="239"/>
      <c r="O165" s="239"/>
      <c r="P165" s="239"/>
      <c r="Q165" s="201"/>
      <c r="R165" s="204"/>
    </row>
    <row r="166" spans="1:18" ht="12.75" hidden="1">
      <c r="A166" s="241"/>
      <c r="B166" s="307">
        <f>'пр.хода'!N18</f>
        <v>35</v>
      </c>
      <c r="C166" s="232" t="str">
        <f>VLOOKUP(B166,'пр.взв.'!B3:H636,2,FALSE)</f>
        <v>АСМАРЯН Тигран Спартакович</v>
      </c>
      <c r="D166" s="234" t="str">
        <f>VLOOKUP(B166,'пр.взв.'!B3:H223,3,FALSE)</f>
        <v>15.02.1995, МС</v>
      </c>
      <c r="E166" s="234" t="str">
        <f>VLOOKUP(B166,'пр.взв.'!B3:H223,4,FALSE)</f>
        <v>С-П</v>
      </c>
      <c r="F166" s="257"/>
      <c r="G166" s="257"/>
      <c r="H166" s="218"/>
      <c r="I166" s="218"/>
      <c r="J166" s="241"/>
      <c r="K166" s="307">
        <f>'пр.хода'!N67</f>
        <v>36</v>
      </c>
      <c r="L166" s="232" t="str">
        <f>VLOOKUP(K166,'пр.взв.'!B3:H223,2,FALSE)</f>
        <v>МАКАРОВ Александр Сергеевич</v>
      </c>
      <c r="M166" s="234" t="str">
        <f>VLOOKUP(K166,'пр.взв.'!B3:H223,3,FALSE)</f>
        <v>06.05.1995, КМС</v>
      </c>
      <c r="N166" s="234" t="str">
        <f>VLOOKUP(K166,'пр.взв.'!B3:H223,4,FALSE)</f>
        <v>ПФО</v>
      </c>
      <c r="O166" s="257"/>
      <c r="P166" s="257"/>
      <c r="Q166" s="218"/>
      <c r="R166" s="218"/>
    </row>
    <row r="167" spans="1:18" ht="12.75" hidden="1">
      <c r="A167" s="277"/>
      <c r="B167" s="311"/>
      <c r="C167" s="246"/>
      <c r="D167" s="239"/>
      <c r="E167" s="239"/>
      <c r="F167" s="273"/>
      <c r="G167" s="273"/>
      <c r="H167" s="219"/>
      <c r="I167" s="219"/>
      <c r="J167" s="277"/>
      <c r="K167" s="311"/>
      <c r="L167" s="246"/>
      <c r="M167" s="239"/>
      <c r="N167" s="239"/>
      <c r="O167" s="273"/>
      <c r="P167" s="273"/>
      <c r="Q167" s="219"/>
      <c r="R167" s="219"/>
    </row>
    <row r="168" ht="12.75" hidden="1"/>
    <row r="169" spans="1:18" ht="12.75" hidden="1">
      <c r="A169" s="312">
        <v>9</v>
      </c>
      <c r="B169" s="310">
        <f>'пр.хода'!O10</f>
        <v>33</v>
      </c>
      <c r="C169" s="232" t="str">
        <f>VLOOKUP(B169,'пр.взв.'!B39:H639,2,FALSE)</f>
        <v>ГОРКОВЕЦ Артем Глебович</v>
      </c>
      <c r="D169" s="234" t="str">
        <f>VLOOKUP(B169,'пр.взв.'!B4:H226,3,FALSE)</f>
        <v>09.10.1997 кмс</v>
      </c>
      <c r="E169" s="234" t="str">
        <f>VLOOKUP(B169,'пр.взв.'!B4:H226,4,FALSE)</f>
        <v>ПФО</v>
      </c>
      <c r="F169" s="239"/>
      <c r="G169" s="279"/>
      <c r="H169" s="201"/>
      <c r="I169" s="204"/>
      <c r="J169" s="312">
        <v>11</v>
      </c>
      <c r="K169" s="310">
        <f>'пр.хода'!O59</f>
        <v>30</v>
      </c>
      <c r="L169" s="232" t="str">
        <f>VLOOKUP(K169,'пр.взв.'!B4:H226,2,FALSE)</f>
        <v>БУГАКОВ Сергей Викторович</v>
      </c>
      <c r="M169" s="234" t="str">
        <f>VLOOKUP(K169,'пр.взв.'!B4:H226,3,FALSE)</f>
        <v>06.05.1996 КМС</v>
      </c>
      <c r="N169" s="234" t="str">
        <f>VLOOKUP(K169,'пр.взв.'!B4:H226,4,FALSE)</f>
        <v>УФО</v>
      </c>
      <c r="O169" s="239"/>
      <c r="P169" s="279"/>
      <c r="Q169" s="201"/>
      <c r="R169" s="204"/>
    </row>
    <row r="170" spans="1:18" ht="12.75" hidden="1">
      <c r="A170" s="241"/>
      <c r="B170" s="310"/>
      <c r="C170" s="246"/>
      <c r="D170" s="239"/>
      <c r="E170" s="239"/>
      <c r="F170" s="239"/>
      <c r="G170" s="239"/>
      <c r="H170" s="201"/>
      <c r="I170" s="204"/>
      <c r="J170" s="241"/>
      <c r="K170" s="310"/>
      <c r="L170" s="246"/>
      <c r="M170" s="239"/>
      <c r="N170" s="239"/>
      <c r="O170" s="239"/>
      <c r="P170" s="239"/>
      <c r="Q170" s="201"/>
      <c r="R170" s="204"/>
    </row>
    <row r="171" spans="1:18" ht="12.75" hidden="1">
      <c r="A171" s="241"/>
      <c r="B171" s="307">
        <f>'пр.хода'!O13</f>
        <v>21</v>
      </c>
      <c r="C171" s="232" t="str">
        <f>VLOOKUP(B171,'пр.взв.'!B39:H641,2,FALSE)</f>
        <v>ПАТЕЕВ Дмитрий Васильевич</v>
      </c>
      <c r="D171" s="234" t="str">
        <f>VLOOKUP(B171,'пр.взв.'!B4:H228,3,FALSE)</f>
        <v>28.05.1995   КМС</v>
      </c>
      <c r="E171" s="234" t="str">
        <f>VLOOKUP(B171,'пр.взв.'!B4:H228,4,FALSE)</f>
        <v>ПФО</v>
      </c>
      <c r="F171" s="257"/>
      <c r="G171" s="257"/>
      <c r="H171" s="218"/>
      <c r="I171" s="218"/>
      <c r="J171" s="241"/>
      <c r="K171" s="307">
        <f>'пр.хода'!O62</f>
        <v>34</v>
      </c>
      <c r="L171" s="232" t="str">
        <f>VLOOKUP(K171,'пр.взв.'!B4:H228,2,FALSE)</f>
        <v>ИВАНОВ Евгений Игоревич</v>
      </c>
      <c r="M171" s="234" t="str">
        <f>VLOOKUP(K171,'пр.взв.'!B4:H228,3,FALSE)</f>
        <v>14.09.1995, КМС</v>
      </c>
      <c r="N171" s="234" t="str">
        <f>VLOOKUP(K171,'пр.взв.'!B4:H228,4,FALSE)</f>
        <v>ПФО</v>
      </c>
      <c r="O171" s="257"/>
      <c r="P171" s="257"/>
      <c r="Q171" s="218"/>
      <c r="R171" s="218"/>
    </row>
    <row r="172" spans="1:18" ht="13.5" hidden="1" thickBot="1">
      <c r="A172" s="242"/>
      <c r="B172" s="308"/>
      <c r="C172" s="233"/>
      <c r="D172" s="235"/>
      <c r="E172" s="235"/>
      <c r="F172" s="258"/>
      <c r="G172" s="258"/>
      <c r="H172" s="247"/>
      <c r="I172" s="247"/>
      <c r="J172" s="242"/>
      <c r="K172" s="308"/>
      <c r="L172" s="233"/>
      <c r="M172" s="235"/>
      <c r="N172" s="235"/>
      <c r="O172" s="258"/>
      <c r="P172" s="258"/>
      <c r="Q172" s="247"/>
      <c r="R172" s="247"/>
    </row>
    <row r="173" spans="1:18" ht="12.75" hidden="1">
      <c r="A173" s="241">
        <v>10</v>
      </c>
      <c r="B173" s="309">
        <f>'пр.хода'!O17</f>
        <v>27</v>
      </c>
      <c r="C173" s="245" t="str">
        <f>VLOOKUP(B173,'пр.взв.'!B39:H643,2,FALSE)</f>
        <v>ДАВИДЯНЦ Артур Олегович</v>
      </c>
      <c r="D173" s="254" t="str">
        <f>VLOOKUP(B173,'пр.взв.'!B4:H230,3,FALSE)</f>
        <v>24.02.1995 кмс</v>
      </c>
      <c r="E173" s="254" t="str">
        <f>VLOOKUP(B173,'пр.взв.'!B4:H230,4,FALSE)</f>
        <v>ЮФО</v>
      </c>
      <c r="F173" s="271"/>
      <c r="G173" s="278"/>
      <c r="H173" s="229"/>
      <c r="I173" s="219"/>
      <c r="J173" s="241">
        <v>12</v>
      </c>
      <c r="K173" s="309">
        <f>'пр.хода'!O66</f>
        <v>28</v>
      </c>
      <c r="L173" s="245" t="str">
        <f>VLOOKUP(K173,'пр.взв.'!B4:H230,2,FALSE)</f>
        <v>ТЕРЕХОВ Павел Николаевич</v>
      </c>
      <c r="M173" s="254" t="str">
        <f>VLOOKUP(K173,'пр.взв.'!B4:H230,3,FALSE)</f>
        <v>14.06.1995  мс</v>
      </c>
      <c r="N173" s="254" t="str">
        <f>VLOOKUP(K173,'пр.взв.'!B4:H230,4,FALSE)</f>
        <v>ЦФО</v>
      </c>
      <c r="O173" s="273"/>
      <c r="P173" s="278"/>
      <c r="Q173" s="229"/>
      <c r="R173" s="219"/>
    </row>
    <row r="174" spans="1:18" ht="12.75" hidden="1">
      <c r="A174" s="241"/>
      <c r="B174" s="310"/>
      <c r="C174" s="246"/>
      <c r="D174" s="239"/>
      <c r="E174" s="239"/>
      <c r="F174" s="239"/>
      <c r="G174" s="239"/>
      <c r="H174" s="201"/>
      <c r="I174" s="204"/>
      <c r="J174" s="241"/>
      <c r="K174" s="310"/>
      <c r="L174" s="246"/>
      <c r="M174" s="239"/>
      <c r="N174" s="239"/>
      <c r="O174" s="239"/>
      <c r="P174" s="239"/>
      <c r="Q174" s="201"/>
      <c r="R174" s="204"/>
    </row>
    <row r="175" spans="1:18" ht="12.75" hidden="1">
      <c r="A175" s="241"/>
      <c r="B175" s="307">
        <f>'пр.хода'!O20</f>
        <v>15</v>
      </c>
      <c r="C175" s="232" t="str">
        <f>VLOOKUP(B175,'пр.взв.'!B3:H645,2,FALSE)</f>
        <v>ПОГОСЯН Давид Балабекович</v>
      </c>
      <c r="D175" s="234" t="str">
        <f>VLOOKUP(B175,'пр.взв.'!B4:H232,3,FALSE)</f>
        <v>09.11.1996 кмс</v>
      </c>
      <c r="E175" s="234" t="str">
        <f>VLOOKUP(B175,'пр.взв.'!B4:H232,4,FALSE)</f>
        <v>ЦФО</v>
      </c>
      <c r="F175" s="257"/>
      <c r="G175" s="257"/>
      <c r="H175" s="218"/>
      <c r="I175" s="218"/>
      <c r="J175" s="241"/>
      <c r="K175" s="307">
        <f>'пр.хода'!O69</f>
        <v>8</v>
      </c>
      <c r="L175" s="232" t="str">
        <f>VLOOKUP(K175,'пр.взв.'!B4:H232,2,FALSE)</f>
        <v>СМЕРТИН Егор Евгеньевич</v>
      </c>
      <c r="M175" s="234" t="str">
        <f>VLOOKUP(K175,'пр.взв.'!B4:H232,3,FALSE)</f>
        <v>26.02.1995 мс</v>
      </c>
      <c r="N175" s="234" t="str">
        <f>VLOOKUP(K175,'пр.взв.'!B4:H232,4,FALSE)</f>
        <v>УФО</v>
      </c>
      <c r="O175" s="257"/>
      <c r="P175" s="257"/>
      <c r="Q175" s="218"/>
      <c r="R175" s="218"/>
    </row>
    <row r="176" spans="1:18" ht="12.75" hidden="1">
      <c r="A176" s="277"/>
      <c r="B176" s="311"/>
      <c r="C176" s="246"/>
      <c r="D176" s="239"/>
      <c r="E176" s="239"/>
      <c r="F176" s="273"/>
      <c r="G176" s="273"/>
      <c r="H176" s="219"/>
      <c r="I176" s="219"/>
      <c r="J176" s="277"/>
      <c r="K176" s="311"/>
      <c r="L176" s="246"/>
      <c r="M176" s="239"/>
      <c r="N176" s="239"/>
      <c r="O176" s="273"/>
      <c r="P176" s="273"/>
      <c r="Q176" s="219"/>
      <c r="R176" s="219"/>
    </row>
    <row r="178" spans="1:18" ht="12.75" customHeight="1">
      <c r="A178" s="312">
        <v>13</v>
      </c>
      <c r="B178" s="310">
        <f>'пр.хода'!P12</f>
        <v>21</v>
      </c>
      <c r="C178" s="232" t="str">
        <f>VLOOKUP(B178,'пр.взв.'!B35:H648,2,FALSE)</f>
        <v>ПАТЕЕВ Дмитрий Васильевич</v>
      </c>
      <c r="D178" s="234" t="str">
        <f>VLOOKUP(B178,'пр.взв.'!B35:H235,3,FALSE)</f>
        <v>28.05.1995   КМС</v>
      </c>
      <c r="E178" s="234" t="str">
        <f>VLOOKUP(B178,'пр.взв.'!B35:H235,4,FALSE)</f>
        <v>ПФО</v>
      </c>
      <c r="F178" s="239"/>
      <c r="G178" s="279"/>
      <c r="H178" s="201"/>
      <c r="I178" s="204"/>
      <c r="J178" s="312">
        <v>14</v>
      </c>
      <c r="K178" s="310">
        <f>'пр.хода'!P61</f>
        <v>34</v>
      </c>
      <c r="L178" s="232" t="str">
        <f>VLOOKUP(K178,'пр.взв.'!B5:H235,2,FALSE)</f>
        <v>ИВАНОВ Евгений Игоревич</v>
      </c>
      <c r="M178" s="234" t="str">
        <f>VLOOKUP(K178,'пр.взв.'!B5:H235,3,FALSE)</f>
        <v>14.09.1995, КМС</v>
      </c>
      <c r="N178" s="234" t="str">
        <f>VLOOKUP(K178,'пр.взв.'!B5:H235,4,FALSE)</f>
        <v>ПФО</v>
      </c>
      <c r="O178" s="239"/>
      <c r="P178" s="279"/>
      <c r="Q178" s="201"/>
      <c r="R178" s="204"/>
    </row>
    <row r="179" spans="1:18" ht="12.75" customHeight="1">
      <c r="A179" s="241"/>
      <c r="B179" s="310"/>
      <c r="C179" s="246"/>
      <c r="D179" s="239"/>
      <c r="E179" s="239"/>
      <c r="F179" s="239"/>
      <c r="G179" s="239"/>
      <c r="H179" s="201"/>
      <c r="I179" s="204"/>
      <c r="J179" s="241"/>
      <c r="K179" s="310"/>
      <c r="L179" s="246"/>
      <c r="M179" s="239"/>
      <c r="N179" s="239"/>
      <c r="O179" s="239"/>
      <c r="P179" s="239"/>
      <c r="Q179" s="201"/>
      <c r="R179" s="204"/>
    </row>
    <row r="180" spans="1:18" ht="12.75" customHeight="1">
      <c r="A180" s="241"/>
      <c r="B180" s="307">
        <f>'пр.хода'!P19</f>
        <v>15</v>
      </c>
      <c r="C180" s="232" t="str">
        <f>VLOOKUP(B180,'пр.взв.'!B7:H650,2,FALSE)</f>
        <v>ПОГОСЯН Давид Балабекович</v>
      </c>
      <c r="D180" s="234" t="str">
        <f>VLOOKUP(B180,'пр.взв.'!B3:H237,3,FALSE)</f>
        <v>09.11.1996 кмс</v>
      </c>
      <c r="E180" s="234" t="str">
        <f>VLOOKUP(B180,'пр.взв.'!B7:H237,4,FALSE)</f>
        <v>ЦФО</v>
      </c>
      <c r="F180" s="257"/>
      <c r="G180" s="257"/>
      <c r="H180" s="218"/>
      <c r="I180" s="218"/>
      <c r="J180" s="241"/>
      <c r="K180" s="307">
        <f>'пр.хода'!P68</f>
        <v>28</v>
      </c>
      <c r="L180" s="232" t="str">
        <f>VLOOKUP(K180,'пр.взв.'!B5:H237,2,FALSE)</f>
        <v>ТЕРЕХОВ Павел Николаевич</v>
      </c>
      <c r="M180" s="234" t="str">
        <f>VLOOKUP(K180,'пр.взв.'!B5:H237,3,FALSE)</f>
        <v>14.06.1995  мс</v>
      </c>
      <c r="N180" s="234" t="str">
        <f>VLOOKUP(K180,'пр.взв.'!B5:H237,4,FALSE)</f>
        <v>ЦФО</v>
      </c>
      <c r="O180" s="257"/>
      <c r="P180" s="257"/>
      <c r="Q180" s="218"/>
      <c r="R180" s="218"/>
    </row>
    <row r="181" spans="1:18" ht="12.75" customHeight="1">
      <c r="A181" s="277"/>
      <c r="B181" s="311"/>
      <c r="C181" s="246"/>
      <c r="D181" s="239"/>
      <c r="E181" s="239"/>
      <c r="F181" s="273"/>
      <c r="G181" s="273"/>
      <c r="H181" s="219"/>
      <c r="I181" s="219"/>
      <c r="J181" s="277"/>
      <c r="K181" s="311"/>
      <c r="L181" s="246"/>
      <c r="M181" s="239"/>
      <c r="N181" s="239"/>
      <c r="O181" s="273"/>
      <c r="P181" s="273"/>
      <c r="Q181" s="219"/>
      <c r="R181" s="219"/>
    </row>
  </sheetData>
  <sheetProtection/>
  <mergeCells count="1406">
    <mergeCell ref="M178:M179"/>
    <mergeCell ref="N178:N179"/>
    <mergeCell ref="H178:H179"/>
    <mergeCell ref="I178:I179"/>
    <mergeCell ref="J178:J181"/>
    <mergeCell ref="K178:K179"/>
    <mergeCell ref="K180:K181"/>
    <mergeCell ref="L180:L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B180:B181"/>
    <mergeCell ref="C180:C181"/>
    <mergeCell ref="D180:D181"/>
    <mergeCell ref="E180:E181"/>
    <mergeCell ref="F180:F181"/>
    <mergeCell ref="G180:G181"/>
    <mergeCell ref="A178:A181"/>
    <mergeCell ref="B178:B179"/>
    <mergeCell ref="C178:C179"/>
    <mergeCell ref="D178:D179"/>
    <mergeCell ref="O175:O176"/>
    <mergeCell ref="P175:P176"/>
    <mergeCell ref="A173:A176"/>
    <mergeCell ref="B173:B174"/>
    <mergeCell ref="C173:C174"/>
    <mergeCell ref="D173:D174"/>
    <mergeCell ref="E178:E179"/>
    <mergeCell ref="F178:F179"/>
    <mergeCell ref="Q178:Q179"/>
    <mergeCell ref="R178:R179"/>
    <mergeCell ref="G178:G179"/>
    <mergeCell ref="Q173:Q174"/>
    <mergeCell ref="J173:J176"/>
    <mergeCell ref="L178:L179"/>
    <mergeCell ref="O178:O179"/>
    <mergeCell ref="P178:P179"/>
    <mergeCell ref="R173:R174"/>
    <mergeCell ref="K175:K176"/>
    <mergeCell ref="L175:L176"/>
    <mergeCell ref="M175:M176"/>
    <mergeCell ref="N175:N176"/>
    <mergeCell ref="Q175:Q176"/>
    <mergeCell ref="R175:R176"/>
    <mergeCell ref="N173:N174"/>
    <mergeCell ref="P173:P174"/>
    <mergeCell ref="Q171:Q172"/>
    <mergeCell ref="R171:R172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O171:O172"/>
    <mergeCell ref="P171:P172"/>
    <mergeCell ref="G175:G176"/>
    <mergeCell ref="H175:H176"/>
    <mergeCell ref="I175:I176"/>
    <mergeCell ref="O173:O174"/>
    <mergeCell ref="K173:K174"/>
    <mergeCell ref="L173:L174"/>
    <mergeCell ref="M173:M174"/>
    <mergeCell ref="H171:H172"/>
    <mergeCell ref="I171:I172"/>
    <mergeCell ref="M171:M172"/>
    <mergeCell ref="N171:N172"/>
    <mergeCell ref="E173:E174"/>
    <mergeCell ref="F173:F174"/>
    <mergeCell ref="F171:F172"/>
    <mergeCell ref="G171:G172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B171:B172"/>
    <mergeCell ref="C171:C172"/>
    <mergeCell ref="D171:D172"/>
    <mergeCell ref="E171:E172"/>
    <mergeCell ref="A169:A172"/>
    <mergeCell ref="B169:B170"/>
    <mergeCell ref="C169:C170"/>
    <mergeCell ref="D169:D170"/>
    <mergeCell ref="M166:M167"/>
    <mergeCell ref="N166:N167"/>
    <mergeCell ref="O166:O167"/>
    <mergeCell ref="P166:P167"/>
    <mergeCell ref="E169:E170"/>
    <mergeCell ref="F169:F170"/>
    <mergeCell ref="M169:M170"/>
    <mergeCell ref="N169:N170"/>
    <mergeCell ref="O169:O170"/>
    <mergeCell ref="P169:P170"/>
    <mergeCell ref="L166:L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R162:R163"/>
    <mergeCell ref="Q164:Q165"/>
    <mergeCell ref="R164:R165"/>
    <mergeCell ref="P164:P165"/>
    <mergeCell ref="G164:G165"/>
    <mergeCell ref="H164:H165"/>
    <mergeCell ref="I164:I165"/>
    <mergeCell ref="J164:J167"/>
    <mergeCell ref="K164:K165"/>
    <mergeCell ref="L164:L165"/>
    <mergeCell ref="Q166:Q167"/>
    <mergeCell ref="E164:E165"/>
    <mergeCell ref="F164:F165"/>
    <mergeCell ref="F162:F163"/>
    <mergeCell ref="G162:G163"/>
    <mergeCell ref="O164:O165"/>
    <mergeCell ref="M164:M165"/>
    <mergeCell ref="N164:N165"/>
    <mergeCell ref="Q162:Q163"/>
    <mergeCell ref="K166:K167"/>
    <mergeCell ref="A164:A167"/>
    <mergeCell ref="B164:B165"/>
    <mergeCell ref="C164:C165"/>
    <mergeCell ref="D164:D165"/>
    <mergeCell ref="O162:O163"/>
    <mergeCell ref="L160:L161"/>
    <mergeCell ref="K162:K163"/>
    <mergeCell ref="L162:L163"/>
    <mergeCell ref="A160:A163"/>
    <mergeCell ref="B160:B161"/>
    <mergeCell ref="M162:M163"/>
    <mergeCell ref="N162:N163"/>
    <mergeCell ref="P162:P163"/>
    <mergeCell ref="M160:M161"/>
    <mergeCell ref="N160:N161"/>
    <mergeCell ref="O160:O161"/>
    <mergeCell ref="R160:R161"/>
    <mergeCell ref="G160:G161"/>
    <mergeCell ref="H160:H161"/>
    <mergeCell ref="I160:I161"/>
    <mergeCell ref="J160:J163"/>
    <mergeCell ref="E160:E161"/>
    <mergeCell ref="F160:F161"/>
    <mergeCell ref="P160:P161"/>
    <mergeCell ref="H162:H163"/>
    <mergeCell ref="I162:I163"/>
    <mergeCell ref="B162:B163"/>
    <mergeCell ref="C162:C163"/>
    <mergeCell ref="D162:D163"/>
    <mergeCell ref="E162:E163"/>
    <mergeCell ref="K160:K161"/>
    <mergeCell ref="Q157:Q158"/>
    <mergeCell ref="L157:L158"/>
    <mergeCell ref="C160:C161"/>
    <mergeCell ref="D160:D161"/>
    <mergeCell ref="Q160:Q161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K157:K158"/>
    <mergeCell ref="M155:M156"/>
    <mergeCell ref="N155:N156"/>
    <mergeCell ref="O155:O156"/>
    <mergeCell ref="P155:P156"/>
    <mergeCell ref="M157:M158"/>
    <mergeCell ref="N157:N158"/>
    <mergeCell ref="O157:O158"/>
    <mergeCell ref="P157:P158"/>
    <mergeCell ref="Q153:Q154"/>
    <mergeCell ref="R153:R154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E155:E156"/>
    <mergeCell ref="F155:F156"/>
    <mergeCell ref="F153:F154"/>
    <mergeCell ref="G153:G154"/>
    <mergeCell ref="A155:A158"/>
    <mergeCell ref="B155:B156"/>
    <mergeCell ref="C155:C156"/>
    <mergeCell ref="D155:D156"/>
    <mergeCell ref="A151:A154"/>
    <mergeCell ref="B151:B152"/>
    <mergeCell ref="N151:N152"/>
    <mergeCell ref="O151:O152"/>
    <mergeCell ref="P151:P152"/>
    <mergeCell ref="H153:H154"/>
    <mergeCell ref="I153:I154"/>
    <mergeCell ref="M153:M154"/>
    <mergeCell ref="N153:N154"/>
    <mergeCell ref="O153:O154"/>
    <mergeCell ref="P153:P154"/>
    <mergeCell ref="C151:C152"/>
    <mergeCell ref="D151:D152"/>
    <mergeCell ref="Q151:Q152"/>
    <mergeCell ref="R151:R152"/>
    <mergeCell ref="G151:G152"/>
    <mergeCell ref="H151:H152"/>
    <mergeCell ref="I151:I152"/>
    <mergeCell ref="J151:J154"/>
    <mergeCell ref="L153:L154"/>
    <mergeCell ref="M151:M152"/>
    <mergeCell ref="P149:P150"/>
    <mergeCell ref="E151:E152"/>
    <mergeCell ref="F151:F152"/>
    <mergeCell ref="B153:B154"/>
    <mergeCell ref="C153:C154"/>
    <mergeCell ref="D153:D154"/>
    <mergeCell ref="E153:E154"/>
    <mergeCell ref="K151:K152"/>
    <mergeCell ref="L151:L152"/>
    <mergeCell ref="K153:K154"/>
    <mergeCell ref="R149:R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4:P145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G144:G145"/>
    <mergeCell ref="H144:H145"/>
    <mergeCell ref="I144:I145"/>
    <mergeCell ref="M144:M145"/>
    <mergeCell ref="N144:N145"/>
    <mergeCell ref="O144:O145"/>
    <mergeCell ref="I142:I143"/>
    <mergeCell ref="J142:J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2:A145"/>
    <mergeCell ref="B142:B143"/>
    <mergeCell ref="C142:C143"/>
    <mergeCell ref="D142:D143"/>
    <mergeCell ref="K142:K143"/>
    <mergeCell ref="L142:L143"/>
    <mergeCell ref="K144:K145"/>
    <mergeCell ref="L144:L145"/>
    <mergeCell ref="G142:G143"/>
    <mergeCell ref="H142:H143"/>
    <mergeCell ref="E142:E143"/>
    <mergeCell ref="F142:F143"/>
    <mergeCell ref="B144:B145"/>
    <mergeCell ref="C144:C145"/>
    <mergeCell ref="D144:D145"/>
    <mergeCell ref="E144:E145"/>
    <mergeCell ref="F144:F145"/>
    <mergeCell ref="K140:K141"/>
    <mergeCell ref="L140:L141"/>
    <mergeCell ref="M140:M141"/>
    <mergeCell ref="N140:N141"/>
    <mergeCell ref="O140:O141"/>
    <mergeCell ref="P140:P141"/>
    <mergeCell ref="A140:A141"/>
    <mergeCell ref="B140:B141"/>
    <mergeCell ref="C140:C141"/>
    <mergeCell ref="D140:D141"/>
    <mergeCell ref="Q140:Q141"/>
    <mergeCell ref="R140:R141"/>
    <mergeCell ref="G140:G141"/>
    <mergeCell ref="H140:H141"/>
    <mergeCell ref="I140:I141"/>
    <mergeCell ref="J140:J141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Q132:Q133"/>
    <mergeCell ref="R132:R133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A134:A137"/>
    <mergeCell ref="B134:B135"/>
    <mergeCell ref="C134:C135"/>
    <mergeCell ref="D134:D135"/>
    <mergeCell ref="O132:O133"/>
    <mergeCell ref="P132:P133"/>
    <mergeCell ref="K136:K137"/>
    <mergeCell ref="L136:L137"/>
    <mergeCell ref="M134:M135"/>
    <mergeCell ref="N134:N135"/>
    <mergeCell ref="H132:H133"/>
    <mergeCell ref="I132:I133"/>
    <mergeCell ref="M132:M133"/>
    <mergeCell ref="N132:N133"/>
    <mergeCell ref="E134:E135"/>
    <mergeCell ref="F134:F135"/>
    <mergeCell ref="F132:F133"/>
    <mergeCell ref="G132:G133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B132:B133"/>
    <mergeCell ref="C132:C133"/>
    <mergeCell ref="D132:D133"/>
    <mergeCell ref="E132:E133"/>
    <mergeCell ref="A130:A133"/>
    <mergeCell ref="B130:B131"/>
    <mergeCell ref="C130:C131"/>
    <mergeCell ref="D130:D131"/>
    <mergeCell ref="M128:M129"/>
    <mergeCell ref="N128:N129"/>
    <mergeCell ref="O128:O129"/>
    <mergeCell ref="P128:P129"/>
    <mergeCell ref="E130:E131"/>
    <mergeCell ref="F130:F131"/>
    <mergeCell ref="M130:M131"/>
    <mergeCell ref="N130:N131"/>
    <mergeCell ref="O130:O131"/>
    <mergeCell ref="P130:P131"/>
    <mergeCell ref="A128:A129"/>
    <mergeCell ref="B128:B129"/>
    <mergeCell ref="C128:C129"/>
    <mergeCell ref="D128:D129"/>
    <mergeCell ref="Q128:Q129"/>
    <mergeCell ref="R128:R129"/>
    <mergeCell ref="G128:G129"/>
    <mergeCell ref="H128:H129"/>
    <mergeCell ref="I128:I129"/>
    <mergeCell ref="J128:J129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K128:K129"/>
    <mergeCell ref="L128:L129"/>
    <mergeCell ref="D124:D125"/>
    <mergeCell ref="E124:E125"/>
    <mergeCell ref="O124:O125"/>
    <mergeCell ref="P124:P125"/>
    <mergeCell ref="Q124:Q125"/>
    <mergeCell ref="R124:R125"/>
    <mergeCell ref="K124:K125"/>
    <mergeCell ref="L124:L125"/>
    <mergeCell ref="M122:M123"/>
    <mergeCell ref="N122:N123"/>
    <mergeCell ref="O122:O123"/>
    <mergeCell ref="P122:P123"/>
    <mergeCell ref="Q120:Q121"/>
    <mergeCell ref="R120:R121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E122:E123"/>
    <mergeCell ref="F122:F123"/>
    <mergeCell ref="F120:F121"/>
    <mergeCell ref="G120:G121"/>
    <mergeCell ref="A122:A125"/>
    <mergeCell ref="B122:B123"/>
    <mergeCell ref="C122:C123"/>
    <mergeCell ref="D122:D123"/>
    <mergeCell ref="B124:B125"/>
    <mergeCell ref="C124:C125"/>
    <mergeCell ref="O118:O119"/>
    <mergeCell ref="P118:P119"/>
    <mergeCell ref="H120:H121"/>
    <mergeCell ref="I120:I121"/>
    <mergeCell ref="M120:M121"/>
    <mergeCell ref="N120:N121"/>
    <mergeCell ref="O120:O121"/>
    <mergeCell ref="P120:P121"/>
    <mergeCell ref="K118:K119"/>
    <mergeCell ref="L118:L119"/>
    <mergeCell ref="A118:A121"/>
    <mergeCell ref="B118:B119"/>
    <mergeCell ref="C118:C119"/>
    <mergeCell ref="D118:D119"/>
    <mergeCell ref="E118:E119"/>
    <mergeCell ref="F118:F119"/>
    <mergeCell ref="Q118:Q119"/>
    <mergeCell ref="R118:R119"/>
    <mergeCell ref="G118:G119"/>
    <mergeCell ref="H118:H119"/>
    <mergeCell ref="I118:I119"/>
    <mergeCell ref="J118:J121"/>
    <mergeCell ref="K120:K121"/>
    <mergeCell ref="L120:L121"/>
    <mergeCell ref="M118:M119"/>
    <mergeCell ref="N118:N119"/>
    <mergeCell ref="O116:O117"/>
    <mergeCell ref="P116:P117"/>
    <mergeCell ref="O114:O115"/>
    <mergeCell ref="P114:P115"/>
    <mergeCell ref="B120:B121"/>
    <mergeCell ref="C120:C121"/>
    <mergeCell ref="D120:D121"/>
    <mergeCell ref="E120:E121"/>
    <mergeCell ref="H116:H117"/>
    <mergeCell ref="I116:I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Q112:Q113"/>
    <mergeCell ref="R112:R113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A114:A117"/>
    <mergeCell ref="B114:B115"/>
    <mergeCell ref="C114:C115"/>
    <mergeCell ref="D114:D115"/>
    <mergeCell ref="O112:O113"/>
    <mergeCell ref="P112:P113"/>
    <mergeCell ref="K116:K117"/>
    <mergeCell ref="L116:L117"/>
    <mergeCell ref="M114:M115"/>
    <mergeCell ref="N114:N115"/>
    <mergeCell ref="H112:H113"/>
    <mergeCell ref="I112:I113"/>
    <mergeCell ref="M112:M113"/>
    <mergeCell ref="N112:N113"/>
    <mergeCell ref="E114:E115"/>
    <mergeCell ref="F114:F115"/>
    <mergeCell ref="F112:F113"/>
    <mergeCell ref="G112:G113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B112:B113"/>
    <mergeCell ref="C112:C113"/>
    <mergeCell ref="D112:D113"/>
    <mergeCell ref="E112:E113"/>
    <mergeCell ref="A110:A113"/>
    <mergeCell ref="B110:B111"/>
    <mergeCell ref="C110:C111"/>
    <mergeCell ref="D110:D111"/>
    <mergeCell ref="M108:M109"/>
    <mergeCell ref="N108:N109"/>
    <mergeCell ref="O108:O109"/>
    <mergeCell ref="P108:P109"/>
    <mergeCell ref="E110:E111"/>
    <mergeCell ref="F110:F111"/>
    <mergeCell ref="M110:M111"/>
    <mergeCell ref="N110:N111"/>
    <mergeCell ref="O110:O111"/>
    <mergeCell ref="P110:P111"/>
    <mergeCell ref="G108:G109"/>
    <mergeCell ref="H108:H109"/>
    <mergeCell ref="I108:I109"/>
    <mergeCell ref="J108:J109"/>
    <mergeCell ref="K108:K109"/>
    <mergeCell ref="L108:L109"/>
    <mergeCell ref="A108:A109"/>
    <mergeCell ref="B108:B109"/>
    <mergeCell ref="C108:C109"/>
    <mergeCell ref="D108:D109"/>
    <mergeCell ref="B1:I1"/>
    <mergeCell ref="K1:R1"/>
    <mergeCell ref="B2:I2"/>
    <mergeCell ref="K2:R2"/>
    <mergeCell ref="Q108:Q109"/>
    <mergeCell ref="R108:R109"/>
    <mergeCell ref="E108:E109"/>
    <mergeCell ref="F108:F109"/>
    <mergeCell ref="E4:E5"/>
    <mergeCell ref="F4:F5"/>
    <mergeCell ref="E6:E7"/>
    <mergeCell ref="F6:F7"/>
    <mergeCell ref="E8:E9"/>
    <mergeCell ref="F8:F9"/>
    <mergeCell ref="E14:E15"/>
    <mergeCell ref="F14:F15"/>
    <mergeCell ref="M4:M5"/>
    <mergeCell ref="N4:N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G6:G7"/>
    <mergeCell ref="H6:H7"/>
    <mergeCell ref="Q4:Q5"/>
    <mergeCell ref="R4:R5"/>
    <mergeCell ref="O6:O7"/>
    <mergeCell ref="P6:P7"/>
    <mergeCell ref="M6:M7"/>
    <mergeCell ref="N6:N7"/>
    <mergeCell ref="P8:P9"/>
    <mergeCell ref="Q6:Q7"/>
    <mergeCell ref="R6:R7"/>
    <mergeCell ref="Q8:Q9"/>
    <mergeCell ref="O4:O5"/>
    <mergeCell ref="P4:P5"/>
    <mergeCell ref="R8:R9"/>
    <mergeCell ref="A6:A9"/>
    <mergeCell ref="B6:B7"/>
    <mergeCell ref="C6:C7"/>
    <mergeCell ref="D6:D7"/>
    <mergeCell ref="B8:B9"/>
    <mergeCell ref="C8:C9"/>
    <mergeCell ref="D8:D9"/>
    <mergeCell ref="I6:I7"/>
    <mergeCell ref="J6:J9"/>
    <mergeCell ref="K6:K7"/>
    <mergeCell ref="L6:L7"/>
    <mergeCell ref="K8:K9"/>
    <mergeCell ref="L8:L9"/>
    <mergeCell ref="G8:G9"/>
    <mergeCell ref="M8:M9"/>
    <mergeCell ref="N8:N9"/>
    <mergeCell ref="O8:O9"/>
    <mergeCell ref="H8:H9"/>
    <mergeCell ref="I8:I9"/>
    <mergeCell ref="A10:A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K10:K11"/>
    <mergeCell ref="L10:L11"/>
    <mergeCell ref="M12:M13"/>
    <mergeCell ref="N12:N13"/>
    <mergeCell ref="K12:K13"/>
    <mergeCell ref="L12:L13"/>
    <mergeCell ref="F12:F13"/>
    <mergeCell ref="G12:G13"/>
    <mergeCell ref="H12:H13"/>
    <mergeCell ref="I12:I13"/>
    <mergeCell ref="G14:G15"/>
    <mergeCell ref="H14:H15"/>
    <mergeCell ref="Q10:Q11"/>
    <mergeCell ref="R10:R11"/>
    <mergeCell ref="G10:G11"/>
    <mergeCell ref="H10:H11"/>
    <mergeCell ref="P10:P11"/>
    <mergeCell ref="I10:I11"/>
    <mergeCell ref="M10:M11"/>
    <mergeCell ref="N10:N11"/>
    <mergeCell ref="O10:O11"/>
    <mergeCell ref="J10:J13"/>
    <mergeCell ref="K16:K17"/>
    <mergeCell ref="L16:L17"/>
    <mergeCell ref="Q12:Q13"/>
    <mergeCell ref="P14:P15"/>
    <mergeCell ref="M16:M17"/>
    <mergeCell ref="N16:N17"/>
    <mergeCell ref="O16:O17"/>
    <mergeCell ref="P16:P17"/>
    <mergeCell ref="O12:O13"/>
    <mergeCell ref="R12:R13"/>
    <mergeCell ref="Q14:Q15"/>
    <mergeCell ref="R14:R15"/>
    <mergeCell ref="Q16:Q17"/>
    <mergeCell ref="R16:R17"/>
    <mergeCell ref="P12:P13"/>
    <mergeCell ref="A14:A17"/>
    <mergeCell ref="B14:B15"/>
    <mergeCell ref="C14:C15"/>
    <mergeCell ref="D14:D15"/>
    <mergeCell ref="B16:B17"/>
    <mergeCell ref="C16:C17"/>
    <mergeCell ref="D16:D17"/>
    <mergeCell ref="E16:E17"/>
    <mergeCell ref="M14:M15"/>
    <mergeCell ref="N14:N15"/>
    <mergeCell ref="O14:O15"/>
    <mergeCell ref="I14:I15"/>
    <mergeCell ref="J14:J17"/>
    <mergeCell ref="K14:K15"/>
    <mergeCell ref="L14:L15"/>
    <mergeCell ref="F16:F17"/>
    <mergeCell ref="G16:G17"/>
    <mergeCell ref="H16:H17"/>
    <mergeCell ref="I16:I17"/>
    <mergeCell ref="A18:A21"/>
    <mergeCell ref="B18:B19"/>
    <mergeCell ref="C18:C19"/>
    <mergeCell ref="D18:D19"/>
    <mergeCell ref="E18:E19"/>
    <mergeCell ref="F18:F19"/>
    <mergeCell ref="I18:I19"/>
    <mergeCell ref="I20:I21"/>
    <mergeCell ref="L18:L19"/>
    <mergeCell ref="Q18:Q19"/>
    <mergeCell ref="O20:O21"/>
    <mergeCell ref="P20:P21"/>
    <mergeCell ref="M18:M19"/>
    <mergeCell ref="N18:N19"/>
    <mergeCell ref="O18:O19"/>
    <mergeCell ref="P18:P19"/>
    <mergeCell ref="M20:M21"/>
    <mergeCell ref="N20:N21"/>
    <mergeCell ref="G18:G19"/>
    <mergeCell ref="H18:H19"/>
    <mergeCell ref="H20:H21"/>
    <mergeCell ref="J18:J21"/>
    <mergeCell ref="K18:K19"/>
    <mergeCell ref="K20:K21"/>
    <mergeCell ref="L20:L21"/>
    <mergeCell ref="R18:R19"/>
    <mergeCell ref="B20:B21"/>
    <mergeCell ref="C20:C21"/>
    <mergeCell ref="D20:D21"/>
    <mergeCell ref="E20:E21"/>
    <mergeCell ref="F20:F21"/>
    <mergeCell ref="Q20:Q21"/>
    <mergeCell ref="R20:R21"/>
    <mergeCell ref="G20:G21"/>
    <mergeCell ref="Q22:Q23"/>
    <mergeCell ref="R22:R23"/>
    <mergeCell ref="Q24:Q25"/>
    <mergeCell ref="R24:R25"/>
    <mergeCell ref="A22:A25"/>
    <mergeCell ref="B22:B23"/>
    <mergeCell ref="C22:C23"/>
    <mergeCell ref="D22:D23"/>
    <mergeCell ref="K24:K25"/>
    <mergeCell ref="L24:L25"/>
    <mergeCell ref="G22:G23"/>
    <mergeCell ref="H22:H23"/>
    <mergeCell ref="E22:E23"/>
    <mergeCell ref="F22:F23"/>
    <mergeCell ref="B24:B25"/>
    <mergeCell ref="C24:C25"/>
    <mergeCell ref="D24:D25"/>
    <mergeCell ref="E24:E25"/>
    <mergeCell ref="F24:F25"/>
    <mergeCell ref="G24:G25"/>
    <mergeCell ref="O22:O23"/>
    <mergeCell ref="P22:P23"/>
    <mergeCell ref="I22:I23"/>
    <mergeCell ref="J22:J25"/>
    <mergeCell ref="K22:K23"/>
    <mergeCell ref="L22:L23"/>
    <mergeCell ref="P24:P25"/>
    <mergeCell ref="M22:M23"/>
    <mergeCell ref="N22:N23"/>
    <mergeCell ref="M24:M25"/>
    <mergeCell ref="N24:N25"/>
    <mergeCell ref="O24:O25"/>
    <mergeCell ref="H24:H25"/>
    <mergeCell ref="I24:I25"/>
    <mergeCell ref="E26:E27"/>
    <mergeCell ref="F26:F27"/>
    <mergeCell ref="M26:M27"/>
    <mergeCell ref="N26:N27"/>
    <mergeCell ref="K26:K27"/>
    <mergeCell ref="L26:L27"/>
    <mergeCell ref="A26:A29"/>
    <mergeCell ref="B26:B27"/>
    <mergeCell ref="C26:C27"/>
    <mergeCell ref="D26:D27"/>
    <mergeCell ref="I26:I27"/>
    <mergeCell ref="J26:J29"/>
    <mergeCell ref="H28:H29"/>
    <mergeCell ref="I28:I29"/>
    <mergeCell ref="M28:M29"/>
    <mergeCell ref="N28:N29"/>
    <mergeCell ref="K28:K29"/>
    <mergeCell ref="L28:L29"/>
    <mergeCell ref="B28:B29"/>
    <mergeCell ref="C28:C29"/>
    <mergeCell ref="D28:D29"/>
    <mergeCell ref="E28:E29"/>
    <mergeCell ref="F28:F29"/>
    <mergeCell ref="G28:G29"/>
    <mergeCell ref="G30:G31"/>
    <mergeCell ref="H30:H31"/>
    <mergeCell ref="Q26:Q27"/>
    <mergeCell ref="R26:R27"/>
    <mergeCell ref="G26:G27"/>
    <mergeCell ref="H26:H27"/>
    <mergeCell ref="O26:O27"/>
    <mergeCell ref="P26:P27"/>
    <mergeCell ref="Q28:Q29"/>
    <mergeCell ref="R28:R29"/>
    <mergeCell ref="M32:M33"/>
    <mergeCell ref="N32:N33"/>
    <mergeCell ref="O32:O33"/>
    <mergeCell ref="P32:P33"/>
    <mergeCell ref="M30:M31"/>
    <mergeCell ref="N30:N31"/>
    <mergeCell ref="Q30:Q31"/>
    <mergeCell ref="R30:R31"/>
    <mergeCell ref="O28:O29"/>
    <mergeCell ref="P28:P29"/>
    <mergeCell ref="Q32:Q33"/>
    <mergeCell ref="R32:R33"/>
    <mergeCell ref="O30:O31"/>
    <mergeCell ref="P30:P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I30:I31"/>
    <mergeCell ref="J30:J33"/>
    <mergeCell ref="K30:K31"/>
    <mergeCell ref="L30:L31"/>
    <mergeCell ref="F32:F33"/>
    <mergeCell ref="G32:G33"/>
    <mergeCell ref="H32:H33"/>
    <mergeCell ref="I32:I33"/>
    <mergeCell ref="K32:K33"/>
    <mergeCell ref="L32:L33"/>
    <mergeCell ref="A34:A37"/>
    <mergeCell ref="B34:B35"/>
    <mergeCell ref="C34:C35"/>
    <mergeCell ref="D34:D35"/>
    <mergeCell ref="E34:E35"/>
    <mergeCell ref="F34:F35"/>
    <mergeCell ref="B36:B37"/>
    <mergeCell ref="C36:C37"/>
    <mergeCell ref="K36:K37"/>
    <mergeCell ref="L36:L37"/>
    <mergeCell ref="D36:D37"/>
    <mergeCell ref="E36:E37"/>
    <mergeCell ref="I34:I35"/>
    <mergeCell ref="J34:J37"/>
    <mergeCell ref="F36:F37"/>
    <mergeCell ref="G36:G37"/>
    <mergeCell ref="G34:G35"/>
    <mergeCell ref="H34:H35"/>
    <mergeCell ref="M34:M35"/>
    <mergeCell ref="Q34:Q35"/>
    <mergeCell ref="N34:N35"/>
    <mergeCell ref="O34:O35"/>
    <mergeCell ref="P34:P35"/>
    <mergeCell ref="K34:K35"/>
    <mergeCell ref="L34:L35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N40:N41"/>
    <mergeCell ref="O40:O41"/>
    <mergeCell ref="P40:P41"/>
    <mergeCell ref="N42:N43"/>
    <mergeCell ref="O42:O43"/>
    <mergeCell ref="P42:P43"/>
    <mergeCell ref="Q40:Q41"/>
    <mergeCell ref="R36:R37"/>
    <mergeCell ref="O36:O37"/>
    <mergeCell ref="P36:P37"/>
    <mergeCell ref="P38:P39"/>
    <mergeCell ref="Q38:Q39"/>
    <mergeCell ref="R38:R39"/>
    <mergeCell ref="Q36:Q37"/>
    <mergeCell ref="L38:L39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J42:J45"/>
    <mergeCell ref="K42:K43"/>
    <mergeCell ref="L42:L43"/>
    <mergeCell ref="K44:K45"/>
    <mergeCell ref="I42:I43"/>
    <mergeCell ref="F44:F45"/>
    <mergeCell ref="G44:G45"/>
    <mergeCell ref="M44:M45"/>
    <mergeCell ref="N44:N45"/>
    <mergeCell ref="B44:B45"/>
    <mergeCell ref="C44:C45"/>
    <mergeCell ref="D44:D45"/>
    <mergeCell ref="E44:E45"/>
    <mergeCell ref="O44:O45"/>
    <mergeCell ref="P44:P45"/>
    <mergeCell ref="Q42:Q43"/>
    <mergeCell ref="R42:R43"/>
    <mergeCell ref="Q44:Q45"/>
    <mergeCell ref="R44:R45"/>
    <mergeCell ref="E46:E47"/>
    <mergeCell ref="F46:F47"/>
    <mergeCell ref="M46:M47"/>
    <mergeCell ref="N46:N47"/>
    <mergeCell ref="A46:A49"/>
    <mergeCell ref="B46:B47"/>
    <mergeCell ref="C46:C47"/>
    <mergeCell ref="D46:D47"/>
    <mergeCell ref="I46:I47"/>
    <mergeCell ref="J46:J49"/>
    <mergeCell ref="K46:K47"/>
    <mergeCell ref="L46:L47"/>
    <mergeCell ref="M48:M49"/>
    <mergeCell ref="N48:N49"/>
    <mergeCell ref="K48:K49"/>
    <mergeCell ref="L48:L49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Q46:Q47"/>
    <mergeCell ref="R46:R47"/>
    <mergeCell ref="G46:G47"/>
    <mergeCell ref="H46:H47"/>
    <mergeCell ref="O46:O47"/>
    <mergeCell ref="P46:P47"/>
    <mergeCell ref="K52:K53"/>
    <mergeCell ref="L52:L53"/>
    <mergeCell ref="O50:O51"/>
    <mergeCell ref="P50:P51"/>
    <mergeCell ref="M52:M53"/>
    <mergeCell ref="N52:N53"/>
    <mergeCell ref="O52:O53"/>
    <mergeCell ref="P52:P53"/>
    <mergeCell ref="Q48:Q49"/>
    <mergeCell ref="R48:R49"/>
    <mergeCell ref="Q50:Q51"/>
    <mergeCell ref="R50:R51"/>
    <mergeCell ref="O48:O49"/>
    <mergeCell ref="P48:P49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50:M51"/>
    <mergeCell ref="N50:N51"/>
    <mergeCell ref="I50:I51"/>
    <mergeCell ref="J50:J53"/>
    <mergeCell ref="K50:K51"/>
    <mergeCell ref="L50:L51"/>
    <mergeCell ref="F52:F53"/>
    <mergeCell ref="G52:G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F56:F57"/>
    <mergeCell ref="G56:G57"/>
    <mergeCell ref="G54:G55"/>
    <mergeCell ref="H54:H55"/>
    <mergeCell ref="N54:N55"/>
    <mergeCell ref="O54:O55"/>
    <mergeCell ref="P54:P55"/>
    <mergeCell ref="K54:K55"/>
    <mergeCell ref="L54:L55"/>
    <mergeCell ref="L56:L57"/>
    <mergeCell ref="R54:R55"/>
    <mergeCell ref="H60:H61"/>
    <mergeCell ref="M56:M57"/>
    <mergeCell ref="M60:M61"/>
    <mergeCell ref="N56:N57"/>
    <mergeCell ref="O56:O57"/>
    <mergeCell ref="P56:P57"/>
    <mergeCell ref="H56:H57"/>
    <mergeCell ref="M54:M55"/>
    <mergeCell ref="Q54:Q55"/>
    <mergeCell ref="R56:R57"/>
    <mergeCell ref="R58:R59"/>
    <mergeCell ref="F60:F61"/>
    <mergeCell ref="G60:G61"/>
    <mergeCell ref="I62:I63"/>
    <mergeCell ref="N60:N61"/>
    <mergeCell ref="I56:I57"/>
    <mergeCell ref="Q58:Q59"/>
    <mergeCell ref="Q56:Q57"/>
    <mergeCell ref="K56:K57"/>
    <mergeCell ref="L58:L59"/>
    <mergeCell ref="I60:I61"/>
    <mergeCell ref="K60:K61"/>
    <mergeCell ref="G58:G59"/>
    <mergeCell ref="J62:J65"/>
    <mergeCell ref="K62:K63"/>
    <mergeCell ref="L62:L63"/>
    <mergeCell ref="K64:K65"/>
    <mergeCell ref="F62:F63"/>
    <mergeCell ref="B64:B65"/>
    <mergeCell ref="C64:C65"/>
    <mergeCell ref="D64:D65"/>
    <mergeCell ref="E64:E65"/>
    <mergeCell ref="G62:G63"/>
    <mergeCell ref="R60:R61"/>
    <mergeCell ref="O60:O61"/>
    <mergeCell ref="P60:P61"/>
    <mergeCell ref="Q60:Q61"/>
    <mergeCell ref="O62:O63"/>
    <mergeCell ref="A62:A65"/>
    <mergeCell ref="B62:B63"/>
    <mergeCell ref="C62:C63"/>
    <mergeCell ref="D62:D63"/>
    <mergeCell ref="E62:E63"/>
    <mergeCell ref="Q62:Q63"/>
    <mergeCell ref="H64:H65"/>
    <mergeCell ref="I64:I65"/>
    <mergeCell ref="M62:M63"/>
    <mergeCell ref="N62:N63"/>
    <mergeCell ref="L64:L65"/>
    <mergeCell ref="H62:H63"/>
    <mergeCell ref="R62:R63"/>
    <mergeCell ref="Q64:Q65"/>
    <mergeCell ref="R64:R65"/>
    <mergeCell ref="F64:F65"/>
    <mergeCell ref="G64:G65"/>
    <mergeCell ref="M64:M65"/>
    <mergeCell ref="N64:N65"/>
    <mergeCell ref="O64:O65"/>
    <mergeCell ref="P64:P65"/>
    <mergeCell ref="P62:P63"/>
    <mergeCell ref="E66:E67"/>
    <mergeCell ref="F66:F67"/>
    <mergeCell ref="M66:M67"/>
    <mergeCell ref="N66:N67"/>
    <mergeCell ref="A66:A69"/>
    <mergeCell ref="B66:B67"/>
    <mergeCell ref="C66:C67"/>
    <mergeCell ref="D66:D67"/>
    <mergeCell ref="H68:H69"/>
    <mergeCell ref="O66:O67"/>
    <mergeCell ref="P66:P67"/>
    <mergeCell ref="I66:I67"/>
    <mergeCell ref="J66:J69"/>
    <mergeCell ref="K66:K67"/>
    <mergeCell ref="L66:L67"/>
    <mergeCell ref="I68:I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J74:J77"/>
    <mergeCell ref="I74:I75"/>
    <mergeCell ref="O78:O79"/>
    <mergeCell ref="P74:P75"/>
    <mergeCell ref="O74:O75"/>
    <mergeCell ref="N76:N77"/>
    <mergeCell ref="O76:O77"/>
    <mergeCell ref="N74:N75"/>
    <mergeCell ref="P78:P79"/>
    <mergeCell ref="L82:L83"/>
    <mergeCell ref="B82:B83"/>
    <mergeCell ref="C82:C83"/>
    <mergeCell ref="D82:D83"/>
    <mergeCell ref="E82:E83"/>
    <mergeCell ref="F82:F83"/>
    <mergeCell ref="G82:G83"/>
    <mergeCell ref="H82:H83"/>
    <mergeCell ref="K86:K87"/>
    <mergeCell ref="L86:L87"/>
    <mergeCell ref="R82:R83"/>
    <mergeCell ref="B84:B85"/>
    <mergeCell ref="C84:C85"/>
    <mergeCell ref="D84:D85"/>
    <mergeCell ref="E84:E85"/>
    <mergeCell ref="F84:F85"/>
    <mergeCell ref="G84:G85"/>
    <mergeCell ref="H84:H85"/>
    <mergeCell ref="Q82:Q83"/>
    <mergeCell ref="O82:O83"/>
    <mergeCell ref="P82:P83"/>
    <mergeCell ref="I82:I83"/>
    <mergeCell ref="K82:K83"/>
    <mergeCell ref="I84:I85"/>
    <mergeCell ref="K84:K85"/>
    <mergeCell ref="L84:L85"/>
    <mergeCell ref="M82:M83"/>
    <mergeCell ref="N82:N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Q88:Q89"/>
    <mergeCell ref="R88:R89"/>
    <mergeCell ref="M88:M89"/>
    <mergeCell ref="N88:N89"/>
    <mergeCell ref="O88:O89"/>
    <mergeCell ref="P88:P89"/>
    <mergeCell ref="B90:B91"/>
    <mergeCell ref="C90:C91"/>
    <mergeCell ref="D90:D91"/>
    <mergeCell ref="E90:E91"/>
    <mergeCell ref="K88:K89"/>
    <mergeCell ref="L88:L89"/>
    <mergeCell ref="K90:K91"/>
    <mergeCell ref="L90:L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M92:M93"/>
    <mergeCell ref="N92:N93"/>
    <mergeCell ref="O92:O93"/>
    <mergeCell ref="P92:P93"/>
    <mergeCell ref="I94:I95"/>
    <mergeCell ref="L96:L97"/>
    <mergeCell ref="O96:O97"/>
    <mergeCell ref="P96:P97"/>
    <mergeCell ref="M94:M95"/>
    <mergeCell ref="N94:N95"/>
    <mergeCell ref="O94:O95"/>
    <mergeCell ref="P94:P95"/>
    <mergeCell ref="M96:M97"/>
    <mergeCell ref="N96:N97"/>
    <mergeCell ref="J94:J97"/>
    <mergeCell ref="K94:K95"/>
    <mergeCell ref="L94:L95"/>
    <mergeCell ref="K96:K97"/>
    <mergeCell ref="K92:K93"/>
    <mergeCell ref="L92:L9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O98:O99"/>
    <mergeCell ref="P98:P99"/>
    <mergeCell ref="E102:E103"/>
    <mergeCell ref="F102:F103"/>
    <mergeCell ref="G102:G103"/>
    <mergeCell ref="H102:H103"/>
    <mergeCell ref="P102:P103"/>
    <mergeCell ref="M102:M103"/>
    <mergeCell ref="N102:N103"/>
    <mergeCell ref="I102:I103"/>
    <mergeCell ref="J102:J105"/>
    <mergeCell ref="K102:K103"/>
    <mergeCell ref="M100:M101"/>
    <mergeCell ref="N100:N101"/>
    <mergeCell ref="L102:L103"/>
    <mergeCell ref="M104:M105"/>
    <mergeCell ref="N104:N105"/>
    <mergeCell ref="O104:O105"/>
    <mergeCell ref="O102:O103"/>
    <mergeCell ref="A38:A41"/>
    <mergeCell ref="B38:B39"/>
    <mergeCell ref="C38:C39"/>
    <mergeCell ref="D38:D39"/>
    <mergeCell ref="K104:K105"/>
    <mergeCell ref="L104:L105"/>
    <mergeCell ref="A102:A105"/>
    <mergeCell ref="B102:B103"/>
    <mergeCell ref="C102:C103"/>
    <mergeCell ref="D102:D103"/>
    <mergeCell ref="E38:E39"/>
    <mergeCell ref="F38:F39"/>
    <mergeCell ref="B40:B41"/>
    <mergeCell ref="C40:C41"/>
    <mergeCell ref="D40:D41"/>
    <mergeCell ref="E40:E41"/>
    <mergeCell ref="E58:E59"/>
    <mergeCell ref="F58:F59"/>
    <mergeCell ref="I38:I39"/>
    <mergeCell ref="J38:J41"/>
    <mergeCell ref="K38:K39"/>
    <mergeCell ref="P104:P105"/>
    <mergeCell ref="M98:M99"/>
    <mergeCell ref="N98:N99"/>
    <mergeCell ref="O100:O101"/>
    <mergeCell ref="P100:P101"/>
    <mergeCell ref="K80:K81"/>
    <mergeCell ref="L80:L81"/>
    <mergeCell ref="Q104:Q105"/>
    <mergeCell ref="R104:R105"/>
    <mergeCell ref="Q102:Q103"/>
    <mergeCell ref="R102:R103"/>
    <mergeCell ref="H58:H59"/>
    <mergeCell ref="M38:M39"/>
    <mergeCell ref="N38:N39"/>
    <mergeCell ref="O38:O39"/>
    <mergeCell ref="H38:H39"/>
    <mergeCell ref="N58:N59"/>
    <mergeCell ref="Q100:Q101"/>
    <mergeCell ref="R100:R101"/>
    <mergeCell ref="I40:I41"/>
    <mergeCell ref="K40:K41"/>
    <mergeCell ref="L40:L41"/>
    <mergeCell ref="L60:L61"/>
    <mergeCell ref="O58:O59"/>
    <mergeCell ref="P58:P59"/>
    <mergeCell ref="I58:I59"/>
    <mergeCell ref="J58:J61"/>
    <mergeCell ref="M58:M59"/>
    <mergeCell ref="A58:A61"/>
    <mergeCell ref="B58:B59"/>
    <mergeCell ref="C58:C59"/>
    <mergeCell ref="D58:D59"/>
    <mergeCell ref="B60:B61"/>
    <mergeCell ref="C60:C61"/>
    <mergeCell ref="D60:D61"/>
    <mergeCell ref="E60:E61"/>
    <mergeCell ref="K58:K59"/>
    <mergeCell ref="E72:E73"/>
    <mergeCell ref="F72:F73"/>
    <mergeCell ref="G72:G73"/>
    <mergeCell ref="H72:H73"/>
    <mergeCell ref="A72:A73"/>
    <mergeCell ref="B72:B73"/>
    <mergeCell ref="C72:C73"/>
    <mergeCell ref="D72:D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A78:A81"/>
    <mergeCell ref="B78:B79"/>
    <mergeCell ref="C78:C79"/>
    <mergeCell ref="D78:D79"/>
    <mergeCell ref="E78:E79"/>
    <mergeCell ref="F78:F79"/>
    <mergeCell ref="G80:G81"/>
    <mergeCell ref="H80:H81"/>
    <mergeCell ref="J78:J81"/>
    <mergeCell ref="M80:M81"/>
    <mergeCell ref="Q76:Q77"/>
    <mergeCell ref="R76:R77"/>
    <mergeCell ref="G78:G79"/>
    <mergeCell ref="H78:H79"/>
    <mergeCell ref="P76:P77"/>
    <mergeCell ref="N78:N79"/>
    <mergeCell ref="K78:K79"/>
    <mergeCell ref="L78:L79"/>
    <mergeCell ref="M78:M79"/>
    <mergeCell ref="Q78:Q79"/>
    <mergeCell ref="R80:R81"/>
    <mergeCell ref="A82:A85"/>
    <mergeCell ref="J82:J85"/>
    <mergeCell ref="R78:R79"/>
    <mergeCell ref="B80:B81"/>
    <mergeCell ref="C80:C81"/>
    <mergeCell ref="A86:A89"/>
    <mergeCell ref="J86:J89"/>
    <mergeCell ref="N80:N81"/>
    <mergeCell ref="O80:O81"/>
    <mergeCell ref="P80:P81"/>
    <mergeCell ref="Q80:Q81"/>
    <mergeCell ref="I80:I81"/>
    <mergeCell ref="D80:D81"/>
    <mergeCell ref="E80:E81"/>
    <mergeCell ref="F80:F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3">
      <selection activeCell="B15" sqref="B15"/>
    </sheetView>
  </sheetViews>
  <sheetFormatPr defaultColWidth="9.140625" defaultRowHeight="12.75"/>
  <sheetData>
    <row r="1" spans="1:8" ht="30.75" customHeight="1" thickBot="1">
      <c r="A1" s="185" t="str">
        <f>HYPERLINK('[1]реквизиты'!$A$2)</f>
        <v>Первенство России по САМБО среди юниоров 1995-1996г.р.</v>
      </c>
      <c r="B1" s="186"/>
      <c r="C1" s="186"/>
      <c r="D1" s="186"/>
      <c r="E1" s="186"/>
      <c r="F1" s="186"/>
      <c r="G1" s="186"/>
      <c r="H1" s="187"/>
    </row>
    <row r="2" spans="1:8" ht="12.75">
      <c r="A2" s="329" t="str">
        <f>HYPERLINK('[1]реквизиты'!$A$3)</f>
        <v>16-20 февраля 2015г.           г.Рязань</v>
      </c>
      <c r="B2" s="329"/>
      <c r="C2" s="329"/>
      <c r="D2" s="329"/>
      <c r="E2" s="329"/>
      <c r="F2" s="329"/>
      <c r="G2" s="329"/>
      <c r="H2" s="329"/>
    </row>
    <row r="3" spans="1:8" ht="18.75" thickBot="1">
      <c r="A3" s="330" t="s">
        <v>62</v>
      </c>
      <c r="B3" s="330"/>
      <c r="C3" s="330"/>
      <c r="D3" s="330"/>
      <c r="E3" s="330"/>
      <c r="F3" s="330"/>
      <c r="G3" s="330"/>
      <c r="H3" s="330"/>
    </row>
    <row r="4" spans="2:8" ht="18.75" thickBot="1">
      <c r="B4" s="29"/>
      <c r="C4" s="30"/>
      <c r="D4" s="331" t="str">
        <f>HYPERLINK('пр.взв.'!G3)</f>
        <v>в.к. 62   кг</v>
      </c>
      <c r="E4" s="332"/>
      <c r="F4" s="333"/>
      <c r="G4" s="30"/>
      <c r="H4" s="30"/>
    </row>
    <row r="5" spans="1:8" ht="18.75" thickBot="1">
      <c r="A5" s="30"/>
      <c r="B5" s="30"/>
      <c r="C5" s="30"/>
      <c r="D5" s="30"/>
      <c r="E5" s="30"/>
      <c r="F5" s="30"/>
      <c r="G5" s="30"/>
      <c r="H5" s="30"/>
    </row>
    <row r="6" spans="1:10" ht="18">
      <c r="A6" s="315" t="s">
        <v>63</v>
      </c>
      <c r="B6" s="313" t="str">
        <f>VLOOKUP(J6,'пр.взв.'!B6:H131,2,FALSE)</f>
        <v>АМАРЯН Гела Давидович</v>
      </c>
      <c r="C6" s="313"/>
      <c r="D6" s="313"/>
      <c r="E6" s="313"/>
      <c r="F6" s="313"/>
      <c r="G6" s="313"/>
      <c r="H6" s="324" t="str">
        <f>VLOOKUP(J6,'пр.взв.'!B6:H131,3,FALSE)</f>
        <v>15.02.1996 КМС</v>
      </c>
      <c r="I6" s="30"/>
      <c r="J6" s="31">
        <f>'пр.хода'!M32</f>
        <v>12</v>
      </c>
    </row>
    <row r="7" spans="1:10" ht="18">
      <c r="A7" s="316"/>
      <c r="B7" s="314"/>
      <c r="C7" s="314"/>
      <c r="D7" s="314"/>
      <c r="E7" s="314"/>
      <c r="F7" s="314"/>
      <c r="G7" s="314"/>
      <c r="H7" s="319"/>
      <c r="I7" s="30"/>
      <c r="J7" s="31"/>
    </row>
    <row r="8" spans="1:10" ht="18">
      <c r="A8" s="316"/>
      <c r="B8" s="318" t="str">
        <f>VLOOKUP(J6,'пр.взв.'!B6:H131,5,FALSE)</f>
        <v>МОСКВА МО</v>
      </c>
      <c r="C8" s="318"/>
      <c r="D8" s="318"/>
      <c r="E8" s="318"/>
      <c r="F8" s="318"/>
      <c r="G8" s="318"/>
      <c r="H8" s="319"/>
      <c r="I8" s="30"/>
      <c r="J8" s="31"/>
    </row>
    <row r="9" spans="1:10" ht="18.75" thickBot="1">
      <c r="A9" s="317"/>
      <c r="B9" s="320"/>
      <c r="C9" s="320"/>
      <c r="D9" s="320"/>
      <c r="E9" s="320"/>
      <c r="F9" s="320"/>
      <c r="G9" s="320"/>
      <c r="H9" s="321"/>
      <c r="I9" s="30"/>
      <c r="J9" s="31"/>
    </row>
    <row r="10" spans="1:10" ht="18.75" thickBot="1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8">
      <c r="A11" s="334" t="s">
        <v>64</v>
      </c>
      <c r="B11" s="313" t="str">
        <f>VLOOKUP(J11,'пр.взв.'!B6:H131,2,FALSE)</f>
        <v>ЭЛАЕВ Рамазан Муртузалиевич</v>
      </c>
      <c r="C11" s="313"/>
      <c r="D11" s="313"/>
      <c r="E11" s="313"/>
      <c r="F11" s="313"/>
      <c r="G11" s="313"/>
      <c r="H11" s="324" t="str">
        <f>VLOOKUP(J11,'пр.взв.'!B6:H131,3,FALSE)</f>
        <v>16.12.1996, КМС</v>
      </c>
      <c r="I11" s="30"/>
      <c r="J11" s="31">
        <f>'пр.хода'!M40</f>
        <v>25</v>
      </c>
    </row>
    <row r="12" spans="1:10" ht="18">
      <c r="A12" s="335"/>
      <c r="B12" s="314"/>
      <c r="C12" s="314"/>
      <c r="D12" s="314"/>
      <c r="E12" s="314"/>
      <c r="F12" s="314"/>
      <c r="G12" s="314"/>
      <c r="H12" s="319"/>
      <c r="I12" s="30"/>
      <c r="J12" s="31"/>
    </row>
    <row r="13" spans="1:10" ht="18">
      <c r="A13" s="335"/>
      <c r="B13" s="318" t="str">
        <f>VLOOKUP(J11,'пр.взв.'!B6:H131,5,FALSE)</f>
        <v>Комстромская, Кострома Д</v>
      </c>
      <c r="C13" s="318"/>
      <c r="D13" s="318"/>
      <c r="E13" s="318"/>
      <c r="F13" s="318"/>
      <c r="G13" s="318"/>
      <c r="H13" s="319"/>
      <c r="I13" s="30"/>
      <c r="J13" s="31"/>
    </row>
    <row r="14" spans="1:10" ht="18.75" thickBot="1">
      <c r="A14" s="336"/>
      <c r="B14" s="320"/>
      <c r="C14" s="320"/>
      <c r="D14" s="320"/>
      <c r="E14" s="320"/>
      <c r="F14" s="320"/>
      <c r="G14" s="320"/>
      <c r="H14" s="321"/>
      <c r="I14" s="30"/>
      <c r="J14" s="31"/>
    </row>
    <row r="15" spans="1:10" ht="18.75" thickBot="1">
      <c r="A15" s="30"/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8">
      <c r="A16" s="326" t="s">
        <v>65</v>
      </c>
      <c r="B16" s="313" t="str">
        <f>VLOOKUP(J16,'пр.взв.'!B6:H131,2,FALSE)</f>
        <v>ПАТЕЕВ Дмитрий Васильевич</v>
      </c>
      <c r="C16" s="313"/>
      <c r="D16" s="313"/>
      <c r="E16" s="313"/>
      <c r="F16" s="313"/>
      <c r="G16" s="313"/>
      <c r="H16" s="324" t="str">
        <f>VLOOKUP(J16,'пр.взв.'!B6:H131,3,FALSE)</f>
        <v>28.05.1995   КМС</v>
      </c>
      <c r="I16" s="30"/>
      <c r="J16" s="121">
        <f>'пр.хода'!R18</f>
        <v>21</v>
      </c>
    </row>
    <row r="17" spans="1:10" ht="18">
      <c r="A17" s="327"/>
      <c r="B17" s="314"/>
      <c r="C17" s="314"/>
      <c r="D17" s="314"/>
      <c r="E17" s="314"/>
      <c r="F17" s="314"/>
      <c r="G17" s="314"/>
      <c r="H17" s="319"/>
      <c r="I17" s="30"/>
      <c r="J17" s="31"/>
    </row>
    <row r="18" spans="1:10" ht="18">
      <c r="A18" s="327"/>
      <c r="B18" s="318" t="str">
        <f>VLOOKUP(J16,'пр.взв.'!B6:H131,5,FALSE)</f>
        <v> Нижегородская область, г. Кстово, ПР</v>
      </c>
      <c r="C18" s="318"/>
      <c r="D18" s="318"/>
      <c r="E18" s="318"/>
      <c r="F18" s="318"/>
      <c r="G18" s="318"/>
      <c r="H18" s="319"/>
      <c r="I18" s="30"/>
      <c r="J18" s="31"/>
    </row>
    <row r="19" spans="1:10" ht="18.75" thickBot="1">
      <c r="A19" s="328"/>
      <c r="B19" s="320"/>
      <c r="C19" s="320"/>
      <c r="D19" s="320"/>
      <c r="E19" s="320"/>
      <c r="F19" s="320"/>
      <c r="G19" s="320"/>
      <c r="H19" s="321"/>
      <c r="I19" s="30"/>
      <c r="J19" s="31"/>
    </row>
    <row r="20" spans="1:10" ht="18.75" thickBot="1">
      <c r="A20" s="30"/>
      <c r="B20" s="30"/>
      <c r="C20" s="30"/>
      <c r="D20" s="30"/>
      <c r="E20" s="30"/>
      <c r="F20" s="30"/>
      <c r="G20" s="30"/>
      <c r="H20" s="30"/>
      <c r="I20" s="30"/>
      <c r="J20" s="31"/>
    </row>
    <row r="21" spans="1:10" ht="18">
      <c r="A21" s="326" t="s">
        <v>65</v>
      </c>
      <c r="B21" s="313" t="str">
        <f>VLOOKUP(J21,'пр.взв.'!B6:H131,2,FALSE)</f>
        <v>ТЕРЕХОВ Павел Николаевич</v>
      </c>
      <c r="C21" s="313"/>
      <c r="D21" s="313"/>
      <c r="E21" s="313"/>
      <c r="F21" s="313"/>
      <c r="G21" s="313"/>
      <c r="H21" s="324" t="str">
        <f>VLOOKUP(J21,'пр.взв.'!B6:H131,3,FALSE)</f>
        <v>14.06.1995  мс</v>
      </c>
      <c r="I21" s="30"/>
      <c r="J21" s="31">
        <f>'пр.хода'!R67</f>
        <v>28</v>
      </c>
    </row>
    <row r="22" spans="1:10" ht="18">
      <c r="A22" s="327"/>
      <c r="B22" s="314"/>
      <c r="C22" s="314"/>
      <c r="D22" s="314"/>
      <c r="E22" s="314"/>
      <c r="F22" s="314"/>
      <c r="G22" s="314"/>
      <c r="H22" s="319"/>
      <c r="I22" s="30"/>
      <c r="J22" s="31"/>
    </row>
    <row r="23" spans="1:9" ht="18">
      <c r="A23" s="327"/>
      <c r="B23" s="318" t="str">
        <f>VLOOKUP(J21,'пр.взв.'!B6:H131,5,FALSE)</f>
        <v>Рязанская, Рязань, Д</v>
      </c>
      <c r="C23" s="318"/>
      <c r="D23" s="318"/>
      <c r="E23" s="318"/>
      <c r="F23" s="318"/>
      <c r="G23" s="318"/>
      <c r="H23" s="319"/>
      <c r="I23" s="30"/>
    </row>
    <row r="24" spans="1:9" ht="18.75" thickBot="1">
      <c r="A24" s="328"/>
      <c r="B24" s="320"/>
      <c r="C24" s="320"/>
      <c r="D24" s="320"/>
      <c r="E24" s="320"/>
      <c r="F24" s="320"/>
      <c r="G24" s="320"/>
      <c r="H24" s="321"/>
      <c r="I24" s="30"/>
    </row>
    <row r="25" spans="1:8" ht="18">
      <c r="A25" s="30"/>
      <c r="B25" s="30"/>
      <c r="C25" s="30"/>
      <c r="D25" s="30"/>
      <c r="E25" s="30"/>
      <c r="F25" s="30"/>
      <c r="G25" s="30"/>
      <c r="H25" s="30"/>
    </row>
    <row r="26" spans="1:8" ht="18">
      <c r="A26" s="30" t="s">
        <v>87</v>
      </c>
      <c r="B26" s="30"/>
      <c r="C26" s="30"/>
      <c r="D26" s="30"/>
      <c r="E26" s="30"/>
      <c r="F26" s="30"/>
      <c r="G26" s="30"/>
      <c r="H26" s="30"/>
    </row>
    <row r="27" ht="13.5" thickBot="1"/>
    <row r="28" spans="1:10" ht="12.75">
      <c r="A28" s="322" t="str">
        <f>VLOOKUP(J28,'пр.взв.'!B6:H131,7,FALSE)</f>
        <v>Жиляев Д.С., Коробейников М.Ю.</v>
      </c>
      <c r="B28" s="323"/>
      <c r="C28" s="323"/>
      <c r="D28" s="323"/>
      <c r="E28" s="323"/>
      <c r="F28" s="323"/>
      <c r="G28" s="323"/>
      <c r="H28" s="324"/>
      <c r="J28">
        <f>'пр.хода'!M32</f>
        <v>12</v>
      </c>
    </row>
    <row r="29" spans="1:8" ht="13.5" thickBot="1">
      <c r="A29" s="325"/>
      <c r="B29" s="320"/>
      <c r="C29" s="320"/>
      <c r="D29" s="320"/>
      <c r="E29" s="320"/>
      <c r="F29" s="320"/>
      <c r="G29" s="320"/>
      <c r="H29" s="321"/>
    </row>
    <row r="32" spans="1:8" ht="18">
      <c r="A32" s="30" t="s">
        <v>66</v>
      </c>
      <c r="B32" s="30"/>
      <c r="C32" s="30"/>
      <c r="D32" s="30"/>
      <c r="E32" s="30"/>
      <c r="F32" s="30"/>
      <c r="G32" s="30"/>
      <c r="H32" s="30"/>
    </row>
    <row r="33" spans="1:8" ht="18">
      <c r="A33" s="30"/>
      <c r="B33" s="30"/>
      <c r="C33" s="30"/>
      <c r="D33" s="30"/>
      <c r="E33" s="30"/>
      <c r="F33" s="30"/>
      <c r="G33" s="30"/>
      <c r="H33" s="30"/>
    </row>
    <row r="34" spans="1:8" ht="18">
      <c r="A34" s="30"/>
      <c r="B34" s="30"/>
      <c r="C34" s="30"/>
      <c r="D34" s="30"/>
      <c r="E34" s="30"/>
      <c r="F34" s="30"/>
      <c r="G34" s="30"/>
      <c r="H34" s="30"/>
    </row>
    <row r="35" spans="1:8" ht="18">
      <c r="A35" s="32"/>
      <c r="B35" s="32"/>
      <c r="C35" s="32"/>
      <c r="D35" s="32"/>
      <c r="E35" s="32"/>
      <c r="F35" s="32"/>
      <c r="G35" s="32"/>
      <c r="H35" s="32"/>
    </row>
    <row r="36" spans="1:8" ht="18">
      <c r="A36" s="33"/>
      <c r="B36" s="33"/>
      <c r="C36" s="33"/>
      <c r="D36" s="33"/>
      <c r="E36" s="33"/>
      <c r="F36" s="33"/>
      <c r="G36" s="33"/>
      <c r="H36" s="33"/>
    </row>
    <row r="37" spans="1:8" ht="18">
      <c r="A37" s="32"/>
      <c r="B37" s="32"/>
      <c r="C37" s="32"/>
      <c r="D37" s="32"/>
      <c r="E37" s="32"/>
      <c r="F37" s="32"/>
      <c r="G37" s="32"/>
      <c r="H37" s="32"/>
    </row>
    <row r="38" spans="1:8" ht="18">
      <c r="A38" s="34"/>
      <c r="B38" s="34"/>
      <c r="C38" s="34"/>
      <c r="D38" s="34"/>
      <c r="E38" s="34"/>
      <c r="F38" s="34"/>
      <c r="G38" s="34"/>
      <c r="H38" s="34"/>
    </row>
    <row r="39" spans="1:8" ht="18">
      <c r="A39" s="32"/>
      <c r="B39" s="32"/>
      <c r="C39" s="32"/>
      <c r="D39" s="32"/>
      <c r="E39" s="32"/>
      <c r="F39" s="32"/>
      <c r="G39" s="32"/>
      <c r="H39" s="32"/>
    </row>
    <row r="40" spans="1:8" ht="18">
      <c r="A40" s="34"/>
      <c r="B40" s="34"/>
      <c r="C40" s="34"/>
      <c r="D40" s="34"/>
      <c r="E40" s="34"/>
      <c r="F40" s="34"/>
      <c r="G40" s="34"/>
      <c r="H40" s="34"/>
    </row>
  </sheetData>
  <sheetProtection/>
  <mergeCells count="21">
    <mergeCell ref="B11:G12"/>
    <mergeCell ref="B13:H14"/>
    <mergeCell ref="H6:H7"/>
    <mergeCell ref="H16:H17"/>
    <mergeCell ref="H11:H12"/>
    <mergeCell ref="A16:A19"/>
    <mergeCell ref="A1:H1"/>
    <mergeCell ref="A2:H2"/>
    <mergeCell ref="A3:H3"/>
    <mergeCell ref="D4:F4"/>
    <mergeCell ref="A11:A14"/>
    <mergeCell ref="B16:G17"/>
    <mergeCell ref="A6:A9"/>
    <mergeCell ref="B18:H19"/>
    <mergeCell ref="B8:H9"/>
    <mergeCell ref="B6:G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9">
      <selection activeCell="A29" sqref="A29:I40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1.28125" style="0" customWidth="1"/>
    <col min="7" max="7" width="18.8515625" style="0" customWidth="1"/>
    <col min="9" max="9" width="11.140625" style="0" customWidth="1"/>
  </cols>
  <sheetData>
    <row r="1" spans="1:9" ht="30" customHeight="1">
      <c r="A1" s="347" t="str">
        <f>HYPERLINK('[1]реквизиты'!$A$2)</f>
        <v>Первенство России по САМБО среди юниоров 1995-1996г.р.</v>
      </c>
      <c r="B1" s="347"/>
      <c r="C1" s="347"/>
      <c r="D1" s="347"/>
      <c r="E1" s="347"/>
      <c r="F1" s="347"/>
      <c r="G1" s="347"/>
      <c r="H1" s="347"/>
      <c r="I1" s="347"/>
    </row>
    <row r="2" spans="4:5" ht="12.75" customHeight="1">
      <c r="D2" s="102" t="s">
        <v>83</v>
      </c>
      <c r="E2" s="103">
        <v>62</v>
      </c>
    </row>
    <row r="3" ht="19.5" customHeight="1">
      <c r="C3" s="13" t="s">
        <v>25</v>
      </c>
    </row>
    <row r="4" ht="21" customHeight="1">
      <c r="C4" s="14" t="s">
        <v>11</v>
      </c>
    </row>
    <row r="5" spans="1:9" ht="12.75">
      <c r="A5" s="204" t="s">
        <v>12</v>
      </c>
      <c r="B5" s="204" t="s">
        <v>3</v>
      </c>
      <c r="C5" s="219" t="s">
        <v>4</v>
      </c>
      <c r="D5" s="204" t="s">
        <v>13</v>
      </c>
      <c r="E5" s="280" t="s">
        <v>14</v>
      </c>
      <c r="F5" s="348"/>
      <c r="G5" s="204" t="s">
        <v>15</v>
      </c>
      <c r="H5" s="204" t="s">
        <v>16</v>
      </c>
      <c r="I5" s="204" t="s">
        <v>17</v>
      </c>
    </row>
    <row r="6" spans="1:9" ht="12.75">
      <c r="A6" s="218"/>
      <c r="B6" s="218"/>
      <c r="C6" s="218"/>
      <c r="D6" s="218"/>
      <c r="E6" s="349"/>
      <c r="F6" s="350"/>
      <c r="G6" s="218"/>
      <c r="H6" s="218"/>
      <c r="I6" s="218"/>
    </row>
    <row r="7" spans="1:9" ht="12.75">
      <c r="A7" s="346"/>
      <c r="B7" s="234">
        <f>'пр.хода'!Q15</f>
        <v>21</v>
      </c>
      <c r="C7" s="345" t="str">
        <f>VLOOKUP(B7,'пр.взв.'!B6:H131,2,FALSE)</f>
        <v>ПАТЕЕВ Дмитрий Васильевич</v>
      </c>
      <c r="D7" s="345" t="str">
        <f>VLOOKUP(B7,'пр.взв.'!B6:H131,3,FALSE)</f>
        <v>28.05.1995   КМС</v>
      </c>
      <c r="E7" s="337" t="str">
        <f>VLOOKUP(B7,'пр.взв.'!B6:H131,4,FALSE)</f>
        <v>ПФО</v>
      </c>
      <c r="F7" s="339" t="str">
        <f>VLOOKUP(B7,'пр.взв.'!B6:H131,5,FALSE)</f>
        <v> Нижегородская область, г. Кстово, ПР</v>
      </c>
      <c r="G7" s="342"/>
      <c r="H7" s="201"/>
      <c r="I7" s="204"/>
    </row>
    <row r="8" spans="1:9" ht="12.75">
      <c r="A8" s="346"/>
      <c r="B8" s="204"/>
      <c r="C8" s="345"/>
      <c r="D8" s="345"/>
      <c r="E8" s="343"/>
      <c r="F8" s="341"/>
      <c r="G8" s="342"/>
      <c r="H8" s="201"/>
      <c r="I8" s="204"/>
    </row>
    <row r="9" spans="1:9" ht="12.75">
      <c r="A9" s="344"/>
      <c r="B9" s="234">
        <f>'пр.хода'!Q21</f>
        <v>14</v>
      </c>
      <c r="C9" s="345" t="str">
        <f>VLOOKUP(B9,'пр.взв.'!B1:H133,2,FALSE)</f>
        <v>ОШХУНОВ Заур Баширович</v>
      </c>
      <c r="D9" s="345" t="str">
        <f>VLOOKUP(B9,'пр.взв.'!B1:H133,3,FALSE)</f>
        <v>19.03.1995  кмс</v>
      </c>
      <c r="E9" s="337" t="str">
        <f>VLOOKUP(B9,'пр.взв.'!B1:H133,4,FALSE)</f>
        <v>ЮФО</v>
      </c>
      <c r="F9" s="339" t="str">
        <f>VLOOKUP(B9,'пр.взв.'!B1:H133,5,FALSE)</f>
        <v>Краснодарский край, г. Армавир, Динамо</v>
      </c>
      <c r="G9" s="342"/>
      <c r="H9" s="204"/>
      <c r="I9" s="204"/>
    </row>
    <row r="10" spans="1:9" ht="12.75">
      <c r="A10" s="344"/>
      <c r="B10" s="204"/>
      <c r="C10" s="345"/>
      <c r="D10" s="345"/>
      <c r="E10" s="338"/>
      <c r="F10" s="340"/>
      <c r="G10" s="342"/>
      <c r="H10" s="204"/>
      <c r="I10" s="204"/>
    </row>
    <row r="11" spans="1:2" ht="34.5" customHeight="1">
      <c r="A11" s="10" t="s">
        <v>18</v>
      </c>
      <c r="B11" s="10"/>
    </row>
    <row r="12" spans="2:9" ht="19.5" customHeight="1">
      <c r="B12" s="10" t="s">
        <v>0</v>
      </c>
      <c r="C12" s="15"/>
      <c r="D12" s="15"/>
      <c r="E12" s="15"/>
      <c r="F12" s="15"/>
      <c r="G12" s="15"/>
      <c r="H12" s="15"/>
      <c r="I12" s="15"/>
    </row>
    <row r="13" spans="2:9" ht="19.5" customHeight="1">
      <c r="B13" s="10" t="s">
        <v>1</v>
      </c>
      <c r="C13" s="15"/>
      <c r="D13" s="15"/>
      <c r="E13" s="15"/>
      <c r="F13" s="15"/>
      <c r="G13" s="15"/>
      <c r="H13" s="15"/>
      <c r="I13" s="15"/>
    </row>
    <row r="14" ht="19.5" customHeight="1"/>
    <row r="15" ht="24" customHeight="1">
      <c r="C15" s="3" t="s">
        <v>84</v>
      </c>
    </row>
    <row r="16" spans="3:5" ht="12.75" customHeight="1">
      <c r="C16" s="14" t="s">
        <v>19</v>
      </c>
      <c r="E16" s="103" t="str">
        <f>HYPERLINK('[2]пр.взв.'!D4)</f>
        <v>в.к.        кг.</v>
      </c>
    </row>
    <row r="17" spans="1:9" ht="12.75">
      <c r="A17" s="204" t="s">
        <v>12</v>
      </c>
      <c r="B17" s="204" t="s">
        <v>3</v>
      </c>
      <c r="C17" s="219" t="s">
        <v>4</v>
      </c>
      <c r="D17" s="204" t="s">
        <v>13</v>
      </c>
      <c r="E17" s="280" t="s">
        <v>14</v>
      </c>
      <c r="F17" s="348"/>
      <c r="G17" s="204" t="s">
        <v>15</v>
      </c>
      <c r="H17" s="204" t="s">
        <v>16</v>
      </c>
      <c r="I17" s="204" t="s">
        <v>17</v>
      </c>
    </row>
    <row r="18" spans="1:9" ht="12.75">
      <c r="A18" s="218"/>
      <c r="B18" s="218"/>
      <c r="C18" s="218"/>
      <c r="D18" s="218"/>
      <c r="E18" s="349"/>
      <c r="F18" s="350"/>
      <c r="G18" s="218"/>
      <c r="H18" s="218"/>
      <c r="I18" s="218"/>
    </row>
    <row r="19" spans="1:9" ht="12.75">
      <c r="A19" s="346"/>
      <c r="B19" s="234">
        <f>'пр.хода'!Q64</f>
        <v>28</v>
      </c>
      <c r="C19" s="345" t="str">
        <f>VLOOKUP(B19,'пр.взв.'!B16:H143,2,FALSE)</f>
        <v>ТЕРЕХОВ Павел Николаевич</v>
      </c>
      <c r="D19" s="345" t="str">
        <f>VLOOKUP(B19,'пр.взв.'!B16:H143,3,FALSE)</f>
        <v>14.06.1995  мс</v>
      </c>
      <c r="E19" s="337" t="str">
        <f>VLOOKUP(B19,'пр.взв.'!B16:H143,4,FALSE)</f>
        <v>ЦФО</v>
      </c>
      <c r="F19" s="339" t="str">
        <f>VLOOKUP(B19,'пр.взв.'!B16:H143,5,FALSE)</f>
        <v>Рязанская, Рязань, Д</v>
      </c>
      <c r="G19" s="342"/>
      <c r="H19" s="201"/>
      <c r="I19" s="204"/>
    </row>
    <row r="20" spans="1:9" ht="12.75">
      <c r="A20" s="346"/>
      <c r="B20" s="204"/>
      <c r="C20" s="345"/>
      <c r="D20" s="345"/>
      <c r="E20" s="343"/>
      <c r="F20" s="341"/>
      <c r="G20" s="342"/>
      <c r="H20" s="201"/>
      <c r="I20" s="204"/>
    </row>
    <row r="21" spans="1:9" ht="12.75">
      <c r="A21" s="344"/>
      <c r="B21" s="234">
        <f>'пр.хода'!Q70</f>
        <v>11</v>
      </c>
      <c r="C21" s="345" t="str">
        <f>VLOOKUP(B21,'пр.взв.'!B11:H145,2,FALSE)</f>
        <v>БУРДАЕВ Михаил Михайлович</v>
      </c>
      <c r="D21" s="345" t="str">
        <f>VLOOKUP(B21,'пр.взв.'!B11:H145,3,FALSE)</f>
        <v>14.02.1995 кмс</v>
      </c>
      <c r="E21" s="337" t="str">
        <f>VLOOKUP(B21,'пр.взв.'!B11:H145,4,FALSE)</f>
        <v>ПФО</v>
      </c>
      <c r="F21" s="339" t="str">
        <f>VLOOKUP(B21,'пр.взв.'!B11:H145,5,FALSE)</f>
        <v>Пензенская, Пенза,  ФСО "Россия"</v>
      </c>
      <c r="G21" s="342"/>
      <c r="H21" s="204"/>
      <c r="I21" s="204"/>
    </row>
    <row r="22" spans="1:9" ht="12.75">
      <c r="A22" s="344"/>
      <c r="B22" s="204"/>
      <c r="C22" s="345"/>
      <c r="D22" s="345"/>
      <c r="E22" s="338"/>
      <c r="F22" s="340"/>
      <c r="G22" s="342"/>
      <c r="H22" s="204"/>
      <c r="I22" s="204"/>
    </row>
    <row r="23" spans="1:2" ht="32.25" customHeight="1">
      <c r="A23" s="10" t="s">
        <v>18</v>
      </c>
      <c r="B23" s="10"/>
    </row>
    <row r="24" spans="2:9" ht="19.5" customHeight="1">
      <c r="B24" s="10" t="s">
        <v>0</v>
      </c>
      <c r="C24" s="15"/>
      <c r="D24" s="15"/>
      <c r="E24" s="15"/>
      <c r="F24" s="15"/>
      <c r="G24" s="15"/>
      <c r="H24" s="15"/>
      <c r="I24" s="15"/>
    </row>
    <row r="25" spans="2:9" ht="19.5" customHeight="1">
      <c r="B25" s="10" t="s">
        <v>1</v>
      </c>
      <c r="C25" s="15"/>
      <c r="D25" s="15"/>
      <c r="E25" s="15"/>
      <c r="F25" s="15"/>
      <c r="G25" s="15"/>
      <c r="H25" s="15"/>
      <c r="I25" s="15"/>
    </row>
    <row r="28" ht="12.75" customHeight="1"/>
    <row r="29" spans="3:5" ht="15.75" customHeight="1">
      <c r="C29" s="12" t="s">
        <v>20</v>
      </c>
      <c r="E29" s="103" t="s">
        <v>244</v>
      </c>
    </row>
    <row r="30" spans="1:9" ht="12.75">
      <c r="A30" s="204" t="s">
        <v>12</v>
      </c>
      <c r="B30" s="204" t="s">
        <v>3</v>
      </c>
      <c r="C30" s="219" t="s">
        <v>4</v>
      </c>
      <c r="D30" s="204" t="s">
        <v>13</v>
      </c>
      <c r="E30" s="280" t="s">
        <v>14</v>
      </c>
      <c r="F30" s="348"/>
      <c r="G30" s="204" t="s">
        <v>15</v>
      </c>
      <c r="H30" s="204" t="s">
        <v>16</v>
      </c>
      <c r="I30" s="204" t="s">
        <v>17</v>
      </c>
    </row>
    <row r="31" spans="1:9" ht="12.75">
      <c r="A31" s="218"/>
      <c r="B31" s="218"/>
      <c r="C31" s="218"/>
      <c r="D31" s="218"/>
      <c r="E31" s="349"/>
      <c r="F31" s="350"/>
      <c r="G31" s="218"/>
      <c r="H31" s="218"/>
      <c r="I31" s="218"/>
    </row>
    <row r="32" spans="1:9" ht="12.75">
      <c r="A32" s="346"/>
      <c r="B32" s="234">
        <f>'пр.хода'!M36</f>
        <v>25</v>
      </c>
      <c r="C32" s="345" t="str">
        <f>VLOOKUP(B32,'пр.взв.'!B1:H156,2,FALSE)</f>
        <v>ЭЛАЕВ Рамазан Муртузалиевич</v>
      </c>
      <c r="D32" s="345" t="str">
        <f>VLOOKUP(B32,'пр.взв.'!B3:H156,3,FALSE)</f>
        <v>16.12.1996, КМС</v>
      </c>
      <c r="E32" s="337" t="str">
        <f>VLOOKUP(B32,'пр.взв.'!B1:H156,4,FALSE)</f>
        <v>ЦФО</v>
      </c>
      <c r="F32" s="339" t="str">
        <f>VLOOKUP(B32,'пр.взв.'!B1:H156,5,FALSE)</f>
        <v>Комстромская, Кострома Д</v>
      </c>
      <c r="G32" s="342"/>
      <c r="H32" s="201"/>
      <c r="I32" s="204"/>
    </row>
    <row r="33" spans="1:9" ht="12.75">
      <c r="A33" s="346"/>
      <c r="B33" s="204"/>
      <c r="C33" s="345"/>
      <c r="D33" s="345"/>
      <c r="E33" s="343"/>
      <c r="F33" s="341"/>
      <c r="G33" s="342"/>
      <c r="H33" s="201"/>
      <c r="I33" s="204"/>
    </row>
    <row r="34" spans="1:9" ht="12.75">
      <c r="A34" s="344"/>
      <c r="B34" s="234">
        <f>'пр.хода'!S36</f>
        <v>12</v>
      </c>
      <c r="C34" s="345" t="str">
        <f>VLOOKUP(B34,'пр.взв.'!B2:H158,2,FALSE)</f>
        <v>АМАРЯН Гела Давидович</v>
      </c>
      <c r="D34" s="345" t="str">
        <f>VLOOKUP(B34,'пр.взв.'!B2:H158,3,FALSE)</f>
        <v>15.02.1996 КМС</v>
      </c>
      <c r="E34" s="337" t="str">
        <f>VLOOKUP(B34,'пр.взв.'!B2:H158,4,FALSE)</f>
        <v>МОС</v>
      </c>
      <c r="F34" s="339" t="str">
        <f>VLOOKUP(B34,'пр.взв.'!B2:H158,5,FALSE)</f>
        <v>МОСКВА МО</v>
      </c>
      <c r="G34" s="342"/>
      <c r="H34" s="204"/>
      <c r="I34" s="204"/>
    </row>
    <row r="35" spans="1:9" ht="12.75">
      <c r="A35" s="344"/>
      <c r="B35" s="204"/>
      <c r="C35" s="345"/>
      <c r="D35" s="345"/>
      <c r="E35" s="338"/>
      <c r="F35" s="340"/>
      <c r="G35" s="342"/>
      <c r="H35" s="204"/>
      <c r="I35" s="204"/>
    </row>
    <row r="36" spans="1:2" ht="38.25" customHeight="1">
      <c r="A36" s="10" t="s">
        <v>18</v>
      </c>
      <c r="B36" s="10"/>
    </row>
    <row r="37" spans="2:9" ht="19.5" customHeight="1">
      <c r="B37" s="10" t="s">
        <v>0</v>
      </c>
      <c r="C37" s="15"/>
      <c r="D37" s="15"/>
      <c r="E37" s="15"/>
      <c r="F37" s="15"/>
      <c r="G37" s="15"/>
      <c r="H37" s="15"/>
      <c r="I37" s="15"/>
    </row>
    <row r="38" spans="2:9" ht="19.5" customHeight="1">
      <c r="B38" s="10" t="s">
        <v>1</v>
      </c>
      <c r="C38" s="15"/>
      <c r="D38" s="15"/>
      <c r="E38" s="15"/>
      <c r="F38" s="15"/>
      <c r="G38" s="15"/>
      <c r="H38" s="15"/>
      <c r="I38" s="15"/>
    </row>
    <row r="42" spans="1:7" ht="12.75">
      <c r="A42" s="5">
        <f>HYPERLINK('[1]реквизиты'!$A$20)</f>
      </c>
      <c r="B42" s="9"/>
      <c r="C42" s="9"/>
      <c r="D42" s="9"/>
      <c r="E42" s="2"/>
      <c r="F42" s="16">
        <f>HYPERLINK('[1]реквизиты'!$G$20)</f>
      </c>
      <c r="G42" s="7">
        <f>HYPERLINK('[1]реквизиты'!$G$21)</f>
      </c>
    </row>
    <row r="43" spans="1:7" ht="12.75">
      <c r="A43" s="9"/>
      <c r="B43" s="9"/>
      <c r="C43" s="9"/>
      <c r="D43" s="9"/>
      <c r="E43" s="2"/>
      <c r="F43" s="27"/>
      <c r="G43" s="2"/>
    </row>
    <row r="44" spans="1:7" ht="12.75">
      <c r="A44" s="6">
        <f>HYPERLINK('[1]реквизиты'!$A$22)</f>
      </c>
      <c r="C44" s="9"/>
      <c r="D44" s="9"/>
      <c r="E44" s="6"/>
      <c r="F44" s="16">
        <f>HYPERLINK('[1]реквизиты'!$G$22)</f>
      </c>
      <c r="G44" s="8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G32:G33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F32:F33"/>
    <mergeCell ref="E21:E22"/>
    <mergeCell ref="F21:F22"/>
    <mergeCell ref="G21:G22"/>
    <mergeCell ref="H21:H22"/>
    <mergeCell ref="A30:A31"/>
    <mergeCell ref="B30:B31"/>
    <mergeCell ref="C30:C31"/>
    <mergeCell ref="D30:D31"/>
    <mergeCell ref="G30:G31"/>
    <mergeCell ref="H30:H31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H9:H10"/>
    <mergeCell ref="E7:E8"/>
    <mergeCell ref="H7:H8"/>
    <mergeCell ref="A17:A18"/>
    <mergeCell ref="B17:B18"/>
    <mergeCell ref="C17:C18"/>
    <mergeCell ref="D17:D18"/>
    <mergeCell ref="A9:A10"/>
    <mergeCell ref="B9:B10"/>
    <mergeCell ref="C9:C10"/>
    <mergeCell ref="A5:A6"/>
    <mergeCell ref="B5:B6"/>
    <mergeCell ref="C5:C6"/>
    <mergeCell ref="D5:D6"/>
    <mergeCell ref="G5:G6"/>
    <mergeCell ref="E9:E10"/>
    <mergeCell ref="F9:F10"/>
    <mergeCell ref="F7:F8"/>
    <mergeCell ref="G7:G8"/>
    <mergeCell ref="G9:G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F26">
      <selection activeCell="M41" sqref="M4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15"/>
      <c r="C1" s="115"/>
      <c r="D1" s="115"/>
      <c r="E1" s="115"/>
      <c r="F1" s="397" t="s">
        <v>26</v>
      </c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115"/>
      <c r="AC1" s="398" t="str">
        <f>HYPERLINK('пр.взв.'!G3)</f>
        <v>в.к. 62   кг</v>
      </c>
      <c r="AD1" s="399"/>
      <c r="AE1" s="400"/>
    </row>
    <row r="2" spans="2:31" ht="14.25" customHeight="1" thickBot="1">
      <c r="B2" s="44"/>
      <c r="C2" s="44"/>
      <c r="D2" s="44"/>
      <c r="E2" s="44"/>
      <c r="F2" s="396" t="s">
        <v>27</v>
      </c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44"/>
      <c r="AB2" s="116"/>
      <c r="AC2" s="401"/>
      <c r="AD2" s="402"/>
      <c r="AE2" s="403"/>
    </row>
    <row r="3" spans="1:31" ht="24.75" customHeight="1" thickBot="1">
      <c r="A3" s="43"/>
      <c r="B3" s="44"/>
      <c r="F3" s="408" t="str">
        <f>HYPERLINK('[1]реквизиты'!$A$2)</f>
        <v>Первенство России по САМБО среди юниоров 1995-1996г.р.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10"/>
      <c r="AB3" s="117"/>
      <c r="AC3" s="404" t="s">
        <v>240</v>
      </c>
      <c r="AD3" s="405"/>
      <c r="AE3" s="406"/>
    </row>
    <row r="4" spans="1:31" ht="18" customHeight="1" thickBot="1">
      <c r="A4" s="49" t="s">
        <v>9</v>
      </c>
      <c r="B4" s="17"/>
      <c r="C4" s="45"/>
      <c r="D4" s="46"/>
      <c r="K4" s="389" t="str">
        <f>HYPERLINK('[1]реквизиты'!$A$3)</f>
        <v>16-20 февраля 2015г.           г.Рязань</v>
      </c>
      <c r="L4" s="389"/>
      <c r="M4" s="389"/>
      <c r="N4" s="389"/>
      <c r="O4" s="389"/>
      <c r="P4" s="389"/>
      <c r="Q4" s="389"/>
      <c r="R4" s="389"/>
      <c r="S4" s="389"/>
      <c r="T4" s="389"/>
      <c r="U4" s="43"/>
      <c r="AB4" s="407" t="s">
        <v>10</v>
      </c>
      <c r="AC4" s="407"/>
      <c r="AD4" s="407"/>
      <c r="AE4" s="407"/>
    </row>
    <row r="5" spans="1:31" ht="12" customHeight="1" thickBot="1">
      <c r="A5" s="370">
        <v>1</v>
      </c>
      <c r="B5" s="367" t="str">
        <f>VLOOKUP(A5,'пр.взв.'!B6:C131,2,FALSE)</f>
        <v>ЯКИМОВ Степан Юрьевич</v>
      </c>
      <c r="C5" s="367" t="str">
        <f>VLOOKUP(A5,'пр.взв.'!B6:H131,3,FALSE)</f>
        <v>25.02.1996, КМС</v>
      </c>
      <c r="D5" s="367" t="str">
        <f>VLOOKUP(A5,'пр.взв.'!B6:F131,4,FALSE)</f>
        <v>МОС</v>
      </c>
      <c r="E5" s="47"/>
      <c r="F5" s="47"/>
      <c r="G5" s="48"/>
      <c r="K5" s="52"/>
      <c r="L5" s="52"/>
      <c r="M5" s="52"/>
      <c r="N5" s="52"/>
      <c r="O5" s="53"/>
      <c r="S5" s="43"/>
      <c r="T5" s="43"/>
      <c r="U5" s="43"/>
      <c r="AB5" s="359" t="str">
        <f>VLOOKUP(AE5,'пр.взв.'!B1:H209,2,FALSE)</f>
        <v>БЕДАРЕВ Денис Игоревич</v>
      </c>
      <c r="AC5" s="359" t="str">
        <f>VLOOKUP(AE5,'пр.взв.'!B1:AH131,3,FALSE)</f>
        <v>05.08.1996 кмс</v>
      </c>
      <c r="AD5" s="359" t="str">
        <f>VLOOKUP(AE5,'пр.взв.'!B1:H131,4,FALSE)</f>
        <v>СФО</v>
      </c>
      <c r="AE5" s="395">
        <v>2</v>
      </c>
    </row>
    <row r="6" spans="1:31" ht="12" customHeight="1">
      <c r="A6" s="368"/>
      <c r="B6" s="143"/>
      <c r="C6" s="143"/>
      <c r="D6" s="143"/>
      <c r="E6" s="18">
        <v>33</v>
      </c>
      <c r="F6" s="54"/>
      <c r="G6" s="55"/>
      <c r="H6" s="56"/>
      <c r="I6" s="57"/>
      <c r="K6" s="120"/>
      <c r="L6" s="65"/>
      <c r="M6" s="65"/>
      <c r="N6" s="390" t="s">
        <v>22</v>
      </c>
      <c r="O6" s="390"/>
      <c r="P6" s="52"/>
      <c r="Q6" s="52"/>
      <c r="R6" s="62"/>
      <c r="AA6" s="18">
        <v>34</v>
      </c>
      <c r="AB6" s="360"/>
      <c r="AC6" s="360"/>
      <c r="AD6" s="360"/>
      <c r="AE6" s="393"/>
    </row>
    <row r="7" spans="1:31" ht="12" customHeight="1" thickBot="1">
      <c r="A7" s="368">
        <v>33</v>
      </c>
      <c r="B7" s="360" t="str">
        <f>VLOOKUP(A7,'пр.взв.'!B6:C133,2,FALSE)</f>
        <v>ГОРКОВЕЦ Артем Глебович</v>
      </c>
      <c r="C7" s="360" t="str">
        <f>VLOOKUP(A7,'пр.взв.'!B6:H133,3,FALSE)</f>
        <v>09.10.1997 кмс</v>
      </c>
      <c r="D7" s="360" t="str">
        <f>VLOOKUP(A7,'пр.взв.'!B6:F133,4,FALSE)</f>
        <v>ПФО</v>
      </c>
      <c r="E7" s="122" t="s">
        <v>241</v>
      </c>
      <c r="F7" s="59"/>
      <c r="G7" s="54"/>
      <c r="H7" s="60"/>
      <c r="I7" s="61"/>
      <c r="J7" s="120"/>
      <c r="K7" s="120"/>
      <c r="L7" s="353"/>
      <c r="M7" s="353"/>
      <c r="N7" s="47"/>
      <c r="O7" s="47"/>
      <c r="P7" s="47"/>
      <c r="Q7" s="47"/>
      <c r="R7" s="62"/>
      <c r="Z7" s="113"/>
      <c r="AA7" s="122" t="s">
        <v>242</v>
      </c>
      <c r="AB7" s="391" t="str">
        <f>VLOOKUP(AE7,'пр.взв.'!B1:H211,2,FALSE)</f>
        <v>ИВАНОВ Евгений Игоревич</v>
      </c>
      <c r="AC7" s="391" t="str">
        <f>VLOOKUP(AE7,'пр.взв.'!B1:AH133,3,FALSE)</f>
        <v>14.09.1995, КМС</v>
      </c>
      <c r="AD7" s="391" t="str">
        <f>VLOOKUP(AE7,'пр.взв.'!B1:H133,4,FALSE)</f>
        <v>ПФО</v>
      </c>
      <c r="AE7" s="393">
        <v>34</v>
      </c>
    </row>
    <row r="8" spans="1:31" ht="12" customHeight="1" thickBot="1">
      <c r="A8" s="369"/>
      <c r="B8" s="143"/>
      <c r="C8" s="143"/>
      <c r="D8" s="143"/>
      <c r="E8" s="54"/>
      <c r="F8" s="35"/>
      <c r="G8" s="18">
        <v>33</v>
      </c>
      <c r="H8" s="64"/>
      <c r="I8" s="57"/>
      <c r="J8" s="65"/>
      <c r="K8" s="47"/>
      <c r="L8" s="354"/>
      <c r="M8" s="355"/>
      <c r="N8" s="129">
        <v>9</v>
      </c>
      <c r="O8" s="139"/>
      <c r="P8" s="129"/>
      <c r="Q8" s="127"/>
      <c r="X8" s="1"/>
      <c r="Y8" s="18">
        <v>34</v>
      </c>
      <c r="Z8" s="112"/>
      <c r="AB8" s="392"/>
      <c r="AC8" s="392"/>
      <c r="AD8" s="392"/>
      <c r="AE8" s="394"/>
    </row>
    <row r="9" spans="1:31" ht="12" customHeight="1" thickBot="1">
      <c r="A9" s="370">
        <v>17</v>
      </c>
      <c r="B9" s="367" t="str">
        <f>VLOOKUP(A9,'пр.взв.'!B8:C135,2,FALSE)</f>
        <v>ГУБЖЕВ Эльдар Фуадович</v>
      </c>
      <c r="C9" s="367" t="str">
        <f>VLOOKUP(A9,'пр.взв.'!B8:H135,3,FALSE)</f>
        <v>24.09.1996 кмс</v>
      </c>
      <c r="D9" s="367" t="str">
        <f>VLOOKUP(A9,'пр.взв.'!B8:F135,4,FALSE)</f>
        <v>СКФО</v>
      </c>
      <c r="E9" s="47"/>
      <c r="F9" s="54"/>
      <c r="G9" s="122" t="s">
        <v>242</v>
      </c>
      <c r="H9" s="66"/>
      <c r="I9" s="67"/>
      <c r="K9" s="50"/>
      <c r="L9" s="80"/>
      <c r="M9" s="73"/>
      <c r="N9" s="136"/>
      <c r="O9" s="125"/>
      <c r="P9" s="126"/>
      <c r="Q9" s="127"/>
      <c r="X9" s="112"/>
      <c r="Y9" s="122" t="s">
        <v>242</v>
      </c>
      <c r="Z9" s="112"/>
      <c r="AB9" s="359" t="str">
        <f>VLOOKUP(AE9,'пр.взв.'!B5:H213,2,FALSE)</f>
        <v>МОИСЕЕВ Илья Олегович</v>
      </c>
      <c r="AC9" s="359" t="str">
        <f>VLOOKUP(AE9,'пр.взв.'!B5:AH135,3,FALSE)</f>
        <v>28.07.1996 кмс</v>
      </c>
      <c r="AD9" s="359" t="str">
        <f>VLOOKUP(AE9,'пр.взв.'!B5:H135,4,FALSE)</f>
        <v>ЦФО</v>
      </c>
      <c r="AE9" s="395">
        <v>18</v>
      </c>
    </row>
    <row r="10" spans="1:31" ht="12" customHeight="1">
      <c r="A10" s="368"/>
      <c r="B10" s="143"/>
      <c r="C10" s="143"/>
      <c r="D10" s="143"/>
      <c r="E10" s="18">
        <v>17</v>
      </c>
      <c r="F10" s="71"/>
      <c r="G10" s="54"/>
      <c r="H10" s="56"/>
      <c r="I10" s="72"/>
      <c r="J10" s="61"/>
      <c r="K10" s="52"/>
      <c r="L10" s="356"/>
      <c r="M10" s="357"/>
      <c r="N10" s="137"/>
      <c r="O10" s="129">
        <v>33</v>
      </c>
      <c r="P10" s="126"/>
      <c r="Q10" s="126"/>
      <c r="S10" s="74"/>
      <c r="X10" s="112"/>
      <c r="Z10" s="114"/>
      <c r="AA10" s="18">
        <v>18</v>
      </c>
      <c r="AB10" s="360"/>
      <c r="AC10" s="360"/>
      <c r="AD10" s="360"/>
      <c r="AE10" s="393"/>
    </row>
    <row r="11" spans="1:31" ht="12" customHeight="1" thickBot="1">
      <c r="A11" s="368">
        <v>49</v>
      </c>
      <c r="B11" s="363" t="e">
        <f>VLOOKUP(A11,'пр.взв.'!B10:C137,2,FALSE)</f>
        <v>#N/A</v>
      </c>
      <c r="C11" s="363" t="e">
        <f>VLOOKUP(A11,'пр.взв.'!B10:H137,3,FALSE)</f>
        <v>#N/A</v>
      </c>
      <c r="D11" s="363" t="e">
        <f>VLOOKUP(A11,'пр.взв.'!B10:F137,4,FALSE)</f>
        <v>#N/A</v>
      </c>
      <c r="E11" s="106"/>
      <c r="F11" s="54"/>
      <c r="G11" s="54"/>
      <c r="H11" s="60"/>
      <c r="I11" s="72"/>
      <c r="J11" s="61"/>
      <c r="L11" s="354"/>
      <c r="M11" s="354"/>
      <c r="N11" s="138">
        <v>33</v>
      </c>
      <c r="O11" s="131" t="s">
        <v>242</v>
      </c>
      <c r="P11" s="126"/>
      <c r="Q11" s="127"/>
      <c r="S11" s="63"/>
      <c r="T11" s="52"/>
      <c r="X11" s="112"/>
      <c r="AA11" s="122"/>
      <c r="AB11" s="361" t="e">
        <f>VLOOKUP(AE11,'пр.взв.'!B5:H215,2,FALSE)</f>
        <v>#N/A</v>
      </c>
      <c r="AC11" s="361" t="e">
        <f>VLOOKUP(AE11,'пр.взв.'!B5:AH137,3,FALSE)</f>
        <v>#N/A</v>
      </c>
      <c r="AD11" s="361" t="e">
        <f>VLOOKUP(AE11,'пр.взв.'!B5:H137,4,FALSE)</f>
        <v>#N/A</v>
      </c>
      <c r="AE11" s="393">
        <v>50</v>
      </c>
    </row>
    <row r="12" spans="1:31" ht="12" customHeight="1" thickBot="1">
      <c r="A12" s="369"/>
      <c r="B12" s="364"/>
      <c r="C12" s="364"/>
      <c r="D12" s="364"/>
      <c r="E12" s="54"/>
      <c r="F12" s="54"/>
      <c r="G12" s="35"/>
      <c r="H12" s="61"/>
      <c r="I12" s="18">
        <v>25</v>
      </c>
      <c r="J12" s="77"/>
      <c r="L12" s="43"/>
      <c r="M12" s="63"/>
      <c r="N12" s="129"/>
      <c r="O12" s="128"/>
      <c r="P12" s="126">
        <v>21</v>
      </c>
      <c r="Q12" s="127"/>
      <c r="S12" s="63"/>
      <c r="T12" s="51"/>
      <c r="W12" s="18">
        <v>34</v>
      </c>
      <c r="X12" s="112"/>
      <c r="AB12" s="362"/>
      <c r="AC12" s="362"/>
      <c r="AD12" s="362"/>
      <c r="AE12" s="394"/>
    </row>
    <row r="13" spans="1:31" ht="12" customHeight="1" thickBot="1">
      <c r="A13" s="370">
        <v>9</v>
      </c>
      <c r="B13" s="367" t="str">
        <f>VLOOKUP(A13,'пр.взв.'!B12:C139,2,FALSE)</f>
        <v>ГРОМОВ Алексей Сергеевич</v>
      </c>
      <c r="C13" s="367" t="str">
        <f>VLOOKUP(A13,'пр.взв.'!B12:H139,3,FALSE)</f>
        <v>29.11.1996 кмс</v>
      </c>
      <c r="D13" s="367" t="str">
        <f>VLOOKUP(A13,'пр.взв.'!B12:F139,4,FALSE)</f>
        <v>ЮФО</v>
      </c>
      <c r="E13" s="47"/>
      <c r="F13" s="47"/>
      <c r="G13" s="54"/>
      <c r="H13" s="57"/>
      <c r="I13" s="122" t="s">
        <v>241</v>
      </c>
      <c r="J13" s="51"/>
      <c r="K13" s="20"/>
      <c r="L13" s="43"/>
      <c r="M13" s="63"/>
      <c r="N13" s="129"/>
      <c r="O13" s="138">
        <v>21</v>
      </c>
      <c r="P13" s="131" t="s">
        <v>241</v>
      </c>
      <c r="Q13" s="127"/>
      <c r="S13" s="56"/>
      <c r="T13" s="74"/>
      <c r="V13" s="113"/>
      <c r="W13" s="122" t="s">
        <v>243</v>
      </c>
      <c r="X13" s="112"/>
      <c r="AB13" s="359" t="str">
        <f>VLOOKUP(AE13,'пр.взв.'!B7:H217,2,FALSE)</f>
        <v>ФЕДОТОВ Сергей Игоревич</v>
      </c>
      <c r="AC13" s="359" t="str">
        <f>VLOOKUP(AE13,'пр.взв.'!B7:AH139,3,FALSE)</f>
        <v>19.07.1995 кмс</v>
      </c>
      <c r="AD13" s="359" t="str">
        <f>VLOOKUP(AE13,'пр.взв.'!B7:H139,4,FALSE)</f>
        <v>ПФО</v>
      </c>
      <c r="AE13" s="395">
        <v>10</v>
      </c>
    </row>
    <row r="14" spans="1:31" ht="12" customHeight="1">
      <c r="A14" s="368"/>
      <c r="B14" s="143"/>
      <c r="C14" s="143"/>
      <c r="D14" s="143"/>
      <c r="E14" s="18">
        <v>9</v>
      </c>
      <c r="F14" s="54"/>
      <c r="G14" s="54"/>
      <c r="H14" s="73"/>
      <c r="J14" s="51"/>
      <c r="K14" s="20"/>
      <c r="L14" s="356"/>
      <c r="M14" s="356"/>
      <c r="N14" s="129"/>
      <c r="O14" s="127"/>
      <c r="P14" s="132"/>
      <c r="Q14" s="127"/>
      <c r="S14" s="56"/>
      <c r="T14" s="74"/>
      <c r="V14" s="112"/>
      <c r="X14" s="112"/>
      <c r="AA14" s="18">
        <v>10</v>
      </c>
      <c r="AB14" s="360"/>
      <c r="AC14" s="360"/>
      <c r="AD14" s="360"/>
      <c r="AE14" s="393"/>
    </row>
    <row r="15" spans="1:31" ht="12" customHeight="1" thickBot="1">
      <c r="A15" s="368">
        <v>41</v>
      </c>
      <c r="B15" s="363" t="e">
        <f>VLOOKUP(A15,'пр.взв.'!B14:C141,2,FALSE)</f>
        <v>#N/A</v>
      </c>
      <c r="C15" s="363" t="e">
        <f>VLOOKUP(A15,'пр.взв.'!B14:H141,3,FALSE)</f>
        <v>#N/A</v>
      </c>
      <c r="D15" s="363" t="e">
        <f>VLOOKUP(A15,'пр.взв.'!B14:F141,4,FALSE)</f>
        <v>#N/A</v>
      </c>
      <c r="E15" s="106"/>
      <c r="F15" s="59"/>
      <c r="G15" s="54"/>
      <c r="H15" s="79"/>
      <c r="I15" s="65"/>
      <c r="J15" s="65"/>
      <c r="K15" s="21"/>
      <c r="L15" s="109"/>
      <c r="M15" s="68"/>
      <c r="N15" s="129">
        <v>27</v>
      </c>
      <c r="O15" s="127"/>
      <c r="P15" s="133"/>
      <c r="Q15" s="127">
        <v>21</v>
      </c>
      <c r="S15" s="61"/>
      <c r="T15" s="74"/>
      <c r="V15" s="112"/>
      <c r="X15" s="112"/>
      <c r="Z15" s="113"/>
      <c r="AA15" s="122"/>
      <c r="AB15" s="361" t="e">
        <f>VLOOKUP(AE15,'пр.взв.'!B7:H219,2,FALSE)</f>
        <v>#N/A</v>
      </c>
      <c r="AC15" s="361" t="e">
        <f>VLOOKUP(AE15,'пр.взв.'!B7:AH141,3,FALSE)</f>
        <v>#N/A</v>
      </c>
      <c r="AD15" s="361" t="e">
        <f>VLOOKUP(AE15,'пр.взв.'!B7:H141,4,FALSE)</f>
        <v>#N/A</v>
      </c>
      <c r="AE15" s="393">
        <v>42</v>
      </c>
    </row>
    <row r="16" spans="1:31" ht="12" customHeight="1" thickBot="1">
      <c r="A16" s="369"/>
      <c r="B16" s="364"/>
      <c r="C16" s="364"/>
      <c r="D16" s="364"/>
      <c r="E16" s="54"/>
      <c r="F16" s="35"/>
      <c r="G16" s="18">
        <v>25</v>
      </c>
      <c r="H16" s="76"/>
      <c r="I16" s="51"/>
      <c r="J16" s="51"/>
      <c r="K16" s="20"/>
      <c r="L16" s="80"/>
      <c r="M16" s="73"/>
      <c r="N16" s="136"/>
      <c r="O16" s="127"/>
      <c r="P16" s="132"/>
      <c r="Q16" s="131" t="s">
        <v>243</v>
      </c>
      <c r="S16" s="56"/>
      <c r="T16" s="52"/>
      <c r="V16" s="112"/>
      <c r="X16" s="114"/>
      <c r="Y16" s="18">
        <v>10</v>
      </c>
      <c r="Z16" s="112"/>
      <c r="AB16" s="362"/>
      <c r="AC16" s="362"/>
      <c r="AD16" s="362"/>
      <c r="AE16" s="394"/>
    </row>
    <row r="17" spans="1:31" ht="12" customHeight="1" thickBot="1">
      <c r="A17" s="370">
        <v>25</v>
      </c>
      <c r="B17" s="367" t="str">
        <f>VLOOKUP(A17,'пр.взв.'!B16:C143,2,FALSE)</f>
        <v>ЭЛАЕВ Рамазан Муртузалиевич</v>
      </c>
      <c r="C17" s="367" t="str">
        <f>VLOOKUP(A17,'пр.взв.'!B16:H143,3,FALSE)</f>
        <v>16.12.1996, КМС</v>
      </c>
      <c r="D17" s="367" t="str">
        <f>VLOOKUP(A17,'пр.взв.'!B16:F143,4,FALSE)</f>
        <v>ЦФО</v>
      </c>
      <c r="E17" s="47"/>
      <c r="F17" s="54"/>
      <c r="G17" s="122" t="s">
        <v>241</v>
      </c>
      <c r="H17" s="60"/>
      <c r="I17" s="65"/>
      <c r="J17" s="65"/>
      <c r="K17" s="21"/>
      <c r="L17" s="356"/>
      <c r="M17" s="357"/>
      <c r="N17" s="137"/>
      <c r="O17" s="127">
        <v>27</v>
      </c>
      <c r="P17" s="132"/>
      <c r="Q17" s="128"/>
      <c r="S17" s="56"/>
      <c r="T17" s="52"/>
      <c r="V17" s="112"/>
      <c r="Y17" s="122" t="s">
        <v>242</v>
      </c>
      <c r="Z17" s="112"/>
      <c r="AB17" s="359" t="str">
        <f>VLOOKUP(AE17,'пр.взв.'!B11:H221,2,FALSE)</f>
        <v>КУТУЕВ Василий Флюрович</v>
      </c>
      <c r="AC17" s="359" t="str">
        <f>VLOOKUP(AE17,'пр.взв.'!B11:AH143,3,FALSE)</f>
        <v>26.08.1995, МС</v>
      </c>
      <c r="AD17" s="359" t="str">
        <f>VLOOKUP(AE17,'пр.взв.'!B11:H143,4,FALSE)</f>
        <v>С-П</v>
      </c>
      <c r="AE17" s="395">
        <v>26</v>
      </c>
    </row>
    <row r="18" spans="1:31" ht="12" customHeight="1">
      <c r="A18" s="368"/>
      <c r="B18" s="143"/>
      <c r="C18" s="143"/>
      <c r="D18" s="143"/>
      <c r="E18" s="18">
        <v>25</v>
      </c>
      <c r="F18" s="71"/>
      <c r="G18" s="54"/>
      <c r="H18" s="56"/>
      <c r="I18" s="51"/>
      <c r="J18" s="51"/>
      <c r="K18" s="20"/>
      <c r="L18" s="43"/>
      <c r="M18" s="69"/>
      <c r="N18" s="138">
        <v>35</v>
      </c>
      <c r="O18" s="131" t="s">
        <v>242</v>
      </c>
      <c r="P18" s="132"/>
      <c r="Q18" s="128"/>
      <c r="R18" s="18">
        <v>21</v>
      </c>
      <c r="S18" s="56"/>
      <c r="T18" s="52"/>
      <c r="V18" s="112"/>
      <c r="Z18" s="114"/>
      <c r="AA18" s="18">
        <v>26</v>
      </c>
      <c r="AB18" s="360"/>
      <c r="AC18" s="360"/>
      <c r="AD18" s="360"/>
      <c r="AE18" s="393"/>
    </row>
    <row r="19" spans="1:31" ht="12" customHeight="1" thickBot="1">
      <c r="A19" s="368">
        <v>57</v>
      </c>
      <c r="B19" s="363" t="e">
        <f>VLOOKUP(A19,'пр.взв.'!B18:C145,2,FALSE)</f>
        <v>#N/A</v>
      </c>
      <c r="C19" s="363" t="e">
        <f>VLOOKUP(A19,'пр.взв.'!B18:H145,3,FALSE)</f>
        <v>#N/A</v>
      </c>
      <c r="D19" s="363" t="e">
        <f>VLOOKUP(A19,'пр.взв.'!B18:F145,4,FALSE)</f>
        <v>#N/A</v>
      </c>
      <c r="E19" s="106"/>
      <c r="F19" s="54"/>
      <c r="G19" s="54"/>
      <c r="H19" s="60"/>
      <c r="I19" s="65"/>
      <c r="J19" s="65"/>
      <c r="K19" s="21"/>
      <c r="L19" s="43"/>
      <c r="M19" s="63"/>
      <c r="N19" s="127"/>
      <c r="O19" s="128"/>
      <c r="P19" s="134">
        <v>15</v>
      </c>
      <c r="Q19" s="128"/>
      <c r="R19" s="122" t="s">
        <v>241</v>
      </c>
      <c r="S19" s="56"/>
      <c r="V19" s="112"/>
      <c r="AA19" s="106"/>
      <c r="AB19" s="361" t="e">
        <f>VLOOKUP(AE19,'пр.взв.'!B11:H223,2,FALSE)</f>
        <v>#N/A</v>
      </c>
      <c r="AC19" s="361" t="e">
        <f>VLOOKUP(AE19,'пр.взв.'!B11:AH145,3,FALSE)</f>
        <v>#N/A</v>
      </c>
      <c r="AD19" s="361" t="e">
        <f>VLOOKUP(AE19,'пр.взв.'!B11:H145,4,FALSE)</f>
        <v>#N/A</v>
      </c>
      <c r="AE19" s="393">
        <v>58</v>
      </c>
    </row>
    <row r="20" spans="1:31" ht="12" customHeight="1" thickBot="1">
      <c r="A20" s="369"/>
      <c r="B20" s="364"/>
      <c r="C20" s="364"/>
      <c r="D20" s="364"/>
      <c r="E20" s="54"/>
      <c r="F20" s="54"/>
      <c r="G20" s="54"/>
      <c r="H20" s="56"/>
      <c r="I20" s="51"/>
      <c r="J20" s="51"/>
      <c r="K20" s="18">
        <v>25</v>
      </c>
      <c r="L20" s="119"/>
      <c r="M20" s="64"/>
      <c r="N20" s="127"/>
      <c r="O20" s="130">
        <v>15</v>
      </c>
      <c r="P20" s="135" t="s">
        <v>241</v>
      </c>
      <c r="Q20" s="128"/>
      <c r="S20" s="56"/>
      <c r="T20" s="1"/>
      <c r="U20" s="18">
        <v>14</v>
      </c>
      <c r="V20" s="112"/>
      <c r="AB20" s="362"/>
      <c r="AC20" s="362"/>
      <c r="AD20" s="362"/>
      <c r="AE20" s="394"/>
    </row>
    <row r="21" spans="1:31" ht="12" customHeight="1" thickBot="1">
      <c r="A21" s="370">
        <v>5</v>
      </c>
      <c r="B21" s="367" t="str">
        <f>VLOOKUP(A21,'пр.взв.'!B6:C131,2,FALSE)</f>
        <v>СЕМЕНОВ Владислав Михайлович</v>
      </c>
      <c r="C21" s="367" t="str">
        <f>VLOOKUP(A21,'пр.взв.'!B6:H131,3,FALSE)</f>
        <v>18.07.1995, КМС</v>
      </c>
      <c r="D21" s="367" t="str">
        <f>VLOOKUP(A21,'пр.взв.'!B6:H131,4,FALSE)</f>
        <v>УФО</v>
      </c>
      <c r="E21" s="47"/>
      <c r="F21" s="47"/>
      <c r="G21" s="48"/>
      <c r="H21" s="48"/>
      <c r="I21" s="62"/>
      <c r="J21" s="70"/>
      <c r="K21" s="122" t="s">
        <v>243</v>
      </c>
      <c r="L21" s="118"/>
      <c r="M21" s="52"/>
      <c r="N21" s="126"/>
      <c r="O21" s="127"/>
      <c r="P21" s="126"/>
      <c r="Q21" s="130">
        <v>14</v>
      </c>
      <c r="R21" s="57"/>
      <c r="S21" s="65"/>
      <c r="T21" s="21"/>
      <c r="U21" s="122" t="s">
        <v>241</v>
      </c>
      <c r="V21" s="112"/>
      <c r="AB21" s="359" t="str">
        <f>VLOOKUP(AE21,'пр.взв.'!B1:H225,2,FALSE)</f>
        <v>САЙХАНОВ Артамбек Умарович</v>
      </c>
      <c r="AC21" s="359" t="str">
        <f>VLOOKUP(AE21,'пр.взв.'!B1:AH147,3,FALSE)</f>
        <v>02.02.1996 1р</v>
      </c>
      <c r="AD21" s="359" t="str">
        <f>VLOOKUP(AE21,'пр.взв.'!B1:H147,4,FALSE)</f>
        <v>СКФО</v>
      </c>
      <c r="AE21" s="395">
        <v>6</v>
      </c>
    </row>
    <row r="22" spans="1:31" ht="12" customHeight="1">
      <c r="A22" s="368"/>
      <c r="B22" s="143"/>
      <c r="C22" s="143"/>
      <c r="D22" s="143"/>
      <c r="E22" s="18">
        <v>37</v>
      </c>
      <c r="F22" s="54"/>
      <c r="G22" s="55"/>
      <c r="H22" s="56"/>
      <c r="I22" s="57"/>
      <c r="J22" s="64"/>
      <c r="K22" s="81"/>
      <c r="L22" s="118"/>
      <c r="M22" s="47"/>
      <c r="N22" s="47"/>
      <c r="P22" s="47"/>
      <c r="R22" s="74"/>
      <c r="S22" s="51"/>
      <c r="T22" s="20"/>
      <c r="U22" s="11"/>
      <c r="V22" s="112"/>
      <c r="AA22" s="18">
        <v>6</v>
      </c>
      <c r="AB22" s="360"/>
      <c r="AC22" s="360"/>
      <c r="AD22" s="360"/>
      <c r="AE22" s="393"/>
    </row>
    <row r="23" spans="1:31" ht="12" customHeight="1" thickBot="1">
      <c r="A23" s="368">
        <v>37</v>
      </c>
      <c r="B23" s="360" t="str">
        <f>VLOOKUP(A23,'пр.взв.'!B22:C149,2,FALSE)</f>
        <v>КАШИН Михаил Федорович</v>
      </c>
      <c r="C23" s="360" t="str">
        <f>VLOOKUP(A23,'пр.взв.'!B22:H149,3,FALSE)</f>
        <v>16.11.1995 кмс</v>
      </c>
      <c r="D23" s="360" t="str">
        <f>VLOOKUP(A23,'пр.взв.'!B22:F149,4,FALSE)</f>
        <v>СФО</v>
      </c>
      <c r="E23" s="122" t="s">
        <v>242</v>
      </c>
      <c r="F23" s="59"/>
      <c r="G23" s="54"/>
      <c r="H23" s="60"/>
      <c r="I23" s="61"/>
      <c r="J23" s="57"/>
      <c r="K23" s="21"/>
      <c r="L23" s="118"/>
      <c r="M23" s="51"/>
      <c r="N23" s="52"/>
      <c r="P23" s="52"/>
      <c r="R23" s="52"/>
      <c r="S23" s="51"/>
      <c r="T23" s="20"/>
      <c r="U23" s="11"/>
      <c r="V23" s="112"/>
      <c r="Z23" s="113"/>
      <c r="AA23" s="122"/>
      <c r="AB23" s="361" t="e">
        <f>VLOOKUP(AE23,'пр.взв.'!B15:H227,2,FALSE)</f>
        <v>#N/A</v>
      </c>
      <c r="AC23" s="361" t="e">
        <f>VLOOKUP(AE23,'пр.взв.'!B15:AH149,3,FALSE)</f>
        <v>#N/A</v>
      </c>
      <c r="AD23" s="361" t="e">
        <f>VLOOKUP(AE23,'пр.взв.'!B15:H149,4,FALSE)</f>
        <v>#N/A</v>
      </c>
      <c r="AE23" s="393">
        <v>38</v>
      </c>
    </row>
    <row r="24" spans="1:31" ht="12" customHeight="1" thickBot="1">
      <c r="A24" s="369"/>
      <c r="B24" s="143"/>
      <c r="C24" s="143"/>
      <c r="D24" s="143"/>
      <c r="E24" s="54"/>
      <c r="F24" s="35"/>
      <c r="G24" s="18">
        <v>21</v>
      </c>
      <c r="H24" s="64"/>
      <c r="I24" s="57"/>
      <c r="J24" s="61"/>
      <c r="K24" s="20"/>
      <c r="L24" s="51"/>
      <c r="M24" s="20"/>
      <c r="N24" s="52"/>
      <c r="O24" s="51"/>
      <c r="P24" s="51"/>
      <c r="Q24" s="51"/>
      <c r="R24" s="51"/>
      <c r="S24" s="54"/>
      <c r="T24" s="110"/>
      <c r="U24" s="80"/>
      <c r="V24" s="112"/>
      <c r="Y24" s="18">
        <v>22</v>
      </c>
      <c r="Z24" s="112"/>
      <c r="AB24" s="362"/>
      <c r="AC24" s="362"/>
      <c r="AD24" s="362"/>
      <c r="AE24" s="394"/>
    </row>
    <row r="25" spans="1:31" ht="12" customHeight="1" thickBot="1">
      <c r="A25" s="370">
        <v>21</v>
      </c>
      <c r="B25" s="367" t="str">
        <f>VLOOKUP(A25,'пр.взв.'!B24:C151,2,FALSE)</f>
        <v>ПАТЕЕВ Дмитрий Васильевич</v>
      </c>
      <c r="C25" s="367" t="str">
        <f>VLOOKUP(A25,'пр.взв.'!B24:H151,3,FALSE)</f>
        <v>28.05.1995   КМС</v>
      </c>
      <c r="D25" s="367" t="str">
        <f>VLOOKUP(A25,'пр.взв.'!B24:F151,4,FALSE)</f>
        <v>ПФО</v>
      </c>
      <c r="E25" s="47"/>
      <c r="F25" s="54"/>
      <c r="G25" s="122" t="s">
        <v>242</v>
      </c>
      <c r="H25" s="82"/>
      <c r="I25" s="64"/>
      <c r="J25" s="61"/>
      <c r="K25" s="81"/>
      <c r="L25" s="51"/>
      <c r="M25" s="20"/>
      <c r="N25" s="51"/>
      <c r="O25" s="57"/>
      <c r="P25" s="61"/>
      <c r="Q25" s="64"/>
      <c r="R25" s="74"/>
      <c r="S25" s="80"/>
      <c r="T25" s="110"/>
      <c r="U25" s="80"/>
      <c r="V25" s="112"/>
      <c r="X25" s="113"/>
      <c r="Y25" s="122" t="s">
        <v>243</v>
      </c>
      <c r="Z25" s="112"/>
      <c r="AB25" s="359" t="str">
        <f>VLOOKUP(AE25,'пр.взв.'!B19:H229,2,FALSE)</f>
        <v>ЧИТАЕВ Эмильхан Саид-Ахмедович</v>
      </c>
      <c r="AC25" s="359" t="str">
        <f>VLOOKUP(AE25,'пр.взв.'!B19:AH151,3,FALSE)</f>
        <v>10.06.1995 МС</v>
      </c>
      <c r="AD25" s="359" t="str">
        <f>VLOOKUP(AE25,'пр.взв.'!B19:H151,4,FALSE)</f>
        <v>СЗФО</v>
      </c>
      <c r="AE25" s="395">
        <v>22</v>
      </c>
    </row>
    <row r="26" spans="1:31" ht="12" customHeight="1" thickBot="1">
      <c r="A26" s="368"/>
      <c r="B26" s="143"/>
      <c r="C26" s="143"/>
      <c r="D26" s="143"/>
      <c r="E26" s="18">
        <v>21</v>
      </c>
      <c r="F26" s="71"/>
      <c r="G26" s="54"/>
      <c r="H26" s="78"/>
      <c r="I26" s="61"/>
      <c r="J26" s="64"/>
      <c r="K26" s="20"/>
      <c r="L26" s="51"/>
      <c r="M26" s="20"/>
      <c r="N26" s="51"/>
      <c r="O26" s="51"/>
      <c r="P26" s="58" t="s">
        <v>21</v>
      </c>
      <c r="Q26" s="51"/>
      <c r="R26" s="51"/>
      <c r="S26" s="80"/>
      <c r="T26" s="110"/>
      <c r="U26" s="80"/>
      <c r="V26" s="112"/>
      <c r="X26" s="112"/>
      <c r="Z26" s="114"/>
      <c r="AA26" s="18">
        <v>22</v>
      </c>
      <c r="AB26" s="360"/>
      <c r="AC26" s="360"/>
      <c r="AD26" s="360"/>
      <c r="AE26" s="393"/>
    </row>
    <row r="27" spans="1:31" ht="12" customHeight="1" thickBot="1">
      <c r="A27" s="368">
        <v>53</v>
      </c>
      <c r="B27" s="363" t="e">
        <f>VLOOKUP(A27,'пр.взв.'!B26:C153,2,FALSE)</f>
        <v>#N/A</v>
      </c>
      <c r="C27" s="363" t="e">
        <f>VLOOKUP(A27,'пр.взв.'!B26:H153,3,FALSE)</f>
        <v>#N/A</v>
      </c>
      <c r="D27" s="363" t="e">
        <f>VLOOKUP(A27,'пр.взв.'!B26:F153,4,FALSE)</f>
        <v>#N/A</v>
      </c>
      <c r="E27" s="122"/>
      <c r="F27" s="54"/>
      <c r="G27" s="54"/>
      <c r="H27" s="79"/>
      <c r="I27" s="61"/>
      <c r="J27" s="57"/>
      <c r="K27" s="21"/>
      <c r="L27" s="65"/>
      <c r="M27" s="21"/>
      <c r="N27" s="371" t="str">
        <f>VLOOKUP(R18,'пр.взв.'!B6:D131,2,FALSE)</f>
        <v>ПАТЕЕВ Дмитрий Васильевич</v>
      </c>
      <c r="O27" s="372"/>
      <c r="P27" s="372"/>
      <c r="Q27" s="372"/>
      <c r="R27" s="373"/>
      <c r="S27" s="80"/>
      <c r="T27" s="110"/>
      <c r="U27" s="80"/>
      <c r="V27" s="112"/>
      <c r="X27" s="112"/>
      <c r="AA27" s="122"/>
      <c r="AB27" s="361" t="e">
        <f>VLOOKUP(AE27,'пр.взв.'!B19:H231,2,FALSE)</f>
        <v>#N/A</v>
      </c>
      <c r="AC27" s="361" t="e">
        <f>VLOOKUP(AE27,'пр.взв.'!B19:AH153,3,FALSE)</f>
        <v>#N/A</v>
      </c>
      <c r="AD27" s="361" t="e">
        <f>VLOOKUP(AE27,'пр.взв.'!B19:H153,4,FALSE)</f>
        <v>#N/A</v>
      </c>
      <c r="AE27" s="393">
        <v>53</v>
      </c>
    </row>
    <row r="28" spans="1:31" ht="12" customHeight="1" thickBot="1">
      <c r="A28" s="369"/>
      <c r="B28" s="364"/>
      <c r="C28" s="364"/>
      <c r="D28" s="364"/>
      <c r="E28" s="54"/>
      <c r="F28" s="54"/>
      <c r="G28" s="35"/>
      <c r="H28" s="61"/>
      <c r="I28" s="18">
        <v>21</v>
      </c>
      <c r="J28" s="83"/>
      <c r="K28" s="20"/>
      <c r="L28" s="51"/>
      <c r="M28" s="20"/>
      <c r="N28" s="374"/>
      <c r="O28" s="375"/>
      <c r="P28" s="375"/>
      <c r="Q28" s="375"/>
      <c r="R28" s="376"/>
      <c r="S28" s="80"/>
      <c r="T28" s="110"/>
      <c r="U28" s="80"/>
      <c r="V28" s="114"/>
      <c r="W28" s="108">
        <v>14</v>
      </c>
      <c r="X28" s="112"/>
      <c r="AB28" s="362"/>
      <c r="AC28" s="362"/>
      <c r="AD28" s="362"/>
      <c r="AE28" s="394"/>
    </row>
    <row r="29" spans="1:31" ht="12" customHeight="1" thickBot="1">
      <c r="A29" s="370">
        <v>13</v>
      </c>
      <c r="B29" s="367" t="str">
        <f>VLOOKUP(A29,'пр.взв.'!B28:C155,2,FALSE)</f>
        <v>ВОШКИН Виктор Дмитриевич</v>
      </c>
      <c r="C29" s="367" t="str">
        <f>VLOOKUP(A29,'пр.взв.'!B28:H155,3,FALSE)</f>
        <v>02.03.1995 кмс</v>
      </c>
      <c r="D29" s="367" t="str">
        <f>VLOOKUP(A29,'пр.взв.'!B28:F155,4,FALSE)</f>
        <v>ЦФО</v>
      </c>
      <c r="E29" s="47"/>
      <c r="F29" s="47"/>
      <c r="G29" s="54"/>
      <c r="H29" s="57"/>
      <c r="I29" s="122" t="s">
        <v>243</v>
      </c>
      <c r="J29" s="61"/>
      <c r="K29" s="51"/>
      <c r="L29" s="51"/>
      <c r="M29" s="20"/>
      <c r="N29" s="61"/>
      <c r="O29" s="51"/>
      <c r="P29" s="64"/>
      <c r="Q29" s="61"/>
      <c r="R29" s="74"/>
      <c r="S29" s="80"/>
      <c r="T29" s="110"/>
      <c r="U29" s="80"/>
      <c r="W29" s="124" t="s">
        <v>243</v>
      </c>
      <c r="X29" s="112"/>
      <c r="AB29" s="359" t="str">
        <f>VLOOKUP(AE29,'пр.взв.'!B23:H233,2,FALSE)</f>
        <v>ОШХУНОВ Заур Баширович</v>
      </c>
      <c r="AC29" s="359" t="str">
        <f>VLOOKUP(AE29,'пр.взв.'!B23:AH155,3,FALSE)</f>
        <v>19.03.1995  кмс</v>
      </c>
      <c r="AD29" s="359" t="str">
        <f>VLOOKUP(AE29,'пр.взв.'!B23:H155,4,FALSE)</f>
        <v>ЮФО</v>
      </c>
      <c r="AE29" s="395">
        <v>14</v>
      </c>
    </row>
    <row r="30" spans="1:31" ht="12" customHeight="1">
      <c r="A30" s="368"/>
      <c r="B30" s="143"/>
      <c r="C30" s="143"/>
      <c r="D30" s="143"/>
      <c r="E30" s="18">
        <v>13</v>
      </c>
      <c r="F30" s="54"/>
      <c r="G30" s="54"/>
      <c r="H30" s="73"/>
      <c r="I30" s="51"/>
      <c r="J30" s="52"/>
      <c r="K30" s="52"/>
      <c r="L30" s="51"/>
      <c r="M30" s="20"/>
      <c r="N30" s="51"/>
      <c r="O30" s="43"/>
      <c r="P30" s="57"/>
      <c r="Q30" s="61"/>
      <c r="R30" s="74"/>
      <c r="S30" s="80"/>
      <c r="T30" s="110"/>
      <c r="U30" s="80"/>
      <c r="X30" s="112"/>
      <c r="AA30" s="18">
        <v>14</v>
      </c>
      <c r="AB30" s="360"/>
      <c r="AC30" s="360"/>
      <c r="AD30" s="360"/>
      <c r="AE30" s="393"/>
    </row>
    <row r="31" spans="1:31" ht="12" customHeight="1" thickBot="1">
      <c r="A31" s="368">
        <v>45</v>
      </c>
      <c r="B31" s="363" t="e">
        <f>VLOOKUP(A31,'пр.взв.'!B30:C157,2,FALSE)</f>
        <v>#N/A</v>
      </c>
      <c r="C31" s="363" t="e">
        <f>VLOOKUP(A31,'пр.взв.'!B30:H157,3,FALSE)</f>
        <v>#N/A</v>
      </c>
      <c r="D31" s="363" t="e">
        <f>VLOOKUP(A31,'пр.взв.'!B30:F157,4,FALSE)</f>
        <v>#N/A</v>
      </c>
      <c r="E31" s="123"/>
      <c r="F31" s="59"/>
      <c r="G31" s="54"/>
      <c r="H31" s="79"/>
      <c r="I31" s="65"/>
      <c r="J31" s="47"/>
      <c r="K31" s="47"/>
      <c r="L31" s="65"/>
      <c r="M31" s="21"/>
      <c r="N31" s="51"/>
      <c r="O31" s="51"/>
      <c r="P31" s="58" t="s">
        <v>24</v>
      </c>
      <c r="Q31" s="52"/>
      <c r="R31" s="52"/>
      <c r="S31" s="80"/>
      <c r="T31" s="110"/>
      <c r="U31" s="80"/>
      <c r="X31" s="112"/>
      <c r="Z31" s="113"/>
      <c r="AA31" s="122"/>
      <c r="AB31" s="361" t="e">
        <f>VLOOKUP(AE31,'пр.взв.'!B23:H235,2,FALSE)</f>
        <v>#N/A</v>
      </c>
      <c r="AC31" s="361" t="e">
        <f>VLOOKUP(AE31,'пр.взв.'!B23:AH157,3,FALSE)</f>
        <v>#N/A</v>
      </c>
      <c r="AD31" s="361" t="e">
        <f>VLOOKUP(AE31,'пр.взв.'!B23:H157,4,FALSE)</f>
        <v>#N/A</v>
      </c>
      <c r="AE31" s="393">
        <v>46</v>
      </c>
    </row>
    <row r="32" spans="1:31" ht="12" customHeight="1" thickBot="1">
      <c r="A32" s="369"/>
      <c r="B32" s="364"/>
      <c r="C32" s="364"/>
      <c r="D32" s="364"/>
      <c r="E32" s="54"/>
      <c r="F32" s="35"/>
      <c r="G32" s="18">
        <v>29</v>
      </c>
      <c r="H32" s="76"/>
      <c r="I32" s="51"/>
      <c r="J32" s="52"/>
      <c r="K32" s="52"/>
      <c r="L32" s="51"/>
      <c r="M32" s="28">
        <v>12</v>
      </c>
      <c r="N32" s="51"/>
      <c r="O32" s="51"/>
      <c r="P32" s="52"/>
      <c r="Q32" s="52"/>
      <c r="R32" s="52"/>
      <c r="S32" s="80"/>
      <c r="T32" s="110"/>
      <c r="U32" s="80"/>
      <c r="X32" s="114"/>
      <c r="Y32" s="18">
        <v>14</v>
      </c>
      <c r="Z32" s="112"/>
      <c r="AB32" s="362"/>
      <c r="AC32" s="362"/>
      <c r="AD32" s="362"/>
      <c r="AE32" s="394"/>
    </row>
    <row r="33" spans="1:31" ht="12" customHeight="1" thickBot="1">
      <c r="A33" s="370">
        <v>29</v>
      </c>
      <c r="B33" s="367" t="str">
        <f>VLOOKUP(A33,'пр.взв.'!B32:C159,2,FALSE)</f>
        <v>ДЕДИК Денис Александрович</v>
      </c>
      <c r="C33" s="367" t="str">
        <f>VLOOKUP(A33,'пр.взв.'!B32:H159,3,FALSE)</f>
        <v>23.08.1995 кмс</v>
      </c>
      <c r="D33" s="367" t="str">
        <f>VLOOKUP(A33,'пр.взв.'!B32:F159,4,FALSE)</f>
        <v>ДВФО</v>
      </c>
      <c r="E33" s="47"/>
      <c r="F33" s="54"/>
      <c r="G33" s="122" t="s">
        <v>242</v>
      </c>
      <c r="H33" s="60"/>
      <c r="I33" s="65"/>
      <c r="J33" s="47"/>
      <c r="K33" s="47"/>
      <c r="L33" s="65"/>
      <c r="M33" s="21"/>
      <c r="N33" s="383" t="str">
        <f>VLOOKUP(M32,'пр.взв.'!B6:H131,2,FALSE)</f>
        <v>АМАРЯН Гела Давидович</v>
      </c>
      <c r="O33" s="384"/>
      <c r="P33" s="384"/>
      <c r="Q33" s="384"/>
      <c r="R33" s="385"/>
      <c r="S33" s="80"/>
      <c r="T33" s="110"/>
      <c r="U33" s="80"/>
      <c r="Y33" s="122" t="s">
        <v>242</v>
      </c>
      <c r="Z33" s="112"/>
      <c r="AB33" s="359" t="str">
        <f>VLOOKUP(AE33,'пр.взв.'!B1:H237,2,FALSE)</f>
        <v>БУГАКОВ Сергей Викторович</v>
      </c>
      <c r="AC33" s="359" t="str">
        <f>VLOOKUP(AE33,'пр.взв.'!B1:AH159,3,FALSE)</f>
        <v>06.05.1996 КМС</v>
      </c>
      <c r="AD33" s="359" t="str">
        <f>VLOOKUP(AE33,'пр.взв.'!B1:H159,4,FALSE)</f>
        <v>УФО</v>
      </c>
      <c r="AE33" s="395">
        <v>30</v>
      </c>
    </row>
    <row r="34" spans="1:31" ht="12" customHeight="1" thickBot="1">
      <c r="A34" s="368"/>
      <c r="B34" s="143"/>
      <c r="C34" s="143"/>
      <c r="D34" s="143"/>
      <c r="E34" s="18">
        <v>29</v>
      </c>
      <c r="F34" s="71"/>
      <c r="G34" s="54"/>
      <c r="H34" s="56"/>
      <c r="I34" s="51"/>
      <c r="J34" s="52"/>
      <c r="K34" s="52"/>
      <c r="L34" s="51"/>
      <c r="M34" s="20"/>
      <c r="N34" s="386"/>
      <c r="O34" s="387"/>
      <c r="P34" s="387"/>
      <c r="Q34" s="387"/>
      <c r="R34" s="388"/>
      <c r="S34" s="80"/>
      <c r="T34" s="110"/>
      <c r="U34" s="43"/>
      <c r="Z34" s="114"/>
      <c r="AA34" s="18">
        <v>30</v>
      </c>
      <c r="AB34" s="360"/>
      <c r="AC34" s="360"/>
      <c r="AD34" s="360"/>
      <c r="AE34" s="393"/>
    </row>
    <row r="35" spans="1:31" ht="12" customHeight="1" thickBot="1">
      <c r="A35" s="368">
        <v>61</v>
      </c>
      <c r="B35" s="365" t="e">
        <f>VLOOKUP(A35,'пр.взв.'!B34:C161,2,FALSE)</f>
        <v>#N/A</v>
      </c>
      <c r="C35" s="365" t="e">
        <f>VLOOKUP(A35,'пр.взв.'!B34:H161,3,FALSE)</f>
        <v>#N/A</v>
      </c>
      <c r="D35" s="365" t="e">
        <f>VLOOKUP(A35,'пр.взв.'!B34:F161,4,FALSE)</f>
        <v>#N/A</v>
      </c>
      <c r="E35" s="123"/>
      <c r="F35" s="54"/>
      <c r="G35" s="54"/>
      <c r="H35" s="60"/>
      <c r="I35" s="65"/>
      <c r="J35" s="47"/>
      <c r="K35" s="47"/>
      <c r="L35" s="65"/>
      <c r="M35" s="21"/>
      <c r="N35" s="65"/>
      <c r="O35" s="65"/>
      <c r="P35" s="47"/>
      <c r="Q35" s="47"/>
      <c r="R35" s="47"/>
      <c r="S35" s="43"/>
      <c r="T35" s="110"/>
      <c r="U35" s="43"/>
      <c r="AA35" s="122"/>
      <c r="AB35" s="361" t="e">
        <f>VLOOKUP(AE35,'пр.взв.'!B1:H239,2,FALSE)</f>
        <v>#N/A</v>
      </c>
      <c r="AC35" s="361" t="e">
        <f>VLOOKUP(AE35,'пр.взв.'!B1:AH161,3,FALSE)</f>
        <v>#N/A</v>
      </c>
      <c r="AD35" s="361" t="e">
        <f>VLOOKUP(AE35,'пр.взв.'!B1:H161,4,FALSE)</f>
        <v>#N/A</v>
      </c>
      <c r="AE35" s="393">
        <v>62</v>
      </c>
    </row>
    <row r="36" spans="1:31" ht="12" customHeight="1" thickBot="1">
      <c r="A36" s="369"/>
      <c r="B36" s="366"/>
      <c r="C36" s="366"/>
      <c r="D36" s="366"/>
      <c r="E36" s="54"/>
      <c r="F36" s="54"/>
      <c r="G36" s="54"/>
      <c r="H36" s="56"/>
      <c r="I36" s="51"/>
      <c r="J36" s="52"/>
      <c r="K36" s="52"/>
      <c r="L36" s="51"/>
      <c r="M36" s="19">
        <v>25</v>
      </c>
      <c r="N36" s="51"/>
      <c r="O36" s="51"/>
      <c r="P36" s="52"/>
      <c r="Q36" s="52"/>
      <c r="R36" s="52"/>
      <c r="S36" s="19">
        <v>12</v>
      </c>
      <c r="T36" s="110"/>
      <c r="U36" s="43"/>
      <c r="AB36" s="362"/>
      <c r="AC36" s="362"/>
      <c r="AD36" s="362"/>
      <c r="AE36" s="394"/>
    </row>
    <row r="37" spans="1:31" ht="3" customHeight="1" thickBot="1">
      <c r="A37" s="84"/>
      <c r="B37" s="85"/>
      <c r="C37" s="85"/>
      <c r="D37" s="47"/>
      <c r="E37" s="54"/>
      <c r="F37" s="54"/>
      <c r="G37" s="54"/>
      <c r="H37" s="51"/>
      <c r="I37" s="61"/>
      <c r="J37" s="52"/>
      <c r="K37" s="52"/>
      <c r="L37" s="51"/>
      <c r="M37" s="86"/>
      <c r="N37" s="51"/>
      <c r="O37" s="51"/>
      <c r="P37" s="52"/>
      <c r="Q37" s="52"/>
      <c r="R37" s="52"/>
      <c r="S37" s="86"/>
      <c r="T37" s="110"/>
      <c r="U37" s="43"/>
      <c r="AB37" s="85"/>
      <c r="AC37" s="85"/>
      <c r="AD37" s="47"/>
      <c r="AE37" s="84"/>
    </row>
    <row r="38" spans="1:31" ht="12" customHeight="1" thickBot="1">
      <c r="A38" s="370">
        <v>3</v>
      </c>
      <c r="B38" s="367" t="str">
        <f>VLOOKUP(A38,'пр.взв.'!B6:H131,2,FALSE)</f>
        <v>ЛИСАВИН Игорь Алексеевич</v>
      </c>
      <c r="C38" s="367" t="str">
        <f>VLOOKUP(A38,'пр.взв.'!B6:H131,3,FALSE)</f>
        <v>15.12.1996 кмс</v>
      </c>
      <c r="D38" s="367" t="str">
        <f>VLOOKUP(A38,'пр.взв.'!B6:H131,4,FALSE)</f>
        <v>СЗФО</v>
      </c>
      <c r="E38" s="47"/>
      <c r="F38" s="47"/>
      <c r="G38" s="48"/>
      <c r="H38" s="52"/>
      <c r="I38" s="50"/>
      <c r="J38" s="51"/>
      <c r="K38" s="52"/>
      <c r="L38" s="51"/>
      <c r="M38" s="107" t="s">
        <v>241</v>
      </c>
      <c r="N38" s="51"/>
      <c r="O38" s="51"/>
      <c r="P38" s="52"/>
      <c r="Q38" s="52"/>
      <c r="R38" s="52"/>
      <c r="S38" s="107" t="s">
        <v>243</v>
      </c>
      <c r="T38" s="110"/>
      <c r="U38" s="43"/>
      <c r="AB38" s="359" t="str">
        <f>VLOOKUP(AE38,'пр.взв.'!B6:H242,2,FALSE)</f>
        <v>БАРХАНОЕВ Азраил Баширович</v>
      </c>
      <c r="AC38" s="359" t="str">
        <f>VLOOKUP(AE38,'пр.взв.'!B6:AH164,3,FALSE)</f>
        <v>24.06.1997 кмс</v>
      </c>
      <c r="AD38" s="359" t="str">
        <f>VLOOKUP(AE38,'пр.взв.'!B6:H164,4,FALSE)</f>
        <v>СКФО</v>
      </c>
      <c r="AE38" s="395">
        <v>4</v>
      </c>
    </row>
    <row r="39" spans="1:31" ht="12" customHeight="1">
      <c r="A39" s="368"/>
      <c r="B39" s="143"/>
      <c r="C39" s="143"/>
      <c r="D39" s="143"/>
      <c r="E39" s="18">
        <v>35</v>
      </c>
      <c r="F39" s="54"/>
      <c r="G39" s="55"/>
      <c r="H39" s="56"/>
      <c r="I39" s="57"/>
      <c r="J39" s="58"/>
      <c r="K39" s="52"/>
      <c r="L39" s="51"/>
      <c r="M39" s="20"/>
      <c r="N39" s="43"/>
      <c r="O39" s="43"/>
      <c r="P39" s="43"/>
      <c r="Q39" s="43"/>
      <c r="R39" s="43"/>
      <c r="S39" s="43"/>
      <c r="T39" s="110"/>
      <c r="U39" s="43"/>
      <c r="AA39" s="18">
        <v>36</v>
      </c>
      <c r="AB39" s="360"/>
      <c r="AC39" s="360"/>
      <c r="AD39" s="360"/>
      <c r="AE39" s="393"/>
    </row>
    <row r="40" spans="1:43" ht="12" customHeight="1" thickBot="1">
      <c r="A40" s="368">
        <v>35</v>
      </c>
      <c r="B40" s="360" t="str">
        <f>VLOOKUP(A40,'пр.взв.'!B6:H133,2,FALSE)</f>
        <v>АСМАРЯН Тигран Спартакович</v>
      </c>
      <c r="C40" s="360" t="str">
        <f>VLOOKUP(A40,'пр.взв.'!B6:H133,3,FALSE)</f>
        <v>15.02.1995, МС</v>
      </c>
      <c r="D40" s="360" t="str">
        <f>VLOOKUP(A40,'пр.взв.'!B6:H133,4,FALSE)</f>
        <v>С-П</v>
      </c>
      <c r="E40" s="122" t="s">
        <v>241</v>
      </c>
      <c r="F40" s="59"/>
      <c r="G40" s="54"/>
      <c r="H40" s="60"/>
      <c r="I40" s="61"/>
      <c r="J40" s="51"/>
      <c r="K40" s="52"/>
      <c r="L40" s="51"/>
      <c r="M40" s="28">
        <v>25</v>
      </c>
      <c r="N40" s="51"/>
      <c r="O40" s="51"/>
      <c r="P40" s="52"/>
      <c r="Q40" s="52"/>
      <c r="R40" s="52"/>
      <c r="S40" s="43"/>
      <c r="T40" s="110"/>
      <c r="U40" s="43"/>
      <c r="Z40" s="113"/>
      <c r="AA40" s="122" t="s">
        <v>241</v>
      </c>
      <c r="AB40" s="391" t="str">
        <f>VLOOKUP(AE40,'пр.взв.'!B6:H244,2,FALSE)</f>
        <v>МАКАРОВ Александр Сергеевич</v>
      </c>
      <c r="AC40" s="391" t="str">
        <f>VLOOKUP(AE40,'пр.взв.'!B6:AH166,3,FALSE)</f>
        <v>06.05.1995, КМС</v>
      </c>
      <c r="AD40" s="391" t="str">
        <f>VLOOKUP(AE40,'пр.взв.'!B6:H166,4,FALSE)</f>
        <v>ПФО</v>
      </c>
      <c r="AE40" s="393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369"/>
      <c r="B41" s="143"/>
      <c r="C41" s="143"/>
      <c r="D41" s="143"/>
      <c r="E41" s="54"/>
      <c r="F41" s="35"/>
      <c r="G41" s="18">
        <v>35</v>
      </c>
      <c r="H41" s="64"/>
      <c r="I41" s="57"/>
      <c r="J41" s="65"/>
      <c r="K41" s="47"/>
      <c r="L41" s="65"/>
      <c r="M41" s="21"/>
      <c r="N41" s="377" t="str">
        <f>VLOOKUP(M40,'пр.взв.'!B6:H145,2,FALSE)</f>
        <v>ЭЛАЕВ Рамазан Муртузалиевич</v>
      </c>
      <c r="O41" s="378"/>
      <c r="P41" s="378"/>
      <c r="Q41" s="378"/>
      <c r="R41" s="379"/>
      <c r="S41" s="43"/>
      <c r="T41" s="110"/>
      <c r="U41" s="43"/>
      <c r="X41" s="1"/>
      <c r="Y41" s="18">
        <v>36</v>
      </c>
      <c r="Z41" s="112"/>
      <c r="AB41" s="392"/>
      <c r="AC41" s="392"/>
      <c r="AD41" s="392"/>
      <c r="AE41" s="39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370">
        <v>19</v>
      </c>
      <c r="B42" s="367" t="str">
        <f>VLOOKUP(A42,'пр.взв.'!B8:H135,2,FALSE)</f>
        <v>ГРИГОРЬЕВ Игорь Алексеевич</v>
      </c>
      <c r="C42" s="367" t="str">
        <f>VLOOKUP(A42,'пр.взв.'!B8:H135,3,FALSE)</f>
        <v>05.02.1995   КМС</v>
      </c>
      <c r="D42" s="367" t="str">
        <f>VLOOKUP(A42,'пр.взв.'!B8:H135,4,FALSE)</f>
        <v>УФО</v>
      </c>
      <c r="E42" s="47"/>
      <c r="F42" s="54"/>
      <c r="G42" s="122" t="s">
        <v>243</v>
      </c>
      <c r="H42" s="66"/>
      <c r="I42" s="67"/>
      <c r="J42" s="51"/>
      <c r="K42" s="52"/>
      <c r="L42" s="51"/>
      <c r="M42" s="20"/>
      <c r="N42" s="380"/>
      <c r="O42" s="381"/>
      <c r="P42" s="381"/>
      <c r="Q42" s="381"/>
      <c r="R42" s="382"/>
      <c r="S42" s="43"/>
      <c r="T42" s="110"/>
      <c r="U42" s="43"/>
      <c r="X42" s="112"/>
      <c r="Y42" s="122" t="s">
        <v>241</v>
      </c>
      <c r="Z42" s="112"/>
      <c r="AB42" s="359" t="str">
        <f>VLOOKUP(AE42,'пр.взв.'!B8:H246,2,FALSE)</f>
        <v>КИЖАПКИН Матвей Сергеевич</v>
      </c>
      <c r="AC42" s="359" t="str">
        <f>VLOOKUP(AE42,'пр.взв.'!B8:AH168,3,FALSE)</f>
        <v>22.08.1996 кмс</v>
      </c>
      <c r="AD42" s="359" t="str">
        <f>VLOOKUP(AE42,'пр.взв.'!B8:H168,4,FALSE)</f>
        <v>ДВФО</v>
      </c>
      <c r="AE42" s="395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368"/>
      <c r="B43" s="143"/>
      <c r="C43" s="143"/>
      <c r="D43" s="143"/>
      <c r="E43" s="18">
        <v>19</v>
      </c>
      <c r="F43" s="71"/>
      <c r="G43" s="54"/>
      <c r="H43" s="56"/>
      <c r="I43" s="72"/>
      <c r="J43" s="61"/>
      <c r="K43" s="52"/>
      <c r="L43" s="51"/>
      <c r="M43" s="20"/>
      <c r="N43" s="61"/>
      <c r="O43" s="51"/>
      <c r="P43" s="64"/>
      <c r="Q43" s="61"/>
      <c r="R43" s="74"/>
      <c r="S43" s="43"/>
      <c r="T43" s="110"/>
      <c r="U43" s="43"/>
      <c r="X43" s="112"/>
      <c r="Z43" s="114"/>
      <c r="AA43" s="18">
        <v>20</v>
      </c>
      <c r="AB43" s="360"/>
      <c r="AC43" s="360"/>
      <c r="AD43" s="360"/>
      <c r="AE43" s="39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368">
        <v>51</v>
      </c>
      <c r="B44" s="363" t="e">
        <f>VLOOKUP(A44,'пр.взв.'!B10:H137,2,FALSE)</f>
        <v>#N/A</v>
      </c>
      <c r="C44" s="363" t="e">
        <f>VLOOKUP(A44,'пр.взв.'!B10:H137,3,FALSE)</f>
        <v>#N/A</v>
      </c>
      <c r="D44" s="363" t="e">
        <f>VLOOKUP(A44,'пр.взв.'!B10:H137,4,FALSE)</f>
        <v>#N/A</v>
      </c>
      <c r="E44" s="122"/>
      <c r="F44" s="54"/>
      <c r="G44" s="54"/>
      <c r="H44" s="60"/>
      <c r="I44" s="72"/>
      <c r="J44" s="61"/>
      <c r="K44" s="52"/>
      <c r="L44" s="51"/>
      <c r="M44" s="20"/>
      <c r="N44" s="51"/>
      <c r="O44" s="58"/>
      <c r="P44" s="57"/>
      <c r="Q44" s="61"/>
      <c r="R44" s="74"/>
      <c r="S44" s="43"/>
      <c r="T44" s="110"/>
      <c r="U44" s="43"/>
      <c r="X44" s="112"/>
      <c r="AA44" s="106"/>
      <c r="AB44" s="361" t="e">
        <f>VLOOKUP(AE44,'пр.взв.'!B8:H248,2,FALSE)</f>
        <v>#N/A</v>
      </c>
      <c r="AC44" s="361" t="e">
        <f>VLOOKUP(AE44,'пр.взв.'!B8:AH170,3,FALSE)</f>
        <v>#N/A</v>
      </c>
      <c r="AD44" s="361" t="e">
        <f>VLOOKUP(AE44,'пр.взв.'!B8:H170,4,FALSE)</f>
        <v>#N/A</v>
      </c>
      <c r="AE44" s="393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369"/>
      <c r="B45" s="364"/>
      <c r="C45" s="364"/>
      <c r="D45" s="364"/>
      <c r="E45" s="54"/>
      <c r="F45" s="54"/>
      <c r="G45" s="35"/>
      <c r="H45" s="61"/>
      <c r="I45" s="75"/>
      <c r="J45" s="51"/>
      <c r="K45" s="52"/>
      <c r="L45" s="51"/>
      <c r="M45" s="20"/>
      <c r="N45" s="51"/>
      <c r="O45" s="51"/>
      <c r="P45" s="52"/>
      <c r="Q45" s="52"/>
      <c r="R45" s="52"/>
      <c r="S45" s="43"/>
      <c r="T45" s="110"/>
      <c r="U45" s="43"/>
      <c r="W45" s="18">
        <v>12</v>
      </c>
      <c r="X45" s="112"/>
      <c r="AB45" s="362"/>
      <c r="AC45" s="362"/>
      <c r="AD45" s="362"/>
      <c r="AE45" s="394"/>
    </row>
    <row r="46" spans="1:31" ht="12" customHeight="1" thickBot="1">
      <c r="A46" s="370">
        <v>11</v>
      </c>
      <c r="B46" s="367" t="str">
        <f>VLOOKUP(A46,'пр.взв.'!B12:H139,2,FALSE)</f>
        <v>БУРДАЕВ Михаил Михайлович</v>
      </c>
      <c r="C46" s="367" t="str">
        <f>VLOOKUP(A46,'пр.взв.'!B12:H139,3,FALSE)</f>
        <v>14.02.1995 кмс</v>
      </c>
      <c r="D46" s="367" t="str">
        <f>VLOOKUP(A46,'пр.взв.'!B12:H139,4,FALSE)</f>
        <v>ПФО</v>
      </c>
      <c r="E46" s="47"/>
      <c r="F46" s="47"/>
      <c r="G46" s="54"/>
      <c r="H46" s="57"/>
      <c r="I46" s="18">
        <v>11</v>
      </c>
      <c r="J46" s="77"/>
      <c r="K46" s="51"/>
      <c r="L46" s="51"/>
      <c r="M46" s="20"/>
      <c r="N46" s="51"/>
      <c r="O46" s="51"/>
      <c r="P46" s="52"/>
      <c r="Q46" s="52"/>
      <c r="R46" s="52"/>
      <c r="S46" s="43"/>
      <c r="T46" s="110"/>
      <c r="U46" s="43"/>
      <c r="V46" s="113"/>
      <c r="W46" s="122" t="s">
        <v>241</v>
      </c>
      <c r="X46" s="112"/>
      <c r="AB46" s="359" t="str">
        <f>VLOOKUP(AE46,'пр.взв.'!B12:H250,2,FALSE)</f>
        <v>АМАРЯН Гела Давидович</v>
      </c>
      <c r="AC46" s="359" t="str">
        <f>VLOOKUP(AE46,'пр.взв.'!B12:AH172,3,FALSE)</f>
        <v>15.02.1996 КМС</v>
      </c>
      <c r="AD46" s="359" t="str">
        <f>VLOOKUP(AE46,'пр.взв.'!B12:H172,4,FALSE)</f>
        <v>МОС</v>
      </c>
      <c r="AE46" s="395">
        <v>12</v>
      </c>
    </row>
    <row r="47" spans="1:31" ht="12" customHeight="1" thickBot="1">
      <c r="A47" s="368"/>
      <c r="B47" s="143"/>
      <c r="C47" s="143"/>
      <c r="D47" s="143"/>
      <c r="E47" s="18">
        <v>11</v>
      </c>
      <c r="F47" s="54"/>
      <c r="G47" s="54"/>
      <c r="H47" s="73"/>
      <c r="I47" s="122" t="s">
        <v>242</v>
      </c>
      <c r="J47" s="51"/>
      <c r="K47" s="20"/>
      <c r="L47" s="51"/>
      <c r="M47" s="20"/>
      <c r="N47" s="51"/>
      <c r="O47" s="51"/>
      <c r="P47" s="58" t="s">
        <v>21</v>
      </c>
      <c r="Q47" s="51"/>
      <c r="R47" s="51"/>
      <c r="S47" s="43"/>
      <c r="T47" s="110"/>
      <c r="U47" s="43"/>
      <c r="V47" s="112"/>
      <c r="X47" s="112"/>
      <c r="AA47" s="18">
        <v>12</v>
      </c>
      <c r="AB47" s="360"/>
      <c r="AC47" s="360"/>
      <c r="AD47" s="360"/>
      <c r="AE47" s="393"/>
    </row>
    <row r="48" spans="1:31" ht="12" customHeight="1" thickBot="1">
      <c r="A48" s="368">
        <v>43</v>
      </c>
      <c r="B48" s="363" t="e">
        <f>VLOOKUP(A48,'пр.взв.'!B14:H141,2,FALSE)</f>
        <v>#N/A</v>
      </c>
      <c r="C48" s="363" t="e">
        <f>VLOOKUP(A48,'пр.взв.'!B14:H141,3,FALSE)</f>
        <v>#N/A</v>
      </c>
      <c r="D48" s="363" t="e">
        <f>VLOOKUP(A48,'пр.взв.'!B14:H141,4,FALSE)</f>
        <v>#N/A</v>
      </c>
      <c r="E48" s="122"/>
      <c r="F48" s="59"/>
      <c r="G48" s="54"/>
      <c r="H48" s="79"/>
      <c r="I48" s="65"/>
      <c r="J48" s="65"/>
      <c r="K48" s="21"/>
      <c r="L48" s="65"/>
      <c r="M48" s="21"/>
      <c r="N48" s="371" t="str">
        <f>VLOOKUP(R67,'пр.взв.'!B6:H131,2,FALSE)</f>
        <v>ТЕРЕХОВ Павел Николаевич</v>
      </c>
      <c r="O48" s="372"/>
      <c r="P48" s="372"/>
      <c r="Q48" s="372"/>
      <c r="R48" s="373"/>
      <c r="S48" s="43"/>
      <c r="T48" s="110"/>
      <c r="U48" s="43"/>
      <c r="V48" s="112"/>
      <c r="X48" s="112"/>
      <c r="Z48" s="113"/>
      <c r="AA48" s="122"/>
      <c r="AB48" s="361" t="e">
        <f>VLOOKUP(AE48,'пр.взв.'!B12:H252,2,FALSE)</f>
        <v>#N/A</v>
      </c>
      <c r="AC48" s="361" t="e">
        <f>VLOOKUP(AE48,'пр.взв.'!B12:AH174,3,FALSE)</f>
        <v>#N/A</v>
      </c>
      <c r="AD48" s="361" t="e">
        <f>VLOOKUP(AE48,'пр.взв.'!B12:H174,4,FALSE)</f>
        <v>#N/A</v>
      </c>
      <c r="AE48" s="393">
        <v>44</v>
      </c>
    </row>
    <row r="49" spans="1:31" ht="12" customHeight="1" thickBot="1">
      <c r="A49" s="369"/>
      <c r="B49" s="364"/>
      <c r="C49" s="364"/>
      <c r="D49" s="364"/>
      <c r="E49" s="54"/>
      <c r="F49" s="35"/>
      <c r="G49" s="18">
        <v>11</v>
      </c>
      <c r="H49" s="76"/>
      <c r="I49" s="51"/>
      <c r="J49" s="51"/>
      <c r="K49" s="20"/>
      <c r="L49" s="51"/>
      <c r="M49" s="20"/>
      <c r="N49" s="374"/>
      <c r="O49" s="375"/>
      <c r="P49" s="375"/>
      <c r="Q49" s="375"/>
      <c r="R49" s="376"/>
      <c r="S49" s="43"/>
      <c r="T49" s="110"/>
      <c r="U49" s="43"/>
      <c r="V49" s="112"/>
      <c r="X49" s="114"/>
      <c r="Y49" s="18">
        <v>12</v>
      </c>
      <c r="Z49" s="112"/>
      <c r="AB49" s="362"/>
      <c r="AC49" s="362"/>
      <c r="AD49" s="362"/>
      <c r="AE49" s="394"/>
    </row>
    <row r="50" spans="1:31" ht="12" customHeight="1" thickBot="1">
      <c r="A50" s="370">
        <v>27</v>
      </c>
      <c r="B50" s="367" t="str">
        <f>VLOOKUP(A50,'пр.взв.'!B16:H143,2,FALSE)</f>
        <v>ДАВИДЯНЦ Артур Олегович</v>
      </c>
      <c r="C50" s="367" t="str">
        <f>VLOOKUP(A50,'пр.взв.'!B16:H143,3,FALSE)</f>
        <v>24.02.1995 кмс</v>
      </c>
      <c r="D50" s="367" t="str">
        <f>VLOOKUP(A50,'пр.взв.'!B16:H143,4,FALSE)</f>
        <v>ЮФО</v>
      </c>
      <c r="E50" s="47"/>
      <c r="F50" s="54"/>
      <c r="G50" s="122" t="s">
        <v>242</v>
      </c>
      <c r="H50" s="60"/>
      <c r="I50" s="65"/>
      <c r="J50" s="65"/>
      <c r="K50" s="21"/>
      <c r="L50" s="65"/>
      <c r="M50" s="21"/>
      <c r="N50" s="65"/>
      <c r="O50" s="65"/>
      <c r="P50" s="47"/>
      <c r="Q50" s="47"/>
      <c r="R50" s="47"/>
      <c r="S50" s="43"/>
      <c r="T50" s="110"/>
      <c r="U50" s="80"/>
      <c r="V50" s="112"/>
      <c r="Y50" s="122" t="s">
        <v>242</v>
      </c>
      <c r="Z50" s="112"/>
      <c r="AB50" s="359" t="str">
        <f>VLOOKUP(AE50,'пр.взв.'!B16:H254,2,FALSE)</f>
        <v>ТЕРЕХОВ Павел Николаевич</v>
      </c>
      <c r="AC50" s="359" t="str">
        <f>VLOOKUP(AE50,'пр.взв.'!B16:AH176,3,FALSE)</f>
        <v>14.06.1995  мс</v>
      </c>
      <c r="AD50" s="359" t="str">
        <f>VLOOKUP(AE50,'пр.взв.'!B16:H176,4,FALSE)</f>
        <v>ЦФО</v>
      </c>
      <c r="AE50" s="395">
        <v>28</v>
      </c>
    </row>
    <row r="51" spans="1:31" ht="12" customHeight="1">
      <c r="A51" s="368"/>
      <c r="B51" s="143"/>
      <c r="C51" s="143"/>
      <c r="D51" s="143"/>
      <c r="E51" s="18">
        <v>27</v>
      </c>
      <c r="F51" s="71"/>
      <c r="G51" s="54"/>
      <c r="H51" s="56"/>
      <c r="I51" s="51"/>
      <c r="J51" s="51"/>
      <c r="K51" s="20"/>
      <c r="L51" s="51"/>
      <c r="M51" s="20"/>
      <c r="N51" s="51"/>
      <c r="O51" s="51"/>
      <c r="P51" s="52"/>
      <c r="Q51" s="52"/>
      <c r="R51" s="52"/>
      <c r="S51" s="43"/>
      <c r="T51" s="110"/>
      <c r="U51" s="80"/>
      <c r="V51" s="112"/>
      <c r="Z51" s="114"/>
      <c r="AA51" s="18">
        <v>28</v>
      </c>
      <c r="AB51" s="360"/>
      <c r="AC51" s="360"/>
      <c r="AD51" s="360"/>
      <c r="AE51" s="393"/>
    </row>
    <row r="52" spans="1:31" ht="12" customHeight="1" thickBot="1">
      <c r="A52" s="368">
        <v>59</v>
      </c>
      <c r="B52" s="363" t="e">
        <f>VLOOKUP(A52,'пр.взв.'!B18:H145,2,FALSE)</f>
        <v>#N/A</v>
      </c>
      <c r="C52" s="363" t="e">
        <f>VLOOKUP(A52,'пр.взв.'!B18:H145,3,FALSE)</f>
        <v>#N/A</v>
      </c>
      <c r="D52" s="363" t="e">
        <f>VLOOKUP(A52,'пр.взв.'!B18:H145,4,FALSE)</f>
        <v>#N/A</v>
      </c>
      <c r="E52" s="106"/>
      <c r="F52" s="54"/>
      <c r="G52" s="54"/>
      <c r="H52" s="60"/>
      <c r="I52" s="65"/>
      <c r="J52" s="65"/>
      <c r="K52" s="21"/>
      <c r="L52" s="65"/>
      <c r="M52" s="21"/>
      <c r="N52" s="65"/>
      <c r="O52" s="65"/>
      <c r="P52" s="47"/>
      <c r="Q52" s="47"/>
      <c r="R52" s="47"/>
      <c r="S52" s="43"/>
      <c r="T52" s="110"/>
      <c r="U52" s="80"/>
      <c r="V52" s="112"/>
      <c r="AA52" s="122"/>
      <c r="AB52" s="361" t="e">
        <f>VLOOKUP(AE52,'пр.взв.'!B16:H256,2,FALSE)</f>
        <v>#N/A</v>
      </c>
      <c r="AC52" s="361" t="e">
        <f>VLOOKUP(AE52,'пр.взв.'!B16:AH178,3,FALSE)</f>
        <v>#N/A</v>
      </c>
      <c r="AD52" s="361" t="e">
        <f>VLOOKUP(AE52,'пр.взв.'!B16:H178,4,FALSE)</f>
        <v>#N/A</v>
      </c>
      <c r="AE52" s="393">
        <v>60</v>
      </c>
    </row>
    <row r="53" spans="1:31" ht="12" customHeight="1" thickBot="1">
      <c r="A53" s="369"/>
      <c r="B53" s="364"/>
      <c r="C53" s="364"/>
      <c r="D53" s="364"/>
      <c r="E53" s="54"/>
      <c r="F53" s="54"/>
      <c r="G53" s="54"/>
      <c r="H53" s="56"/>
      <c r="I53" s="51"/>
      <c r="J53" s="51"/>
      <c r="K53" s="18">
        <v>11</v>
      </c>
      <c r="L53" s="87"/>
      <c r="M53" s="20"/>
      <c r="N53" s="51"/>
      <c r="O53" s="51"/>
      <c r="P53" s="52"/>
      <c r="Q53" s="52"/>
      <c r="R53" s="52"/>
      <c r="S53" s="43"/>
      <c r="T53" s="111"/>
      <c r="U53" s="18">
        <v>12</v>
      </c>
      <c r="V53" s="112"/>
      <c r="AB53" s="362"/>
      <c r="AC53" s="362"/>
      <c r="AD53" s="362"/>
      <c r="AE53" s="394"/>
    </row>
    <row r="54" spans="1:31" ht="12" customHeight="1" thickBot="1">
      <c r="A54" s="370">
        <v>7</v>
      </c>
      <c r="B54" s="367" t="str">
        <f>VLOOKUP(A54,'пр.взв.'!B6:H131,2,FALSE)</f>
        <v>ВАЦАЕВ Аюб Мурадович</v>
      </c>
      <c r="C54" s="367" t="str">
        <f>VLOOKUP(A54,'пр.взв.'!B6:H131,3,FALSE)</f>
        <v>22.04.1996 1р</v>
      </c>
      <c r="D54" s="367" t="str">
        <f>VLOOKUP(A54,'пр.взв.'!B6:H131,4,FALSE)</f>
        <v>СКФО</v>
      </c>
      <c r="E54" s="47"/>
      <c r="F54" s="47"/>
      <c r="G54" s="48"/>
      <c r="H54" s="48"/>
      <c r="I54" s="62"/>
      <c r="J54" s="70"/>
      <c r="K54" s="122" t="s">
        <v>243</v>
      </c>
      <c r="L54" s="52"/>
      <c r="M54" s="52"/>
      <c r="N54" s="390" t="s">
        <v>23</v>
      </c>
      <c r="O54" s="390"/>
      <c r="P54" s="52"/>
      <c r="Q54" s="52"/>
      <c r="R54" s="52"/>
      <c r="S54" s="43"/>
      <c r="T54" s="43"/>
      <c r="U54" s="106" t="s">
        <v>242</v>
      </c>
      <c r="V54" s="112"/>
      <c r="AB54" s="359" t="str">
        <f>VLOOKUP(AE54,'пр.взв.'!B2:H258,2,FALSE)</f>
        <v>СМЕРТИН Егор Евгеньевич</v>
      </c>
      <c r="AC54" s="359" t="str">
        <f>VLOOKUP(AE54,'пр.взв.'!B2:AH180,3,FALSE)</f>
        <v>26.02.1995 мс</v>
      </c>
      <c r="AD54" s="359" t="str">
        <f>VLOOKUP(AE54,'пр.взв.'!B2:H180,4,FALSE)</f>
        <v>УФО</v>
      </c>
      <c r="AE54" s="395">
        <v>8</v>
      </c>
    </row>
    <row r="55" spans="1:31" ht="12" customHeight="1">
      <c r="A55" s="368"/>
      <c r="B55" s="143"/>
      <c r="C55" s="143"/>
      <c r="D55" s="143"/>
      <c r="E55" s="18">
        <v>7</v>
      </c>
      <c r="F55" s="54"/>
      <c r="G55" s="55"/>
      <c r="H55" s="56"/>
      <c r="I55" s="57"/>
      <c r="J55" s="64"/>
      <c r="K55" s="81"/>
      <c r="L55" s="52"/>
      <c r="M55" s="52"/>
      <c r="N55" s="390"/>
      <c r="O55" s="390"/>
      <c r="P55" s="52"/>
      <c r="Q55" s="52"/>
      <c r="R55" s="52"/>
      <c r="S55" s="43"/>
      <c r="T55" s="43"/>
      <c r="U55" s="80"/>
      <c r="V55" s="112"/>
      <c r="AA55" s="18">
        <v>8</v>
      </c>
      <c r="AB55" s="360"/>
      <c r="AC55" s="360"/>
      <c r="AD55" s="360"/>
      <c r="AE55" s="393"/>
    </row>
    <row r="56" spans="1:31" ht="12" customHeight="1" thickBot="1">
      <c r="A56" s="368">
        <v>39</v>
      </c>
      <c r="B56" s="363" t="e">
        <f>VLOOKUP(A56,'пр.взв.'!B22:H149,2,FALSE)</f>
        <v>#N/A</v>
      </c>
      <c r="C56" s="363" t="e">
        <f>VLOOKUP(A56,'пр.взв.'!B22:H149,3,FALSE)</f>
        <v>#N/A</v>
      </c>
      <c r="D56" s="363" t="e">
        <f>VLOOKUP(A56,'пр.взв.'!B22:H149,4,FALSE)</f>
        <v>#N/A</v>
      </c>
      <c r="E56" s="122"/>
      <c r="F56" s="59"/>
      <c r="G56" s="54"/>
      <c r="H56" s="60"/>
      <c r="I56" s="61"/>
      <c r="J56" s="57"/>
      <c r="K56" s="21"/>
      <c r="L56" s="353"/>
      <c r="M56" s="353"/>
      <c r="N56" s="47"/>
      <c r="O56" s="47"/>
      <c r="P56" s="47"/>
      <c r="Q56" s="47"/>
      <c r="R56" s="62"/>
      <c r="T56" s="43"/>
      <c r="U56" s="80"/>
      <c r="V56" s="112"/>
      <c r="Z56" s="113"/>
      <c r="AA56" s="122"/>
      <c r="AB56" s="361" t="e">
        <f>VLOOKUP(AE56,'пр.взв.'!B20:H260,2,FALSE)</f>
        <v>#N/A</v>
      </c>
      <c r="AC56" s="361" t="e">
        <f>VLOOKUP(AE56,'пр.взв.'!B20:AH182,3,FALSE)</f>
        <v>#N/A</v>
      </c>
      <c r="AD56" s="361" t="e">
        <f>VLOOKUP(AE56,'пр.взв.'!B20:H182,4,FALSE)</f>
        <v>#N/A</v>
      </c>
      <c r="AE56" s="393">
        <v>40</v>
      </c>
    </row>
    <row r="57" spans="1:31" ht="12" customHeight="1" thickBot="1">
      <c r="A57" s="369"/>
      <c r="B57" s="364"/>
      <c r="C57" s="364"/>
      <c r="D57" s="364"/>
      <c r="E57" s="54"/>
      <c r="F57" s="35"/>
      <c r="G57" s="18">
        <v>23</v>
      </c>
      <c r="H57" s="64"/>
      <c r="I57" s="57"/>
      <c r="J57" s="61"/>
      <c r="K57" s="20"/>
      <c r="L57" s="354"/>
      <c r="M57" s="355"/>
      <c r="N57" s="62">
        <v>30</v>
      </c>
      <c r="O57" s="69"/>
      <c r="P57" s="62"/>
      <c r="T57" s="43"/>
      <c r="U57" s="80"/>
      <c r="V57" s="112"/>
      <c r="Y57" s="18">
        <v>8</v>
      </c>
      <c r="Z57" s="112"/>
      <c r="AB57" s="362"/>
      <c r="AC57" s="362"/>
      <c r="AD57" s="362"/>
      <c r="AE57" s="394"/>
    </row>
    <row r="58" spans="1:31" ht="12" customHeight="1" thickBot="1">
      <c r="A58" s="370">
        <v>23</v>
      </c>
      <c r="B58" s="367" t="str">
        <f>VLOOKUP(A58,'пр.взв.'!B24:H151,2,FALSE)</f>
        <v>КИСЬЯН Левон Арамович</v>
      </c>
      <c r="C58" s="367" t="str">
        <f>VLOOKUP(A58,'пр.взв.'!B24:H151,3,FALSE)</f>
        <v>30.05.1997 кмс</v>
      </c>
      <c r="D58" s="367" t="str">
        <f>VLOOKUP(A58,'пр.взв.'!B24:H151,4,FALSE)</f>
        <v>ЮФО</v>
      </c>
      <c r="E58" s="47"/>
      <c r="F58" s="54"/>
      <c r="G58" s="122" t="s">
        <v>241</v>
      </c>
      <c r="H58" s="82"/>
      <c r="I58" s="64"/>
      <c r="J58" s="61"/>
      <c r="K58" s="81"/>
      <c r="L58" s="80"/>
      <c r="M58" s="73"/>
      <c r="N58" s="136"/>
      <c r="O58" s="125"/>
      <c r="P58" s="126"/>
      <c r="Q58" s="127"/>
      <c r="T58" s="43"/>
      <c r="U58" s="80"/>
      <c r="V58" s="112"/>
      <c r="X58" s="113"/>
      <c r="Y58" s="122" t="s">
        <v>241</v>
      </c>
      <c r="Z58" s="112"/>
      <c r="AB58" s="359" t="str">
        <f>VLOOKUP(AE58,'пр.взв.'!B24:H262,2,FALSE)</f>
        <v>БАБИНЬЯН Самвел Валерьевич</v>
      </c>
      <c r="AC58" s="359" t="str">
        <f>VLOOKUP(AE58,'пр.взв.'!B24:AH184,3,FALSE)</f>
        <v>10.12.1997 кмс</v>
      </c>
      <c r="AD58" s="359" t="str">
        <f>VLOOKUP(AE58,'пр.взв.'!B24:H184,4,FALSE)</f>
        <v>ЮФО</v>
      </c>
      <c r="AE58" s="395">
        <v>24</v>
      </c>
    </row>
    <row r="59" spans="1:31" ht="12" customHeight="1">
      <c r="A59" s="368"/>
      <c r="B59" s="143"/>
      <c r="C59" s="143"/>
      <c r="D59" s="143"/>
      <c r="E59" s="18">
        <v>23</v>
      </c>
      <c r="F59" s="71"/>
      <c r="G59" s="54"/>
      <c r="H59" s="78"/>
      <c r="I59" s="61"/>
      <c r="J59" s="64"/>
      <c r="K59" s="20"/>
      <c r="L59" s="356"/>
      <c r="M59" s="357"/>
      <c r="N59" s="137"/>
      <c r="O59" s="129">
        <v>30</v>
      </c>
      <c r="P59" s="126"/>
      <c r="Q59" s="126"/>
      <c r="S59" s="74"/>
      <c r="T59" s="43"/>
      <c r="U59" s="80"/>
      <c r="V59" s="112"/>
      <c r="X59" s="112"/>
      <c r="Z59" s="114"/>
      <c r="AA59" s="18">
        <v>24</v>
      </c>
      <c r="AB59" s="360"/>
      <c r="AC59" s="360"/>
      <c r="AD59" s="360"/>
      <c r="AE59" s="393"/>
    </row>
    <row r="60" spans="1:31" ht="12" customHeight="1" thickBot="1">
      <c r="A60" s="368">
        <v>55</v>
      </c>
      <c r="B60" s="363" t="e">
        <f>VLOOKUP(A60,'пр.взв.'!B26:H153,2,FALSE)</f>
        <v>#N/A</v>
      </c>
      <c r="C60" s="363" t="e">
        <f>VLOOKUP(A60,'пр.взв.'!B26:H153,3,FALSE)</f>
        <v>#N/A</v>
      </c>
      <c r="D60" s="363" t="e">
        <f>VLOOKUP(A60,'пр.взв.'!B26:H153,4,FALSE)</f>
        <v>#N/A</v>
      </c>
      <c r="E60" s="122"/>
      <c r="F60" s="54"/>
      <c r="G60" s="54"/>
      <c r="H60" s="79"/>
      <c r="I60" s="61"/>
      <c r="J60" s="57"/>
      <c r="K60" s="21"/>
      <c r="L60" s="354"/>
      <c r="M60" s="354"/>
      <c r="N60" s="138">
        <v>22</v>
      </c>
      <c r="O60" s="131" t="s">
        <v>241</v>
      </c>
      <c r="P60" s="126"/>
      <c r="Q60" s="127"/>
      <c r="S60" s="63"/>
      <c r="T60" s="43"/>
      <c r="U60" s="80"/>
      <c r="V60" s="112"/>
      <c r="X60" s="112"/>
      <c r="AA60" s="122"/>
      <c r="AB60" s="361" t="e">
        <f>VLOOKUP(AE60,'пр.взв.'!B24:H264,2,FALSE)</f>
        <v>#N/A</v>
      </c>
      <c r="AC60" s="361" t="e">
        <f>VLOOKUP(AE60,'пр.взв.'!B24:AH186,3,FALSE)</f>
        <v>#N/A</v>
      </c>
      <c r="AD60" s="361" t="e">
        <f>VLOOKUP(AE60,'пр.взв.'!B24:H186,4,FALSE)</f>
        <v>#N/A</v>
      </c>
      <c r="AE60" s="393">
        <v>56</v>
      </c>
    </row>
    <row r="61" spans="1:31" ht="12" customHeight="1" thickBot="1">
      <c r="A61" s="369"/>
      <c r="B61" s="364"/>
      <c r="C61" s="364"/>
      <c r="D61" s="364"/>
      <c r="E61" s="54"/>
      <c r="F61" s="54"/>
      <c r="G61" s="35"/>
      <c r="H61" s="61"/>
      <c r="I61" s="18">
        <v>15</v>
      </c>
      <c r="J61" s="83"/>
      <c r="K61" s="20"/>
      <c r="L61" s="43"/>
      <c r="M61" s="63"/>
      <c r="N61" s="129"/>
      <c r="O61" s="128"/>
      <c r="P61" s="129">
        <v>34</v>
      </c>
      <c r="Q61" s="127"/>
      <c r="S61" s="63"/>
      <c r="T61" s="43"/>
      <c r="U61" s="80"/>
      <c r="V61" s="114"/>
      <c r="W61" s="108">
        <v>8</v>
      </c>
      <c r="X61" s="112"/>
      <c r="AB61" s="362"/>
      <c r="AC61" s="362"/>
      <c r="AD61" s="362"/>
      <c r="AE61" s="394"/>
    </row>
    <row r="62" spans="1:31" ht="12" customHeight="1" thickBot="1">
      <c r="A62" s="370">
        <v>15</v>
      </c>
      <c r="B62" s="367" t="str">
        <f>VLOOKUP(A62,'пр.взв.'!B28:H155,2,FALSE)</f>
        <v>ПОГОСЯН Давид Балабекович</v>
      </c>
      <c r="C62" s="367" t="str">
        <f>VLOOKUP(A62,'пр.взв.'!B28:H155,3,FALSE)</f>
        <v>09.11.1996 кмс</v>
      </c>
      <c r="D62" s="367" t="str">
        <f>VLOOKUP(A62,'пр.взв.'!B28:H155,4,FALSE)</f>
        <v>ЦФО</v>
      </c>
      <c r="E62" s="47"/>
      <c r="F62" s="47"/>
      <c r="G62" s="54"/>
      <c r="H62" s="57"/>
      <c r="I62" s="122" t="s">
        <v>243</v>
      </c>
      <c r="J62" s="61"/>
      <c r="K62" s="51"/>
      <c r="L62" s="43"/>
      <c r="M62" s="63"/>
      <c r="N62" s="129"/>
      <c r="O62" s="138">
        <v>34</v>
      </c>
      <c r="P62" s="131" t="s">
        <v>242</v>
      </c>
      <c r="Q62" s="127"/>
      <c r="S62" s="56"/>
      <c r="T62" s="43"/>
      <c r="U62" s="80"/>
      <c r="W62" s="124" t="s">
        <v>242</v>
      </c>
      <c r="X62" s="112"/>
      <c r="AB62" s="359" t="str">
        <f>VLOOKUP(AE62,'пр.взв.'!B28:H266,2,FALSE)</f>
        <v>КЛЕВАКИН Иван Андреевич</v>
      </c>
      <c r="AC62" s="359" t="str">
        <f>VLOOKUP(AE62,'пр.взв.'!B28:AH188,3,FALSE)</f>
        <v>10.02.1995 кмс</v>
      </c>
      <c r="AD62" s="359" t="str">
        <f>VLOOKUP(AE62,'пр.взв.'!B28:H188,4,FALSE)</f>
        <v>С-П</v>
      </c>
      <c r="AE62" s="395">
        <v>16</v>
      </c>
    </row>
    <row r="63" spans="1:31" ht="12" customHeight="1">
      <c r="A63" s="368"/>
      <c r="B63" s="143"/>
      <c r="C63" s="143"/>
      <c r="D63" s="143"/>
      <c r="E63" s="18">
        <v>15</v>
      </c>
      <c r="F63" s="54"/>
      <c r="G63" s="54"/>
      <c r="H63" s="73"/>
      <c r="I63" s="51"/>
      <c r="J63" s="52"/>
      <c r="K63" s="52"/>
      <c r="L63" s="356"/>
      <c r="M63" s="356"/>
      <c r="N63" s="129"/>
      <c r="O63" s="127"/>
      <c r="P63" s="132"/>
      <c r="Q63" s="127"/>
      <c r="S63" s="56"/>
      <c r="T63" s="43"/>
      <c r="U63" s="80"/>
      <c r="X63" s="112"/>
      <c r="AA63" s="18">
        <v>16</v>
      </c>
      <c r="AB63" s="360"/>
      <c r="AC63" s="360"/>
      <c r="AD63" s="360"/>
      <c r="AE63" s="393"/>
    </row>
    <row r="64" spans="1:31" ht="12" customHeight="1" thickBot="1">
      <c r="A64" s="368">
        <v>47</v>
      </c>
      <c r="B64" s="363" t="e">
        <f>VLOOKUP(A64,'пр.взв.'!B30:H157,2,FALSE)</f>
        <v>#N/A</v>
      </c>
      <c r="C64" s="363" t="e">
        <f>VLOOKUP(A64,'пр.взв.'!B30:H157,3,FALSE)</f>
        <v>#N/A</v>
      </c>
      <c r="D64" s="363" t="e">
        <f>VLOOKUP(A64,'пр.взв.'!B30:H157,4,FALSE)</f>
        <v>#N/A</v>
      </c>
      <c r="E64" s="123"/>
      <c r="F64" s="59"/>
      <c r="G64" s="54"/>
      <c r="H64" s="79"/>
      <c r="I64" s="65"/>
      <c r="L64" s="109"/>
      <c r="M64" s="68"/>
      <c r="N64" s="129">
        <v>28</v>
      </c>
      <c r="O64" s="127"/>
      <c r="P64" s="133"/>
      <c r="Q64" s="129">
        <v>28</v>
      </c>
      <c r="S64" s="61"/>
      <c r="T64" s="43"/>
      <c r="U64" s="80"/>
      <c r="X64" s="112"/>
      <c r="Z64" s="113"/>
      <c r="AA64" s="122"/>
      <c r="AB64" s="361" t="e">
        <f>VLOOKUP(AE64,'пр.взв.'!B28:H268,2,FALSE)</f>
        <v>#N/A</v>
      </c>
      <c r="AC64" s="361" t="e">
        <f>VLOOKUP(AE64,'пр.взв.'!B28:AH190,3,FALSE)</f>
        <v>#N/A</v>
      </c>
      <c r="AD64" s="361" t="e">
        <f>VLOOKUP(AE64,'пр.взв.'!B28:H190,4,FALSE)</f>
        <v>#N/A</v>
      </c>
      <c r="AE64" s="393">
        <v>48</v>
      </c>
    </row>
    <row r="65" spans="1:31" ht="12" customHeight="1" thickBot="1">
      <c r="A65" s="369"/>
      <c r="B65" s="364"/>
      <c r="C65" s="364"/>
      <c r="D65" s="364"/>
      <c r="E65" s="54"/>
      <c r="F65" s="35"/>
      <c r="G65" s="18">
        <v>15</v>
      </c>
      <c r="H65" s="76"/>
      <c r="I65" s="51"/>
      <c r="L65" s="80"/>
      <c r="M65" s="73"/>
      <c r="N65" s="136"/>
      <c r="O65" s="127"/>
      <c r="P65" s="132"/>
      <c r="Q65" s="131" t="s">
        <v>242</v>
      </c>
      <c r="S65" s="56"/>
      <c r="T65" s="43"/>
      <c r="U65" s="80"/>
      <c r="X65" s="114"/>
      <c r="Y65" s="18">
        <v>32</v>
      </c>
      <c r="Z65" s="112"/>
      <c r="AB65" s="362"/>
      <c r="AC65" s="362"/>
      <c r="AD65" s="362"/>
      <c r="AE65" s="394"/>
    </row>
    <row r="66" spans="1:31" ht="12" customHeight="1" thickBot="1">
      <c r="A66" s="370">
        <v>31</v>
      </c>
      <c r="B66" s="367" t="str">
        <f>VLOOKUP(A66,'пр.взв.'!B32:H159,2,FALSE)</f>
        <v>ИВАНОВ Дмитрий Игоревич</v>
      </c>
      <c r="C66" s="367" t="str">
        <f>VLOOKUP(A66,'пр.взв.'!B32:H159,3,FALSE)</f>
        <v>14.09.1995 кмс</v>
      </c>
      <c r="D66" s="367" t="str">
        <f>VLOOKUP(A66,'пр.взв.'!B32:H159,4,FALSE)</f>
        <v>ПФО</v>
      </c>
      <c r="E66" s="47"/>
      <c r="F66" s="54"/>
      <c r="G66" s="122" t="s">
        <v>243</v>
      </c>
      <c r="H66" s="60"/>
      <c r="I66" s="65"/>
      <c r="L66" s="356"/>
      <c r="M66" s="357"/>
      <c r="N66" s="137"/>
      <c r="O66" s="129">
        <v>28</v>
      </c>
      <c r="P66" s="132"/>
      <c r="Q66" s="128"/>
      <c r="S66" s="56"/>
      <c r="T66" s="43"/>
      <c r="U66" s="80"/>
      <c r="Y66" s="122" t="s">
        <v>242</v>
      </c>
      <c r="Z66" s="112"/>
      <c r="AB66" s="359" t="str">
        <f>VLOOKUP(AE66,'пр.взв.'!B32:H270,2,FALSE)</f>
        <v>ЗИННАТОВ Ролан Рифатович</v>
      </c>
      <c r="AC66" s="359" t="str">
        <f>VLOOKUP(AE66,'пр.взв.'!B32:AH192,3,FALSE)</f>
        <v>26.12.1996 КМС</v>
      </c>
      <c r="AD66" s="359" t="str">
        <f>VLOOKUP(AE66,'пр.взв.'!B32:H192,4,FALSE)</f>
        <v>ПФО</v>
      </c>
      <c r="AE66" s="395">
        <v>32</v>
      </c>
    </row>
    <row r="67" spans="1:31" ht="12" customHeight="1">
      <c r="A67" s="368"/>
      <c r="B67" s="143"/>
      <c r="C67" s="143"/>
      <c r="D67" s="143"/>
      <c r="E67" s="18">
        <v>31</v>
      </c>
      <c r="F67" s="71"/>
      <c r="G67" s="54"/>
      <c r="H67" s="56"/>
      <c r="I67" s="51"/>
      <c r="L67" s="43"/>
      <c r="M67" s="69"/>
      <c r="N67" s="138">
        <v>36</v>
      </c>
      <c r="O67" s="131" t="s">
        <v>242</v>
      </c>
      <c r="P67" s="132"/>
      <c r="Q67" s="128"/>
      <c r="R67" s="18">
        <v>28</v>
      </c>
      <c r="S67" s="56"/>
      <c r="T67" s="43"/>
      <c r="U67" s="43"/>
      <c r="Z67" s="114"/>
      <c r="AA67" s="18">
        <v>32</v>
      </c>
      <c r="AB67" s="360"/>
      <c r="AC67" s="360"/>
      <c r="AD67" s="360"/>
      <c r="AE67" s="393"/>
    </row>
    <row r="68" spans="1:31" ht="12" customHeight="1" thickBot="1">
      <c r="A68" s="368">
        <v>63</v>
      </c>
      <c r="B68" s="365" t="e">
        <f>VLOOKUP(A68,'пр.взв.'!B34:H161,2,FALSE)</f>
        <v>#N/A</v>
      </c>
      <c r="C68" s="365" t="e">
        <f>VLOOKUP(A68,'пр.взв.'!B34:H161,3,FALSE)</f>
        <v>#N/A</v>
      </c>
      <c r="D68" s="365" t="e">
        <f>VLOOKUP(A68,'пр.взв.'!B34:H161,4,FALSE)</f>
        <v>#N/A</v>
      </c>
      <c r="E68" s="123"/>
      <c r="F68" s="54"/>
      <c r="G68" s="54"/>
      <c r="H68" s="60">
        <f>HYPERLINK('[1]реквизиты'!$A$20)</f>
      </c>
      <c r="I68" s="65"/>
      <c r="L68" s="43"/>
      <c r="M68" s="63"/>
      <c r="N68" s="127"/>
      <c r="O68" s="128"/>
      <c r="P68" s="138">
        <v>28</v>
      </c>
      <c r="Q68" s="128"/>
      <c r="R68" s="122" t="s">
        <v>242</v>
      </c>
      <c r="S68" s="56"/>
      <c r="T68" s="43"/>
      <c r="U68" s="43"/>
      <c r="AA68" s="122"/>
      <c r="AB68" s="361" t="e">
        <f>VLOOKUP(AE68,'пр.взв.'!B32:H272,2,FALSE)</f>
        <v>#N/A</v>
      </c>
      <c r="AC68" s="361" t="e">
        <f>VLOOKUP(AE68,'пр.взв.'!B32:AH194,3,FALSE)</f>
        <v>#N/A</v>
      </c>
      <c r="AD68" s="361" t="e">
        <f>VLOOKUP(AE68,'пр.взв.'!B32:H194,4,FALSE)</f>
        <v>#N/A</v>
      </c>
      <c r="AE68" s="393">
        <v>64</v>
      </c>
    </row>
    <row r="69" spans="1:31" ht="12" customHeight="1" thickBot="1">
      <c r="A69" s="369"/>
      <c r="B69" s="366"/>
      <c r="C69" s="366"/>
      <c r="D69" s="366"/>
      <c r="E69" s="108"/>
      <c r="F69" s="54"/>
      <c r="G69" s="55"/>
      <c r="H69" s="56"/>
      <c r="I69" s="57"/>
      <c r="L69" s="80"/>
      <c r="M69" s="64"/>
      <c r="N69" s="127"/>
      <c r="O69" s="138">
        <v>8</v>
      </c>
      <c r="P69" s="135" t="s">
        <v>241</v>
      </c>
      <c r="Q69" s="128"/>
      <c r="S69" s="56"/>
      <c r="T69" s="43"/>
      <c r="U69" s="43"/>
      <c r="AB69" s="362"/>
      <c r="AC69" s="362"/>
      <c r="AD69" s="362"/>
      <c r="AE69" s="394"/>
    </row>
    <row r="70" spans="1:21" ht="13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88"/>
      <c r="L70" s="90"/>
      <c r="M70" s="51"/>
      <c r="N70" s="126"/>
      <c r="O70" s="127"/>
      <c r="P70" s="126"/>
      <c r="Q70" s="138">
        <v>11</v>
      </c>
      <c r="R70" s="57"/>
      <c r="S70" s="65"/>
      <c r="T70" s="43"/>
      <c r="U70" s="43"/>
    </row>
    <row r="71" spans="1:21" ht="12.75">
      <c r="A71" s="47"/>
      <c r="B71" s="47"/>
      <c r="C71" s="47"/>
      <c r="D71" s="47"/>
      <c r="E71" s="47"/>
      <c r="F71" s="47"/>
      <c r="G71" s="47"/>
      <c r="H71" s="93">
        <f>HYPERLINK('[1]реквизиты'!$A$22)</f>
      </c>
      <c r="I71" s="58"/>
      <c r="J71" s="58"/>
      <c r="K71" s="88"/>
      <c r="L71" s="90"/>
      <c r="M71" s="90"/>
      <c r="N71" s="88"/>
      <c r="O71" s="88"/>
      <c r="P71" s="94">
        <f>HYPERLINK('[1]реквизиты'!$G$23)</f>
      </c>
      <c r="Q71" s="65"/>
      <c r="R71" s="47"/>
      <c r="S71" s="43"/>
      <c r="T71" s="43"/>
      <c r="U71" s="43"/>
    </row>
    <row r="72" spans="1:9" ht="12.75">
      <c r="A72" s="43"/>
      <c r="B72" s="43"/>
      <c r="C72" s="43"/>
      <c r="D72" s="43"/>
      <c r="E72" s="43"/>
      <c r="F72" s="43"/>
      <c r="G72" s="43"/>
      <c r="H72" s="43"/>
      <c r="I72" s="43"/>
    </row>
    <row r="73" spans="1:31" ht="12.75">
      <c r="A73" s="52" t="str">
        <f>HYPERLINK('[1]реквизиты'!$A$6)</f>
        <v>Гл. судья, судья МК</v>
      </c>
      <c r="B73" s="52"/>
      <c r="C73" s="88"/>
      <c r="D73" s="90"/>
      <c r="E73" s="90"/>
      <c r="F73" s="90"/>
      <c r="G73" s="351" t="str">
        <f>'[1]реквизиты'!$G$7</f>
        <v>И.Р.Стахеев</v>
      </c>
      <c r="H73" s="351"/>
      <c r="I73" s="351"/>
      <c r="J73" s="352" t="str">
        <f>'[1]реквизиты'!$G$8</f>
        <v>/г. Гороховец/</v>
      </c>
      <c r="K73" s="352"/>
      <c r="L73" s="88"/>
      <c r="M73" s="90"/>
      <c r="N73" s="90"/>
      <c r="O73" s="90"/>
      <c r="T73" s="47" t="str">
        <f>HYPERLINK('[1]реквизиты'!$A$8)</f>
        <v>Гл. секретарь, судья МК</v>
      </c>
      <c r="U73" s="47"/>
      <c r="V73" s="88"/>
      <c r="W73" s="90"/>
      <c r="X73" s="90"/>
      <c r="Y73" s="90"/>
      <c r="AB73" s="358" t="str">
        <f>'[1]реквизиты'!$G$9</f>
        <v>Д.Е.Вышегородцев</v>
      </c>
      <c r="AC73" s="358"/>
      <c r="AD73" s="352" t="str">
        <f>'[1]реквизиты'!$G$10</f>
        <v>/г.Северск/</v>
      </c>
      <c r="AE73" s="352"/>
    </row>
    <row r="74" spans="1:25" ht="12.75">
      <c r="A74" s="47"/>
      <c r="B74" s="47"/>
      <c r="C74" s="88"/>
      <c r="D74" s="90"/>
      <c r="E74" s="90"/>
      <c r="F74" s="90"/>
      <c r="H74" s="43"/>
      <c r="I74" s="43"/>
      <c r="Q74" s="88"/>
      <c r="R74" s="43"/>
      <c r="S74" s="43"/>
      <c r="T74" s="58"/>
      <c r="U74" s="52"/>
      <c r="V74" s="88"/>
      <c r="W74" s="88"/>
      <c r="X74" s="90"/>
      <c r="Y74" s="90"/>
    </row>
    <row r="75" spans="9:19" ht="12.75">
      <c r="I75" s="43"/>
      <c r="Q75" s="88"/>
      <c r="R75" s="43"/>
      <c r="S75" s="43"/>
    </row>
    <row r="76" spans="9:19" ht="12.7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2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1:2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1:2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1:2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1:2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1:2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</row>
    <row r="93" spans="1:2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2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</row>
    <row r="96" spans="1:2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</row>
    <row r="97" spans="1:2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1:2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1:2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</row>
    <row r="101" spans="1:2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1:2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1:2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1:2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1:2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</row>
    <row r="108" spans="1:2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</row>
    <row r="109" spans="1:2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1:2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</row>
    <row r="112" spans="1:2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1:2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1:2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1:2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1:2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1:2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1:2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1:2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1:2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1:2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1:2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1:2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1:2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1:21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1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1:21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1:21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1:21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1:21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1:21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1:21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1:21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1:21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</sheetData>
  <sheetProtection/>
  <mergeCells count="285">
    <mergeCell ref="F2:Z2"/>
    <mergeCell ref="F1:Z1"/>
    <mergeCell ref="AC1:AE2"/>
    <mergeCell ref="AC3:AE3"/>
    <mergeCell ref="AB4:AE4"/>
    <mergeCell ref="N54:O55"/>
    <mergeCell ref="F3:Z3"/>
    <mergeCell ref="AE42:AE43"/>
    <mergeCell ref="AE44:AE45"/>
    <mergeCell ref="AE5:AE6"/>
    <mergeCell ref="AE7:AE8"/>
    <mergeCell ref="AE9:AE10"/>
    <mergeCell ref="AE11:AE12"/>
    <mergeCell ref="AE66:AE67"/>
    <mergeCell ref="AE13:AE14"/>
    <mergeCell ref="AE15:AE16"/>
    <mergeCell ref="AE17:AE18"/>
    <mergeCell ref="AE19:AE20"/>
    <mergeCell ref="AE58:AE59"/>
    <mergeCell ref="AE21:AE22"/>
    <mergeCell ref="AE68:AE69"/>
    <mergeCell ref="AE60:AE61"/>
    <mergeCell ref="AE64:AE65"/>
    <mergeCell ref="AE48:AE49"/>
    <mergeCell ref="AE50:AE51"/>
    <mergeCell ref="AE29:AE30"/>
    <mergeCell ref="AE35:AE36"/>
    <mergeCell ref="AE46:AE47"/>
    <mergeCell ref="AE23:AE24"/>
    <mergeCell ref="AE25:AE26"/>
    <mergeCell ref="AE27:AE28"/>
    <mergeCell ref="AE56:AE57"/>
    <mergeCell ref="AE31:AE32"/>
    <mergeCell ref="AE33:AE34"/>
    <mergeCell ref="AE38:AE39"/>
    <mergeCell ref="AE40:AE41"/>
    <mergeCell ref="AD58:AD59"/>
    <mergeCell ref="AE52:AE53"/>
    <mergeCell ref="AE62:AE63"/>
    <mergeCell ref="AE54:AE55"/>
    <mergeCell ref="AB66:AB67"/>
    <mergeCell ref="AC66:AC67"/>
    <mergeCell ref="AD66:AD67"/>
    <mergeCell ref="AB54:AB55"/>
    <mergeCell ref="AC54:AC55"/>
    <mergeCell ref="AD54:AD55"/>
    <mergeCell ref="AB68:AB69"/>
    <mergeCell ref="AC68:AC69"/>
    <mergeCell ref="AD68:AD69"/>
    <mergeCell ref="AB60:AB61"/>
    <mergeCell ref="AC60:AC61"/>
    <mergeCell ref="AD60:AD61"/>
    <mergeCell ref="AB62:AB63"/>
    <mergeCell ref="AC62:AC63"/>
    <mergeCell ref="AD62:AD63"/>
    <mergeCell ref="AD64:AD65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B9:AB10"/>
    <mergeCell ref="AC9:AC10"/>
    <mergeCell ref="AD9:AD10"/>
    <mergeCell ref="AB11:AB12"/>
    <mergeCell ref="AC11:AC12"/>
    <mergeCell ref="AD11:AD12"/>
    <mergeCell ref="AB5:AB6"/>
    <mergeCell ref="AC5:AC6"/>
    <mergeCell ref="AD5:AD6"/>
    <mergeCell ref="AB7:AB8"/>
    <mergeCell ref="AC7:AC8"/>
    <mergeCell ref="AD7:AD8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N33:R34"/>
    <mergeCell ref="N27:R28"/>
    <mergeCell ref="D17:D18"/>
    <mergeCell ref="D9:D10"/>
    <mergeCell ref="D11:D12"/>
    <mergeCell ref="D13:D14"/>
    <mergeCell ref="D15:D16"/>
    <mergeCell ref="B11:B12"/>
    <mergeCell ref="C11:C12"/>
    <mergeCell ref="A13:A14"/>
    <mergeCell ref="B13:B14"/>
    <mergeCell ref="C13:C14"/>
    <mergeCell ref="A9:A10"/>
    <mergeCell ref="B9:B10"/>
    <mergeCell ref="C9:C10"/>
    <mergeCell ref="A11:A1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A44:A45"/>
    <mergeCell ref="B44:B45"/>
    <mergeCell ref="C44:C45"/>
    <mergeCell ref="C52:C53"/>
    <mergeCell ref="A40:A41"/>
    <mergeCell ref="B40:B41"/>
    <mergeCell ref="C40:C41"/>
    <mergeCell ref="A48:A49"/>
    <mergeCell ref="B48:B49"/>
    <mergeCell ref="C48:C49"/>
    <mergeCell ref="A46:A47"/>
    <mergeCell ref="B46:B47"/>
    <mergeCell ref="C46:C47"/>
    <mergeCell ref="B64:B65"/>
    <mergeCell ref="C64:C65"/>
    <mergeCell ref="D64:D65"/>
    <mergeCell ref="A62:A63"/>
    <mergeCell ref="A56:A57"/>
    <mergeCell ref="D48:D49"/>
    <mergeCell ref="A50:A51"/>
    <mergeCell ref="B50:B51"/>
    <mergeCell ref="C50:C51"/>
    <mergeCell ref="D50:D51"/>
    <mergeCell ref="A38:A39"/>
    <mergeCell ref="B38:B39"/>
    <mergeCell ref="C38:C39"/>
    <mergeCell ref="D52:D53"/>
    <mergeCell ref="A54:A55"/>
    <mergeCell ref="B54:B55"/>
    <mergeCell ref="C54:C55"/>
    <mergeCell ref="D54:D55"/>
    <mergeCell ref="A52:A53"/>
    <mergeCell ref="B52:B53"/>
    <mergeCell ref="A68:A69"/>
    <mergeCell ref="B68:B69"/>
    <mergeCell ref="C68:C69"/>
    <mergeCell ref="A60:A61"/>
    <mergeCell ref="B60:B61"/>
    <mergeCell ref="C60:C61"/>
    <mergeCell ref="B62:B63"/>
    <mergeCell ref="A66:A67"/>
    <mergeCell ref="B66:B67"/>
    <mergeCell ref="C66:C67"/>
    <mergeCell ref="D66:D67"/>
    <mergeCell ref="N48:R49"/>
    <mergeCell ref="N41:R42"/>
    <mergeCell ref="D60:D61"/>
    <mergeCell ref="C62:C63"/>
    <mergeCell ref="D62:D63"/>
    <mergeCell ref="C56:C57"/>
    <mergeCell ref="D56:D57"/>
    <mergeCell ref="C58:C59"/>
    <mergeCell ref="D58:D59"/>
    <mergeCell ref="A64:A65"/>
    <mergeCell ref="L7:M7"/>
    <mergeCell ref="L8:M8"/>
    <mergeCell ref="L10:M10"/>
    <mergeCell ref="L11:M11"/>
    <mergeCell ref="L14:M14"/>
    <mergeCell ref="L17:M17"/>
    <mergeCell ref="B56:B57"/>
    <mergeCell ref="A58:A59"/>
    <mergeCell ref="B58:B59"/>
    <mergeCell ref="AD73:AE73"/>
    <mergeCell ref="L63:M63"/>
    <mergeCell ref="L66:M66"/>
    <mergeCell ref="L60:M60"/>
    <mergeCell ref="D19:D20"/>
    <mergeCell ref="D35:D36"/>
    <mergeCell ref="D44:D45"/>
    <mergeCell ref="D68:D69"/>
    <mergeCell ref="D46:D47"/>
    <mergeCell ref="D42:D43"/>
    <mergeCell ref="G73:I73"/>
    <mergeCell ref="J73:K73"/>
    <mergeCell ref="L56:M56"/>
    <mergeCell ref="L57:M57"/>
    <mergeCell ref="L59:M59"/>
    <mergeCell ref="AB73:AC73"/>
    <mergeCell ref="AB58:AB59"/>
    <mergeCell ref="AC58:AC59"/>
    <mergeCell ref="AB64:AB65"/>
    <mergeCell ref="AC64:AC65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2015-02-18T06:26:43Z</cp:lastPrinted>
  <dcterms:created xsi:type="dcterms:W3CDTF">1996-10-08T23:32:33Z</dcterms:created>
  <dcterms:modified xsi:type="dcterms:W3CDTF">2015-02-18T06:26:53Z</dcterms:modified>
  <cp:category/>
  <cp:version/>
  <cp:contentType/>
  <cp:contentStatus/>
</cp:coreProperties>
</file>