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6" yWindow="540" windowWidth="12432" windowHeight="7320" activeTab="3"/>
  </bookViews>
  <sheets>
    <sheet name="пр.взв." sheetId="1" r:id="rId1"/>
    <sheet name="полуфинал" sheetId="2" r:id="rId2"/>
    <sheet name="Стартовый" sheetId="3" r:id="rId3"/>
    <sheet name="пр.хода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<sst xmlns="http://schemas.openxmlformats.org/spreadsheetml/2006/main" count="170" uniqueCount="101">
  <si>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</si>
  <si>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</si>
  <si>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</si>
  <si>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</si>
  <si>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</si>
  <si>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</si>
  <si>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</si>
  <si>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</si>
  <si>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кр</t>
  </si>
  <si>
    <t>син</t>
  </si>
  <si>
    <t>Finalif in ale</t>
  </si>
  <si>
    <t>PROTOKOL                                                                               of competition</t>
  </si>
  <si>
    <t>PROTOKOL of the weighing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</si>
  <si>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</si>
  <si>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</si>
  <si>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</si>
  <si>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</si>
  <si>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</si>
  <si>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</si>
  <si>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</si>
  <si>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</si>
  <si>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</si>
  <si>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</si>
  <si>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SITNIKOV Andrey</t>
  </si>
  <si>
    <t>1985  МС</t>
  </si>
  <si>
    <t>RUS</t>
  </si>
  <si>
    <t>GOLOVEN’ Vladimir</t>
  </si>
  <si>
    <t>1986 МСМК</t>
  </si>
  <si>
    <t>UKR</t>
  </si>
  <si>
    <t>LIPATOV Vladimir</t>
  </si>
  <si>
    <t>1984 МС</t>
  </si>
  <si>
    <t>ASTAPOV Pavel</t>
  </si>
  <si>
    <t>1979 МСМК</t>
  </si>
  <si>
    <t>KOREPIN Konstantin</t>
  </si>
  <si>
    <t>1985 МСМК</t>
  </si>
  <si>
    <t>SLOBODCHIKOV Andrey</t>
  </si>
  <si>
    <t>KHARITONOV Aleksey</t>
  </si>
  <si>
    <t>1978 ЗМС</t>
  </si>
  <si>
    <t>YAKUSHKIN Sergey</t>
  </si>
  <si>
    <t>1982 МСМК</t>
  </si>
  <si>
    <t>CHERNYAVSKIY Artur</t>
  </si>
  <si>
    <t>1988</t>
  </si>
  <si>
    <t>LEU Iuriy</t>
  </si>
  <si>
    <t>MDA</t>
  </si>
  <si>
    <t>STEPAN’KOV Aleksej</t>
  </si>
  <si>
    <t>1986 МС</t>
  </si>
  <si>
    <t>BLR</t>
  </si>
  <si>
    <t>ABDULGANILOV Magome</t>
  </si>
  <si>
    <t xml:space="preserve">1977 МС </t>
  </si>
  <si>
    <t>PRIKAZCHIKOV Vladimir</t>
  </si>
  <si>
    <t>1987 МСМК</t>
  </si>
  <si>
    <t>BISTROV Sveatoslav</t>
  </si>
  <si>
    <t>1988 МС</t>
  </si>
  <si>
    <t>BOGATIREV Dmitriy</t>
  </si>
  <si>
    <t>1981 МС</t>
  </si>
  <si>
    <t>BRUSENSOV Andrey</t>
  </si>
  <si>
    <t>TKM</t>
  </si>
  <si>
    <t>KAZIDUB Mikhail</t>
  </si>
  <si>
    <t>1983 МС</t>
  </si>
  <si>
    <t>MOTORKIN Andrey</t>
  </si>
  <si>
    <t>1980 МСМК</t>
  </si>
  <si>
    <t>MAMMADLI Nadir</t>
  </si>
  <si>
    <t>1985 МС</t>
  </si>
  <si>
    <t>AZE</t>
  </si>
  <si>
    <t>MOKEICHEV Alleksandr</t>
  </si>
  <si>
    <t>1987 МС</t>
  </si>
  <si>
    <t>VASIL’ChUK Ivan</t>
  </si>
  <si>
    <t>1984 МСМК</t>
  </si>
  <si>
    <t>KHANI  Monsen</t>
  </si>
  <si>
    <t>IRA</t>
  </si>
  <si>
    <t>SARFAROZOV Sanjar</t>
  </si>
  <si>
    <t>TJK</t>
  </si>
  <si>
    <t>BUBEN Tim</t>
  </si>
  <si>
    <t>GEO</t>
  </si>
  <si>
    <t>MADZHIDOV  Shokhrukh</t>
  </si>
  <si>
    <t>Weight category 82  кg.</t>
  </si>
  <si>
    <t>LAT</t>
  </si>
  <si>
    <t>3:0</t>
  </si>
  <si>
    <t>4:0</t>
  </si>
  <si>
    <t>3:1</t>
  </si>
  <si>
    <t>3,5:0</t>
  </si>
  <si>
    <t>5-8</t>
  </si>
  <si>
    <t>9-16</t>
  </si>
  <si>
    <t>1</t>
  </si>
  <si>
    <t>13</t>
  </si>
  <si>
    <t>11</t>
  </si>
  <si>
    <t>15</t>
  </si>
  <si>
    <t>10</t>
  </si>
  <si>
    <t>6</t>
  </si>
  <si>
    <t>20</t>
  </si>
  <si>
    <t>16</t>
  </si>
  <si>
    <t>17-25</t>
  </si>
  <si>
    <t>17</t>
  </si>
  <si>
    <t>9</t>
  </si>
  <si>
    <t>21</t>
  </si>
  <si>
    <t>19</t>
  </si>
  <si>
    <t>7</t>
  </si>
  <si>
    <t>2</t>
  </si>
  <si>
    <t>22</t>
  </si>
  <si>
    <t>4</t>
  </si>
  <si>
    <t>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</si>
</sst>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8"/>
      <name val="Arial Narrow"/>
      <family val="2"/>
    </font>
    <font>
      <sz val="14"/>
      <name val="Century Gothic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2"/>
      <name val="CyrillicOld"/>
      <family val="0"/>
    </font>
    <font>
      <sz val="9"/>
      <name val="Arial Narrow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7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9"/>
      <name val="Arial Narrow"/>
      <family val="2"/>
    </font>
    <font>
      <b/>
      <sz val="9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15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16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19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 wrapText="1"/>
    </xf>
    <xf numFmtId="0" fontId="1" fillId="0" borderId="15" xfId="0" applyFont="1" applyBorder="1" applyAlignment="1">
      <alignment vertical="justify" wrapText="1"/>
    </xf>
    <xf numFmtId="0" fontId="2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20" fillId="0" borderId="0" xfId="15" applyNumberFormat="1" applyFont="1" applyFill="1" applyBorder="1" applyAlignment="1">
      <alignment vertical="center" wrapText="1"/>
    </xf>
    <xf numFmtId="0" fontId="28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28" fillId="0" borderId="20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30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vertical="center"/>
    </xf>
    <xf numFmtId="49" fontId="28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21" fillId="0" borderId="0" xfId="15" applyNumberFormat="1" applyFont="1" applyAlignment="1" applyProtection="1">
      <alignment horizontal="center" vertical="center" wrapText="1"/>
      <protection/>
    </xf>
    <xf numFmtId="0" fontId="6" fillId="0" borderId="17" xfId="15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8" fontId="18" fillId="2" borderId="24" xfId="16" applyFont="1" applyFill="1" applyBorder="1" applyAlignment="1">
      <alignment horizontal="center" vertical="center" wrapText="1"/>
    </xf>
    <xf numFmtId="178" fontId="18" fillId="2" borderId="25" xfId="16" applyFont="1" applyFill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0" fontId="17" fillId="0" borderId="0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178" fontId="18" fillId="3" borderId="27" xfId="16" applyFont="1" applyFill="1" applyBorder="1" applyAlignment="1">
      <alignment horizontal="center" vertical="center" wrapText="1"/>
    </xf>
    <xf numFmtId="178" fontId="18" fillId="3" borderId="25" xfId="16" applyFont="1" applyFill="1" applyBorder="1" applyAlignment="1">
      <alignment horizontal="center" vertical="center" wrapText="1"/>
    </xf>
    <xf numFmtId="0" fontId="3" fillId="0" borderId="0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27" xfId="15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24" xfId="15" applyFont="1" applyBorder="1" applyAlignment="1">
      <alignment horizontal="left" vertical="center" wrapText="1"/>
    </xf>
    <xf numFmtId="0" fontId="6" fillId="0" borderId="20" xfId="15" applyFont="1" applyBorder="1" applyAlignment="1">
      <alignment horizontal="center" vertical="center" wrapText="1"/>
    </xf>
    <xf numFmtId="0" fontId="6" fillId="0" borderId="24" xfId="15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27" xfId="15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15" applyFont="1" applyBorder="1" applyAlignment="1">
      <alignment horizontal="left" vertical="center" wrapText="1"/>
    </xf>
    <xf numFmtId="0" fontId="6" fillId="0" borderId="21" xfId="15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6" fillId="0" borderId="24" xfId="15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4" xfId="15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24" fillId="4" borderId="33" xfId="15" applyNumberFormat="1" applyFont="1" applyFill="1" applyBorder="1" applyAlignment="1">
      <alignment horizontal="center" vertical="center" wrapText="1"/>
    </xf>
    <xf numFmtId="0" fontId="24" fillId="4" borderId="34" xfId="15" applyNumberFormat="1" applyFont="1" applyFill="1" applyBorder="1" applyAlignment="1">
      <alignment horizontal="center" vertical="center" wrapText="1"/>
    </xf>
    <xf numFmtId="0" fontId="24" fillId="4" borderId="35" xfId="15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31" fillId="0" borderId="30" xfId="0" applyNumberFormat="1" applyFont="1" applyBorder="1" applyAlignment="1">
      <alignment horizontal="center" vertical="center" wrapText="1"/>
    </xf>
    <xf numFmtId="49" fontId="32" fillId="0" borderId="30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left" vertical="center" wrapText="1"/>
    </xf>
    <xf numFmtId="0" fontId="25" fillId="0" borderId="25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left" vertical="center" wrapText="1"/>
    </xf>
    <xf numFmtId="49" fontId="25" fillId="5" borderId="30" xfId="0" applyNumberFormat="1" applyFont="1" applyFill="1" applyBorder="1" applyAlignment="1">
      <alignment horizontal="center" vertical="center" wrapText="1"/>
    </xf>
    <xf numFmtId="0" fontId="25" fillId="5" borderId="37" xfId="0" applyNumberFormat="1" applyFont="1" applyFill="1" applyBorder="1" applyAlignment="1">
      <alignment horizontal="left" vertical="center" wrapText="1"/>
    </xf>
    <xf numFmtId="0" fontId="6" fillId="5" borderId="37" xfId="0" applyNumberFormat="1" applyFont="1" applyFill="1" applyBorder="1" applyAlignment="1">
      <alignment horizontal="left" vertical="center" wrapText="1"/>
    </xf>
    <xf numFmtId="49" fontId="15" fillId="6" borderId="30" xfId="0" applyNumberFormat="1" applyFont="1" applyFill="1" applyBorder="1" applyAlignment="1">
      <alignment horizontal="center" vertical="center" wrapText="1"/>
    </xf>
    <xf numFmtId="49" fontId="16" fillId="6" borderId="30" xfId="0" applyNumberFormat="1" applyFont="1" applyFill="1" applyBorder="1" applyAlignment="1">
      <alignment horizontal="center" vertical="center"/>
    </xf>
    <xf numFmtId="0" fontId="25" fillId="5" borderId="2" xfId="0" applyNumberFormat="1" applyFont="1" applyFill="1" applyBorder="1" applyAlignment="1">
      <alignment horizontal="left" vertical="center" wrapText="1"/>
    </xf>
    <xf numFmtId="0" fontId="25" fillId="7" borderId="39" xfId="0" applyNumberFormat="1" applyFont="1" applyFill="1" applyBorder="1" applyAlignment="1">
      <alignment horizontal="left" vertical="center" wrapText="1"/>
    </xf>
    <xf numFmtId="0" fontId="25" fillId="7" borderId="37" xfId="0" applyNumberFormat="1" applyFont="1" applyFill="1" applyBorder="1" applyAlignment="1">
      <alignment horizontal="left" vertical="center" wrapText="1"/>
    </xf>
    <xf numFmtId="0" fontId="6" fillId="7" borderId="39" xfId="0" applyNumberFormat="1" applyFont="1" applyFill="1" applyBorder="1" applyAlignment="1">
      <alignment horizontal="left" vertical="center" wrapText="1"/>
    </xf>
    <xf numFmtId="0" fontId="6" fillId="7" borderId="37" xfId="0" applyNumberFormat="1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6" fillId="2" borderId="30" xfId="0" applyNumberFormat="1" applyFont="1" applyFill="1" applyBorder="1" applyAlignment="1">
      <alignment horizontal="center" vertical="center"/>
    </xf>
    <xf numFmtId="49" fontId="25" fillId="4" borderId="30" xfId="0" applyNumberFormat="1" applyFont="1" applyFill="1" applyBorder="1" applyAlignment="1">
      <alignment horizontal="center" vertical="center" wrapText="1"/>
    </xf>
    <xf numFmtId="0" fontId="25" fillId="4" borderId="37" xfId="0" applyNumberFormat="1" applyFont="1" applyFill="1" applyBorder="1" applyAlignment="1">
      <alignment horizontal="left" vertical="center" wrapText="1"/>
    </xf>
    <xf numFmtId="0" fontId="6" fillId="4" borderId="37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49" fontId="15" fillId="3" borderId="29" xfId="0" applyNumberFormat="1" applyFont="1" applyFill="1" applyBorder="1" applyAlignment="1">
      <alignment horizontal="center" vertical="center" wrapText="1"/>
    </xf>
    <xf numFmtId="49" fontId="16" fillId="3" borderId="30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left"/>
    </xf>
    <xf numFmtId="0" fontId="5" fillId="8" borderId="33" xfId="15" applyFont="1" applyFill="1" applyBorder="1" applyAlignment="1">
      <alignment horizontal="center" vertical="center"/>
    </xf>
    <xf numFmtId="0" fontId="5" fillId="8" borderId="34" xfId="15" applyFont="1" applyFill="1" applyBorder="1" applyAlignment="1">
      <alignment horizontal="center" vertical="center"/>
    </xf>
    <xf numFmtId="0" fontId="5" fillId="8" borderId="35" xfId="15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15" applyFont="1" applyAlignment="1">
      <alignment horizontal="left"/>
    </xf>
    <xf numFmtId="0" fontId="5" fillId="0" borderId="0" xfId="15" applyFont="1" applyFill="1" applyBorder="1" applyAlignment="1">
      <alignment horizontal="center"/>
    </xf>
    <xf numFmtId="0" fontId="0" fillId="0" borderId="0" xfId="15" applyFont="1" applyBorder="1" applyAlignment="1">
      <alignment horizontal="left"/>
    </xf>
    <xf numFmtId="49" fontId="25" fillId="7" borderId="29" xfId="0" applyNumberFormat="1" applyFont="1" applyFill="1" applyBorder="1" applyAlignment="1">
      <alignment horizontal="center" vertical="center" wrapText="1"/>
    </xf>
    <xf numFmtId="49" fontId="25" fillId="7" borderId="30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47625</xdr:rowOff>
    </xdr:from>
    <xdr:to>
      <xdr:col>1</xdr:col>
      <xdr:colOff>857250</xdr:colOff>
      <xdr:row>0</xdr:row>
      <xdr:rowOff>428625</xdr:rowOff>
    </xdr:to>
    <xdr:pic>
      <xdr:nvPicPr>
        <xdr:cNvPr id="3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7625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171450</xdr:colOff>
      <xdr:row>0</xdr:row>
      <xdr:rowOff>57150</xdr:rowOff>
    </xdr:from>
    <xdr:to>
      <xdr:col>15</xdr:col>
      <xdr:colOff>590550</xdr:colOff>
      <xdr:row>1</xdr:row>
      <xdr:rowOff>0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00675" y="571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1038225</xdr:colOff>
      <xdr:row>0</xdr:row>
      <xdr:rowOff>66675</xdr:rowOff>
    </xdr:from>
    <xdr:to>
      <xdr:col>16</xdr:col>
      <xdr:colOff>171450</xdr:colOff>
      <xdr:row>1</xdr:row>
      <xdr:rowOff>28575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67450" y="6667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A. Sheyko</v>
          </cell>
        </row>
        <row r="11">
          <cell r="G11" t="str">
            <v>/BLR/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96"/>
  <sheetViews>
    <sheetView workbookViewId="0" topLeftCell="A29">
      <selection activeCell="L30" sqref="L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21" customHeight="1">
      <c r="A1" s="106" t="s">
        <v>12</v>
      </c>
      <c r="B1" s="106"/>
      <c r="C1" s="106"/>
      <c r="D1" s="106"/>
      <c r="E1" s="106"/>
      <c r="F1" s="106"/>
    </row>
    <row r="2" spans="1:6" ht="39" customHeight="1">
      <c r="A2" s="107" t="str">
        <f>HYPERLINK('[1]реквизиты'!A2)</f>
        <v>Stage of Sambo World  Cup in commemoration  of A.A. Kharlampiev on sport  for senior  men</v>
      </c>
      <c r="B2" s="107"/>
      <c r="C2" s="107"/>
      <c r="D2" s="107"/>
      <c r="E2" s="107"/>
      <c r="F2" s="107"/>
    </row>
    <row r="3" spans="1:6" ht="21.75" customHeight="1">
      <c r="A3" s="89" t="s">
        <v>75</v>
      </c>
      <c r="B3" s="89"/>
      <c r="C3" s="89"/>
      <c r="D3" s="89"/>
      <c r="E3" s="89"/>
      <c r="F3" s="89"/>
    </row>
    <row r="4" spans="1:10" ht="14.25" customHeight="1" thickBot="1">
      <c r="A4" s="90" t="str">
        <f>HYPERLINK('[1]реквизиты'!$A$3)</f>
        <v>06 -08 June 2008   Moscow (Russia)</v>
      </c>
      <c r="B4" s="90"/>
      <c r="C4" s="90"/>
      <c r="D4" s="90"/>
      <c r="E4" s="90"/>
      <c r="F4" s="90"/>
      <c r="G4" s="54"/>
      <c r="H4" s="54"/>
      <c r="I4" s="54"/>
      <c r="J4" s="54"/>
    </row>
    <row r="5" spans="1:6" ht="12.75" customHeight="1">
      <c r="A5" s="103" t="s">
        <v>7</v>
      </c>
      <c r="B5" s="102" t="s">
        <v>2</v>
      </c>
      <c r="C5" s="103" t="s">
        <v>3</v>
      </c>
      <c r="D5" s="103" t="s">
        <v>4</v>
      </c>
      <c r="E5" s="103" t="s">
        <v>5</v>
      </c>
      <c r="F5" s="103" t="s">
        <v>6</v>
      </c>
    </row>
    <row r="6" spans="1:6" ht="12.75" customHeight="1" thickBot="1">
      <c r="A6" s="104" t="s">
        <v>7</v>
      </c>
      <c r="B6" s="83"/>
      <c r="C6" s="104" t="s">
        <v>3</v>
      </c>
      <c r="D6" s="104" t="s">
        <v>4</v>
      </c>
      <c r="E6" s="104" t="s">
        <v>5</v>
      </c>
      <c r="F6" s="104" t="s">
        <v>6</v>
      </c>
    </row>
    <row r="7" spans="1:6" ht="12.75" customHeight="1">
      <c r="A7" s="98"/>
      <c r="B7" s="99">
        <v>1</v>
      </c>
      <c r="C7" s="96" t="s">
        <v>57</v>
      </c>
      <c r="D7" s="87" t="s">
        <v>58</v>
      </c>
      <c r="E7" s="87" t="s">
        <v>25</v>
      </c>
      <c r="F7" s="91"/>
    </row>
    <row r="8" spans="1:6" ht="12.75" customHeight="1">
      <c r="A8" s="98"/>
      <c r="B8" s="99"/>
      <c r="C8" s="97"/>
      <c r="D8" s="88"/>
      <c r="E8" s="88"/>
      <c r="F8" s="91"/>
    </row>
    <row r="9" spans="1:6" ht="12.75" customHeight="1">
      <c r="A9" s="98"/>
      <c r="B9" s="99">
        <v>2</v>
      </c>
      <c r="C9" s="92" t="s">
        <v>44</v>
      </c>
      <c r="D9" s="87" t="s">
        <v>45</v>
      </c>
      <c r="E9" s="87" t="s">
        <v>46</v>
      </c>
      <c r="F9" s="91"/>
    </row>
    <row r="10" spans="1:6" ht="12.75" customHeight="1">
      <c r="A10" s="98"/>
      <c r="B10" s="99"/>
      <c r="C10" s="93"/>
      <c r="D10" s="88"/>
      <c r="E10" s="88"/>
      <c r="F10" s="91"/>
    </row>
    <row r="11" spans="1:6" ht="12.75" customHeight="1">
      <c r="A11" s="98"/>
      <c r="B11" s="99">
        <v>3</v>
      </c>
      <c r="C11" s="96" t="s">
        <v>66</v>
      </c>
      <c r="D11" s="87" t="s">
        <v>67</v>
      </c>
      <c r="E11" s="87" t="s">
        <v>28</v>
      </c>
      <c r="F11" s="91"/>
    </row>
    <row r="12" spans="1:6" ht="15" customHeight="1">
      <c r="A12" s="98"/>
      <c r="B12" s="99"/>
      <c r="C12" s="97"/>
      <c r="D12" s="88"/>
      <c r="E12" s="88"/>
      <c r="F12" s="91"/>
    </row>
    <row r="13" spans="1:6" ht="12.75" customHeight="1">
      <c r="A13" s="98"/>
      <c r="B13" s="99">
        <v>4</v>
      </c>
      <c r="C13" s="96" t="s">
        <v>61</v>
      </c>
      <c r="D13" s="87" t="s">
        <v>62</v>
      </c>
      <c r="E13" s="87" t="s">
        <v>63</v>
      </c>
      <c r="F13" s="91"/>
    </row>
    <row r="14" spans="1:6" ht="15" customHeight="1">
      <c r="A14" s="98"/>
      <c r="B14" s="99"/>
      <c r="C14" s="97"/>
      <c r="D14" s="88"/>
      <c r="E14" s="88"/>
      <c r="F14" s="91"/>
    </row>
    <row r="15" spans="1:6" ht="15" customHeight="1">
      <c r="A15" s="98"/>
      <c r="B15" s="99">
        <v>5</v>
      </c>
      <c r="C15" s="96" t="s">
        <v>49</v>
      </c>
      <c r="D15" s="87" t="s">
        <v>50</v>
      </c>
      <c r="E15" s="87" t="s">
        <v>25</v>
      </c>
      <c r="F15" s="91"/>
    </row>
    <row r="16" spans="1:6" ht="15.75" customHeight="1">
      <c r="A16" s="98"/>
      <c r="B16" s="99"/>
      <c r="C16" s="97"/>
      <c r="D16" s="88"/>
      <c r="E16" s="88"/>
      <c r="F16" s="91"/>
    </row>
    <row r="17" spans="1:6" ht="12.75" customHeight="1">
      <c r="A17" s="98"/>
      <c r="B17" s="99">
        <v>6</v>
      </c>
      <c r="C17" s="92" t="s">
        <v>42</v>
      </c>
      <c r="D17" s="100" t="s">
        <v>41</v>
      </c>
      <c r="E17" s="87" t="s">
        <v>43</v>
      </c>
      <c r="F17" s="91"/>
    </row>
    <row r="18" spans="1:6" ht="15" customHeight="1">
      <c r="A18" s="98"/>
      <c r="B18" s="99"/>
      <c r="C18" s="93"/>
      <c r="D18" s="101"/>
      <c r="E18" s="88"/>
      <c r="F18" s="91"/>
    </row>
    <row r="19" spans="1:6" ht="12.75" customHeight="1">
      <c r="A19" s="98"/>
      <c r="B19" s="99">
        <v>7</v>
      </c>
      <c r="C19" s="92" t="s">
        <v>40</v>
      </c>
      <c r="D19" s="100" t="s">
        <v>41</v>
      </c>
      <c r="E19" s="87" t="s">
        <v>76</v>
      </c>
      <c r="F19" s="91"/>
    </row>
    <row r="20" spans="1:6" ht="15" customHeight="1">
      <c r="A20" s="98"/>
      <c r="B20" s="99"/>
      <c r="C20" s="93"/>
      <c r="D20" s="101"/>
      <c r="E20" s="88"/>
      <c r="F20" s="91"/>
    </row>
    <row r="21" spans="1:6" ht="12.75" customHeight="1">
      <c r="A21" s="98"/>
      <c r="B21" s="99">
        <v>8</v>
      </c>
      <c r="C21" s="96" t="s">
        <v>64</v>
      </c>
      <c r="D21" s="87" t="s">
        <v>65</v>
      </c>
      <c r="E21" s="87" t="s">
        <v>25</v>
      </c>
      <c r="F21" s="91"/>
    </row>
    <row r="22" spans="1:6" ht="15" customHeight="1">
      <c r="A22" s="98"/>
      <c r="B22" s="99"/>
      <c r="C22" s="97"/>
      <c r="D22" s="88"/>
      <c r="E22" s="88"/>
      <c r="F22" s="91"/>
    </row>
    <row r="23" spans="1:6" ht="12.75" customHeight="1">
      <c r="A23" s="98"/>
      <c r="B23" s="99">
        <v>9</v>
      </c>
      <c r="C23" s="96" t="s">
        <v>70</v>
      </c>
      <c r="D23" s="87">
        <v>1986</v>
      </c>
      <c r="E23" s="87" t="s">
        <v>71</v>
      </c>
      <c r="F23" s="91"/>
    </row>
    <row r="24" spans="1:6" ht="15" customHeight="1">
      <c r="A24" s="98"/>
      <c r="B24" s="99"/>
      <c r="C24" s="97"/>
      <c r="D24" s="88"/>
      <c r="E24" s="88"/>
      <c r="F24" s="91"/>
    </row>
    <row r="25" spans="1:6" ht="12.75" customHeight="1">
      <c r="A25" s="98"/>
      <c r="B25" s="99">
        <v>10</v>
      </c>
      <c r="C25" s="96" t="s">
        <v>72</v>
      </c>
      <c r="D25" s="87">
        <v>1990</v>
      </c>
      <c r="E25" s="87" t="s">
        <v>73</v>
      </c>
      <c r="F25" s="91"/>
    </row>
    <row r="26" spans="1:6" ht="15" customHeight="1">
      <c r="A26" s="98"/>
      <c r="B26" s="99"/>
      <c r="C26" s="97"/>
      <c r="D26" s="88"/>
      <c r="E26" s="88"/>
      <c r="F26" s="91"/>
    </row>
    <row r="27" spans="1:6" ht="12.75" customHeight="1">
      <c r="A27" s="98"/>
      <c r="B27" s="99">
        <v>11</v>
      </c>
      <c r="C27" s="92" t="s">
        <v>35</v>
      </c>
      <c r="D27" s="94" t="s">
        <v>34</v>
      </c>
      <c r="E27" s="87" t="s">
        <v>25</v>
      </c>
      <c r="F27" s="91"/>
    </row>
    <row r="28" spans="1:6" ht="15" customHeight="1">
      <c r="A28" s="98"/>
      <c r="B28" s="99"/>
      <c r="C28" s="93"/>
      <c r="D28" s="95"/>
      <c r="E28" s="88"/>
      <c r="F28" s="91"/>
    </row>
    <row r="29" spans="1:6" ht="12.75" customHeight="1">
      <c r="A29" s="98"/>
      <c r="B29" s="99">
        <v>12</v>
      </c>
      <c r="C29" s="92" t="s">
        <v>26</v>
      </c>
      <c r="D29" s="94" t="s">
        <v>27</v>
      </c>
      <c r="E29" s="87" t="s">
        <v>28</v>
      </c>
      <c r="F29" s="91"/>
    </row>
    <row r="30" spans="1:6" ht="15" customHeight="1">
      <c r="A30" s="98"/>
      <c r="B30" s="99"/>
      <c r="C30" s="93"/>
      <c r="D30" s="95"/>
      <c r="E30" s="88"/>
      <c r="F30" s="91"/>
    </row>
    <row r="31" spans="1:6" ht="12.75" customHeight="1">
      <c r="A31" s="98"/>
      <c r="B31" s="99">
        <v>13</v>
      </c>
      <c r="C31" s="96" t="s">
        <v>55</v>
      </c>
      <c r="D31" s="87" t="s">
        <v>30</v>
      </c>
      <c r="E31" s="87" t="s">
        <v>56</v>
      </c>
      <c r="F31" s="91"/>
    </row>
    <row r="32" spans="1:6" ht="15" customHeight="1">
      <c r="A32" s="98"/>
      <c r="B32" s="99"/>
      <c r="C32" s="97"/>
      <c r="D32" s="88"/>
      <c r="E32" s="88"/>
      <c r="F32" s="91"/>
    </row>
    <row r="33" spans="1:6" ht="15.75" customHeight="1">
      <c r="A33" s="98"/>
      <c r="B33" s="99">
        <v>14</v>
      </c>
      <c r="C33" s="92" t="s">
        <v>29</v>
      </c>
      <c r="D33" s="94" t="s">
        <v>30</v>
      </c>
      <c r="E33" s="87" t="s">
        <v>28</v>
      </c>
      <c r="F33" s="91"/>
    </row>
    <row r="34" spans="1:6" ht="15" customHeight="1">
      <c r="A34" s="98"/>
      <c r="B34" s="99"/>
      <c r="C34" s="93"/>
      <c r="D34" s="95"/>
      <c r="E34" s="88"/>
      <c r="F34" s="91"/>
    </row>
    <row r="35" spans="1:6" ht="12.75" customHeight="1">
      <c r="A35" s="98"/>
      <c r="B35" s="99">
        <v>15</v>
      </c>
      <c r="C35" s="92" t="s">
        <v>47</v>
      </c>
      <c r="D35" s="87" t="s">
        <v>48</v>
      </c>
      <c r="E35" s="87" t="s">
        <v>46</v>
      </c>
      <c r="F35" s="91"/>
    </row>
    <row r="36" spans="1:6" ht="15" customHeight="1">
      <c r="A36" s="98"/>
      <c r="B36" s="99"/>
      <c r="C36" s="93"/>
      <c r="D36" s="88"/>
      <c r="E36" s="88"/>
      <c r="F36" s="91"/>
    </row>
    <row r="37" spans="1:6" ht="12.75" customHeight="1">
      <c r="A37" s="98"/>
      <c r="B37" s="99">
        <v>16</v>
      </c>
      <c r="C37" s="92" t="s">
        <v>33</v>
      </c>
      <c r="D37" s="94" t="s">
        <v>34</v>
      </c>
      <c r="E37" s="87" t="s">
        <v>25</v>
      </c>
      <c r="F37" s="91"/>
    </row>
    <row r="38" spans="1:6" ht="15" customHeight="1">
      <c r="A38" s="98"/>
      <c r="B38" s="99"/>
      <c r="C38" s="93"/>
      <c r="D38" s="95"/>
      <c r="E38" s="88"/>
      <c r="F38" s="91"/>
    </row>
    <row r="39" spans="1:6" ht="12.75" customHeight="1">
      <c r="A39" s="98"/>
      <c r="B39" s="99">
        <v>17</v>
      </c>
      <c r="C39" s="96" t="s">
        <v>59</v>
      </c>
      <c r="D39" s="87" t="s">
        <v>60</v>
      </c>
      <c r="E39" s="87" t="s">
        <v>25</v>
      </c>
      <c r="F39" s="91"/>
    </row>
    <row r="40" spans="1:6" ht="15" customHeight="1">
      <c r="A40" s="98"/>
      <c r="B40" s="99"/>
      <c r="C40" s="97"/>
      <c r="D40" s="88"/>
      <c r="E40" s="88"/>
      <c r="F40" s="91"/>
    </row>
    <row r="41" spans="1:6" ht="15.75" customHeight="1">
      <c r="A41" s="98"/>
      <c r="B41" s="99">
        <v>18</v>
      </c>
      <c r="C41" s="92" t="s">
        <v>31</v>
      </c>
      <c r="D41" s="94" t="s">
        <v>32</v>
      </c>
      <c r="E41" s="87" t="s">
        <v>25</v>
      </c>
      <c r="F41" s="91"/>
    </row>
    <row r="42" spans="1:6" ht="12.75" customHeight="1">
      <c r="A42" s="98"/>
      <c r="B42" s="99"/>
      <c r="C42" s="93"/>
      <c r="D42" s="95"/>
      <c r="E42" s="88"/>
      <c r="F42" s="91"/>
    </row>
    <row r="43" spans="1:6" ht="12.75" customHeight="1">
      <c r="A43" s="98"/>
      <c r="B43" s="99">
        <v>19</v>
      </c>
      <c r="C43" s="96" t="s">
        <v>68</v>
      </c>
      <c r="D43" s="87">
        <v>1983</v>
      </c>
      <c r="E43" s="87" t="s">
        <v>69</v>
      </c>
      <c r="F43" s="91"/>
    </row>
    <row r="44" spans="1:6" ht="12.75" customHeight="1">
      <c r="A44" s="98"/>
      <c r="B44" s="99"/>
      <c r="C44" s="97"/>
      <c r="D44" s="88"/>
      <c r="E44" s="88"/>
      <c r="F44" s="91"/>
    </row>
    <row r="45" spans="1:6" ht="12.75" customHeight="1">
      <c r="A45" s="98"/>
      <c r="B45" s="99">
        <v>20</v>
      </c>
      <c r="C45" s="96" t="s">
        <v>51</v>
      </c>
      <c r="D45" s="87" t="s">
        <v>52</v>
      </c>
      <c r="E45" s="87" t="s">
        <v>25</v>
      </c>
      <c r="F45" s="91"/>
    </row>
    <row r="46" spans="1:6" ht="12.75" customHeight="1">
      <c r="A46" s="98"/>
      <c r="B46" s="99"/>
      <c r="C46" s="97"/>
      <c r="D46" s="88"/>
      <c r="E46" s="88"/>
      <c r="F46" s="91"/>
    </row>
    <row r="47" spans="1:6" ht="12.75" customHeight="1">
      <c r="A47" s="98"/>
      <c r="B47" s="99">
        <v>21</v>
      </c>
      <c r="C47" s="92" t="s">
        <v>38</v>
      </c>
      <c r="D47" s="94" t="s">
        <v>39</v>
      </c>
      <c r="E47" s="87" t="s">
        <v>25</v>
      </c>
      <c r="F47" s="91"/>
    </row>
    <row r="48" spans="1:6" ht="12.75" customHeight="1">
      <c r="A48" s="98"/>
      <c r="B48" s="99"/>
      <c r="C48" s="93"/>
      <c r="D48" s="95"/>
      <c r="E48" s="88"/>
      <c r="F48" s="91"/>
    </row>
    <row r="49" spans="1:6" ht="12.75" customHeight="1">
      <c r="A49" s="98"/>
      <c r="B49" s="99">
        <v>22</v>
      </c>
      <c r="C49" s="96" t="s">
        <v>74</v>
      </c>
      <c r="D49" s="87">
        <v>1982</v>
      </c>
      <c r="E49" s="87" t="s">
        <v>71</v>
      </c>
      <c r="F49" s="91"/>
    </row>
    <row r="50" spans="1:6" ht="12.75" customHeight="1">
      <c r="A50" s="98"/>
      <c r="B50" s="99"/>
      <c r="C50" s="97"/>
      <c r="D50" s="88"/>
      <c r="E50" s="88"/>
      <c r="F50" s="91"/>
    </row>
    <row r="51" spans="1:6" ht="12.75" customHeight="1">
      <c r="A51" s="98"/>
      <c r="B51" s="99">
        <v>23</v>
      </c>
      <c r="C51" s="96" t="s">
        <v>53</v>
      </c>
      <c r="D51" s="87" t="s">
        <v>54</v>
      </c>
      <c r="E51" s="87" t="s">
        <v>25</v>
      </c>
      <c r="F51" s="91"/>
    </row>
    <row r="52" spans="1:6" ht="12.75" customHeight="1">
      <c r="A52" s="98"/>
      <c r="B52" s="99"/>
      <c r="C52" s="97"/>
      <c r="D52" s="88"/>
      <c r="E52" s="88"/>
      <c r="F52" s="91"/>
    </row>
    <row r="53" spans="1:6" ht="12.75" customHeight="1">
      <c r="A53" s="98"/>
      <c r="B53" s="99">
        <v>24</v>
      </c>
      <c r="C53" s="92" t="s">
        <v>23</v>
      </c>
      <c r="D53" s="94" t="s">
        <v>24</v>
      </c>
      <c r="E53" s="87" t="s">
        <v>25</v>
      </c>
      <c r="F53" s="91"/>
    </row>
    <row r="54" spans="1:6" ht="12.75" customHeight="1">
      <c r="A54" s="98"/>
      <c r="B54" s="99"/>
      <c r="C54" s="93"/>
      <c r="D54" s="95"/>
      <c r="E54" s="88"/>
      <c r="F54" s="91"/>
    </row>
    <row r="55" spans="1:6" ht="12.75" customHeight="1">
      <c r="A55" s="98"/>
      <c r="B55" s="99">
        <v>25</v>
      </c>
      <c r="C55" s="92" t="s">
        <v>36</v>
      </c>
      <c r="D55" s="94" t="s">
        <v>37</v>
      </c>
      <c r="E55" s="87" t="s">
        <v>25</v>
      </c>
      <c r="F55" s="91"/>
    </row>
    <row r="56" spans="1:6" ht="12.75" customHeight="1">
      <c r="A56" s="98"/>
      <c r="B56" s="99"/>
      <c r="C56" s="93"/>
      <c r="D56" s="95"/>
      <c r="E56" s="88"/>
      <c r="F56" s="91"/>
    </row>
    <row r="57" spans="1:6" ht="12.75" customHeight="1">
      <c r="A57" s="98"/>
      <c r="B57" s="99"/>
      <c r="C57" s="92"/>
      <c r="D57" s="87"/>
      <c r="E57" s="87"/>
      <c r="F57" s="91"/>
    </row>
    <row r="58" spans="1:6" ht="12.75" customHeight="1">
      <c r="A58" s="98"/>
      <c r="B58" s="99"/>
      <c r="C58" s="93"/>
      <c r="D58" s="88"/>
      <c r="E58" s="88"/>
      <c r="F58" s="91"/>
    </row>
    <row r="59" spans="1:6" ht="12.75" customHeight="1">
      <c r="A59" s="98"/>
      <c r="B59" s="99"/>
      <c r="C59" s="92"/>
      <c r="D59" s="87"/>
      <c r="E59" s="87"/>
      <c r="F59" s="91"/>
    </row>
    <row r="60" spans="1:6" ht="12.75" customHeight="1">
      <c r="A60" s="98"/>
      <c r="B60" s="99"/>
      <c r="C60" s="93"/>
      <c r="D60" s="88"/>
      <c r="E60" s="88"/>
      <c r="F60" s="91"/>
    </row>
    <row r="61" spans="1:6" ht="12.75" customHeight="1">
      <c r="A61" s="98"/>
      <c r="B61" s="99"/>
      <c r="C61" s="105"/>
      <c r="D61" s="91"/>
      <c r="E61" s="91"/>
      <c r="F61" s="91"/>
    </row>
    <row r="62" spans="1:6" ht="12.75" customHeight="1">
      <c r="A62" s="98"/>
      <c r="B62" s="99"/>
      <c r="C62" s="105"/>
      <c r="D62" s="91"/>
      <c r="E62" s="91"/>
      <c r="F62" s="91"/>
    </row>
    <row r="63" spans="1:6" ht="12.75" customHeight="1">
      <c r="A63" s="98"/>
      <c r="B63" s="99"/>
      <c r="C63" s="105"/>
      <c r="D63" s="91"/>
      <c r="E63" s="91"/>
      <c r="F63" s="91"/>
    </row>
    <row r="64" spans="1:6" ht="12.75" customHeight="1">
      <c r="A64" s="98"/>
      <c r="B64" s="99"/>
      <c r="C64" s="105"/>
      <c r="D64" s="91"/>
      <c r="E64" s="91"/>
      <c r="F64" s="91"/>
    </row>
    <row r="65" spans="1:6" ht="12.75" customHeight="1">
      <c r="A65" s="98"/>
      <c r="B65" s="99"/>
      <c r="C65" s="105"/>
      <c r="D65" s="91"/>
      <c r="E65" s="91"/>
      <c r="F65" s="91"/>
    </row>
    <row r="66" spans="1:6" ht="12.75" customHeight="1">
      <c r="A66" s="98"/>
      <c r="B66" s="99"/>
      <c r="C66" s="105"/>
      <c r="D66" s="91"/>
      <c r="E66" s="91"/>
      <c r="F66" s="91"/>
    </row>
    <row r="67" spans="1:6" ht="12.75" customHeight="1">
      <c r="A67" s="98"/>
      <c r="B67" s="99"/>
      <c r="C67" s="105"/>
      <c r="D67" s="91"/>
      <c r="E67" s="91"/>
      <c r="F67" s="91"/>
    </row>
    <row r="68" spans="1:6" ht="12.75" customHeight="1">
      <c r="A68" s="98"/>
      <c r="B68" s="99"/>
      <c r="C68" s="105"/>
      <c r="D68" s="91"/>
      <c r="E68" s="91"/>
      <c r="F68" s="91"/>
    </row>
    <row r="69" spans="1:6" ht="12.75" customHeight="1">
      <c r="A69" s="98"/>
      <c r="B69" s="99"/>
      <c r="C69" s="105"/>
      <c r="D69" s="91"/>
      <c r="E69" s="91"/>
      <c r="F69" s="91"/>
    </row>
    <row r="70" spans="1:6" ht="12.75" customHeight="1">
      <c r="A70" s="98"/>
      <c r="B70" s="99"/>
      <c r="C70" s="105"/>
      <c r="D70" s="91"/>
      <c r="E70" s="91"/>
      <c r="F70" s="91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</sheetData>
  <mergeCells count="202">
    <mergeCell ref="A1:F1"/>
    <mergeCell ref="A2:F2"/>
    <mergeCell ref="F27:F28"/>
    <mergeCell ref="F29:F30"/>
    <mergeCell ref="F5:F6"/>
    <mergeCell ref="F7:F8"/>
    <mergeCell ref="F9:F10"/>
    <mergeCell ref="F11:F12"/>
    <mergeCell ref="A11:A12"/>
    <mergeCell ref="A5:A6"/>
    <mergeCell ref="F15:F16"/>
    <mergeCell ref="F17:F18"/>
    <mergeCell ref="F19:F20"/>
    <mergeCell ref="F21:F22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C67:C68"/>
    <mergeCell ref="D67:D68"/>
    <mergeCell ref="A69:A70"/>
    <mergeCell ref="B69:B70"/>
    <mergeCell ref="C69:C70"/>
    <mergeCell ref="D69:D70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A53:A54"/>
    <mergeCell ref="B53:B54"/>
    <mergeCell ref="A57:A58"/>
    <mergeCell ref="B57:B58"/>
    <mergeCell ref="A55:A56"/>
    <mergeCell ref="B55:B56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1:A52"/>
    <mergeCell ref="B51:B52"/>
    <mergeCell ref="C51:C52"/>
    <mergeCell ref="D51:D52"/>
    <mergeCell ref="A49:A50"/>
    <mergeCell ref="B49:B50"/>
    <mergeCell ref="C49:C50"/>
    <mergeCell ref="D49:D50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F37:F38"/>
    <mergeCell ref="C35:C36"/>
    <mergeCell ref="D35:D36"/>
    <mergeCell ref="E35:E36"/>
    <mergeCell ref="F35:F36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A9:A10"/>
    <mergeCell ref="B9:B10"/>
    <mergeCell ref="C9:C10"/>
    <mergeCell ref="F13:F14"/>
    <mergeCell ref="A13:A14"/>
    <mergeCell ref="B13:B14"/>
    <mergeCell ref="C13:C14"/>
    <mergeCell ref="D13:D14"/>
    <mergeCell ref="B11:B12"/>
    <mergeCell ref="C11:C12"/>
    <mergeCell ref="E17:E18"/>
    <mergeCell ref="E13:E14"/>
    <mergeCell ref="E15:E16"/>
    <mergeCell ref="D11:D12"/>
    <mergeCell ref="E11:E12"/>
    <mergeCell ref="D17:D18"/>
    <mergeCell ref="A15:A16"/>
    <mergeCell ref="B15:B16"/>
    <mergeCell ref="C15:C16"/>
    <mergeCell ref="D15:D16"/>
    <mergeCell ref="A21:A22"/>
    <mergeCell ref="B21:B22"/>
    <mergeCell ref="E19:E20"/>
    <mergeCell ref="A17:A18"/>
    <mergeCell ref="B17:B18"/>
    <mergeCell ref="A19:A20"/>
    <mergeCell ref="B19:B20"/>
    <mergeCell ref="C19:C20"/>
    <mergeCell ref="D19:D20"/>
    <mergeCell ref="C17:C18"/>
    <mergeCell ref="A29:A30"/>
    <mergeCell ref="B29:B30"/>
    <mergeCell ref="F23:F24"/>
    <mergeCell ref="F25:F26"/>
    <mergeCell ref="E23:E24"/>
    <mergeCell ref="E25:E26"/>
    <mergeCell ref="A23:A24"/>
    <mergeCell ref="B23:B24"/>
    <mergeCell ref="C25:C26"/>
    <mergeCell ref="D25:D26"/>
    <mergeCell ref="C33:C34"/>
    <mergeCell ref="A31:A32"/>
    <mergeCell ref="B31:B32"/>
    <mergeCell ref="C31:C32"/>
    <mergeCell ref="B33:B34"/>
    <mergeCell ref="A33:A34"/>
    <mergeCell ref="A25:A26"/>
    <mergeCell ref="B25:B26"/>
    <mergeCell ref="A27:A28"/>
    <mergeCell ref="B27:B28"/>
    <mergeCell ref="E21:E22"/>
    <mergeCell ref="C29:C30"/>
    <mergeCell ref="D29:D30"/>
    <mergeCell ref="C23:C24"/>
    <mergeCell ref="D23:D24"/>
    <mergeCell ref="E29:E30"/>
    <mergeCell ref="C21:C22"/>
    <mergeCell ref="D21:D22"/>
    <mergeCell ref="E31:E32"/>
    <mergeCell ref="A3:F3"/>
    <mergeCell ref="A4:F4"/>
    <mergeCell ref="E33:E34"/>
    <mergeCell ref="F31:F32"/>
    <mergeCell ref="E27:E28"/>
    <mergeCell ref="C27:C28"/>
    <mergeCell ref="D27:D28"/>
    <mergeCell ref="D31:D32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6"/>
  <sheetViews>
    <sheetView workbookViewId="0" topLeftCell="A1">
      <selection activeCell="D16" sqref="D1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4.7109375" style="0" customWidth="1"/>
    <col min="10" max="10" width="26.7109375" style="0" customWidth="1"/>
  </cols>
  <sheetData>
    <row r="1" spans="1:10" ht="39" customHeight="1">
      <c r="A1" s="115" t="str">
        <f>HYPERLINK('[1]реквизиты'!$A$2)</f>
        <v>Stage of Sambo World  Cup in commemoration  of A.A. Kharlampiev on sport  for senior  men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0.25" customHeight="1">
      <c r="A2" s="116" t="str">
        <f>HYPERLINK('[1]реквизиты'!$A$3)</f>
        <v>06 -08 June 2008   Moscow (Russia)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3:8" ht="51" customHeight="1">
      <c r="C3" s="119" t="str">
        <f>HYPERLINK('пр.взв.'!A3)</f>
        <v>Weight category 82  кg.</v>
      </c>
      <c r="D3" s="120"/>
      <c r="E3" s="120"/>
      <c r="F3" s="120"/>
      <c r="G3" s="120"/>
      <c r="H3" s="120"/>
    </row>
    <row r="4" spans="3:5" ht="45.75" customHeight="1">
      <c r="C4" s="68" t="s">
        <v>22</v>
      </c>
      <c r="E4" s="42"/>
    </row>
    <row r="5" spans="1:10" ht="24.75" customHeight="1" thickBot="1">
      <c r="A5" s="66" t="s">
        <v>15</v>
      </c>
      <c r="B5" s="55" t="s">
        <v>2</v>
      </c>
      <c r="C5" s="55" t="s">
        <v>3</v>
      </c>
      <c r="D5" s="55" t="s">
        <v>4</v>
      </c>
      <c r="E5" s="67" t="s">
        <v>16</v>
      </c>
      <c r="F5" s="66" t="s">
        <v>17</v>
      </c>
      <c r="G5" s="66" t="s">
        <v>18</v>
      </c>
      <c r="H5" s="66" t="s">
        <v>19</v>
      </c>
      <c r="I5" s="66" t="s">
        <v>20</v>
      </c>
      <c r="J5" s="69" t="s">
        <v>21</v>
      </c>
    </row>
    <row r="6" spans="1:10" ht="13.5" customHeight="1">
      <c r="A6" s="117" t="s">
        <v>8</v>
      </c>
      <c r="B6" s="113">
        <v>25</v>
      </c>
      <c r="C6" s="108" t="str">
        <f>VLOOKUP(B6,'пр.взв.'!B7:E70,2,FALSE)</f>
        <v>KHARITONOV Aleksey</v>
      </c>
      <c r="D6" s="108" t="str">
        <f>VLOOKUP(C6,'пр.взв.'!C7:F70,2,FALSE)</f>
        <v>1978 ЗМС</v>
      </c>
      <c r="E6" s="108" t="str">
        <f>VLOOKUP(B6,'пр.взв.'!B7:E70,4,FALSE)</f>
        <v>RUS</v>
      </c>
      <c r="F6" s="109"/>
      <c r="G6" s="121"/>
      <c r="H6" s="110"/>
      <c r="I6" s="114"/>
      <c r="J6" s="63"/>
    </row>
    <row r="7" spans="1:10" ht="13.5" customHeight="1" thickBot="1">
      <c r="A7" s="118"/>
      <c r="B7" s="110"/>
      <c r="C7" s="108"/>
      <c r="D7" s="108"/>
      <c r="E7" s="108"/>
      <c r="F7" s="109"/>
      <c r="G7" s="121"/>
      <c r="H7" s="110"/>
      <c r="I7" s="114"/>
      <c r="J7" s="64"/>
    </row>
    <row r="8" spans="1:10" ht="13.5" customHeight="1">
      <c r="A8" s="111" t="s">
        <v>9</v>
      </c>
      <c r="B8" s="113">
        <v>18</v>
      </c>
      <c r="C8" s="108" t="str">
        <f>VLOOKUP(B8,'пр.взв.'!B7:E70,2,FALSE)</f>
        <v>ASTAPOV Pavel</v>
      </c>
      <c r="D8" s="108" t="str">
        <f>VLOOKUP(C8,'пр.взв.'!C7:F70,2,FALSE)</f>
        <v>1979 МСМК</v>
      </c>
      <c r="E8" s="108" t="str">
        <f>VLOOKUP(B8,'пр.взв.'!B7:E700,4,FALSE)</f>
        <v>RUS</v>
      </c>
      <c r="F8" s="109"/>
      <c r="G8" s="110"/>
      <c r="H8" s="110"/>
      <c r="I8" s="114"/>
      <c r="J8" s="64"/>
    </row>
    <row r="9" spans="1:10" ht="13.5" customHeight="1" thickBot="1">
      <c r="A9" s="112"/>
      <c r="B9" s="110"/>
      <c r="C9" s="108"/>
      <c r="D9" s="108"/>
      <c r="E9" s="108"/>
      <c r="F9" s="109"/>
      <c r="G9" s="110"/>
      <c r="H9" s="110"/>
      <c r="I9" s="114"/>
      <c r="J9" s="65"/>
    </row>
    <row r="10" ht="52.5" customHeight="1"/>
    <row r="11" spans="1:7" ht="13.5" customHeight="1">
      <c r="A11" s="21" t="str">
        <f>HYPERLINK('[1]реквизиты'!$A$10)</f>
        <v>Chief referee</v>
      </c>
      <c r="B11" s="26"/>
      <c r="C11" s="26"/>
      <c r="D11" s="26"/>
      <c r="E11" s="14"/>
      <c r="F11" s="43" t="str">
        <f>HYPERLINK('[1]реквизиты'!$G$10)</f>
        <v>A. Sheyko</v>
      </c>
      <c r="G11" s="24" t="str">
        <f>HYPERLINK('[1]реквизиты'!$G$11)</f>
        <v>/BLR/</v>
      </c>
    </row>
    <row r="12" spans="1:7" ht="30.75" customHeight="1">
      <c r="A12" s="26"/>
      <c r="B12" s="26"/>
      <c r="C12" s="26"/>
      <c r="D12" s="27"/>
      <c r="E12" s="15"/>
      <c r="F12" s="44"/>
      <c r="G12" s="15"/>
    </row>
    <row r="13" spans="1:7" ht="13.5" customHeight="1">
      <c r="A13" s="23" t="str">
        <f>HYPERLINK('[1]реквизиты'!$A$12)</f>
        <v>Chief secretary</v>
      </c>
      <c r="C13" s="26"/>
      <c r="D13" s="28"/>
      <c r="E13" s="45"/>
      <c r="F13" s="43" t="str">
        <f>HYPERLINK('[1]реквизиты'!$G$12)</f>
        <v>R. Zakirov</v>
      </c>
      <c r="G13" s="25" t="str">
        <f>HYPERLINK('[1]реквизиты'!$G$13)</f>
        <v>/RUS/</v>
      </c>
    </row>
    <row r="14" spans="1:7" ht="12.75">
      <c r="A14" s="23">
        <f>HYPERLINK('[1]реквизиты'!$A$22)</f>
      </c>
      <c r="C14" s="26"/>
      <c r="D14" s="26"/>
      <c r="E14" s="22"/>
      <c r="F14" s="43">
        <f>HYPERLINK('[1]реквизиты'!$G$22)</f>
      </c>
      <c r="G14" s="25">
        <f>HYPERLINK('[1]реквизиты'!$G$23)</f>
      </c>
    </row>
    <row r="15" spans="4:6" ht="12.75">
      <c r="D15" s="15"/>
      <c r="E15" s="15"/>
      <c r="F15" s="15"/>
    </row>
    <row r="16" spans="4:6" ht="12.75" customHeight="1">
      <c r="D16" s="15"/>
      <c r="E16" s="15"/>
      <c r="F16" s="15"/>
    </row>
    <row r="17" ht="12.75" customHeight="1"/>
    <row r="18" ht="12.75" customHeight="1"/>
    <row r="19" ht="12.75" customHeight="1"/>
  </sheetData>
  <mergeCells count="21">
    <mergeCell ref="A1:J1"/>
    <mergeCell ref="A2:J2"/>
    <mergeCell ref="A6:A7"/>
    <mergeCell ref="B6:B7"/>
    <mergeCell ref="C6:C7"/>
    <mergeCell ref="E6:E7"/>
    <mergeCell ref="C3:H3"/>
    <mergeCell ref="D6:D7"/>
    <mergeCell ref="F6:F7"/>
    <mergeCell ref="G6:G7"/>
    <mergeCell ref="H8:H9"/>
    <mergeCell ref="I8:I9"/>
    <mergeCell ref="H6:H7"/>
    <mergeCell ref="I6:I7"/>
    <mergeCell ref="E8:E9"/>
    <mergeCell ref="F8:F9"/>
    <mergeCell ref="G8:G9"/>
    <mergeCell ref="A8:A9"/>
    <mergeCell ref="B8:B9"/>
    <mergeCell ref="C8:C9"/>
    <mergeCell ref="D8:D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workbookViewId="0" topLeftCell="A6">
      <selection activeCell="G27" sqref="G2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24" customHeight="1">
      <c r="A1" s="115" t="s">
        <v>14</v>
      </c>
      <c r="B1" s="115"/>
      <c r="C1" s="115"/>
      <c r="D1" s="115"/>
      <c r="E1" s="115"/>
      <c r="F1" s="115"/>
      <c r="G1" s="115"/>
      <c r="H1" s="115" t="s">
        <v>14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51"/>
      <c r="T1" s="51"/>
      <c r="U1" s="51"/>
    </row>
    <row r="2" spans="1:21" ht="27" customHeight="1">
      <c r="A2" s="145" t="str">
        <f>HYPERLINK('[1]реквизиты'!$A$2)</f>
        <v>Stage of Sambo World  Cup in commemoration  of A.A. Kharlampiev on sport  for senior  men</v>
      </c>
      <c r="B2" s="145"/>
      <c r="C2" s="145"/>
      <c r="D2" s="145"/>
      <c r="E2" s="145"/>
      <c r="F2" s="145"/>
      <c r="G2" s="145"/>
      <c r="H2" s="145" t="str">
        <f>HYPERLINK('[1]реквизиты'!$A$2)</f>
        <v>Stage of Sambo World  Cup in commemoration  of A.A. Kharlampiev on sport  for senior  men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53"/>
      <c r="T2" s="53"/>
      <c r="U2" s="53"/>
    </row>
    <row r="3" spans="1:21" ht="18.75" customHeight="1">
      <c r="A3" s="146" t="str">
        <f>HYPERLINK('[1]реквизиты'!$A$3)</f>
        <v>06 -08 June 2008   Moscow (Russia)</v>
      </c>
      <c r="B3" s="146"/>
      <c r="C3" s="146"/>
      <c r="D3" s="146"/>
      <c r="E3" s="146"/>
      <c r="F3" s="146"/>
      <c r="G3" s="146"/>
      <c r="H3" s="146" t="str">
        <f>HYPERLINK('[1]реквизиты'!$A$3)</f>
        <v>06 -08 June 2008   Moscow (Russia)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48"/>
      <c r="T3" s="48"/>
      <c r="U3" s="48"/>
    </row>
    <row r="4" spans="1:18" ht="25.5" customHeight="1" thickBot="1">
      <c r="A4" s="147" t="str">
        <f>HYPERLINK('пр.взв.'!A3)</f>
        <v>Weight category 82  кg.</v>
      </c>
      <c r="B4" s="145"/>
      <c r="C4" s="145"/>
      <c r="D4" s="145"/>
      <c r="E4" s="145"/>
      <c r="F4" s="145"/>
      <c r="G4" s="145"/>
      <c r="H4" s="147" t="str">
        <f>HYPERLINK('пр.взв.'!A3)</f>
        <v>Weight category 82  кg.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1" ht="12.75" customHeight="1">
      <c r="A5" s="130">
        <v>1</v>
      </c>
      <c r="B5" s="122" t="str">
        <f>VLOOKUP(A5,'пр.взв.'!B7:C70,2,FALSE)</f>
        <v>KAZIDUB Mikhail</v>
      </c>
      <c r="C5" s="132" t="str">
        <f>VLOOKUP(B5,'пр.взв.'!C7:D70,2,FALSE)</f>
        <v>1983 МС</v>
      </c>
      <c r="D5" s="132" t="str">
        <f>VLOOKUP(C5,'пр.взв.'!D7:E70,2,FALSE)</f>
        <v>RUS</v>
      </c>
      <c r="G5" s="16"/>
      <c r="H5" s="128">
        <v>2</v>
      </c>
      <c r="I5" s="122" t="str">
        <f>VLOOKUP(H5,'пр.взв.'!B7:C70,2,FALSE)</f>
        <v>STEPAN’KOV Aleksej</v>
      </c>
      <c r="J5" s="124" t="str">
        <f>VLOOKUP(H5,'пр.взв.'!B7:E70,3,FALSE)</f>
        <v>1986 МС</v>
      </c>
      <c r="K5" s="126" t="str">
        <f>VLOOKUP(H5,'пр.взв.'!B7:E70,4,FALSE)</f>
        <v>BLR</v>
      </c>
    </row>
    <row r="6" spans="1:11" ht="15">
      <c r="A6" s="131"/>
      <c r="B6" s="123"/>
      <c r="C6" s="133"/>
      <c r="D6" s="133"/>
      <c r="E6" s="2"/>
      <c r="F6" s="2"/>
      <c r="G6" s="12"/>
      <c r="H6" s="129"/>
      <c r="I6" s="123"/>
      <c r="J6" s="125"/>
      <c r="K6" s="127"/>
    </row>
    <row r="7" spans="1:13" ht="15">
      <c r="A7" s="131">
        <v>17</v>
      </c>
      <c r="B7" s="125" t="str">
        <f>VLOOKUP(A7,'пр.взв.'!B9:C72,2,FALSE)</f>
        <v>MOTORKIN Andrey</v>
      </c>
      <c r="C7" s="127" t="str">
        <f>VLOOKUP(B7,'пр.взв.'!C9:D72,2,FALSE)</f>
        <v>1980 МСМК</v>
      </c>
      <c r="D7" s="127" t="str">
        <f>VLOOKUP(C7,'пр.взв.'!D9:E72,2,FALSE)</f>
        <v>RUS</v>
      </c>
      <c r="E7" s="4"/>
      <c r="F7" s="2"/>
      <c r="G7" s="2"/>
      <c r="H7" s="137">
        <v>18</v>
      </c>
      <c r="I7" s="125" t="str">
        <f>VLOOKUP(H7,'пр.взв.'!B9:C72,2,FALSE)</f>
        <v>ASTAPOV Pavel</v>
      </c>
      <c r="J7" s="134" t="str">
        <f>VLOOKUP(H7,'пр.взв.'!B9:E72,3,FALSE)</f>
        <v>1979 МСМК</v>
      </c>
      <c r="K7" s="127" t="str">
        <f>VLOOKUP(H7,'пр.взв.'!B9:E72,4,FALSE)</f>
        <v>RUS</v>
      </c>
      <c r="L7" s="32"/>
      <c r="M7" s="34"/>
    </row>
    <row r="8" spans="1:13" ht="15.75" thickBot="1">
      <c r="A8" s="136"/>
      <c r="B8" s="123"/>
      <c r="C8" s="133"/>
      <c r="D8" s="133"/>
      <c r="E8" s="5"/>
      <c r="F8" s="9"/>
      <c r="G8" s="2"/>
      <c r="H8" s="129"/>
      <c r="I8" s="123"/>
      <c r="J8" s="135"/>
      <c r="K8" s="133"/>
      <c r="L8" s="33"/>
      <c r="M8" s="34"/>
    </row>
    <row r="9" spans="1:13" ht="15">
      <c r="A9" s="130">
        <v>9</v>
      </c>
      <c r="B9" s="122" t="str">
        <f>VLOOKUP(A9,'пр.взв.'!B11:C74,2,FALSE)</f>
        <v>SARFAROZOV Sanjar</v>
      </c>
      <c r="C9" s="132">
        <f>VLOOKUP(B9,'пр.взв.'!C11:D74,2,FALSE)</f>
        <v>1986</v>
      </c>
      <c r="D9" s="132" t="str">
        <f>VLOOKUP(C9,'пр.взв.'!D11:E74,2,FALSE)</f>
        <v>TJK</v>
      </c>
      <c r="E9" s="5"/>
      <c r="F9" s="6"/>
      <c r="G9" s="2"/>
      <c r="H9" s="128">
        <v>10</v>
      </c>
      <c r="I9" s="122" t="str">
        <f>VLOOKUP(H9,'пр.взв.'!B11:C74,2,FALSE)</f>
        <v>BUBEN Tim</v>
      </c>
      <c r="J9" s="122">
        <f>VLOOKUP(H9,'пр.взв.'!B11:E74,3,FALSE)</f>
        <v>1990</v>
      </c>
      <c r="K9" s="132" t="str">
        <f>VLOOKUP(H9,'пр.взв.'!B11:E74,4,FALSE)</f>
        <v>GEO</v>
      </c>
      <c r="L9" s="33"/>
      <c r="M9" s="35"/>
    </row>
    <row r="10" spans="1:13" ht="15">
      <c r="A10" s="131"/>
      <c r="B10" s="123"/>
      <c r="C10" s="133"/>
      <c r="D10" s="133"/>
      <c r="E10" s="10"/>
      <c r="F10" s="7"/>
      <c r="G10" s="2"/>
      <c r="H10" s="129"/>
      <c r="I10" s="123"/>
      <c r="J10" s="123"/>
      <c r="K10" s="133"/>
      <c r="L10" s="30"/>
      <c r="M10" s="36"/>
    </row>
    <row r="11" spans="1:13" ht="15">
      <c r="A11" s="131">
        <v>25</v>
      </c>
      <c r="B11" s="125" t="str">
        <f>VLOOKUP(A11,'пр.взв.'!B13:C76,2,FALSE)</f>
        <v>KHARITONOV Aleksey</v>
      </c>
      <c r="C11" s="127" t="str">
        <f>VLOOKUP(B11,'пр.взв.'!C13:D76,2,FALSE)</f>
        <v>1978 ЗМС</v>
      </c>
      <c r="D11" s="127" t="str">
        <f>VLOOKUP(C11,'пр.взв.'!D13:E76,2,FALSE)</f>
        <v>RUS</v>
      </c>
      <c r="E11" s="3"/>
      <c r="F11" s="7"/>
      <c r="G11" s="2"/>
      <c r="H11" s="137">
        <v>26</v>
      </c>
      <c r="I11" s="138" t="e">
        <f>VLOOKUP(H11,'пр.взв.'!B13:C76,2,FALSE)</f>
        <v>#N/A</v>
      </c>
      <c r="J11" s="138" t="e">
        <f>VLOOKUP(H11,'пр.взв.'!B13:E76,3,FALSE)</f>
        <v>#N/A</v>
      </c>
      <c r="K11" s="140" t="e">
        <f>VLOOKUP(H11,'пр.взв.'!B13:E76,4,FALSE)</f>
        <v>#N/A</v>
      </c>
      <c r="M11" s="37"/>
    </row>
    <row r="12" spans="1:13" ht="15.75" thickBot="1">
      <c r="A12" s="136"/>
      <c r="B12" s="123"/>
      <c r="C12" s="133"/>
      <c r="D12" s="133"/>
      <c r="E12" s="2"/>
      <c r="F12" s="7"/>
      <c r="G12" s="9"/>
      <c r="H12" s="129"/>
      <c r="I12" s="139"/>
      <c r="J12" s="139"/>
      <c r="K12" s="141"/>
      <c r="M12" s="37"/>
    </row>
    <row r="13" spans="1:14" ht="15">
      <c r="A13" s="130">
        <v>5</v>
      </c>
      <c r="B13" s="122" t="str">
        <f>VLOOKUP(A13,'пр.взв.'!B15:C78,2,FALSE)</f>
        <v>PRIKAZCHIKOV Vladimir</v>
      </c>
      <c r="C13" s="132" t="str">
        <f>VLOOKUP(B13,'пр.взв.'!C15:D78,2,FALSE)</f>
        <v>1987 МСМК</v>
      </c>
      <c r="D13" s="132" t="str">
        <f>VLOOKUP(C13,'пр.взв.'!D15:E78,2,FALSE)</f>
        <v>RUS</v>
      </c>
      <c r="E13" s="2"/>
      <c r="F13" s="7"/>
      <c r="G13" s="13"/>
      <c r="H13" s="128">
        <v>6</v>
      </c>
      <c r="I13" s="122" t="str">
        <f>VLOOKUP(H13,'пр.взв.'!B15:C78,2,FALSE)</f>
        <v>LEU Iuriy</v>
      </c>
      <c r="J13" s="122" t="str">
        <f>VLOOKUP(H13,'пр.взв.'!B15:E78,3,FALSE)</f>
        <v>1988</v>
      </c>
      <c r="K13" s="132" t="str">
        <f>VLOOKUP(H13,'пр.взв.'!B15:E78,4,FALSE)</f>
        <v>MDA</v>
      </c>
      <c r="M13" s="37"/>
      <c r="N13" s="39"/>
    </row>
    <row r="14" spans="1:14" ht="15">
      <c r="A14" s="131"/>
      <c r="B14" s="123"/>
      <c r="C14" s="133"/>
      <c r="D14" s="133"/>
      <c r="E14" s="8"/>
      <c r="F14" s="7"/>
      <c r="G14" s="2"/>
      <c r="H14" s="129"/>
      <c r="I14" s="123"/>
      <c r="J14" s="123"/>
      <c r="K14" s="133"/>
      <c r="L14" s="32"/>
      <c r="M14" s="36"/>
      <c r="N14" s="37"/>
    </row>
    <row r="15" spans="1:14" ht="15">
      <c r="A15" s="131">
        <v>21</v>
      </c>
      <c r="B15" s="125" t="str">
        <f>VLOOKUP(A15,'пр.взв.'!B17:C80,2,FALSE)</f>
        <v>YAKUSHKIN Sergey</v>
      </c>
      <c r="C15" s="127" t="str">
        <f>VLOOKUP(B15,'пр.взв.'!C17:D80,2,FALSE)</f>
        <v>1982 МСМК</v>
      </c>
      <c r="D15" s="127" t="str">
        <f>VLOOKUP(A15,'пр.взв.'!B7:F70,4,FALSE)</f>
        <v>RUS</v>
      </c>
      <c r="E15" s="4"/>
      <c r="F15" s="7"/>
      <c r="G15" s="2"/>
      <c r="H15" s="137">
        <v>22</v>
      </c>
      <c r="I15" s="125" t="str">
        <f>VLOOKUP(H15,'пр.взв.'!B17:C80,2,FALSE)</f>
        <v>MADZHIDOV  Shokhrukh</v>
      </c>
      <c r="J15" s="125">
        <f>VLOOKUP(H15,'пр.взв.'!B17:E80,3,FALSE)</f>
        <v>1982</v>
      </c>
      <c r="K15" s="127" t="str">
        <f>VLOOKUP(H15,'пр.взв.'!B17:E80,4,FALSE)</f>
        <v>TJK</v>
      </c>
      <c r="L15" s="33"/>
      <c r="M15" s="36"/>
      <c r="N15" s="37"/>
    </row>
    <row r="16" spans="1:14" ht="15.75" thickBot="1">
      <c r="A16" s="136"/>
      <c r="B16" s="123"/>
      <c r="C16" s="133"/>
      <c r="D16" s="133"/>
      <c r="E16" s="5"/>
      <c r="F16" s="11"/>
      <c r="G16" s="2"/>
      <c r="H16" s="129"/>
      <c r="I16" s="123"/>
      <c r="J16" s="123"/>
      <c r="K16" s="133"/>
      <c r="L16" s="33"/>
      <c r="M16" s="38"/>
      <c r="N16" s="37"/>
    </row>
    <row r="17" spans="1:14" ht="15">
      <c r="A17" s="130">
        <v>13</v>
      </c>
      <c r="B17" s="122" t="str">
        <f>VLOOKUP(A17,'пр.взв.'!B19:C82,2,FALSE)</f>
        <v>BRUSENSOV Andrey</v>
      </c>
      <c r="C17" s="132" t="str">
        <f>VLOOKUP(B17,'пр.взв.'!C19:D82,2,FALSE)</f>
        <v>1984 МС</v>
      </c>
      <c r="D17" s="132" t="str">
        <f>VLOOKUP(C17,'пр.взв.'!D19:E82,2,FALSE)</f>
        <v>TKM</v>
      </c>
      <c r="E17" s="5"/>
      <c r="F17" s="2"/>
      <c r="G17" s="2"/>
      <c r="H17" s="128">
        <v>14</v>
      </c>
      <c r="I17" s="122" t="str">
        <f>VLOOKUP(H17,'пр.взв.'!B19:C82,2,FALSE)</f>
        <v>LIPATOV Vladimir</v>
      </c>
      <c r="J17" s="122" t="str">
        <f>VLOOKUP(H17,'пр.взв.'!B19:E82,3,FALSE)</f>
        <v>1984 МС</v>
      </c>
      <c r="K17" s="132" t="str">
        <f>VLOOKUP(H17,'пр.взв.'!B19:E82,4,FALSE)</f>
        <v>UKR</v>
      </c>
      <c r="L17" s="33"/>
      <c r="M17" s="34"/>
      <c r="N17" s="37"/>
    </row>
    <row r="18" spans="1:14" ht="15">
      <c r="A18" s="131"/>
      <c r="B18" s="123"/>
      <c r="C18" s="133"/>
      <c r="D18" s="133"/>
      <c r="E18" s="10"/>
      <c r="F18" s="2"/>
      <c r="G18" s="2"/>
      <c r="H18" s="129"/>
      <c r="I18" s="123"/>
      <c r="J18" s="123"/>
      <c r="K18" s="133"/>
      <c r="L18" s="30"/>
      <c r="M18" s="34"/>
      <c r="N18" s="37"/>
    </row>
    <row r="19" spans="1:14" ht="15">
      <c r="A19" s="131">
        <v>29</v>
      </c>
      <c r="B19" s="138" t="e">
        <f>VLOOKUP(A19,'пр.взв.'!B21:C84,2,FALSE)</f>
        <v>#N/A</v>
      </c>
      <c r="C19" s="140" t="e">
        <f>VLOOKUP(B19,'пр.взв.'!C21:D84,2,FALSE)</f>
        <v>#N/A</v>
      </c>
      <c r="D19" s="140" t="e">
        <f>VLOOKUP(C19,'пр.взв.'!D21:E84,2,FALSE)</f>
        <v>#N/A</v>
      </c>
      <c r="E19" s="3"/>
      <c r="F19" s="2"/>
      <c r="G19" s="2"/>
      <c r="H19" s="137">
        <v>30</v>
      </c>
      <c r="I19" s="138" t="e">
        <f>VLOOKUP(H19,'пр.взв.'!B21:C84,2,FALSE)</f>
        <v>#N/A</v>
      </c>
      <c r="J19" s="138" t="e">
        <f>VLOOKUP(H19,'пр.взв.'!B21:E84,3,FALSE)</f>
        <v>#N/A</v>
      </c>
      <c r="K19" s="140" t="e">
        <f>VLOOKUP(H19,'пр.взв.'!B21:E84,4,FALSE)</f>
        <v>#N/A</v>
      </c>
      <c r="N19" s="37"/>
    </row>
    <row r="20" spans="1:14" ht="15.75" thickBot="1">
      <c r="A20" s="136"/>
      <c r="B20" s="139"/>
      <c r="C20" s="141"/>
      <c r="D20" s="141"/>
      <c r="E20" s="2"/>
      <c r="F20" s="2"/>
      <c r="G20" s="29"/>
      <c r="H20" s="129"/>
      <c r="I20" s="139"/>
      <c r="J20" s="139"/>
      <c r="K20" s="141"/>
      <c r="N20" s="40"/>
    </row>
    <row r="21" spans="1:14" ht="15">
      <c r="A21" s="130">
        <v>3</v>
      </c>
      <c r="B21" s="122" t="str">
        <f>VLOOKUP(A21,'пр.взв.'!B7:C70,2,FALSE)</f>
        <v>VASIL’ChUK Ivan</v>
      </c>
      <c r="C21" s="132" t="str">
        <f>VLOOKUP(B21,'пр.взв.'!C7:D70,2,FALSE)</f>
        <v>1984 МСМК</v>
      </c>
      <c r="D21" s="132" t="str">
        <f>VLOOKUP(C21,'пр.взв.'!D7:E70,2,FALSE)</f>
        <v>UKR</v>
      </c>
      <c r="E21" s="2"/>
      <c r="F21" s="2"/>
      <c r="G21" s="2"/>
      <c r="H21" s="128">
        <v>4</v>
      </c>
      <c r="I21" s="122" t="str">
        <f>VLOOKUP(H21,'пр.взв.'!B7:C70,2,FALSE)</f>
        <v>MAMMADLI Nadir</v>
      </c>
      <c r="J21" s="122" t="str">
        <f>VLOOKUP(H21,'пр.взв.'!B7:E70,3,FALSE)</f>
        <v>1985 МС</v>
      </c>
      <c r="K21" s="132" t="str">
        <f>VLOOKUP(H21,'пр.взв.'!B7:E70,4,FALSE)</f>
        <v>AZE</v>
      </c>
      <c r="N21" s="37"/>
    </row>
    <row r="22" spans="1:14" ht="15">
      <c r="A22" s="131"/>
      <c r="B22" s="123"/>
      <c r="C22" s="133"/>
      <c r="D22" s="133"/>
      <c r="E22" s="8"/>
      <c r="F22" s="2"/>
      <c r="G22" s="2"/>
      <c r="H22" s="129"/>
      <c r="I22" s="123"/>
      <c r="J22" s="123"/>
      <c r="K22" s="133"/>
      <c r="N22" s="37"/>
    </row>
    <row r="23" spans="1:14" ht="15">
      <c r="A23" s="131">
        <v>19</v>
      </c>
      <c r="B23" s="125" t="str">
        <f>VLOOKUP(A23,'пр.взв.'!B25:C88,2,FALSE)</f>
        <v>KHANI  Monsen</v>
      </c>
      <c r="C23" s="127">
        <f>VLOOKUP(B23,'пр.взв.'!C25:D88,2,FALSE)</f>
        <v>1983</v>
      </c>
      <c r="D23" s="127" t="str">
        <f>VLOOKUP(C23,'пр.взв.'!D25:E88,2,FALSE)</f>
        <v>IRA</v>
      </c>
      <c r="E23" s="4"/>
      <c r="F23" s="2"/>
      <c r="G23" s="2"/>
      <c r="H23" s="137">
        <v>20</v>
      </c>
      <c r="I23" s="125" t="str">
        <f>VLOOKUP(H23,'пр.взв.'!B25:C88,2,FALSE)</f>
        <v>BISTROV Sveatoslav</v>
      </c>
      <c r="J23" s="125" t="str">
        <f>VLOOKUP(H23,'пр.взв.'!B25:E88,3,FALSE)</f>
        <v>1988 МС</v>
      </c>
      <c r="K23" s="127" t="str">
        <f>VLOOKUP(H23,'пр.взв.'!B25:E88,4,FALSE)</f>
        <v>RUS</v>
      </c>
      <c r="L23" s="32"/>
      <c r="M23" s="34"/>
      <c r="N23" s="37"/>
    </row>
    <row r="24" spans="1:14" ht="15.75" thickBot="1">
      <c r="A24" s="136"/>
      <c r="B24" s="123"/>
      <c r="C24" s="133"/>
      <c r="D24" s="133"/>
      <c r="E24" s="5"/>
      <c r="F24" s="9"/>
      <c r="G24" s="2"/>
      <c r="H24" s="129"/>
      <c r="I24" s="123"/>
      <c r="J24" s="123"/>
      <c r="K24" s="133"/>
      <c r="L24" s="33"/>
      <c r="M24" s="34"/>
      <c r="N24" s="37"/>
    </row>
    <row r="25" spans="1:14" ht="15">
      <c r="A25" s="130">
        <v>11</v>
      </c>
      <c r="B25" s="122" t="str">
        <f>VLOOKUP(A25,'пр.взв.'!B27:C90,2,FALSE)</f>
        <v>SLOBODCHIKOV Andrey</v>
      </c>
      <c r="C25" s="132" t="str">
        <f>VLOOKUP(B25,'пр.взв.'!C27:D90,2,FALSE)</f>
        <v>1985 МСМК</v>
      </c>
      <c r="D25" s="132" t="str">
        <f>VLOOKUP(C25,'пр.взв.'!D27:E90,2,FALSE)</f>
        <v>RUS</v>
      </c>
      <c r="E25" s="5"/>
      <c r="F25" s="6"/>
      <c r="G25" s="2"/>
      <c r="H25" s="128">
        <v>12</v>
      </c>
      <c r="I25" s="122" t="str">
        <f>VLOOKUP(H25,'пр.взв.'!B27:C90,2,FALSE)</f>
        <v>GOLOVEN’ Vladimir</v>
      </c>
      <c r="J25" s="122" t="str">
        <f>VLOOKUP(H25,'пр.взв.'!B27:E90,3,FALSE)</f>
        <v>1986 МСМК</v>
      </c>
      <c r="K25" s="132" t="str">
        <f>VLOOKUP(H25,'пр.взв.'!B27:E90,4,FALSE)</f>
        <v>UKR</v>
      </c>
      <c r="L25" s="33"/>
      <c r="M25" s="35"/>
      <c r="N25" s="37"/>
    </row>
    <row r="26" spans="1:14" ht="15">
      <c r="A26" s="131"/>
      <c r="B26" s="123"/>
      <c r="C26" s="133"/>
      <c r="D26" s="133"/>
      <c r="E26" s="10"/>
      <c r="F26" s="7"/>
      <c r="G26" s="2"/>
      <c r="H26" s="129"/>
      <c r="I26" s="123"/>
      <c r="J26" s="123"/>
      <c r="K26" s="133"/>
      <c r="L26" s="30"/>
      <c r="M26" s="36"/>
      <c r="N26" s="37"/>
    </row>
    <row r="27" spans="1:14" ht="15">
      <c r="A27" s="131">
        <v>27</v>
      </c>
      <c r="B27" s="138" t="e">
        <f>VLOOKUP(A27,'пр.взв.'!B29:C92,2,FALSE)</f>
        <v>#N/A</v>
      </c>
      <c r="C27" s="140" t="e">
        <f>VLOOKUP(B27,'пр.взв.'!C29:D92,2,FALSE)</f>
        <v>#N/A</v>
      </c>
      <c r="D27" s="140" t="e">
        <f>VLOOKUP(C27,'пр.взв.'!D29:E92,2,FALSE)</f>
        <v>#N/A</v>
      </c>
      <c r="E27" s="3"/>
      <c r="F27" s="7"/>
      <c r="G27" s="2"/>
      <c r="H27" s="137">
        <v>28</v>
      </c>
      <c r="I27" s="138" t="e">
        <f>VLOOKUP(H27,'пр.взв.'!B29:C92,2,FALSE)</f>
        <v>#N/A</v>
      </c>
      <c r="J27" s="138" t="e">
        <f>VLOOKUP(H27,'пр.взв.'!B29:E92,3,FALSE)</f>
        <v>#N/A</v>
      </c>
      <c r="K27" s="140" t="e">
        <f>VLOOKUP(H27,'пр.взв.'!B29:E92,4,FALSE)</f>
        <v>#N/A</v>
      </c>
      <c r="M27" s="37"/>
      <c r="N27" s="37"/>
    </row>
    <row r="28" spans="1:14" ht="15.75" thickBot="1">
      <c r="A28" s="136"/>
      <c r="B28" s="139"/>
      <c r="C28" s="141"/>
      <c r="D28" s="141"/>
      <c r="E28" s="2"/>
      <c r="F28" s="7"/>
      <c r="G28" s="2"/>
      <c r="H28" s="129"/>
      <c r="I28" s="139"/>
      <c r="J28" s="139"/>
      <c r="K28" s="141"/>
      <c r="M28" s="37"/>
      <c r="N28" s="37"/>
    </row>
    <row r="29" spans="1:14" ht="15">
      <c r="A29" s="130">
        <v>7</v>
      </c>
      <c r="B29" s="122" t="str">
        <f>VLOOKUP(A29,'пр.взв.'!B7:C70,2,FALSE)</f>
        <v>CHERNYAVSKIY Artur</v>
      </c>
      <c r="C29" s="132" t="str">
        <f>VLOOKUP(B29,'пр.взв.'!C7:D70,2,FALSE)</f>
        <v>1988</v>
      </c>
      <c r="D29" s="132" t="str">
        <f>VLOOKUP(A29,'пр.взв.'!B7:E56,4,FALSE)</f>
        <v>LAT</v>
      </c>
      <c r="E29" s="2"/>
      <c r="F29" s="7"/>
      <c r="G29" s="41"/>
      <c r="H29" s="128">
        <v>8</v>
      </c>
      <c r="I29" s="122" t="str">
        <f>VLOOKUP(H29,'пр.взв.'!B7:C70,2,FALSE)</f>
        <v>MOKEICHEV Alleksandr</v>
      </c>
      <c r="J29" s="122" t="str">
        <f>VLOOKUP(H29,'пр.взв.'!B7:E70,3,FALSE)</f>
        <v>1987 МС</v>
      </c>
      <c r="K29" s="132" t="str">
        <f>VLOOKUP(H29,'пр.взв.'!B7:E70,4,FALSE)</f>
        <v>RUS</v>
      </c>
      <c r="M29" s="37"/>
      <c r="N29" s="40"/>
    </row>
    <row r="30" spans="1:13" ht="15">
      <c r="A30" s="131"/>
      <c r="B30" s="123"/>
      <c r="C30" s="133"/>
      <c r="D30" s="133"/>
      <c r="E30" s="8"/>
      <c r="F30" s="7"/>
      <c r="G30" s="2"/>
      <c r="H30" s="129"/>
      <c r="I30" s="123"/>
      <c r="J30" s="123"/>
      <c r="K30" s="133"/>
      <c r="M30" s="37"/>
    </row>
    <row r="31" spans="1:13" ht="15">
      <c r="A31" s="131">
        <v>23</v>
      </c>
      <c r="B31" s="125" t="str">
        <f>VLOOKUP(A31,'пр.взв.'!B33:C96,2,FALSE)</f>
        <v>BOGATIREV Dmitriy</v>
      </c>
      <c r="C31" s="127" t="str">
        <f>VLOOKUP(B31,'пр.взв.'!C33:D96,2,FALSE)</f>
        <v>1981 МС</v>
      </c>
      <c r="D31" s="127" t="str">
        <f>VLOOKUP(A31,'пр.взв.'!B7:F70,4,FALSE)</f>
        <v>RUS</v>
      </c>
      <c r="E31" s="4"/>
      <c r="F31" s="7"/>
      <c r="G31" s="2"/>
      <c r="H31" s="137">
        <v>24</v>
      </c>
      <c r="I31" s="125" t="str">
        <f>VLOOKUP(H31,'пр.взв.'!B33:C96,2,FALSE)</f>
        <v>SITNIKOV Andrey</v>
      </c>
      <c r="J31" s="125" t="str">
        <f>VLOOKUP(H31,'пр.взв.'!B33:E96,3,FALSE)</f>
        <v>1985  МС</v>
      </c>
      <c r="K31" s="127" t="str">
        <f>VLOOKUP(H31,'пр.взв.'!B33:E96,4,FALSE)</f>
        <v>RUS</v>
      </c>
      <c r="L31" s="32"/>
      <c r="M31" s="36"/>
    </row>
    <row r="32" spans="1:13" ht="15.75" thickBot="1">
      <c r="A32" s="136"/>
      <c r="B32" s="123"/>
      <c r="C32" s="133"/>
      <c r="D32" s="133"/>
      <c r="E32" s="5"/>
      <c r="F32" s="11"/>
      <c r="G32" s="2"/>
      <c r="H32" s="129"/>
      <c r="I32" s="123"/>
      <c r="J32" s="123"/>
      <c r="K32" s="133"/>
      <c r="L32" s="33"/>
      <c r="M32" s="38"/>
    </row>
    <row r="33" spans="1:13" ht="15">
      <c r="A33" s="130">
        <v>15</v>
      </c>
      <c r="B33" s="122" t="str">
        <f>VLOOKUP(A33,'пр.взв.'!B35:C98,2,FALSE)</f>
        <v>ABDULGANILOV Magome</v>
      </c>
      <c r="C33" s="132" t="str">
        <f>VLOOKUP(B33,'пр.взв.'!C35:D98,2,FALSE)</f>
        <v>1977 МС </v>
      </c>
      <c r="D33" s="132" t="str">
        <f>VLOOKUP(C33,'пр.взв.'!D35:E98,2,FALSE)</f>
        <v>BLR</v>
      </c>
      <c r="E33" s="5"/>
      <c r="F33" s="2"/>
      <c r="G33" s="2"/>
      <c r="H33" s="128">
        <v>16</v>
      </c>
      <c r="I33" s="122" t="str">
        <f>VLOOKUP(H33,'пр.взв.'!B35:C98,2,FALSE)</f>
        <v>KOREPIN Konstantin</v>
      </c>
      <c r="J33" s="122" t="str">
        <f>VLOOKUP(H33,'пр.взв.'!B35:E98,3,FALSE)</f>
        <v>1985 МСМК</v>
      </c>
      <c r="K33" s="132" t="str">
        <f>VLOOKUP(H33,'пр.взв.'!B35:E98,4,FALSE)</f>
        <v>RUS</v>
      </c>
      <c r="L33" s="33"/>
      <c r="M33" s="34"/>
    </row>
    <row r="34" spans="1:13" ht="15">
      <c r="A34" s="131"/>
      <c r="B34" s="123"/>
      <c r="C34" s="133"/>
      <c r="D34" s="133"/>
      <c r="E34" s="10"/>
      <c r="F34" s="2"/>
      <c r="G34" s="2"/>
      <c r="H34" s="129"/>
      <c r="I34" s="123"/>
      <c r="J34" s="123"/>
      <c r="K34" s="133"/>
      <c r="L34" s="30"/>
      <c r="M34" s="34"/>
    </row>
    <row r="35" spans="1:11" ht="15">
      <c r="A35" s="131">
        <v>31</v>
      </c>
      <c r="B35" s="138" t="e">
        <f>VLOOKUP(A35,'пр.взв.'!B37:C100,2,FALSE)</f>
        <v>#N/A</v>
      </c>
      <c r="C35" s="140" t="e">
        <f>VLOOKUP(B35,'пр.взв.'!C37:D100,2,FALSE)</f>
        <v>#N/A</v>
      </c>
      <c r="D35" s="140" t="e">
        <f>VLOOKUP(C35,'пр.взв.'!D37:E100,2,FALSE)</f>
        <v>#N/A</v>
      </c>
      <c r="E35" s="3"/>
      <c r="F35" s="2"/>
      <c r="G35" s="2"/>
      <c r="H35" s="137">
        <v>32</v>
      </c>
      <c r="I35" s="138" t="e">
        <f>VLOOKUP(H35,'пр.взв.'!B37:C100,2,FALSE)</f>
        <v>#N/A</v>
      </c>
      <c r="J35" s="138" t="e">
        <f>VLOOKUP(H35,'пр.взв.'!B37:E100,3,FALSE)</f>
        <v>#N/A</v>
      </c>
      <c r="K35" s="140" t="e">
        <f>VLOOKUP(H35,'пр.взв.'!B37:E100,4,FALSE)</f>
        <v>#N/A</v>
      </c>
    </row>
    <row r="36" spans="1:11" ht="13.5" customHeight="1" thickBot="1">
      <c r="A36" s="136"/>
      <c r="B36" s="143"/>
      <c r="C36" s="144"/>
      <c r="D36" s="144"/>
      <c r="H36" s="142"/>
      <c r="I36" s="143"/>
      <c r="J36" s="143"/>
      <c r="K36" s="144"/>
    </row>
    <row r="37" spans="1:16" ht="15">
      <c r="A37" s="1"/>
      <c r="B37" s="1"/>
      <c r="C37" s="1"/>
      <c r="E37" s="2"/>
      <c r="F37" s="2"/>
      <c r="G37" s="2"/>
      <c r="K37" s="44"/>
      <c r="P37" s="20"/>
    </row>
    <row r="50" spans="2:14" ht="12.75">
      <c r="B50" s="15"/>
      <c r="C50" s="18"/>
      <c r="D50" s="46"/>
      <c r="E50" s="18"/>
      <c r="F50" s="46"/>
      <c r="G50" s="15"/>
      <c r="I50" s="15"/>
      <c r="J50" s="18"/>
      <c r="K50" s="46"/>
      <c r="L50" s="18"/>
      <c r="M50" s="46"/>
      <c r="N50" s="15"/>
    </row>
    <row r="51" spans="2:14" ht="13.5">
      <c r="B51" s="15"/>
      <c r="C51" s="18"/>
      <c r="D51" s="19"/>
      <c r="E51" s="18"/>
      <c r="F51" s="19"/>
      <c r="G51" s="18"/>
      <c r="I51" s="15"/>
      <c r="J51" s="18"/>
      <c r="K51" s="19"/>
      <c r="L51" s="18"/>
      <c r="M51" s="19"/>
      <c r="N51" s="15"/>
    </row>
    <row r="52" spans="2:14" ht="13.5">
      <c r="B52" s="15"/>
      <c r="C52" s="19"/>
      <c r="D52" s="18"/>
      <c r="E52" s="46"/>
      <c r="F52" s="18"/>
      <c r="G52" s="15"/>
      <c r="I52" s="15"/>
      <c r="J52" s="19"/>
      <c r="K52" s="18"/>
      <c r="L52" s="46"/>
      <c r="M52" s="18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21"/>
    </row>
  </sheetData>
  <mergeCells count="140">
    <mergeCell ref="H4:N4"/>
    <mergeCell ref="O4:R4"/>
    <mergeCell ref="A1:G1"/>
    <mergeCell ref="A4:G4"/>
    <mergeCell ref="H1:N1"/>
    <mergeCell ref="O1:R1"/>
    <mergeCell ref="H3:N3"/>
    <mergeCell ref="A2:G2"/>
    <mergeCell ref="A3:G3"/>
    <mergeCell ref="H2:N2"/>
    <mergeCell ref="O2:R2"/>
    <mergeCell ref="O3:R3"/>
    <mergeCell ref="I35:I36"/>
    <mergeCell ref="J35:J36"/>
    <mergeCell ref="K35:K36"/>
    <mergeCell ref="I31:I32"/>
    <mergeCell ref="J31:J32"/>
    <mergeCell ref="K31:K32"/>
    <mergeCell ref="I27:I28"/>
    <mergeCell ref="J27:J28"/>
    <mergeCell ref="A35:A36"/>
    <mergeCell ref="B35:B36"/>
    <mergeCell ref="C35:C36"/>
    <mergeCell ref="D35:D36"/>
    <mergeCell ref="H35:H36"/>
    <mergeCell ref="I33:I34"/>
    <mergeCell ref="J33:J34"/>
    <mergeCell ref="K33:K34"/>
    <mergeCell ref="H33:H34"/>
    <mergeCell ref="B31:B32"/>
    <mergeCell ref="C31:C32"/>
    <mergeCell ref="D31:D32"/>
    <mergeCell ref="A33:A34"/>
    <mergeCell ref="B33:B34"/>
    <mergeCell ref="C33:C34"/>
    <mergeCell ref="D33:D34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31:A32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86"/>
  <sheetViews>
    <sheetView tabSelected="1" workbookViewId="0" topLeftCell="A21">
      <selection activeCell="I32" sqref="I32"/>
    </sheetView>
  </sheetViews>
  <sheetFormatPr defaultColWidth="9.140625" defaultRowHeight="12.75"/>
  <cols>
    <col min="1" max="1" width="4.8515625" style="0" customWidth="1"/>
    <col min="2" max="2" width="20.57421875" style="0" customWidth="1"/>
    <col min="4" max="4" width="6.00390625" style="0" customWidth="1"/>
    <col min="5" max="5" width="3.7109375" style="0" customWidth="1"/>
    <col min="6" max="6" width="3.57421875" style="0" customWidth="1"/>
    <col min="7" max="7" width="3.710937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3.00390625" style="0" customWidth="1"/>
    <col min="13" max="13" width="2.140625" style="0" customWidth="1"/>
    <col min="14" max="14" width="4.140625" style="84" customWidth="1"/>
    <col min="15" max="15" width="2.421875" style="84" customWidth="1"/>
    <col min="16" max="16" width="18.7109375" style="0" customWidth="1"/>
    <col min="17" max="17" width="4.7109375" style="0" customWidth="1"/>
  </cols>
  <sheetData>
    <row r="1" spans="3:15" ht="36" customHeight="1" thickBot="1">
      <c r="C1" s="151" t="s">
        <v>11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2:17" ht="43.5" customHeight="1" thickBot="1">
      <c r="B2" s="70"/>
      <c r="C2" s="148" t="str">
        <f>HYPERLINK('[1]реквизиты'!$A$2)</f>
        <v>Stage of Sambo World  Cup in commemoration  of A.A. Kharlampiev on sport  for senior  men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73"/>
      <c r="Q2" s="73"/>
    </row>
    <row r="3" spans="2:17" ht="14.25" customHeight="1" thickBot="1">
      <c r="B3" s="71"/>
      <c r="C3" s="116" t="str">
        <f>HYPERLINK('[1]реквизиты'!$A$3)</f>
        <v>06 -08 June 2008   Moscow (Russia)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72"/>
      <c r="Q3" s="72"/>
    </row>
    <row r="4" spans="4:14" ht="20.25" customHeight="1" thickBot="1">
      <c r="D4" s="209" t="str">
        <f>HYPERLINK('пр.взв.'!A3)</f>
        <v>Weight category 82  кg.</v>
      </c>
      <c r="E4" s="210"/>
      <c r="F4" s="210"/>
      <c r="G4" s="210"/>
      <c r="H4" s="210"/>
      <c r="I4" s="210"/>
      <c r="J4" s="210"/>
      <c r="K4" s="210"/>
      <c r="L4" s="210"/>
      <c r="M4" s="211"/>
      <c r="N4" s="85"/>
    </row>
    <row r="5" spans="8:13" ht="9" customHeight="1">
      <c r="H5" s="47"/>
      <c r="I5" s="15"/>
      <c r="J5" s="56"/>
      <c r="K5" s="15"/>
      <c r="L5" s="15"/>
      <c r="M5" s="15"/>
    </row>
    <row r="6" spans="1:14" ht="9" customHeight="1">
      <c r="A6" s="204" t="s">
        <v>0</v>
      </c>
      <c r="H6" s="47"/>
      <c r="I6" s="15"/>
      <c r="J6" s="15"/>
      <c r="K6" s="15"/>
      <c r="L6" s="47"/>
      <c r="M6" s="15"/>
      <c r="N6" s="57"/>
    </row>
    <row r="7" spans="1:14" ht="9" customHeight="1" thickBot="1">
      <c r="A7" s="205"/>
      <c r="H7" s="57"/>
      <c r="I7" s="15"/>
      <c r="J7" s="15"/>
      <c r="K7" s="15"/>
      <c r="L7" s="57"/>
      <c r="M7" s="15"/>
      <c r="N7" s="57"/>
    </row>
    <row r="8" spans="1:14" ht="9" customHeight="1" thickBot="1">
      <c r="A8" s="188">
        <v>1</v>
      </c>
      <c r="B8" s="190" t="str">
        <f>VLOOKUP('пр.хода'!A8,'пр.взв.'!B7:E70,2,FALSE)</f>
        <v>KAZIDUB Mikhail</v>
      </c>
      <c r="C8" s="192" t="str">
        <f>VLOOKUP('пр.хода'!B8,'пр.взв.'!C7:F70,2,FALSE)</f>
        <v>1983 МС</v>
      </c>
      <c r="D8" s="194" t="str">
        <f>VLOOKUP('пр.хода'!C8,'пр.взв.'!D7:G70,2,FALSE)</f>
        <v>RUS</v>
      </c>
      <c r="H8" s="15"/>
      <c r="I8" s="15"/>
      <c r="J8" s="47"/>
      <c r="K8" s="15"/>
      <c r="L8" s="15"/>
      <c r="M8" s="15"/>
      <c r="N8" s="57"/>
    </row>
    <row r="9" spans="1:14" ht="9" customHeight="1">
      <c r="A9" s="189"/>
      <c r="B9" s="191"/>
      <c r="C9" s="193"/>
      <c r="D9" s="133"/>
      <c r="E9" s="74">
        <v>1</v>
      </c>
      <c r="G9" s="15"/>
      <c r="H9" s="15"/>
      <c r="J9" s="57"/>
      <c r="K9" s="15"/>
      <c r="L9" s="15"/>
      <c r="M9" s="15"/>
      <c r="N9" s="57"/>
    </row>
    <row r="10" spans="1:14" ht="9" customHeight="1" thickBot="1">
      <c r="A10" s="180">
        <v>17</v>
      </c>
      <c r="B10" s="195" t="str">
        <f>VLOOKUP('пр.хода'!A10,'пр.взв.'!B9:E72,2,FALSE)</f>
        <v>MOTORKIN Andrey</v>
      </c>
      <c r="C10" s="196" t="str">
        <f>VLOOKUP('пр.хода'!B10,'пр.взв.'!C9:F72,2,FALSE)</f>
        <v>1980 МСМК</v>
      </c>
      <c r="D10" s="207" t="str">
        <f>VLOOKUP('пр.хода'!C10,'пр.взв.'!D9:G72,2,FALSE)</f>
        <v>RUS</v>
      </c>
      <c r="E10" s="75" t="s">
        <v>77</v>
      </c>
      <c r="F10" s="17"/>
      <c r="G10" s="34"/>
      <c r="L10" s="47"/>
      <c r="M10" s="15"/>
      <c r="N10" s="57"/>
    </row>
    <row r="11" spans="1:17" ht="9" customHeight="1" thickBot="1">
      <c r="A11" s="181"/>
      <c r="B11" s="191"/>
      <c r="C11" s="193"/>
      <c r="D11" s="133"/>
      <c r="F11" s="15"/>
      <c r="G11" s="76">
        <v>25</v>
      </c>
      <c r="H11" s="15"/>
      <c r="I11" s="15"/>
      <c r="L11" s="57"/>
      <c r="M11" s="15"/>
      <c r="N11" s="184">
        <v>1</v>
      </c>
      <c r="O11" s="218">
        <v>25</v>
      </c>
      <c r="P11" s="169" t="str">
        <f>VLOOKUP(O11,'пр.взв.'!B7:E70,2,FALSE)</f>
        <v>KHARITONOV Aleksey</v>
      </c>
      <c r="Q11" s="171" t="str">
        <f>VLOOKUP(P11,'пр.взв.'!C7:F70,3,FALSE)</f>
        <v>RUS</v>
      </c>
    </row>
    <row r="12" spans="1:17" ht="9" customHeight="1" thickBot="1">
      <c r="A12" s="188">
        <v>9</v>
      </c>
      <c r="B12" s="190" t="str">
        <f>VLOOKUP('пр.хода'!A12,'пр.взв.'!B11:E74,2,FALSE)</f>
        <v>SARFAROZOV Sanjar</v>
      </c>
      <c r="C12" s="192">
        <f>VLOOKUP('пр.хода'!B12,'пр.взв.'!C11:F74,2,FALSE)</f>
        <v>1986</v>
      </c>
      <c r="D12" s="194" t="str">
        <f>VLOOKUP('пр.хода'!C12,'пр.взв.'!D11:G74,2,FALSE)</f>
        <v>TJK</v>
      </c>
      <c r="F12" s="15"/>
      <c r="G12" s="77" t="s">
        <v>78</v>
      </c>
      <c r="H12" s="17"/>
      <c r="I12" s="34"/>
      <c r="L12" s="15"/>
      <c r="M12" s="15"/>
      <c r="N12" s="185"/>
      <c r="O12" s="219"/>
      <c r="P12" s="170"/>
      <c r="Q12" s="172"/>
    </row>
    <row r="13" spans="1:17" ht="9" customHeight="1">
      <c r="A13" s="189"/>
      <c r="B13" s="191"/>
      <c r="C13" s="193"/>
      <c r="D13" s="133"/>
      <c r="E13" s="74">
        <v>25</v>
      </c>
      <c r="F13" s="14"/>
      <c r="G13" s="34"/>
      <c r="H13" s="15"/>
      <c r="I13" s="34"/>
      <c r="N13" s="173">
        <v>2</v>
      </c>
      <c r="O13" s="175">
        <v>18</v>
      </c>
      <c r="P13" s="176" t="str">
        <f>VLOOKUP(O13,'пр.взв.'!B7:E70,2,FALSE)</f>
        <v>ASTAPOV Pavel</v>
      </c>
      <c r="Q13" s="177" t="str">
        <f>VLOOKUP(P13,'пр.взв.'!C7:F70,3,FALSE)</f>
        <v>RUS</v>
      </c>
    </row>
    <row r="14" spans="1:17" ht="9" customHeight="1" thickBot="1">
      <c r="A14" s="180">
        <v>25</v>
      </c>
      <c r="B14" s="195" t="str">
        <f>VLOOKUP('пр.хода'!A14,'пр.взв.'!B13:E76,2,FALSE)</f>
        <v>KHARITONOV Aleksey</v>
      </c>
      <c r="C14" s="196" t="str">
        <f>VLOOKUP('пр.хода'!B14,'пр.взв.'!C13:F76,2,FALSE)</f>
        <v>1978 ЗМС</v>
      </c>
      <c r="D14" s="207" t="str">
        <f>VLOOKUP('пр.хода'!C14,'пр.взв.'!D13:G76,2,FALSE)</f>
        <v>RUS</v>
      </c>
      <c r="E14" s="75" t="s">
        <v>78</v>
      </c>
      <c r="G14" s="15"/>
      <c r="H14" s="15"/>
      <c r="I14" s="34"/>
      <c r="N14" s="174"/>
      <c r="O14" s="175"/>
      <c r="P14" s="176"/>
      <c r="Q14" s="177"/>
    </row>
    <row r="15" spans="1:17" ht="9" customHeight="1" thickBot="1">
      <c r="A15" s="181"/>
      <c r="B15" s="191"/>
      <c r="C15" s="193"/>
      <c r="D15" s="133"/>
      <c r="G15" s="15"/>
      <c r="H15" s="15"/>
      <c r="I15" s="76">
        <v>25</v>
      </c>
      <c r="N15" s="166">
        <v>3</v>
      </c>
      <c r="O15" s="163">
        <v>12</v>
      </c>
      <c r="P15" s="164" t="str">
        <f>VLOOKUP(O15,'пр.взв.'!B7:E70,2,FALSE)</f>
        <v>GOLOVEN’ Vladimir</v>
      </c>
      <c r="Q15" s="165" t="str">
        <f>VLOOKUP(P15,'пр.взв.'!C7:F70,3,FALSE)</f>
        <v>UKR</v>
      </c>
    </row>
    <row r="16" spans="1:17" ht="9" customHeight="1" thickBot="1">
      <c r="A16" s="188">
        <v>5</v>
      </c>
      <c r="B16" s="190" t="str">
        <f>VLOOKUP('пр.хода'!A16,'пр.взв.'!B15:E78,2,FALSE)</f>
        <v>PRIKAZCHIKOV Vladimir</v>
      </c>
      <c r="C16" s="192" t="str">
        <f>VLOOKUP('пр.хода'!B16,'пр.взв.'!C15:F78,2,FALSE)</f>
        <v>1987 МСМК</v>
      </c>
      <c r="D16" s="194" t="str">
        <f>VLOOKUP('пр.хода'!C16,'пр.взв.'!D15:G78,2,FALSE)</f>
        <v>RUS</v>
      </c>
      <c r="G16" s="15"/>
      <c r="H16" s="15"/>
      <c r="I16" s="77" t="s">
        <v>78</v>
      </c>
      <c r="J16" s="39"/>
      <c r="N16" s="167"/>
      <c r="O16" s="163"/>
      <c r="P16" s="164"/>
      <c r="Q16" s="165"/>
    </row>
    <row r="17" spans="1:17" ht="9" customHeight="1">
      <c r="A17" s="189"/>
      <c r="B17" s="191"/>
      <c r="C17" s="193"/>
      <c r="D17" s="133"/>
      <c r="E17" s="74">
        <v>5</v>
      </c>
      <c r="G17" s="15"/>
      <c r="H17" s="15"/>
      <c r="I17" s="34"/>
      <c r="J17" s="37"/>
      <c r="N17" s="166">
        <v>4</v>
      </c>
      <c r="O17" s="163">
        <v>3</v>
      </c>
      <c r="P17" s="164" t="str">
        <f>VLOOKUP(O17,'пр.взв.'!B7:E70,2,FALSE)</f>
        <v>VASIL’ChUK Ivan</v>
      </c>
      <c r="Q17" s="165" t="str">
        <f>VLOOKUP(P17,'пр.взв.'!C7:F70,3,FALSE)</f>
        <v>UKR</v>
      </c>
    </row>
    <row r="18" spans="1:17" ht="9" customHeight="1" thickBot="1">
      <c r="A18" s="180">
        <v>21</v>
      </c>
      <c r="B18" s="195" t="str">
        <f>VLOOKUP('пр.хода'!A18,'пр.взв.'!B17:E80,2,FALSE)</f>
        <v>YAKUSHKIN Sergey</v>
      </c>
      <c r="C18" s="196" t="str">
        <f>VLOOKUP('пр.хода'!B18,'пр.взв.'!C17:F80,2,FALSE)</f>
        <v>1982 МСМК</v>
      </c>
      <c r="D18" s="207" t="str">
        <f>VLOOKUP(A18,'пр.взв.'!B7:F70,4,FALSE)</f>
        <v>RUS</v>
      </c>
      <c r="E18" s="75" t="s">
        <v>79</v>
      </c>
      <c r="F18" s="17"/>
      <c r="G18" s="34"/>
      <c r="H18" s="15"/>
      <c r="I18" s="34"/>
      <c r="J18" s="37"/>
      <c r="N18" s="167"/>
      <c r="O18" s="163"/>
      <c r="P18" s="168"/>
      <c r="Q18" s="165"/>
    </row>
    <row r="19" spans="1:17" ht="9" customHeight="1" thickBot="1">
      <c r="A19" s="181"/>
      <c r="B19" s="191"/>
      <c r="C19" s="193"/>
      <c r="D19" s="133"/>
      <c r="F19" s="15"/>
      <c r="G19" s="76">
        <v>5</v>
      </c>
      <c r="H19" s="14"/>
      <c r="I19" s="34"/>
      <c r="J19" s="37"/>
      <c r="N19" s="160" t="s">
        <v>81</v>
      </c>
      <c r="O19" s="154">
        <v>5</v>
      </c>
      <c r="P19" s="162" t="str">
        <f>VLOOKUP(O19,'пр.взв.'!B7:E70,2,FALSE)</f>
        <v>PRIKAZCHIKOV Vladimir</v>
      </c>
      <c r="Q19" s="158" t="str">
        <f>VLOOKUP(P19,'пр.взв.'!C7:F70,3,FALSE)</f>
        <v>RUS</v>
      </c>
    </row>
    <row r="20" spans="1:17" ht="9" customHeight="1" thickBot="1">
      <c r="A20" s="188">
        <v>13</v>
      </c>
      <c r="B20" s="190" t="str">
        <f>VLOOKUP('пр.хода'!A20,'пр.взв.'!B19:E82,2,FALSE)</f>
        <v>BRUSENSOV Andrey</v>
      </c>
      <c r="C20" s="192" t="str">
        <f>VLOOKUP('пр.хода'!B20,'пр.взв.'!C19:F82,2,FALSE)</f>
        <v>1984 МС</v>
      </c>
      <c r="D20" s="194" t="str">
        <f>VLOOKUP('пр.хода'!C20,'пр.взв.'!D19:G82,2,FALSE)</f>
        <v>TKM</v>
      </c>
      <c r="F20" s="15"/>
      <c r="G20" s="77" t="s">
        <v>77</v>
      </c>
      <c r="H20" s="15"/>
      <c r="I20" s="15"/>
      <c r="J20" s="37"/>
      <c r="N20" s="161"/>
      <c r="O20" s="154"/>
      <c r="P20" s="156"/>
      <c r="Q20" s="158"/>
    </row>
    <row r="21" spans="1:17" ht="9" customHeight="1">
      <c r="A21" s="189"/>
      <c r="B21" s="191"/>
      <c r="C21" s="193"/>
      <c r="D21" s="133"/>
      <c r="E21" s="74">
        <v>13</v>
      </c>
      <c r="F21" s="14"/>
      <c r="G21" s="34"/>
      <c r="H21" s="15"/>
      <c r="I21" s="15"/>
      <c r="J21" s="37"/>
      <c r="N21" s="160" t="s">
        <v>81</v>
      </c>
      <c r="O21" s="154">
        <v>23</v>
      </c>
      <c r="P21" s="156" t="str">
        <f>VLOOKUP(O21,'пр.взв.'!B7:E70,2,FALSE)</f>
        <v>BOGATIREV Dmitriy</v>
      </c>
      <c r="Q21" s="158" t="str">
        <f>VLOOKUP(P21,'пр.взв.'!C7:F70,3,FALSE)</f>
        <v>RUS</v>
      </c>
    </row>
    <row r="22" spans="1:17" ht="9" customHeight="1" thickBot="1">
      <c r="A22" s="180">
        <v>29</v>
      </c>
      <c r="B22" s="182" t="e">
        <f>VLOOKUP('пр.хода'!A22,'пр.взв.'!B21:E84,2,FALSE)</f>
        <v>#N/A</v>
      </c>
      <c r="C22" s="186" t="e">
        <f>VLOOKUP('пр.хода'!B22,'пр.взв.'!C21:F84,2,FALSE)</f>
        <v>#N/A</v>
      </c>
      <c r="D22" s="206" t="e">
        <f>VLOOKUP('пр.хода'!C22,'пр.взв.'!D21:G84,2,FALSE)</f>
        <v>#N/A</v>
      </c>
      <c r="E22" s="75"/>
      <c r="G22" s="15"/>
      <c r="H22" s="15"/>
      <c r="I22" s="15"/>
      <c r="J22" s="37"/>
      <c r="N22" s="161"/>
      <c r="O22" s="154"/>
      <c r="P22" s="156"/>
      <c r="Q22" s="158"/>
    </row>
    <row r="23" spans="1:17" ht="9" customHeight="1" thickBot="1">
      <c r="A23" s="181"/>
      <c r="B23" s="200"/>
      <c r="C23" s="201"/>
      <c r="D23" s="141"/>
      <c r="G23" s="15"/>
      <c r="H23" s="15"/>
      <c r="I23" s="15"/>
      <c r="J23" s="37"/>
      <c r="K23" s="76">
        <v>25</v>
      </c>
      <c r="N23" s="160" t="s">
        <v>81</v>
      </c>
      <c r="O23" s="154">
        <v>14</v>
      </c>
      <c r="P23" s="156" t="str">
        <f>VLOOKUP(O23,'пр.взв.'!B7:E70,2,FALSE)</f>
        <v>LIPATOV Vladimir</v>
      </c>
      <c r="Q23" s="158" t="str">
        <f>VLOOKUP(P23,'пр.взв.'!C7:F70,3,FALSE)</f>
        <v>UKR</v>
      </c>
    </row>
    <row r="24" spans="1:17" ht="9" customHeight="1" thickBot="1">
      <c r="A24" s="188">
        <v>3</v>
      </c>
      <c r="B24" s="190" t="str">
        <f>VLOOKUP(A24,'пр.взв.'!B7:E70,2,FALSE)</f>
        <v>VASIL’ChUK Ivan</v>
      </c>
      <c r="C24" s="192" t="str">
        <f>VLOOKUP(B24,'пр.взв.'!C7:F70,2,FALSE)</f>
        <v>1984 МСМК</v>
      </c>
      <c r="D24" s="194" t="str">
        <f>VLOOKUP(C24,'пр.взв.'!D7:G70,2,FALSE)</f>
        <v>UKR</v>
      </c>
      <c r="H24" s="15"/>
      <c r="I24" s="15"/>
      <c r="J24" s="47"/>
      <c r="K24" s="77" t="s">
        <v>77</v>
      </c>
      <c r="L24" s="39"/>
      <c r="N24" s="161"/>
      <c r="O24" s="154"/>
      <c r="P24" s="156"/>
      <c r="Q24" s="158"/>
    </row>
    <row r="25" spans="1:17" ht="9" customHeight="1">
      <c r="A25" s="189"/>
      <c r="B25" s="191"/>
      <c r="C25" s="193"/>
      <c r="D25" s="133"/>
      <c r="E25" s="74">
        <v>3</v>
      </c>
      <c r="G25" s="15"/>
      <c r="H25" s="15"/>
      <c r="J25" s="57"/>
      <c r="K25" s="78"/>
      <c r="L25" s="37"/>
      <c r="N25" s="160" t="s">
        <v>81</v>
      </c>
      <c r="O25" s="154">
        <v>8</v>
      </c>
      <c r="P25" s="156" t="str">
        <f>VLOOKUP(O25,'пр.взв.'!B7:E70,2,FALSE)</f>
        <v>MOKEICHEV Alleksandr</v>
      </c>
      <c r="Q25" s="158" t="str">
        <f>VLOOKUP(P25,'пр.взв.'!C7:F70,3,FALSE)</f>
        <v>RUS</v>
      </c>
    </row>
    <row r="26" spans="1:17" ht="9" customHeight="1" thickBot="1">
      <c r="A26" s="180">
        <v>19</v>
      </c>
      <c r="B26" s="195" t="str">
        <f>VLOOKUP('пр.хода'!A26,'пр.взв.'!B25:E88,2,FALSE)</f>
        <v>KHANI  Monsen</v>
      </c>
      <c r="C26" s="196">
        <f>VLOOKUP('пр.хода'!B26,'пр.взв.'!C25:F88,2,FALSE)</f>
        <v>1983</v>
      </c>
      <c r="D26" s="207" t="str">
        <f>VLOOKUP('пр.хода'!C26,'пр.взв.'!D25:G88,2,FALSE)</f>
        <v>IRA</v>
      </c>
      <c r="E26" s="75" t="s">
        <v>78</v>
      </c>
      <c r="F26" s="17"/>
      <c r="G26" s="34"/>
      <c r="K26" s="34"/>
      <c r="L26" s="37"/>
      <c r="N26" s="161"/>
      <c r="O26" s="154"/>
      <c r="P26" s="156"/>
      <c r="Q26" s="158"/>
    </row>
    <row r="27" spans="1:17" ht="9" customHeight="1" thickBot="1">
      <c r="A27" s="181"/>
      <c r="B27" s="191"/>
      <c r="C27" s="193"/>
      <c r="D27" s="133"/>
      <c r="F27" s="15"/>
      <c r="G27" s="76">
        <v>3</v>
      </c>
      <c r="H27" s="15"/>
      <c r="I27" s="15"/>
      <c r="K27" s="34"/>
      <c r="L27" s="37"/>
      <c r="N27" s="160" t="s">
        <v>82</v>
      </c>
      <c r="O27" s="154" t="s">
        <v>83</v>
      </c>
      <c r="P27" s="156" t="str">
        <f>HYPERLINK('пр.взв.'!C7)</f>
        <v>KAZIDUB Mikhail</v>
      </c>
      <c r="Q27" s="158" t="str">
        <f>VLOOKUP(P27,'пр.взв.'!C7:F70,3,FALSE)</f>
        <v>RUS</v>
      </c>
    </row>
    <row r="28" spans="1:17" ht="9" customHeight="1" thickBot="1">
      <c r="A28" s="188">
        <v>11</v>
      </c>
      <c r="B28" s="190" t="str">
        <f>VLOOKUP('пр.хода'!A28,'пр.взв.'!B27:E90,2,FALSE)</f>
        <v>SLOBODCHIKOV Andrey</v>
      </c>
      <c r="C28" s="192" t="str">
        <f>VLOOKUP('пр.хода'!B28,'пр.взв.'!C27:F90,2,FALSE)</f>
        <v>1985 МСМК</v>
      </c>
      <c r="D28" s="194" t="str">
        <f>VLOOKUP('пр.хода'!C28,'пр.взв.'!D27:G90,2,FALSE)</f>
        <v>RUS</v>
      </c>
      <c r="F28" s="15"/>
      <c r="G28" s="77" t="s">
        <v>78</v>
      </c>
      <c r="H28" s="17"/>
      <c r="I28" s="34"/>
      <c r="K28" s="34"/>
      <c r="L28" s="37"/>
      <c r="N28" s="161"/>
      <c r="O28" s="154"/>
      <c r="P28" s="156"/>
      <c r="Q28" s="158"/>
    </row>
    <row r="29" spans="1:17" ht="9" customHeight="1">
      <c r="A29" s="189"/>
      <c r="B29" s="191"/>
      <c r="C29" s="193"/>
      <c r="D29" s="133"/>
      <c r="E29" s="74">
        <v>11</v>
      </c>
      <c r="F29" s="14"/>
      <c r="G29" s="34"/>
      <c r="H29" s="15"/>
      <c r="I29" s="34"/>
      <c r="K29" s="34"/>
      <c r="L29" s="37"/>
      <c r="N29" s="160" t="s">
        <v>82</v>
      </c>
      <c r="O29" s="154" t="s">
        <v>84</v>
      </c>
      <c r="P29" s="156" t="str">
        <f>HYPERLINK('пр.взв.'!C31)</f>
        <v>BRUSENSOV Andrey</v>
      </c>
      <c r="Q29" s="158" t="str">
        <f>VLOOKUP(P29,'пр.взв.'!C7:F70,3,FALSE)</f>
        <v>TKM</v>
      </c>
    </row>
    <row r="30" spans="1:17" ht="9" customHeight="1" thickBot="1">
      <c r="A30" s="180">
        <v>27</v>
      </c>
      <c r="B30" s="182" t="e">
        <f>VLOOKUP('пр.хода'!A30,'пр.взв.'!B29:E92,2,FALSE)</f>
        <v>#N/A</v>
      </c>
      <c r="C30" s="186" t="e">
        <f>VLOOKUP('пр.хода'!B30,'пр.взв.'!C29:F92,2,FALSE)</f>
        <v>#N/A</v>
      </c>
      <c r="D30" s="206" t="e">
        <f>VLOOKUP('пр.хода'!C30,'пр.взв.'!D29:G92,2,FALSE)</f>
        <v>#N/A</v>
      </c>
      <c r="E30" s="75"/>
      <c r="G30" s="15"/>
      <c r="H30" s="15"/>
      <c r="I30" s="34"/>
      <c r="K30" s="34"/>
      <c r="L30" s="37"/>
      <c r="N30" s="161"/>
      <c r="O30" s="154"/>
      <c r="P30" s="156"/>
      <c r="Q30" s="158"/>
    </row>
    <row r="31" spans="1:17" ht="9" customHeight="1" thickBot="1">
      <c r="A31" s="181"/>
      <c r="B31" s="200"/>
      <c r="C31" s="201"/>
      <c r="D31" s="141"/>
      <c r="G31" s="15"/>
      <c r="H31" s="15"/>
      <c r="I31" s="76">
        <v>3</v>
      </c>
      <c r="K31" s="34"/>
      <c r="L31" s="37"/>
      <c r="N31" s="160" t="s">
        <v>82</v>
      </c>
      <c r="O31" s="154" t="s">
        <v>85</v>
      </c>
      <c r="P31" s="156" t="str">
        <f>HYPERLINK('пр.взв.'!C27)</f>
        <v>SLOBODCHIKOV Andrey</v>
      </c>
      <c r="Q31" s="158" t="s">
        <v>25</v>
      </c>
    </row>
    <row r="32" spans="1:17" ht="9" customHeight="1" thickBot="1">
      <c r="A32" s="188">
        <v>7</v>
      </c>
      <c r="B32" s="190" t="str">
        <f>VLOOKUP(A32,'пр.взв.'!B7:E70,2,FALSE)</f>
        <v>CHERNYAVSKIY Artur</v>
      </c>
      <c r="C32" s="192" t="str">
        <f>VLOOKUP(B32,'пр.взв.'!C7:F70,2,FALSE)</f>
        <v>1988</v>
      </c>
      <c r="D32" s="194" t="s">
        <v>76</v>
      </c>
      <c r="G32" s="15"/>
      <c r="H32" s="15"/>
      <c r="I32" s="77" t="s">
        <v>77</v>
      </c>
      <c r="J32" s="17"/>
      <c r="K32" s="15"/>
      <c r="L32" s="37"/>
      <c r="N32" s="161"/>
      <c r="O32" s="154"/>
      <c r="P32" s="156"/>
      <c r="Q32" s="158"/>
    </row>
    <row r="33" spans="1:17" ht="9" customHeight="1">
      <c r="A33" s="189"/>
      <c r="B33" s="191"/>
      <c r="C33" s="193"/>
      <c r="D33" s="133"/>
      <c r="E33" s="74">
        <v>23</v>
      </c>
      <c r="G33" s="15"/>
      <c r="H33" s="15"/>
      <c r="I33" s="34"/>
      <c r="J33" s="15"/>
      <c r="K33" s="15"/>
      <c r="L33" s="37"/>
      <c r="N33" s="160" t="s">
        <v>82</v>
      </c>
      <c r="O33" s="154" t="s">
        <v>86</v>
      </c>
      <c r="P33" s="156" t="str">
        <f>HYPERLINK('пр.взв.'!C35)</f>
        <v>ABDULGANILOV Magome</v>
      </c>
      <c r="Q33" s="158" t="str">
        <f>VLOOKUP(P33,'пр.взв.'!C7:F70,3,FALSE)</f>
        <v>BLR</v>
      </c>
    </row>
    <row r="34" spans="1:17" ht="9" customHeight="1" thickBot="1">
      <c r="A34" s="180">
        <v>23</v>
      </c>
      <c r="B34" s="195" t="str">
        <f>VLOOKUP('пр.хода'!A34,'пр.взв.'!B33:E96,2,FALSE)</f>
        <v>BOGATIREV Dmitriy</v>
      </c>
      <c r="C34" s="196" t="str">
        <f>VLOOKUP('пр.хода'!B34,'пр.взв.'!C33:F96,2,FALSE)</f>
        <v>1981 МС</v>
      </c>
      <c r="D34" s="207" t="str">
        <f>VLOOKUP(A34,'пр.взв.'!B7:F70,4,FALSE)</f>
        <v>RUS</v>
      </c>
      <c r="E34" s="75" t="s">
        <v>79</v>
      </c>
      <c r="F34" s="17"/>
      <c r="G34" s="34"/>
      <c r="H34" s="15"/>
      <c r="I34" s="34"/>
      <c r="J34" s="15"/>
      <c r="K34" s="15"/>
      <c r="L34" s="37"/>
      <c r="N34" s="161"/>
      <c r="O34" s="154"/>
      <c r="P34" s="156"/>
      <c r="Q34" s="158"/>
    </row>
    <row r="35" spans="1:17" ht="9" customHeight="1" thickBot="1">
      <c r="A35" s="181"/>
      <c r="B35" s="191"/>
      <c r="C35" s="193"/>
      <c r="D35" s="133"/>
      <c r="F35" s="15"/>
      <c r="G35" s="76">
        <v>23</v>
      </c>
      <c r="H35" s="14"/>
      <c r="I35" s="34"/>
      <c r="J35" s="15"/>
      <c r="K35" s="15"/>
      <c r="L35" s="37"/>
      <c r="N35" s="160" t="s">
        <v>82</v>
      </c>
      <c r="O35" s="154" t="s">
        <v>87</v>
      </c>
      <c r="P35" s="156" t="str">
        <f>HYPERLINK('пр.взв.'!C25)</f>
        <v>BUBEN Tim</v>
      </c>
      <c r="Q35" s="158" t="str">
        <f>VLOOKUP(P35,'пр.взв.'!C7:F70,3,FALSE)</f>
        <v>GEO</v>
      </c>
    </row>
    <row r="36" spans="1:19" ht="9" customHeight="1" thickBot="1">
      <c r="A36" s="188">
        <v>15</v>
      </c>
      <c r="B36" s="190" t="str">
        <f>VLOOKUP('пр.хода'!A36,'пр.взв.'!B35:E98,2,FALSE)</f>
        <v>ABDULGANILOV Magome</v>
      </c>
      <c r="C36" s="192" t="str">
        <f>VLOOKUP('пр.хода'!B36,'пр.взв.'!C35:F98,2,FALSE)</f>
        <v>1977 МС </v>
      </c>
      <c r="D36" s="194" t="str">
        <f>VLOOKUP('пр.хода'!C36,'пр.взв.'!D35:G98,2,FALSE)</f>
        <v>BLR</v>
      </c>
      <c r="F36" s="15"/>
      <c r="G36" s="77" t="s">
        <v>78</v>
      </c>
      <c r="H36" s="15"/>
      <c r="I36" s="15"/>
      <c r="J36" s="15"/>
      <c r="K36" s="15"/>
      <c r="L36" s="37"/>
      <c r="N36" s="161"/>
      <c r="O36" s="154"/>
      <c r="P36" s="156"/>
      <c r="Q36" s="158"/>
      <c r="R36" s="15"/>
      <c r="S36" s="15"/>
    </row>
    <row r="37" spans="1:19" ht="9" customHeight="1">
      <c r="A37" s="189"/>
      <c r="B37" s="191"/>
      <c r="C37" s="193"/>
      <c r="D37" s="133"/>
      <c r="E37" s="74">
        <v>15</v>
      </c>
      <c r="F37" s="14"/>
      <c r="G37" s="34"/>
      <c r="H37" s="15"/>
      <c r="I37" s="15"/>
      <c r="J37" s="15"/>
      <c r="K37" s="15"/>
      <c r="L37" s="37"/>
      <c r="N37" s="160" t="s">
        <v>82</v>
      </c>
      <c r="O37" s="154" t="s">
        <v>88</v>
      </c>
      <c r="P37" s="156" t="str">
        <f>HYPERLINK('пр.взв.'!C17)</f>
        <v>LEU Iuriy</v>
      </c>
      <c r="Q37" s="158" t="str">
        <f>VLOOKUP(P37,'пр.взв.'!C7:F70,3,FALSE)</f>
        <v>MDA</v>
      </c>
      <c r="R37" s="15"/>
      <c r="S37" s="15"/>
    </row>
    <row r="38" spans="1:19" ht="9" customHeight="1" thickBot="1">
      <c r="A38" s="180">
        <v>31</v>
      </c>
      <c r="B38" s="182" t="e">
        <f>VLOOKUP('пр.хода'!A38,'пр.взв.'!B37:E100,2,FALSE)</f>
        <v>#N/A</v>
      </c>
      <c r="C38" s="186" t="e">
        <f>VLOOKUP('пр.хода'!B38,'пр.взв.'!C37:F100,2,FALSE)</f>
        <v>#N/A</v>
      </c>
      <c r="D38" s="206" t="e">
        <f>VLOOKUP('пр.хода'!C38,'пр.взв.'!D37:G100,2,FALSE)</f>
        <v>#N/A</v>
      </c>
      <c r="E38" s="75"/>
      <c r="G38" s="15"/>
      <c r="H38" s="15"/>
      <c r="I38" s="15"/>
      <c r="J38" s="15"/>
      <c r="K38" s="15"/>
      <c r="L38" s="37"/>
      <c r="N38" s="161"/>
      <c r="O38" s="154"/>
      <c r="P38" s="156"/>
      <c r="Q38" s="158"/>
      <c r="R38" s="15"/>
      <c r="S38" s="15"/>
    </row>
    <row r="39" spans="1:19" ht="9" customHeight="1" thickBot="1">
      <c r="A39" s="181"/>
      <c r="B39" s="183"/>
      <c r="C39" s="187"/>
      <c r="D39" s="144"/>
      <c r="H39" s="15"/>
      <c r="I39" s="15"/>
      <c r="J39" s="47"/>
      <c r="K39" s="15"/>
      <c r="L39" s="37"/>
      <c r="N39" s="160" t="s">
        <v>82</v>
      </c>
      <c r="O39" s="154" t="s">
        <v>89</v>
      </c>
      <c r="P39" s="156" t="str">
        <f>HYPERLINK('пр.взв.'!C45)</f>
        <v>BISTROV Sveatoslav</v>
      </c>
      <c r="Q39" s="158" t="str">
        <f>VLOOKUP(P39,'пр.взв.'!C7:F70,3,FALSE)</f>
        <v>RUS</v>
      </c>
      <c r="R39" s="15"/>
      <c r="S39" s="15"/>
    </row>
    <row r="40" spans="1:19" ht="9" customHeight="1">
      <c r="A40" s="204" t="s">
        <v>1</v>
      </c>
      <c r="B40" s="49"/>
      <c r="C40" s="52"/>
      <c r="D40" s="52"/>
      <c r="I40" s="212" t="s">
        <v>10</v>
      </c>
      <c r="J40" s="212"/>
      <c r="K40" s="213"/>
      <c r="L40" s="76">
        <v>25</v>
      </c>
      <c r="N40" s="161"/>
      <c r="O40" s="154"/>
      <c r="P40" s="156"/>
      <c r="Q40" s="158"/>
      <c r="R40" s="15"/>
      <c r="S40" s="15"/>
    </row>
    <row r="41" spans="1:17" ht="9" customHeight="1" thickBot="1">
      <c r="A41" s="205"/>
      <c r="B41" s="49"/>
      <c r="C41" s="52"/>
      <c r="D41" s="52"/>
      <c r="I41" s="212"/>
      <c r="J41" s="212"/>
      <c r="K41" s="213"/>
      <c r="L41" s="77" t="s">
        <v>80</v>
      </c>
      <c r="N41" s="160" t="s">
        <v>82</v>
      </c>
      <c r="O41" s="154" t="s">
        <v>90</v>
      </c>
      <c r="P41" s="156" t="str">
        <f>HYPERLINK('пр.взв.'!C37)</f>
        <v>KOREPIN Konstantin</v>
      </c>
      <c r="Q41" s="158" t="str">
        <f>VLOOKUP(P41,'пр.взв.'!C7:F70,3,FALSE)</f>
        <v>RUS</v>
      </c>
    </row>
    <row r="42" spans="1:17" ht="9" customHeight="1" thickBot="1">
      <c r="A42" s="188">
        <v>2</v>
      </c>
      <c r="B42" s="190" t="str">
        <f>VLOOKUP(A42,'пр.взв.'!B7:F70,2,FALSE)</f>
        <v>STEPAN’KOV Aleksej</v>
      </c>
      <c r="C42" s="192" t="str">
        <f>VLOOKUP(B42,'пр.взв.'!C7:G70,2,FALSE)</f>
        <v>1986 МС</v>
      </c>
      <c r="D42" s="199" t="str">
        <f>VLOOKUP(C42,'пр.взв.'!D7:H70,2,FALSE)</f>
        <v>BLR</v>
      </c>
      <c r="H42" s="15"/>
      <c r="I42" s="15"/>
      <c r="J42" s="47"/>
      <c r="K42" s="15"/>
      <c r="L42" s="79"/>
      <c r="N42" s="161"/>
      <c r="O42" s="154"/>
      <c r="P42" s="156"/>
      <c r="Q42" s="158"/>
    </row>
    <row r="43" spans="1:17" ht="9" customHeight="1">
      <c r="A43" s="189"/>
      <c r="B43" s="191"/>
      <c r="C43" s="193"/>
      <c r="D43" s="198"/>
      <c r="E43" s="74">
        <v>18</v>
      </c>
      <c r="G43" s="15"/>
      <c r="H43" s="15"/>
      <c r="J43" s="57"/>
      <c r="K43" s="15"/>
      <c r="L43" s="37"/>
      <c r="N43" s="152" t="s">
        <v>91</v>
      </c>
      <c r="O43" s="154" t="s">
        <v>92</v>
      </c>
      <c r="P43" s="156" t="str">
        <f>HYPERLINK('пр.взв.'!C39)</f>
        <v>MOTORKIN Andrey</v>
      </c>
      <c r="Q43" s="158" t="str">
        <f>VLOOKUP(P43,'пр.взв.'!C7:F70,3,FALSE)</f>
        <v>RUS</v>
      </c>
    </row>
    <row r="44" spans="1:17" ht="9" customHeight="1" thickBot="1">
      <c r="A44" s="180">
        <v>18</v>
      </c>
      <c r="B44" s="195" t="str">
        <f>VLOOKUP(A44,'пр.взв.'!B9:F72,2,FALSE)</f>
        <v>ASTAPOV Pavel</v>
      </c>
      <c r="C44" s="196" t="str">
        <f>VLOOKUP(B44,'пр.взв.'!C9:G72,2,FALSE)</f>
        <v>1979 МСМК</v>
      </c>
      <c r="D44" s="197" t="str">
        <f>VLOOKUP(C44,'пр.взв.'!D9:H72,2,FALSE)</f>
        <v>RUS</v>
      </c>
      <c r="E44" s="75" t="s">
        <v>78</v>
      </c>
      <c r="F44" s="17"/>
      <c r="G44" s="34"/>
      <c r="L44" s="80"/>
      <c r="N44" s="153"/>
      <c r="O44" s="154"/>
      <c r="P44" s="156"/>
      <c r="Q44" s="158"/>
    </row>
    <row r="45" spans="1:17" ht="9" customHeight="1" thickBot="1">
      <c r="A45" s="181"/>
      <c r="B45" s="191"/>
      <c r="C45" s="193"/>
      <c r="D45" s="198"/>
      <c r="F45" s="15"/>
      <c r="G45" s="76">
        <v>18</v>
      </c>
      <c r="H45" s="15"/>
      <c r="I45" s="15"/>
      <c r="L45" s="81"/>
      <c r="N45" s="152" t="s">
        <v>91</v>
      </c>
      <c r="O45" s="154" t="s">
        <v>93</v>
      </c>
      <c r="P45" s="156" t="str">
        <f>HYPERLINK('пр.взв.'!C23)</f>
        <v>SARFAROZOV Sanjar</v>
      </c>
      <c r="Q45" s="158" t="str">
        <f>VLOOKUP(P45,'пр.взв.'!C7:F70,3,FALSE)</f>
        <v>TJK</v>
      </c>
    </row>
    <row r="46" spans="1:17" ht="9" customHeight="1" thickBot="1">
      <c r="A46" s="188">
        <v>10</v>
      </c>
      <c r="B46" s="190" t="str">
        <f>VLOOKUP(A46,'пр.взв.'!B11:F74,2,FALSE)</f>
        <v>BUBEN Tim</v>
      </c>
      <c r="C46" s="192">
        <f>VLOOKUP(B46,'пр.взв.'!C11:G74,2,FALSE)</f>
        <v>1990</v>
      </c>
      <c r="D46" s="199" t="str">
        <f>VLOOKUP(C46,'пр.взв.'!D11:H74,2,FALSE)</f>
        <v>GEO</v>
      </c>
      <c r="F46" s="15"/>
      <c r="G46" s="77" t="s">
        <v>78</v>
      </c>
      <c r="H46" s="17"/>
      <c r="I46" s="34"/>
      <c r="L46" s="37"/>
      <c r="N46" s="153"/>
      <c r="O46" s="154"/>
      <c r="P46" s="156"/>
      <c r="Q46" s="158"/>
    </row>
    <row r="47" spans="1:17" ht="9" customHeight="1">
      <c r="A47" s="189"/>
      <c r="B47" s="191"/>
      <c r="C47" s="193"/>
      <c r="D47" s="198"/>
      <c r="E47" s="74">
        <v>10</v>
      </c>
      <c r="F47" s="14"/>
      <c r="G47" s="34"/>
      <c r="H47" s="15"/>
      <c r="I47" s="34"/>
      <c r="L47" s="37"/>
      <c r="N47" s="152" t="s">
        <v>91</v>
      </c>
      <c r="O47" s="154" t="s">
        <v>94</v>
      </c>
      <c r="P47" s="156" t="str">
        <f>HYPERLINK('пр.взв.'!C47)</f>
        <v>YAKUSHKIN Sergey</v>
      </c>
      <c r="Q47" s="158" t="str">
        <f>VLOOKUP(P47,'пр.взв.'!C7:F70,3,FALSE)</f>
        <v>RUS</v>
      </c>
    </row>
    <row r="48" spans="1:17" ht="9" customHeight="1" thickBot="1">
      <c r="A48" s="180">
        <v>26</v>
      </c>
      <c r="B48" s="182" t="e">
        <f>VLOOKUP(A48,'пр.взв.'!B13:F76,2,FALSE)</f>
        <v>#N/A</v>
      </c>
      <c r="C48" s="186" t="e">
        <f>VLOOKUP(B48,'пр.взв.'!C13:G76,2,FALSE)</f>
        <v>#N/A</v>
      </c>
      <c r="D48" s="202" t="e">
        <f>VLOOKUP(C48,'пр.взв.'!D13:H76,2,FALSE)</f>
        <v>#N/A</v>
      </c>
      <c r="E48" s="75"/>
      <c r="G48" s="15"/>
      <c r="H48" s="15"/>
      <c r="I48" s="34"/>
      <c r="L48" s="37"/>
      <c r="N48" s="153"/>
      <c r="O48" s="154"/>
      <c r="P48" s="156"/>
      <c r="Q48" s="158"/>
    </row>
    <row r="49" spans="1:17" ht="9" customHeight="1" thickBot="1">
      <c r="A49" s="181"/>
      <c r="B49" s="200"/>
      <c r="C49" s="201"/>
      <c r="D49" s="203"/>
      <c r="G49" s="15"/>
      <c r="H49" s="15"/>
      <c r="I49" s="76">
        <v>18</v>
      </c>
      <c r="L49" s="37"/>
      <c r="N49" s="152" t="s">
        <v>91</v>
      </c>
      <c r="O49" s="154" t="s">
        <v>95</v>
      </c>
      <c r="P49" s="156" t="str">
        <f>HYPERLINK('пр.взв.'!C43)</f>
        <v>KHANI  Monsen</v>
      </c>
      <c r="Q49" s="158" t="str">
        <f>VLOOKUP(P49,'пр.взв.'!C7:F70,3,FALSE)</f>
        <v>IRA</v>
      </c>
    </row>
    <row r="50" spans="1:17" ht="9" customHeight="1" thickBot="1">
      <c r="A50" s="188">
        <v>6</v>
      </c>
      <c r="B50" s="190" t="str">
        <f>VLOOKUP(A50,'пр.взв.'!B15:F78,2,FALSE)</f>
        <v>LEU Iuriy</v>
      </c>
      <c r="C50" s="192" t="str">
        <f>VLOOKUP(B50,'пр.взв.'!C15:G78,2,FALSE)</f>
        <v>1988</v>
      </c>
      <c r="D50" s="199" t="str">
        <f>VLOOKUP(C50,'пр.взв.'!D15:H78,2,FALSE)</f>
        <v>MDA</v>
      </c>
      <c r="G50" s="15"/>
      <c r="H50" s="15"/>
      <c r="I50" s="77" t="s">
        <v>79</v>
      </c>
      <c r="J50" s="39"/>
      <c r="L50" s="37"/>
      <c r="N50" s="153"/>
      <c r="O50" s="154"/>
      <c r="P50" s="156"/>
      <c r="Q50" s="158"/>
    </row>
    <row r="51" spans="1:17" ht="9" customHeight="1">
      <c r="A51" s="189"/>
      <c r="B51" s="191"/>
      <c r="C51" s="193"/>
      <c r="D51" s="198"/>
      <c r="E51" s="86">
        <v>6</v>
      </c>
      <c r="G51" s="15"/>
      <c r="H51" s="15"/>
      <c r="I51" s="34"/>
      <c r="J51" s="37"/>
      <c r="L51" s="37"/>
      <c r="N51" s="152" t="s">
        <v>91</v>
      </c>
      <c r="O51" s="154" t="s">
        <v>96</v>
      </c>
      <c r="P51" s="156" t="str">
        <f>HYPERLINK(B32)</f>
        <v>CHERNYAVSKIY Artur</v>
      </c>
      <c r="Q51" s="158" t="str">
        <f>VLOOKUP(P51,'пр.взв.'!C7:F70,3,FALSE)</f>
        <v>LAT</v>
      </c>
    </row>
    <row r="52" spans="1:17" ht="9" customHeight="1" thickBot="1">
      <c r="A52" s="180">
        <v>22</v>
      </c>
      <c r="B52" s="195" t="str">
        <f>VLOOKUP(A52,'пр.взв.'!B17:F80,2,FALSE)</f>
        <v>MADZHIDOV  Shokhrukh</v>
      </c>
      <c r="C52" s="196">
        <f>VLOOKUP(B52,'пр.взв.'!C17:G80,2,FALSE)</f>
        <v>1982</v>
      </c>
      <c r="D52" s="197" t="str">
        <f>VLOOKUP(C52,'пр.взв.'!D17:H80,2,FALSE)</f>
        <v>TJK</v>
      </c>
      <c r="E52" s="75" t="s">
        <v>78</v>
      </c>
      <c r="F52" s="17"/>
      <c r="G52" s="34"/>
      <c r="H52" s="15"/>
      <c r="I52" s="34"/>
      <c r="J52" s="37"/>
      <c r="L52" s="37"/>
      <c r="N52" s="153"/>
      <c r="O52" s="154"/>
      <c r="P52" s="156"/>
      <c r="Q52" s="158"/>
    </row>
    <row r="53" spans="1:17" ht="9" customHeight="1" thickBot="1">
      <c r="A53" s="181"/>
      <c r="B53" s="191"/>
      <c r="C53" s="193"/>
      <c r="D53" s="198"/>
      <c r="F53" s="15"/>
      <c r="G53" s="76">
        <v>14</v>
      </c>
      <c r="H53" s="14"/>
      <c r="I53" s="34"/>
      <c r="J53" s="37"/>
      <c r="L53" s="37"/>
      <c r="N53" s="152" t="s">
        <v>91</v>
      </c>
      <c r="O53" s="154" t="s">
        <v>97</v>
      </c>
      <c r="P53" s="156" t="str">
        <f>HYPERLINK(B42)</f>
        <v>STEPAN’KOV Aleksej</v>
      </c>
      <c r="Q53" s="158" t="str">
        <f>VLOOKUP(P53,'пр.взв.'!C7:F70,3,FALSE)</f>
        <v>BLR</v>
      </c>
    </row>
    <row r="54" spans="1:17" ht="9" customHeight="1" thickBot="1">
      <c r="A54" s="188">
        <v>14</v>
      </c>
      <c r="B54" s="190" t="str">
        <f>VLOOKUP(A54,'пр.взв.'!B19:F82,2,FALSE)</f>
        <v>LIPATOV Vladimir</v>
      </c>
      <c r="C54" s="192" t="str">
        <f>VLOOKUP(B54,'пр.взв.'!C19:G82,2,FALSE)</f>
        <v>1984 МС</v>
      </c>
      <c r="D54" s="199" t="s">
        <v>56</v>
      </c>
      <c r="F54" s="15"/>
      <c r="G54" s="82" t="s">
        <v>77</v>
      </c>
      <c r="H54" s="15"/>
      <c r="I54" s="15"/>
      <c r="J54" s="37"/>
      <c r="L54" s="37"/>
      <c r="N54" s="153"/>
      <c r="O54" s="154"/>
      <c r="P54" s="156"/>
      <c r="Q54" s="158"/>
    </row>
    <row r="55" spans="1:17" ht="9" customHeight="1">
      <c r="A55" s="189"/>
      <c r="B55" s="191"/>
      <c r="C55" s="193"/>
      <c r="D55" s="198"/>
      <c r="E55" s="74">
        <v>14</v>
      </c>
      <c r="F55" s="14"/>
      <c r="G55" s="34"/>
      <c r="H55" s="15"/>
      <c r="I55" s="15"/>
      <c r="J55" s="37"/>
      <c r="L55" s="37"/>
      <c r="N55" s="152" t="s">
        <v>91</v>
      </c>
      <c r="O55" s="154" t="s">
        <v>98</v>
      </c>
      <c r="P55" s="156" t="str">
        <f>HYPERLINK(B52)</f>
        <v>MADZHIDOV  Shokhrukh</v>
      </c>
      <c r="Q55" s="158" t="str">
        <f>VLOOKUP(P55,'пр.взв.'!C7:F70,3,FALSE)</f>
        <v>TJK</v>
      </c>
    </row>
    <row r="56" spans="1:17" ht="9" customHeight="1" thickBot="1">
      <c r="A56" s="180">
        <v>30</v>
      </c>
      <c r="B56" s="182" t="e">
        <f>VLOOKUP(A56,'пр.взв.'!B21:F84,2,FALSE)</f>
        <v>#N/A</v>
      </c>
      <c r="C56" s="186" t="e">
        <f>VLOOKUP(B56,'пр.взв.'!C21:G84,2,FALSE)</f>
        <v>#N/A</v>
      </c>
      <c r="D56" s="202" t="e">
        <f>VLOOKUP(C56,'пр.взв.'!D21:H84,2,FALSE)</f>
        <v>#N/A</v>
      </c>
      <c r="E56" s="75"/>
      <c r="G56" s="15"/>
      <c r="H56" s="15"/>
      <c r="I56" s="15"/>
      <c r="J56" s="37"/>
      <c r="L56" s="37"/>
      <c r="N56" s="153"/>
      <c r="O56" s="154"/>
      <c r="P56" s="156"/>
      <c r="Q56" s="158"/>
    </row>
    <row r="57" spans="1:17" ht="9" customHeight="1" thickBot="1">
      <c r="A57" s="181"/>
      <c r="B57" s="200"/>
      <c r="C57" s="201"/>
      <c r="D57" s="203"/>
      <c r="G57" s="15"/>
      <c r="H57" s="15"/>
      <c r="I57" s="15"/>
      <c r="J57" s="37"/>
      <c r="K57" s="76">
        <v>18</v>
      </c>
      <c r="L57" s="40"/>
      <c r="N57" s="152" t="s">
        <v>91</v>
      </c>
      <c r="O57" s="154" t="s">
        <v>99</v>
      </c>
      <c r="P57" s="156" t="str">
        <f>HYPERLINK(B58)</f>
        <v>MAMMADLI Nadir</v>
      </c>
      <c r="Q57" s="158" t="str">
        <f>VLOOKUP(P57,'пр.взв.'!C7:F70,3,FALSE)</f>
        <v>AZE</v>
      </c>
    </row>
    <row r="58" spans="1:17" ht="9" customHeight="1" thickBot="1">
      <c r="A58" s="188">
        <v>4</v>
      </c>
      <c r="B58" s="190" t="str">
        <f>VLOOKUP(A58,'пр.взв.'!B7:E70,2,FALSE)</f>
        <v>MAMMADLI Nadir</v>
      </c>
      <c r="C58" s="192" t="str">
        <f>VLOOKUP(B58,'пр.взв.'!C7:F70,2,FALSE)</f>
        <v>1985 МС</v>
      </c>
      <c r="D58" s="199" t="str">
        <f>VLOOKUP(C58,'пр.взв.'!D7:G70,2,FALSE)</f>
        <v>AZE</v>
      </c>
      <c r="H58" s="15"/>
      <c r="I58" s="15"/>
      <c r="J58" s="47"/>
      <c r="K58" s="77" t="s">
        <v>78</v>
      </c>
      <c r="L58" s="15"/>
      <c r="N58" s="153"/>
      <c r="O58" s="154"/>
      <c r="P58" s="156"/>
      <c r="Q58" s="158"/>
    </row>
    <row r="59" spans="1:17" ht="9" customHeight="1">
      <c r="A59" s="189"/>
      <c r="B59" s="191"/>
      <c r="C59" s="193"/>
      <c r="D59" s="198"/>
      <c r="E59" s="74">
        <v>20</v>
      </c>
      <c r="G59" s="15"/>
      <c r="H59" s="15"/>
      <c r="J59" s="57"/>
      <c r="K59" s="78"/>
      <c r="L59" s="15"/>
      <c r="N59" s="152" t="s">
        <v>91</v>
      </c>
      <c r="O59" s="154" t="s">
        <v>100</v>
      </c>
      <c r="P59" s="156" t="str">
        <f>HYPERLINK('пр.взв.'!C53)</f>
        <v>SITNIKOV Andrey</v>
      </c>
      <c r="Q59" s="158" t="str">
        <f>VLOOKUP(P59,'пр.взв.'!C7:F70,3,FALSE)</f>
        <v>RUS</v>
      </c>
    </row>
    <row r="60" spans="1:17" ht="9" customHeight="1" thickBot="1">
      <c r="A60" s="180">
        <v>20</v>
      </c>
      <c r="B60" s="195" t="str">
        <f>VLOOKUP(A60,'пр.взв.'!B25:F88,2,FALSE)</f>
        <v>BISTROV Sveatoslav</v>
      </c>
      <c r="C60" s="196" t="str">
        <f>VLOOKUP(B60,'пр.взв.'!C25:G88,2,FALSE)</f>
        <v>1988 МС</v>
      </c>
      <c r="D60" s="197" t="str">
        <f>VLOOKUP(C60,'пр.взв.'!D25:H88,2,FALSE)</f>
        <v>RUS</v>
      </c>
      <c r="E60" s="75" t="s">
        <v>78</v>
      </c>
      <c r="F60" s="17"/>
      <c r="G60" s="34"/>
      <c r="K60" s="34"/>
      <c r="L60" s="15"/>
      <c r="N60" s="153"/>
      <c r="O60" s="155"/>
      <c r="P60" s="157"/>
      <c r="Q60" s="159"/>
    </row>
    <row r="61" spans="1:15" ht="9" customHeight="1" thickBot="1">
      <c r="A61" s="181"/>
      <c r="B61" s="191"/>
      <c r="C61" s="193"/>
      <c r="D61" s="198"/>
      <c r="F61" s="15"/>
      <c r="G61" s="76">
        <v>12</v>
      </c>
      <c r="H61" s="15"/>
      <c r="I61" s="15"/>
      <c r="K61" s="34"/>
      <c r="L61" s="15"/>
      <c r="N61"/>
      <c r="O61"/>
    </row>
    <row r="62" spans="1:15" ht="9" customHeight="1" thickBot="1">
      <c r="A62" s="188">
        <v>12</v>
      </c>
      <c r="B62" s="190" t="str">
        <f>VLOOKUP(A62,'пр.взв.'!B27:F90,2,FALSE)</f>
        <v>GOLOVEN’ Vladimir</v>
      </c>
      <c r="C62" s="192" t="str">
        <f>VLOOKUP(B62,'пр.взв.'!C27:G90,2,FALSE)</f>
        <v>1986 МСМК</v>
      </c>
      <c r="D62" s="199" t="str">
        <f>VLOOKUP(C62,'пр.взв.'!D27:H90,2,FALSE)</f>
        <v>UKR</v>
      </c>
      <c r="F62" s="15"/>
      <c r="G62" s="77" t="s">
        <v>79</v>
      </c>
      <c r="H62" s="17"/>
      <c r="I62" s="34"/>
      <c r="K62" s="34"/>
      <c r="L62" s="15"/>
      <c r="M62" s="31"/>
      <c r="N62"/>
      <c r="O62"/>
    </row>
    <row r="63" spans="1:15" ht="9" customHeight="1">
      <c r="A63" s="189"/>
      <c r="B63" s="191"/>
      <c r="C63" s="193"/>
      <c r="D63" s="198"/>
      <c r="E63" s="74">
        <v>12</v>
      </c>
      <c r="F63" s="14"/>
      <c r="G63" s="34"/>
      <c r="H63" s="15"/>
      <c r="I63" s="34"/>
      <c r="K63" s="34"/>
      <c r="L63" s="15"/>
      <c r="M63" s="31"/>
      <c r="N63"/>
      <c r="O63"/>
    </row>
    <row r="64" spans="1:15" ht="9" customHeight="1" thickBot="1">
      <c r="A64" s="180">
        <v>28</v>
      </c>
      <c r="B64" s="182" t="e">
        <f>VLOOKUP(A64,'пр.взв.'!B29:F92,2,FALSE)</f>
        <v>#N/A</v>
      </c>
      <c r="C64" s="186" t="e">
        <f>VLOOKUP(B64,'пр.взв.'!C29:G92,2,FALSE)</f>
        <v>#N/A</v>
      </c>
      <c r="D64" s="202" t="e">
        <f>VLOOKUP(C64,'пр.взв.'!D29:H92,2,FALSE)</f>
        <v>#N/A</v>
      </c>
      <c r="E64" s="75"/>
      <c r="G64" s="15"/>
      <c r="H64" s="15"/>
      <c r="I64" s="34"/>
      <c r="K64" s="34"/>
      <c r="L64" s="15"/>
      <c r="M64" s="31"/>
      <c r="N64"/>
      <c r="O64"/>
    </row>
    <row r="65" spans="1:15" ht="9" customHeight="1" thickBot="1">
      <c r="A65" s="181"/>
      <c r="B65" s="200"/>
      <c r="C65" s="201"/>
      <c r="D65" s="203"/>
      <c r="G65" s="15"/>
      <c r="H65" s="15"/>
      <c r="I65" s="76">
        <v>12</v>
      </c>
      <c r="K65" s="34"/>
      <c r="L65" s="15"/>
      <c r="M65" s="31"/>
      <c r="N65"/>
      <c r="O65"/>
    </row>
    <row r="66" spans="1:15" ht="9" customHeight="1" thickBot="1">
      <c r="A66" s="188">
        <v>8</v>
      </c>
      <c r="B66" s="190" t="str">
        <f>VLOOKUP(A66,'пр.взв.'!B7:E70,2,FALSE)</f>
        <v>MOKEICHEV Alleksandr</v>
      </c>
      <c r="C66" s="192" t="str">
        <f>VLOOKUP(B66,'пр.взв.'!C7:F70,2,FALSE)</f>
        <v>1987 МС</v>
      </c>
      <c r="D66" s="199" t="str">
        <f>VLOOKUP(C66,'пр.взв.'!D7:G70,2,FALSE)</f>
        <v>RUS</v>
      </c>
      <c r="G66" s="15"/>
      <c r="H66" s="15"/>
      <c r="I66" s="77" t="s">
        <v>78</v>
      </c>
      <c r="J66" s="17"/>
      <c r="K66" s="15"/>
      <c r="L66" s="15"/>
      <c r="M66" s="31"/>
      <c r="N66"/>
      <c r="O66"/>
    </row>
    <row r="67" spans="1:15" ht="9" customHeight="1">
      <c r="A67" s="189"/>
      <c r="B67" s="191"/>
      <c r="C67" s="193"/>
      <c r="D67" s="198"/>
      <c r="E67" s="74">
        <v>8</v>
      </c>
      <c r="G67" s="15"/>
      <c r="H67" s="15"/>
      <c r="I67" s="34"/>
      <c r="J67" s="15"/>
      <c r="K67" s="15"/>
      <c r="L67" s="15"/>
      <c r="M67" s="31"/>
      <c r="N67"/>
      <c r="O67"/>
    </row>
    <row r="68" spans="1:15" ht="9" customHeight="1" thickBot="1">
      <c r="A68" s="180">
        <v>24</v>
      </c>
      <c r="B68" s="195" t="str">
        <f>VLOOKUP(A68,'пр.взв.'!B33:F96,2,FALSE)</f>
        <v>SITNIKOV Andrey</v>
      </c>
      <c r="C68" s="196" t="str">
        <f>VLOOKUP(B68,'пр.взв.'!C33:G96,2,FALSE)</f>
        <v>1985  МС</v>
      </c>
      <c r="D68" s="197" t="str">
        <f>VLOOKUP(C68,'пр.взв.'!D33:H96,2,FALSE)</f>
        <v>RUS</v>
      </c>
      <c r="E68" s="75" t="s">
        <v>79</v>
      </c>
      <c r="F68" s="17"/>
      <c r="G68" s="34"/>
      <c r="H68" s="15"/>
      <c r="I68" s="34"/>
      <c r="J68" s="15"/>
      <c r="K68" s="15"/>
      <c r="L68" s="15"/>
      <c r="M68" s="31"/>
      <c r="N68"/>
      <c r="O68"/>
    </row>
    <row r="69" spans="1:15" ht="9" customHeight="1" thickBot="1">
      <c r="A69" s="181"/>
      <c r="B69" s="191"/>
      <c r="C69" s="193"/>
      <c r="D69" s="198"/>
      <c r="F69" s="15"/>
      <c r="G69" s="76">
        <v>8</v>
      </c>
      <c r="H69" s="14"/>
      <c r="I69" s="34"/>
      <c r="J69" s="15"/>
      <c r="K69" s="15"/>
      <c r="L69" s="15"/>
      <c r="M69" s="31"/>
      <c r="N69"/>
      <c r="O69"/>
    </row>
    <row r="70" spans="1:15" ht="9" customHeight="1" thickBot="1">
      <c r="A70" s="188">
        <v>16</v>
      </c>
      <c r="B70" s="190" t="str">
        <f>VLOOKUP(A70,'пр.взв.'!B35:F98,2,FALSE)</f>
        <v>KOREPIN Konstantin</v>
      </c>
      <c r="C70" s="192" t="str">
        <f>VLOOKUP(B70,'пр.взв.'!C35:G98,2,FALSE)</f>
        <v>1985 МСМК</v>
      </c>
      <c r="D70" s="194" t="str">
        <f>VLOOKUP(C70,'пр.взв.'!D35:H98,2,FALSE)</f>
        <v>RUS</v>
      </c>
      <c r="F70" s="15"/>
      <c r="G70" s="77" t="s">
        <v>78</v>
      </c>
      <c r="H70" s="15"/>
      <c r="I70" s="15"/>
      <c r="J70" s="15"/>
      <c r="K70" s="15"/>
      <c r="L70" s="15"/>
      <c r="M70" s="31"/>
      <c r="N70"/>
      <c r="O70"/>
    </row>
    <row r="71" spans="1:15" ht="9" customHeight="1">
      <c r="A71" s="189"/>
      <c r="B71" s="191"/>
      <c r="C71" s="193"/>
      <c r="D71" s="133"/>
      <c r="E71" s="74">
        <v>16</v>
      </c>
      <c r="F71" s="14"/>
      <c r="G71" s="34"/>
      <c r="H71" s="15"/>
      <c r="I71" s="15"/>
      <c r="J71" s="15"/>
      <c r="K71" s="15"/>
      <c r="L71" s="15"/>
      <c r="M71" s="31"/>
      <c r="N71"/>
      <c r="O71"/>
    </row>
    <row r="72" spans="1:15" ht="9" customHeight="1" thickBot="1">
      <c r="A72" s="180">
        <v>32</v>
      </c>
      <c r="B72" s="182" t="e">
        <f>VLOOKUP(A72,'пр.взв.'!B37:F100,2,FALSE)</f>
        <v>#N/A</v>
      </c>
      <c r="C72" s="186" t="e">
        <f>VLOOKUP(B72,'пр.взв.'!C37:G100,2,FALSE)</f>
        <v>#N/A</v>
      </c>
      <c r="D72" s="206" t="e">
        <f>VLOOKUP(C72,'пр.взв.'!D37:H100,2,FALSE)</f>
        <v>#N/A</v>
      </c>
      <c r="E72" s="75"/>
      <c r="G72" s="15"/>
      <c r="H72" s="15"/>
      <c r="I72" s="15"/>
      <c r="J72" s="15"/>
      <c r="K72" s="15"/>
      <c r="L72" s="15"/>
      <c r="N72"/>
      <c r="O72"/>
    </row>
    <row r="73" spans="1:15" ht="9" customHeight="1" thickBot="1">
      <c r="A73" s="181"/>
      <c r="B73" s="183"/>
      <c r="C73" s="187"/>
      <c r="D73" s="144"/>
      <c r="H73" s="15"/>
      <c r="I73" s="15"/>
      <c r="J73" s="47"/>
      <c r="K73" s="15"/>
      <c r="L73" s="15"/>
      <c r="N73"/>
      <c r="O73"/>
    </row>
    <row r="74" spans="1:15" ht="9" customHeight="1">
      <c r="A74" s="50"/>
      <c r="B74" s="50"/>
      <c r="C74" s="50"/>
      <c r="D74" s="49"/>
      <c r="F74" s="58"/>
      <c r="N74"/>
      <c r="O74"/>
    </row>
    <row r="75" spans="1:15" ht="9" customHeight="1" thickBot="1">
      <c r="A75" s="59"/>
      <c r="B75" s="59" t="s">
        <v>13</v>
      </c>
      <c r="C75" s="60"/>
      <c r="D75" s="60"/>
      <c r="E75" s="60"/>
      <c r="F75" s="59"/>
      <c r="G75" s="59"/>
      <c r="H75" s="59"/>
      <c r="N75"/>
      <c r="O75"/>
    </row>
    <row r="76" spans="1:16" ht="9" customHeight="1">
      <c r="A76" s="178">
        <v>3</v>
      </c>
      <c r="E76" s="216" t="str">
        <f>HYPERLINK('[1]реквизиты'!$A$10)</f>
        <v>Chief referee</v>
      </c>
      <c r="F76" s="216"/>
      <c r="G76" s="216"/>
      <c r="H76" s="26"/>
      <c r="I76" s="15"/>
      <c r="J76" s="15"/>
      <c r="K76" s="15"/>
      <c r="M76" s="214" t="str">
        <f>HYPERLINK('[1]реквизиты'!$G$10)</f>
        <v>A. Sheyko</v>
      </c>
      <c r="N76" s="214"/>
      <c r="O76" s="214"/>
      <c r="P76" s="217" t="str">
        <f>HYPERLINK('[1]реквизиты'!$G$11)</f>
        <v>/BLR/</v>
      </c>
    </row>
    <row r="77" spans="1:16" ht="9" customHeight="1" thickBot="1">
      <c r="A77" s="179"/>
      <c r="B77" s="39"/>
      <c r="E77" s="216"/>
      <c r="F77" s="216"/>
      <c r="G77" s="216"/>
      <c r="H77" s="15"/>
      <c r="I77" s="15"/>
      <c r="J77" s="15"/>
      <c r="K77" s="15"/>
      <c r="L77" s="15"/>
      <c r="M77" s="214"/>
      <c r="N77" s="214"/>
      <c r="O77" s="214"/>
      <c r="P77" s="217"/>
    </row>
    <row r="78" spans="2:14" ht="9" customHeight="1">
      <c r="B78" s="37"/>
      <c r="C78" s="76">
        <v>12</v>
      </c>
      <c r="F78" s="15"/>
      <c r="G78" s="15"/>
      <c r="H78" s="15"/>
      <c r="I78" s="17"/>
      <c r="J78" s="62"/>
      <c r="K78" s="62"/>
      <c r="L78" s="17"/>
      <c r="M78" s="15"/>
      <c r="N78" s="57"/>
    </row>
    <row r="79" spans="2:14" ht="9" customHeight="1" thickBot="1">
      <c r="B79" s="37"/>
      <c r="C79" s="77" t="s">
        <v>77</v>
      </c>
      <c r="F79" s="31"/>
      <c r="G79" s="31"/>
      <c r="H79" s="15"/>
      <c r="I79" s="15"/>
      <c r="J79" s="61"/>
      <c r="K79" s="61"/>
      <c r="L79" s="15"/>
      <c r="M79" s="15"/>
      <c r="N79" s="57"/>
    </row>
    <row r="80" spans="1:16" ht="9" customHeight="1">
      <c r="A80" s="178">
        <v>12</v>
      </c>
      <c r="B80" s="40"/>
      <c r="E80" s="208" t="str">
        <f>HYPERLINK('[1]реквизиты'!$A$12)</f>
        <v>Chief secretary</v>
      </c>
      <c r="F80" s="208"/>
      <c r="G80" s="208"/>
      <c r="H80" s="208"/>
      <c r="I80" s="22"/>
      <c r="J80" s="15"/>
      <c r="K80" s="15"/>
      <c r="L80" s="15"/>
      <c r="M80" s="214" t="str">
        <f>HYPERLINK('[1]реквизиты'!$G$12)</f>
        <v>R. Zakirov</v>
      </c>
      <c r="N80" s="214"/>
      <c r="O80" s="214"/>
      <c r="P80" s="215" t="str">
        <f>HYPERLINK('[1]реквизиты'!$G$13)</f>
        <v>/RUS/</v>
      </c>
    </row>
    <row r="81" spans="1:16" ht="9" customHeight="1" thickBot="1">
      <c r="A81" s="179"/>
      <c r="E81" s="208"/>
      <c r="F81" s="208"/>
      <c r="G81" s="208"/>
      <c r="H81" s="208"/>
      <c r="I81" s="14"/>
      <c r="J81" s="14"/>
      <c r="K81" s="14"/>
      <c r="L81" s="14"/>
      <c r="M81" s="214"/>
      <c r="N81" s="214"/>
      <c r="O81" s="214"/>
      <c r="P81" s="215"/>
    </row>
    <row r="82" spans="6:11" ht="9" customHeight="1">
      <c r="F82" s="15"/>
      <c r="G82" s="15"/>
      <c r="H82" s="15"/>
      <c r="I82" s="15"/>
      <c r="J82" s="15"/>
      <c r="K82" s="15"/>
    </row>
    <row r="83" ht="9" customHeight="1"/>
    <row r="84" ht="9" customHeight="1"/>
    <row r="85" ht="9" customHeight="1">
      <c r="D85" s="15"/>
    </row>
    <row r="86" spans="1:7" ht="9" customHeight="1">
      <c r="A86" s="26"/>
      <c r="B86" s="26"/>
      <c r="C86" s="26"/>
      <c r="D86" s="26"/>
      <c r="E86" s="15"/>
      <c r="F86" s="44"/>
      <c r="G86" s="15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43">
    <mergeCell ref="D8:D9"/>
    <mergeCell ref="M80:O81"/>
    <mergeCell ref="P80:P81"/>
    <mergeCell ref="E76:G77"/>
    <mergeCell ref="M76:O77"/>
    <mergeCell ref="P76:P77"/>
    <mergeCell ref="D22:D23"/>
    <mergeCell ref="D24:D25"/>
    <mergeCell ref="D72:D73"/>
    <mergeCell ref="O11:O12"/>
    <mergeCell ref="A18:A19"/>
    <mergeCell ref="D4:M4"/>
    <mergeCell ref="I40:K41"/>
    <mergeCell ref="B12:B13"/>
    <mergeCell ref="C34:C35"/>
    <mergeCell ref="D34:D35"/>
    <mergeCell ref="D38:D39"/>
    <mergeCell ref="D18:D19"/>
    <mergeCell ref="D12:D13"/>
    <mergeCell ref="D10:D11"/>
    <mergeCell ref="A14:A15"/>
    <mergeCell ref="A80:A81"/>
    <mergeCell ref="E80:H81"/>
    <mergeCell ref="C10:C11"/>
    <mergeCell ref="A12:A13"/>
    <mergeCell ref="D36:D37"/>
    <mergeCell ref="A16:A17"/>
    <mergeCell ref="B16:B17"/>
    <mergeCell ref="C16:C17"/>
    <mergeCell ref="D16:D17"/>
    <mergeCell ref="A6:A7"/>
    <mergeCell ref="C12:C13"/>
    <mergeCell ref="A8:A9"/>
    <mergeCell ref="B8:B9"/>
    <mergeCell ref="C8:C9"/>
    <mergeCell ref="A10:A11"/>
    <mergeCell ref="B10:B11"/>
    <mergeCell ref="B14:B15"/>
    <mergeCell ref="C14:C15"/>
    <mergeCell ref="D14:D15"/>
    <mergeCell ref="B20:B21"/>
    <mergeCell ref="C20:C21"/>
    <mergeCell ref="D20:D21"/>
    <mergeCell ref="B18:B19"/>
    <mergeCell ref="C18:C19"/>
    <mergeCell ref="A20:A21"/>
    <mergeCell ref="A24:A25"/>
    <mergeCell ref="B24:B25"/>
    <mergeCell ref="C24:C25"/>
    <mergeCell ref="A22:A23"/>
    <mergeCell ref="B22:B23"/>
    <mergeCell ref="C22:C23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A40:A41"/>
    <mergeCell ref="C38:C39"/>
    <mergeCell ref="A36:A37"/>
    <mergeCell ref="B36:B37"/>
    <mergeCell ref="C36:C37"/>
    <mergeCell ref="A38:A39"/>
    <mergeCell ref="B38:B39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0:A71"/>
    <mergeCell ref="B70:B71"/>
    <mergeCell ref="C70:C71"/>
    <mergeCell ref="D70:D71"/>
    <mergeCell ref="A76:A77"/>
    <mergeCell ref="A72:A73"/>
    <mergeCell ref="B72:B73"/>
    <mergeCell ref="N11:N12"/>
    <mergeCell ref="N15:N16"/>
    <mergeCell ref="N19:N20"/>
    <mergeCell ref="N23:N24"/>
    <mergeCell ref="N27:N28"/>
    <mergeCell ref="N31:N32"/>
    <mergeCell ref="C72:C73"/>
    <mergeCell ref="P11:P12"/>
    <mergeCell ref="Q11:Q12"/>
    <mergeCell ref="N13:N14"/>
    <mergeCell ref="O13:O14"/>
    <mergeCell ref="P13:P14"/>
    <mergeCell ref="Q13:Q14"/>
    <mergeCell ref="O15:O16"/>
    <mergeCell ref="P15:P16"/>
    <mergeCell ref="Q15:Q16"/>
    <mergeCell ref="N17:N18"/>
    <mergeCell ref="O17:O18"/>
    <mergeCell ref="P17:P18"/>
    <mergeCell ref="Q17:Q18"/>
    <mergeCell ref="Q19:Q20"/>
    <mergeCell ref="N21:N22"/>
    <mergeCell ref="O21:O22"/>
    <mergeCell ref="P21:P22"/>
    <mergeCell ref="Q21:Q22"/>
    <mergeCell ref="O19:O20"/>
    <mergeCell ref="P19:P20"/>
    <mergeCell ref="Q23:Q24"/>
    <mergeCell ref="N25:N26"/>
    <mergeCell ref="O25:O26"/>
    <mergeCell ref="P25:P26"/>
    <mergeCell ref="Q25:Q26"/>
    <mergeCell ref="O23:O24"/>
    <mergeCell ref="P23:P24"/>
    <mergeCell ref="O27:O28"/>
    <mergeCell ref="P27:P28"/>
    <mergeCell ref="Q27:Q28"/>
    <mergeCell ref="N29:N30"/>
    <mergeCell ref="O29:O30"/>
    <mergeCell ref="P29:P30"/>
    <mergeCell ref="Q29:Q30"/>
    <mergeCell ref="O31:O32"/>
    <mergeCell ref="P31:P32"/>
    <mergeCell ref="Q31:Q32"/>
    <mergeCell ref="N33:N34"/>
    <mergeCell ref="O33:O34"/>
    <mergeCell ref="P33:P34"/>
    <mergeCell ref="Q33:Q34"/>
    <mergeCell ref="N35:N36"/>
    <mergeCell ref="O35:O36"/>
    <mergeCell ref="P35:P36"/>
    <mergeCell ref="Q35:Q36"/>
    <mergeCell ref="N37:N38"/>
    <mergeCell ref="O37:O38"/>
    <mergeCell ref="P37:P38"/>
    <mergeCell ref="Q37:Q38"/>
    <mergeCell ref="N39:N40"/>
    <mergeCell ref="O39:O40"/>
    <mergeCell ref="P39:P40"/>
    <mergeCell ref="Q39:Q40"/>
    <mergeCell ref="N41:N42"/>
    <mergeCell ref="O41:O42"/>
    <mergeCell ref="P41:P42"/>
    <mergeCell ref="Q41:Q42"/>
    <mergeCell ref="N43:N44"/>
    <mergeCell ref="O43:O44"/>
    <mergeCell ref="P43:P44"/>
    <mergeCell ref="Q43:Q44"/>
    <mergeCell ref="O47:O48"/>
    <mergeCell ref="P47:P48"/>
    <mergeCell ref="Q47:Q48"/>
    <mergeCell ref="N45:N46"/>
    <mergeCell ref="O45:O46"/>
    <mergeCell ref="P45:P46"/>
    <mergeCell ref="Q45:Q46"/>
    <mergeCell ref="P51:P52"/>
    <mergeCell ref="Q51:Q52"/>
    <mergeCell ref="N49:N50"/>
    <mergeCell ref="O49:O50"/>
    <mergeCell ref="P49:P50"/>
    <mergeCell ref="Q49:Q50"/>
    <mergeCell ref="P55:P56"/>
    <mergeCell ref="Q55:Q56"/>
    <mergeCell ref="N53:N54"/>
    <mergeCell ref="O53:O54"/>
    <mergeCell ref="P53:P54"/>
    <mergeCell ref="Q53:Q54"/>
    <mergeCell ref="P59:P60"/>
    <mergeCell ref="Q59:Q60"/>
    <mergeCell ref="N57:N58"/>
    <mergeCell ref="O57:O58"/>
    <mergeCell ref="P57:P58"/>
    <mergeCell ref="Q57:Q58"/>
    <mergeCell ref="C2:O2"/>
    <mergeCell ref="C3:O3"/>
    <mergeCell ref="C1:O1"/>
    <mergeCell ref="N59:N60"/>
    <mergeCell ref="O59:O60"/>
    <mergeCell ref="N55:N56"/>
    <mergeCell ref="O55:O56"/>
    <mergeCell ref="N51:N52"/>
    <mergeCell ref="O51:O52"/>
    <mergeCell ref="N47:N4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2008-06-08T15:46:37Z</cp:lastPrinted>
  <dcterms:created xsi:type="dcterms:W3CDTF">1996-10-08T23:32:33Z</dcterms:created>
  <dcterms:modified xsi:type="dcterms:W3CDTF">2008-06-13T06:26:30Z</dcterms:modified>
  <cp:category/>
  <cp:version/>
  <cp:contentType/>
  <cp:contentStatus/>
</cp:coreProperties>
</file>