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65431" windowWidth="12435" windowHeight="7320" activeTab="0"/>
  </bookViews>
  <sheets>
    <sheet name="пр.взв." sheetId="1" r:id="rId1"/>
    <sheet name="пр.ход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<sst xmlns="http://schemas.openxmlformats.org/spreadsheetml/2006/main" count="107" uniqueCount="71">
  <si>
    <t>1</t>
  </si>
  <si>
    <t>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</si>
  <si>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</si>
  <si>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</si>
  <si>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</si>
  <si>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</si>
  <si>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</si>
  <si>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</si>
  <si>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</si>
  <si>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</si>
  <si>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</si>
  <si>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</si>
  <si>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</si>
  <si>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</si>
  <si>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</si>
  <si>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</si>
  <si>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</si>
  <si>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</si>
  <si>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</si>
  <si>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"А"</t>
  </si>
  <si>
    <t>"Б"</t>
  </si>
  <si>
    <t>№ j</t>
  </si>
  <si>
    <t>Name</t>
  </si>
  <si>
    <t>Yob., Rank</t>
  </si>
  <si>
    <t>Country/Team</t>
  </si>
  <si>
    <t>№ or</t>
  </si>
  <si>
    <t>PROTOKOL of competitions</t>
  </si>
  <si>
    <t>FRA</t>
  </si>
  <si>
    <t>1985 ms</t>
  </si>
  <si>
    <t>RUS</t>
  </si>
  <si>
    <t>1984 msic</t>
  </si>
  <si>
    <t>UKR</t>
  </si>
  <si>
    <t>BLR</t>
  </si>
  <si>
    <t>AZE</t>
  </si>
  <si>
    <t>MDA</t>
  </si>
  <si>
    <t>MESEGUER Laurent</t>
  </si>
  <si>
    <t>LEBEDEV Ilya</t>
  </si>
  <si>
    <t>1982 msic</t>
  </si>
  <si>
    <t>LEBEDEV Dmitriy</t>
  </si>
  <si>
    <t>USTYUHIN Alexandr</t>
  </si>
  <si>
    <t>1983 ms</t>
  </si>
  <si>
    <t>SHABUROV Alexandr</t>
  </si>
  <si>
    <t>1986 ms</t>
  </si>
  <si>
    <t>ARALOV Mikhail</t>
  </si>
  <si>
    <t>ANANCHENKO Konstantyn</t>
  </si>
  <si>
    <t>1980 ms</t>
  </si>
  <si>
    <t>BRUS Alexandr</t>
  </si>
  <si>
    <t>SAVINOV Viktor</t>
  </si>
  <si>
    <t>1978 dvms</t>
  </si>
  <si>
    <t>POPOU Stiapan</t>
  </si>
  <si>
    <t>1984 ms</t>
  </si>
  <si>
    <t>MUKHTAROV Araz</t>
  </si>
  <si>
    <t>DANIELYAN Ashot</t>
  </si>
  <si>
    <t>ARM</t>
  </si>
  <si>
    <t>SHIBANOV Sergey</t>
  </si>
  <si>
    <t>1981 msic</t>
  </si>
  <si>
    <t>ZOLOTUKHIN Alexandr</t>
  </si>
  <si>
    <t>RUS-M</t>
  </si>
  <si>
    <t>PEREPELYUK Alexandr</t>
  </si>
  <si>
    <t>MUKHIN Denis</t>
  </si>
  <si>
    <t>1980 dvms</t>
  </si>
  <si>
    <t>BOYARCHENKOV Dmitriy</t>
  </si>
  <si>
    <t>1981 ms</t>
  </si>
  <si>
    <t>Weight category 74 kg MAN</t>
  </si>
  <si>
    <t>OSHLOBANU Sergiu</t>
  </si>
  <si>
    <t>OMOKTUEV Bair</t>
  </si>
  <si>
    <t xml:space="preserve"> For 3 place in subgroups</t>
  </si>
  <si>
    <t>Struggle for 3 place</t>
  </si>
  <si>
    <t>5-8</t>
  </si>
  <si>
    <t>9-16</t>
  </si>
  <si>
    <t>17-19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</si>
</sst>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sz val="9"/>
      <color indexed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7"/>
      <name val="Arial Narrow"/>
      <family val="2"/>
    </font>
    <font>
      <sz val="7"/>
      <color indexed="9"/>
      <name val="Arial Narrow"/>
      <family val="2"/>
    </font>
    <font>
      <sz val="7"/>
      <name val="Arial Cyr"/>
      <family val="0"/>
    </font>
    <font>
      <b/>
      <sz val="7"/>
      <name val="Arial Narrow"/>
      <family val="2"/>
    </font>
    <font>
      <b/>
      <sz val="10"/>
      <color indexed="9"/>
      <name val="Arial Narrow"/>
      <family val="2"/>
    </font>
    <font>
      <b/>
      <sz val="9"/>
      <name val="Arial Cyr"/>
      <family val="0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2" fillId="0" borderId="0" xfId="15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25" fillId="0" borderId="0" xfId="0" applyFont="1" applyAlignment="1">
      <alignment horizontal="center"/>
    </xf>
    <xf numFmtId="0" fontId="7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28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3" fillId="0" borderId="14" xfId="15" applyFont="1" applyBorder="1" applyAlignment="1" applyProtection="1">
      <alignment horizontal="center" vertical="center"/>
      <protection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left" vertical="center"/>
    </xf>
    <xf numFmtId="0" fontId="19" fillId="0" borderId="0" xfId="15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4" borderId="19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4" borderId="17" xfId="0" applyNumberFormat="1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left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18" fillId="3" borderId="17" xfId="0" applyNumberFormat="1" applyFont="1" applyFill="1" applyBorder="1" applyAlignment="1">
      <alignment horizontal="center" vertical="center" wrapText="1"/>
    </xf>
    <xf numFmtId="0" fontId="6" fillId="3" borderId="17" xfId="0" applyNumberFormat="1" applyFont="1" applyFill="1" applyBorder="1" applyAlignment="1">
      <alignment horizontal="left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0" fontId="18" fillId="2" borderId="22" xfId="0" applyNumberFormat="1" applyFont="1" applyFill="1" applyBorder="1" applyAlignment="1">
      <alignment horizontal="center" vertical="center" wrapText="1"/>
    </xf>
    <xf numFmtId="0" fontId="18" fillId="2" borderId="17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left" vertical="center" wrapText="1"/>
    </xf>
    <xf numFmtId="0" fontId="6" fillId="2" borderId="17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5" fillId="5" borderId="26" xfId="15" applyFont="1" applyFill="1" applyBorder="1" applyAlignment="1">
      <alignment horizontal="center" vertical="center"/>
    </xf>
    <xf numFmtId="0" fontId="5" fillId="5" borderId="27" xfId="15" applyFont="1" applyFill="1" applyBorder="1" applyAlignment="1">
      <alignment horizontal="center" vertical="center"/>
    </xf>
    <xf numFmtId="0" fontId="5" fillId="5" borderId="28" xfId="15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3" borderId="26" xfId="15" applyNumberFormat="1" applyFont="1" applyFill="1" applyBorder="1" applyAlignment="1">
      <alignment horizontal="center" vertical="center" wrapText="1"/>
    </xf>
    <xf numFmtId="0" fontId="7" fillId="3" borderId="27" xfId="15" applyNumberFormat="1" applyFont="1" applyFill="1" applyBorder="1" applyAlignment="1">
      <alignment horizontal="center" vertical="center" wrapText="1"/>
    </xf>
    <xf numFmtId="0" fontId="7" fillId="3" borderId="28" xfId="15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0;&#1089;&#1083;&#1072;&#1093;&#1072;&#1085;&#1086;&#1074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  <row r="20">
          <cell r="A20" t="str">
            <v>Chiaf refery</v>
          </cell>
          <cell r="G20" t="str">
            <v>A. Lebedev</v>
          </cell>
        </row>
        <row r="22">
          <cell r="A22" t="str">
            <v>Chiaf  secretary</v>
          </cell>
          <cell r="G22" t="str">
            <v>Y. Shoya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60"/>
  <sheetViews>
    <sheetView tabSelected="1" workbookViewId="0" topLeftCell="A1">
      <selection activeCell="C17" sqref="C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</cols>
  <sheetData>
    <row r="1" spans="1:5" ht="42.75" customHeight="1">
      <c r="A1" s="50" t="str">
        <f>HYPERLINK('[1]реквизиты'!$A$2)</f>
        <v>Stage of a cup of the world - VII international tournament on sambo-wrestling on prizes of general A.A.Aslahanov</v>
      </c>
      <c r="B1" s="51"/>
      <c r="C1" s="51"/>
      <c r="D1" s="51"/>
      <c r="E1" s="51"/>
    </row>
    <row r="2" spans="1:5" ht="40.5" customHeight="1" thickBot="1">
      <c r="A2" s="52" t="s">
        <v>63</v>
      </c>
      <c r="B2" s="52"/>
      <c r="C2" s="52"/>
      <c r="D2" s="52"/>
      <c r="E2" s="52"/>
    </row>
    <row r="3" spans="1:5" ht="12.75" customHeight="1">
      <c r="A3" s="48" t="s">
        <v>25</v>
      </c>
      <c r="B3" s="46" t="s">
        <v>21</v>
      </c>
      <c r="C3" s="48" t="s">
        <v>22</v>
      </c>
      <c r="D3" s="48" t="s">
        <v>23</v>
      </c>
      <c r="E3" s="48" t="s">
        <v>24</v>
      </c>
    </row>
    <row r="4" spans="1:5" ht="12.75" customHeight="1" thickBot="1">
      <c r="A4" s="49"/>
      <c r="B4" s="47"/>
      <c r="C4" s="49"/>
      <c r="D4" s="49"/>
      <c r="E4" s="49"/>
    </row>
    <row r="5" spans="1:5" ht="12.75" customHeight="1">
      <c r="A5" s="45" t="s">
        <v>0</v>
      </c>
      <c r="B5" s="44">
        <v>1</v>
      </c>
      <c r="C5" s="40" t="s">
        <v>43</v>
      </c>
      <c r="D5" s="39" t="s">
        <v>28</v>
      </c>
      <c r="E5" s="39" t="s">
        <v>29</v>
      </c>
    </row>
    <row r="6" spans="1:5" ht="12.75" customHeight="1">
      <c r="A6" s="45"/>
      <c r="B6" s="44"/>
      <c r="C6" s="40"/>
      <c r="D6" s="39"/>
      <c r="E6" s="39"/>
    </row>
    <row r="7" spans="1:5" ht="12.75" customHeight="1">
      <c r="A7" s="45" t="s">
        <v>2</v>
      </c>
      <c r="B7" s="44">
        <v>2</v>
      </c>
      <c r="C7" s="40" t="s">
        <v>51</v>
      </c>
      <c r="D7" s="39" t="s">
        <v>42</v>
      </c>
      <c r="E7" s="39" t="s">
        <v>33</v>
      </c>
    </row>
    <row r="8" spans="1:5" ht="12.75" customHeight="1">
      <c r="A8" s="45"/>
      <c r="B8" s="44"/>
      <c r="C8" s="40"/>
      <c r="D8" s="39"/>
      <c r="E8" s="39"/>
    </row>
    <row r="9" spans="1:5" ht="12.75" customHeight="1">
      <c r="A9" s="42" t="s">
        <v>3</v>
      </c>
      <c r="B9" s="44">
        <v>3</v>
      </c>
      <c r="C9" s="40" t="s">
        <v>61</v>
      </c>
      <c r="D9" s="39" t="s">
        <v>62</v>
      </c>
      <c r="E9" s="39" t="s">
        <v>29</v>
      </c>
    </row>
    <row r="10" spans="1:5" ht="15" customHeight="1">
      <c r="A10" s="43"/>
      <c r="B10" s="44"/>
      <c r="C10" s="40"/>
      <c r="D10" s="39"/>
      <c r="E10" s="39"/>
    </row>
    <row r="11" spans="1:5" ht="12.75" customHeight="1">
      <c r="A11" s="42" t="s">
        <v>4</v>
      </c>
      <c r="B11" s="44">
        <v>4</v>
      </c>
      <c r="C11" s="40" t="s">
        <v>39</v>
      </c>
      <c r="D11" s="39" t="s">
        <v>40</v>
      </c>
      <c r="E11" s="39" t="s">
        <v>29</v>
      </c>
    </row>
    <row r="12" spans="1:5" ht="15" customHeight="1">
      <c r="A12" s="43"/>
      <c r="B12" s="44"/>
      <c r="C12" s="40"/>
      <c r="D12" s="39"/>
      <c r="E12" s="39"/>
    </row>
    <row r="13" spans="1:5" ht="15" customHeight="1">
      <c r="A13" s="42" t="s">
        <v>5</v>
      </c>
      <c r="B13" s="44">
        <v>5</v>
      </c>
      <c r="C13" s="40" t="s">
        <v>46</v>
      </c>
      <c r="D13" s="39" t="s">
        <v>42</v>
      </c>
      <c r="E13" s="39" t="s">
        <v>31</v>
      </c>
    </row>
    <row r="14" spans="1:5" ht="15.75" customHeight="1">
      <c r="A14" s="43"/>
      <c r="B14" s="44"/>
      <c r="C14" s="40"/>
      <c r="D14" s="39"/>
      <c r="E14" s="39"/>
    </row>
    <row r="15" spans="1:8" ht="12.75" customHeight="1">
      <c r="A15" s="42" t="s">
        <v>6</v>
      </c>
      <c r="B15" s="44">
        <v>6</v>
      </c>
      <c r="C15" s="40" t="s">
        <v>44</v>
      </c>
      <c r="D15" s="39" t="s">
        <v>45</v>
      </c>
      <c r="E15" s="39" t="s">
        <v>31</v>
      </c>
      <c r="H15">
        <v>12</v>
      </c>
    </row>
    <row r="16" spans="1:5" ht="15" customHeight="1">
      <c r="A16" s="43"/>
      <c r="B16" s="44"/>
      <c r="C16" s="40"/>
      <c r="D16" s="39"/>
      <c r="E16" s="39"/>
    </row>
    <row r="17" spans="1:5" ht="12.75" customHeight="1">
      <c r="A17" s="42" t="s">
        <v>7</v>
      </c>
      <c r="B17" s="44">
        <v>7</v>
      </c>
      <c r="C17" s="40" t="s">
        <v>49</v>
      </c>
      <c r="D17" s="39" t="s">
        <v>50</v>
      </c>
      <c r="E17" s="39" t="s">
        <v>32</v>
      </c>
    </row>
    <row r="18" spans="1:5" ht="15" customHeight="1">
      <c r="A18" s="43"/>
      <c r="B18" s="44"/>
      <c r="C18" s="40"/>
      <c r="D18" s="39"/>
      <c r="E18" s="39"/>
    </row>
    <row r="19" spans="1:5" ht="12.75" customHeight="1">
      <c r="A19" s="42" t="s">
        <v>8</v>
      </c>
      <c r="B19" s="44">
        <v>8</v>
      </c>
      <c r="C19" s="40" t="s">
        <v>47</v>
      </c>
      <c r="D19" s="39" t="s">
        <v>48</v>
      </c>
      <c r="E19" s="39" t="s">
        <v>31</v>
      </c>
    </row>
    <row r="20" spans="1:5" ht="15" customHeight="1">
      <c r="A20" s="43"/>
      <c r="B20" s="44"/>
      <c r="C20" s="41"/>
      <c r="D20" s="39"/>
      <c r="E20" s="39"/>
    </row>
    <row r="21" spans="1:5" ht="12.75" customHeight="1">
      <c r="A21" s="42" t="s">
        <v>9</v>
      </c>
      <c r="B21" s="44">
        <v>9</v>
      </c>
      <c r="C21" s="40" t="s">
        <v>38</v>
      </c>
      <c r="D21" s="39" t="s">
        <v>37</v>
      </c>
      <c r="E21" s="39" t="s">
        <v>29</v>
      </c>
    </row>
    <row r="22" spans="1:5" ht="15" customHeight="1">
      <c r="A22" s="43"/>
      <c r="B22" s="44"/>
      <c r="C22" s="40"/>
      <c r="D22" s="39"/>
      <c r="E22" s="39"/>
    </row>
    <row r="23" spans="1:5" ht="12.75" customHeight="1">
      <c r="A23" s="42" t="s">
        <v>10</v>
      </c>
      <c r="B23" s="44">
        <v>10</v>
      </c>
      <c r="C23" s="40" t="s">
        <v>54</v>
      </c>
      <c r="D23" s="39" t="s">
        <v>55</v>
      </c>
      <c r="E23" s="39" t="s">
        <v>29</v>
      </c>
    </row>
    <row r="24" spans="1:5" ht="15" customHeight="1">
      <c r="A24" s="43"/>
      <c r="B24" s="44"/>
      <c r="C24" s="40"/>
      <c r="D24" s="39"/>
      <c r="E24" s="39"/>
    </row>
    <row r="25" spans="1:5" ht="12.75" customHeight="1">
      <c r="A25" s="42" t="s">
        <v>11</v>
      </c>
      <c r="B25" s="44">
        <v>11</v>
      </c>
      <c r="C25" s="40" t="s">
        <v>52</v>
      </c>
      <c r="D25" s="39" t="s">
        <v>30</v>
      </c>
      <c r="E25" s="39" t="s">
        <v>53</v>
      </c>
    </row>
    <row r="26" spans="1:5" ht="15" customHeight="1">
      <c r="A26" s="43"/>
      <c r="B26" s="44"/>
      <c r="C26" s="40"/>
      <c r="D26" s="39"/>
      <c r="E26" s="39"/>
    </row>
    <row r="27" spans="1:5" ht="12.75" customHeight="1">
      <c r="A27" s="42" t="s">
        <v>12</v>
      </c>
      <c r="B27" s="44">
        <v>12</v>
      </c>
      <c r="C27" s="40" t="s">
        <v>35</v>
      </c>
      <c r="D27" s="39">
        <v>1978</v>
      </c>
      <c r="E27" s="39" t="s">
        <v>27</v>
      </c>
    </row>
    <row r="28" spans="1:5" ht="15" customHeight="1">
      <c r="A28" s="43"/>
      <c r="B28" s="44"/>
      <c r="C28" s="41"/>
      <c r="D28" s="39"/>
      <c r="E28" s="39"/>
    </row>
    <row r="29" spans="1:5" ht="12.75" customHeight="1">
      <c r="A29" s="42" t="s">
        <v>13</v>
      </c>
      <c r="B29" s="44">
        <v>13</v>
      </c>
      <c r="C29" s="40" t="s">
        <v>59</v>
      </c>
      <c r="D29" s="39" t="s">
        <v>60</v>
      </c>
      <c r="E29" s="39" t="s">
        <v>29</v>
      </c>
    </row>
    <row r="30" spans="1:5" ht="15" customHeight="1">
      <c r="A30" s="43"/>
      <c r="B30" s="44"/>
      <c r="C30" s="40"/>
      <c r="D30" s="39"/>
      <c r="E30" s="39"/>
    </row>
    <row r="31" spans="1:5" ht="15.75" customHeight="1">
      <c r="A31" s="42" t="s">
        <v>14</v>
      </c>
      <c r="B31" s="44">
        <v>14</v>
      </c>
      <c r="C31" s="40" t="s">
        <v>36</v>
      </c>
      <c r="D31" s="39" t="s">
        <v>37</v>
      </c>
      <c r="E31" s="39" t="s">
        <v>29</v>
      </c>
    </row>
    <row r="32" spans="1:5" ht="15" customHeight="1">
      <c r="A32" s="43"/>
      <c r="B32" s="44"/>
      <c r="C32" s="40"/>
      <c r="D32" s="39"/>
      <c r="E32" s="39"/>
    </row>
    <row r="33" spans="1:5" ht="12.75" customHeight="1">
      <c r="A33" s="42" t="s">
        <v>15</v>
      </c>
      <c r="B33" s="44">
        <v>15</v>
      </c>
      <c r="C33" s="40" t="s">
        <v>56</v>
      </c>
      <c r="D33" s="39" t="s">
        <v>50</v>
      </c>
      <c r="E33" s="39" t="s">
        <v>57</v>
      </c>
    </row>
    <row r="34" spans="1:5" ht="15" customHeight="1">
      <c r="A34" s="43"/>
      <c r="B34" s="44"/>
      <c r="C34" s="40"/>
      <c r="D34" s="39"/>
      <c r="E34" s="39"/>
    </row>
    <row r="35" spans="1:5" ht="12.75">
      <c r="A35" s="42" t="s">
        <v>16</v>
      </c>
      <c r="B35" s="44">
        <v>16</v>
      </c>
      <c r="C35" s="40" t="s">
        <v>58</v>
      </c>
      <c r="D35" s="39" t="s">
        <v>42</v>
      </c>
      <c r="E35" s="39" t="s">
        <v>57</v>
      </c>
    </row>
    <row r="36" spans="1:5" ht="12.75">
      <c r="A36" s="43"/>
      <c r="B36" s="44"/>
      <c r="C36" s="40"/>
      <c r="D36" s="39"/>
      <c r="E36" s="39"/>
    </row>
    <row r="37" spans="1:5" ht="12.75">
      <c r="A37" s="42" t="s">
        <v>17</v>
      </c>
      <c r="B37" s="44">
        <v>17</v>
      </c>
      <c r="C37" s="40" t="s">
        <v>41</v>
      </c>
      <c r="D37" s="39" t="s">
        <v>42</v>
      </c>
      <c r="E37" s="39" t="s">
        <v>29</v>
      </c>
    </row>
    <row r="38" spans="1:5" ht="12.75">
      <c r="A38" s="43"/>
      <c r="B38" s="44"/>
      <c r="C38" s="40"/>
      <c r="D38" s="39"/>
      <c r="E38" s="39"/>
    </row>
    <row r="39" spans="1:5" ht="12.75">
      <c r="A39" s="42" t="s">
        <v>18</v>
      </c>
      <c r="B39" s="44">
        <v>18</v>
      </c>
      <c r="C39" s="40" t="s">
        <v>65</v>
      </c>
      <c r="D39" s="39" t="s">
        <v>50</v>
      </c>
      <c r="E39" s="39" t="s">
        <v>29</v>
      </c>
    </row>
    <row r="40" spans="1:5" ht="12.75">
      <c r="A40" s="43"/>
      <c r="B40" s="44"/>
      <c r="C40" s="40"/>
      <c r="D40" s="39"/>
      <c r="E40" s="39"/>
    </row>
    <row r="41" spans="1:5" ht="12.75">
      <c r="A41" s="42" t="s">
        <v>1</v>
      </c>
      <c r="B41" s="44">
        <v>19</v>
      </c>
      <c r="C41" s="40" t="s">
        <v>64</v>
      </c>
      <c r="D41" s="39" t="s">
        <v>42</v>
      </c>
      <c r="E41" s="39" t="s">
        <v>34</v>
      </c>
    </row>
    <row r="42" spans="1:5" ht="12.75">
      <c r="A42" s="43"/>
      <c r="B42" s="44"/>
      <c r="C42" s="40"/>
      <c r="D42" s="39"/>
      <c r="E42" s="39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</sheetData>
  <mergeCells count="102">
    <mergeCell ref="E41:E42"/>
    <mergeCell ref="A33:A34"/>
    <mergeCell ref="A1:E1"/>
    <mergeCell ref="A2:E2"/>
    <mergeCell ref="A9:A10"/>
    <mergeCell ref="A3:A4"/>
    <mergeCell ref="A41:A42"/>
    <mergeCell ref="B41:B42"/>
    <mergeCell ref="C41:C42"/>
    <mergeCell ref="D41:D42"/>
    <mergeCell ref="E37:E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C33:C34"/>
    <mergeCell ref="D33:D34"/>
    <mergeCell ref="E33:E34"/>
    <mergeCell ref="A35:A36"/>
    <mergeCell ref="B35:B36"/>
    <mergeCell ref="C35:C36"/>
    <mergeCell ref="D35:D36"/>
    <mergeCell ref="E35:E36"/>
    <mergeCell ref="B33:B34"/>
    <mergeCell ref="B3:B4"/>
    <mergeCell ref="C3:C4"/>
    <mergeCell ref="D3:D4"/>
    <mergeCell ref="E3:E4"/>
    <mergeCell ref="E5:E6"/>
    <mergeCell ref="A5:A6"/>
    <mergeCell ref="B5:B6"/>
    <mergeCell ref="C5:C6"/>
    <mergeCell ref="D5:D6"/>
    <mergeCell ref="E7:E8"/>
    <mergeCell ref="D7:D8"/>
    <mergeCell ref="A7:A8"/>
    <mergeCell ref="B7:B8"/>
    <mergeCell ref="C7:C8"/>
    <mergeCell ref="A11:A12"/>
    <mergeCell ref="B11:B12"/>
    <mergeCell ref="C11:C12"/>
    <mergeCell ref="D11:D12"/>
    <mergeCell ref="B9:B10"/>
    <mergeCell ref="C9:C10"/>
    <mergeCell ref="E15:E16"/>
    <mergeCell ref="E11:E12"/>
    <mergeCell ref="E13:E14"/>
    <mergeCell ref="D9:D10"/>
    <mergeCell ref="E9:E10"/>
    <mergeCell ref="A13:A14"/>
    <mergeCell ref="B13:B14"/>
    <mergeCell ref="C13:C14"/>
    <mergeCell ref="D13:D14"/>
    <mergeCell ref="E17:E18"/>
    <mergeCell ref="A15:A16"/>
    <mergeCell ref="B15:B16"/>
    <mergeCell ref="A17:A18"/>
    <mergeCell ref="B17:B18"/>
    <mergeCell ref="C17:C18"/>
    <mergeCell ref="D17:D18"/>
    <mergeCell ref="C15:C16"/>
    <mergeCell ref="D15:D16"/>
    <mergeCell ref="A19:A20"/>
    <mergeCell ref="B19:B20"/>
    <mergeCell ref="C19:C20"/>
    <mergeCell ref="D19:D20"/>
    <mergeCell ref="A23:A24"/>
    <mergeCell ref="B23:B24"/>
    <mergeCell ref="E21:E22"/>
    <mergeCell ref="E23:E24"/>
    <mergeCell ref="A21:A22"/>
    <mergeCell ref="B21:B22"/>
    <mergeCell ref="C23:C24"/>
    <mergeCell ref="D23:D24"/>
    <mergeCell ref="A31:A32"/>
    <mergeCell ref="B31:B32"/>
    <mergeCell ref="C31:C32"/>
    <mergeCell ref="A25:A26"/>
    <mergeCell ref="B25:B26"/>
    <mergeCell ref="A27:A28"/>
    <mergeCell ref="B27:B28"/>
    <mergeCell ref="A29:A30"/>
    <mergeCell ref="B29:B30"/>
    <mergeCell ref="C29:C30"/>
    <mergeCell ref="E19:E20"/>
    <mergeCell ref="C27:C28"/>
    <mergeCell ref="D27:D28"/>
    <mergeCell ref="C21:C22"/>
    <mergeCell ref="D21:D22"/>
    <mergeCell ref="E31:E32"/>
    <mergeCell ref="E25:E26"/>
    <mergeCell ref="C25:C26"/>
    <mergeCell ref="D25:D26"/>
    <mergeCell ref="D29:D30"/>
    <mergeCell ref="D31:D32"/>
    <mergeCell ref="E27:E28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T88"/>
  <sheetViews>
    <sheetView workbookViewId="0" topLeftCell="A13">
      <selection activeCell="Q83" sqref="A1:Q83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4" width="3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ht="27.75" customHeight="1"/>
    <row r="2" spans="4:15" ht="18.75" customHeight="1" thickBot="1">
      <c r="D2" s="62" t="s">
        <v>26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17"/>
    </row>
    <row r="3" spans="2:20" ht="23.25" customHeight="1" thickBot="1">
      <c r="B3" s="125" t="str">
        <f>HYPERLINK('[1]реквизиты'!$A$2)</f>
        <v>Stage of a cup of the world - VII international tournament on sambo-wrestling on prizes of general A.A.Aslahanov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15"/>
      <c r="R3" s="15"/>
      <c r="S3" s="15"/>
      <c r="T3" s="15"/>
    </row>
    <row r="4" spans="2:17" ht="12.75" customHeight="1" thickBot="1">
      <c r="B4" s="19"/>
      <c r="D4" s="119" t="str">
        <f>HYPERLINK('[1]реквизиты'!$A$3)</f>
        <v>03 - 05 October  2008 Moscow /Russia/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8"/>
      <c r="P4" s="18"/>
      <c r="Q4" s="9"/>
    </row>
    <row r="5" spans="4:14" ht="15.75" customHeight="1" thickBot="1">
      <c r="D5" s="120" t="s">
        <v>63</v>
      </c>
      <c r="E5" s="121"/>
      <c r="F5" s="121"/>
      <c r="G5" s="121"/>
      <c r="H5" s="121"/>
      <c r="I5" s="121"/>
      <c r="J5" s="121"/>
      <c r="K5" s="121"/>
      <c r="L5" s="121"/>
      <c r="M5" s="121"/>
      <c r="N5" s="122"/>
    </row>
    <row r="6" spans="8:14" ht="4.5" customHeight="1">
      <c r="H6" s="2"/>
      <c r="K6" s="5"/>
      <c r="L6" s="2"/>
      <c r="N6" s="10"/>
    </row>
    <row r="7" spans="4:12" ht="9" customHeight="1" thickBot="1">
      <c r="D7" s="130" t="s">
        <v>66</v>
      </c>
      <c r="E7" s="130"/>
      <c r="F7" s="130"/>
      <c r="G7" s="130"/>
      <c r="H7" s="130"/>
      <c r="I7" s="130"/>
      <c r="K7" s="2"/>
      <c r="L7" s="2"/>
    </row>
    <row r="8" spans="4:13" ht="9" customHeight="1">
      <c r="D8" s="130"/>
      <c r="E8" s="130"/>
      <c r="F8" s="130"/>
      <c r="G8" s="130"/>
      <c r="H8" s="130"/>
      <c r="I8" s="130"/>
      <c r="J8" s="86">
        <v>9</v>
      </c>
      <c r="K8" s="24"/>
      <c r="L8" s="24"/>
      <c r="M8" s="24"/>
    </row>
    <row r="9" spans="7:13" ht="9" customHeight="1" thickBot="1">
      <c r="G9" s="2"/>
      <c r="H9" s="2"/>
      <c r="I9" s="8"/>
      <c r="J9" s="87"/>
      <c r="K9" s="4"/>
      <c r="L9" s="6"/>
      <c r="M9" s="2"/>
    </row>
    <row r="10" spans="7:13" ht="9" customHeight="1">
      <c r="G10" s="2"/>
      <c r="H10" s="2"/>
      <c r="I10" s="31"/>
      <c r="K10" s="2"/>
      <c r="L10" s="86">
        <v>9</v>
      </c>
      <c r="M10" s="2"/>
    </row>
    <row r="11" spans="1:14" ht="9" customHeight="1" thickBot="1">
      <c r="A11" s="104" t="s">
        <v>19</v>
      </c>
      <c r="G11" s="8"/>
      <c r="H11" s="2"/>
      <c r="I11" s="2"/>
      <c r="K11" s="2"/>
      <c r="L11" s="87"/>
      <c r="M11" s="2"/>
      <c r="N11" s="2"/>
    </row>
    <row r="12" spans="1:18" ht="9" customHeight="1" thickBot="1">
      <c r="A12" s="105"/>
      <c r="G12" s="31"/>
      <c r="H12" s="2"/>
      <c r="I12" s="2"/>
      <c r="J12" s="86">
        <v>11</v>
      </c>
      <c r="K12" s="34"/>
      <c r="L12" s="6"/>
      <c r="M12" s="2"/>
      <c r="N12" s="63" t="s">
        <v>0</v>
      </c>
      <c r="O12" s="113">
        <v>10</v>
      </c>
      <c r="P12" s="115" t="str">
        <f>VLOOKUP(O12,'пр.взв.'!B5:E34,2,FALSE)</f>
        <v>SHIBANOV Sergey</v>
      </c>
      <c r="Q12" s="108" t="str">
        <f>VLOOKUP(P12,'пр.взв.'!C5:E34,3,FALSE)</f>
        <v>RUS</v>
      </c>
      <c r="R12" s="16"/>
    </row>
    <row r="13" spans="1:18" ht="9" customHeight="1" thickBot="1">
      <c r="A13" s="88">
        <v>1</v>
      </c>
      <c r="B13" s="90" t="str">
        <f>VLOOKUP('пр.хода'!A13,'пр.взв.'!B5:E34,2,FALSE)</f>
        <v>ARALOV Mikhail</v>
      </c>
      <c r="C13" s="92" t="str">
        <f>VLOOKUP('пр.хода'!B13,'пр.взв.'!C5:E34,2,FALSE)</f>
        <v>1985 ms</v>
      </c>
      <c r="D13" s="94" t="str">
        <f>VLOOKUP('пр.хода'!C13,'пр.взв.'!D5:F34,2,FALSE)</f>
        <v>RUS</v>
      </c>
      <c r="E13" s="20"/>
      <c r="F13" s="20"/>
      <c r="G13" s="20"/>
      <c r="H13" s="20"/>
      <c r="I13" s="32"/>
      <c r="J13" s="87"/>
      <c r="K13" s="2"/>
      <c r="L13" s="128"/>
      <c r="M13" s="2"/>
      <c r="N13" s="64"/>
      <c r="O13" s="114"/>
      <c r="P13" s="116"/>
      <c r="Q13" s="109"/>
      <c r="R13" s="16"/>
    </row>
    <row r="14" spans="1:18" ht="9" customHeight="1">
      <c r="A14" s="89"/>
      <c r="B14" s="91"/>
      <c r="C14" s="93"/>
      <c r="D14" s="95"/>
      <c r="E14" s="86">
        <v>1</v>
      </c>
      <c r="F14" s="20"/>
      <c r="G14" s="24"/>
      <c r="H14" s="24"/>
      <c r="I14" s="33"/>
      <c r="J14" s="2"/>
      <c r="K14" s="2"/>
      <c r="L14" s="129"/>
      <c r="M14" s="2"/>
      <c r="N14" s="65" t="s">
        <v>2</v>
      </c>
      <c r="O14" s="110">
        <v>13</v>
      </c>
      <c r="P14" s="111" t="str">
        <f>VLOOKUP(O14,'пр.взв.'!B5:E34,2,FALSE)</f>
        <v>MUKHIN Denis</v>
      </c>
      <c r="Q14" s="112" t="str">
        <f>VLOOKUP(P14,'пр.взв.'!C5:E34,3,FALSE)</f>
        <v>RUS</v>
      </c>
      <c r="R14" s="16"/>
    </row>
    <row r="15" spans="1:18" ht="9" customHeight="1" thickBot="1">
      <c r="A15" s="78">
        <v>17</v>
      </c>
      <c r="B15" s="99" t="str">
        <f>VLOOKUP(A15,'пр.взв.'!B5:E42,2,FALSE)</f>
        <v>SHABUROV Alexandr</v>
      </c>
      <c r="C15" s="100" t="str">
        <f>VLOOKUP(B15,'пр.взв.'!C5:F42,2,FALSE)</f>
        <v>1986 ms</v>
      </c>
      <c r="D15" s="117" t="str">
        <f>VLOOKUP(A15,'пр.взв.'!B5:E42,4,FALSE)</f>
        <v>RUS</v>
      </c>
      <c r="E15" s="87"/>
      <c r="F15" s="25"/>
      <c r="G15" s="22"/>
      <c r="H15" s="20"/>
      <c r="I15" s="24"/>
      <c r="J15" s="128"/>
      <c r="K15" s="2"/>
      <c r="L15" s="2"/>
      <c r="M15" s="2"/>
      <c r="N15" s="66"/>
      <c r="O15" s="110"/>
      <c r="P15" s="111"/>
      <c r="Q15" s="112"/>
      <c r="R15" s="16"/>
    </row>
    <row r="16" spans="1:18" ht="9" customHeight="1" thickBot="1">
      <c r="A16" s="79"/>
      <c r="B16" s="91"/>
      <c r="C16" s="93"/>
      <c r="D16" s="118"/>
      <c r="E16" s="28"/>
      <c r="F16" s="24"/>
      <c r="G16" s="86">
        <v>9</v>
      </c>
      <c r="H16" s="24"/>
      <c r="I16" s="24"/>
      <c r="J16" s="129"/>
      <c r="K16" s="2"/>
      <c r="L16" s="2"/>
      <c r="M16" s="2"/>
      <c r="N16" s="67" t="s">
        <v>3</v>
      </c>
      <c r="O16" s="106">
        <v>7</v>
      </c>
      <c r="P16" s="107" t="str">
        <f>VLOOKUP(O16,'пр.взв.'!B5:E34,2,FALSE)</f>
        <v>POPOU Stiapan</v>
      </c>
      <c r="Q16" s="102" t="str">
        <f>VLOOKUP(O16,'пр.взв.'!B5:E34,4,FALSE)</f>
        <v>BLR</v>
      </c>
      <c r="R16" s="16"/>
    </row>
    <row r="17" spans="1:18" ht="9" customHeight="1" thickBot="1">
      <c r="A17" s="88">
        <v>9</v>
      </c>
      <c r="B17" s="90" t="str">
        <f>VLOOKUP('пр.хода'!A17,'пр.взв.'!B9:E38,2,FALSE)</f>
        <v>LEBEDEV Dmitriy</v>
      </c>
      <c r="C17" s="92" t="str">
        <f>VLOOKUP('пр.хода'!B17,'пр.взв.'!C9:E38,2,FALSE)</f>
        <v>1982 msic</v>
      </c>
      <c r="D17" s="94" t="str">
        <f>VLOOKUP('пр.хода'!C17,'пр.взв.'!D9:F38,2,FALSE)</f>
        <v>RUS</v>
      </c>
      <c r="E17" s="28"/>
      <c r="F17" s="24"/>
      <c r="G17" s="87"/>
      <c r="H17" s="25"/>
      <c r="I17" s="22"/>
      <c r="J17" s="20"/>
      <c r="K17" s="20"/>
      <c r="L17" s="20"/>
      <c r="M17" s="24"/>
      <c r="N17" s="68"/>
      <c r="O17" s="106"/>
      <c r="P17" s="107"/>
      <c r="Q17" s="102"/>
      <c r="R17" s="16"/>
    </row>
    <row r="18" spans="1:18" ht="9" customHeight="1">
      <c r="A18" s="89"/>
      <c r="B18" s="91"/>
      <c r="C18" s="93"/>
      <c r="D18" s="95"/>
      <c r="E18" s="86">
        <v>9</v>
      </c>
      <c r="F18" s="21"/>
      <c r="G18" s="22"/>
      <c r="H18" s="24"/>
      <c r="I18" s="22"/>
      <c r="J18" s="20"/>
      <c r="K18" s="20"/>
      <c r="L18" s="20"/>
      <c r="M18" s="20"/>
      <c r="N18" s="69" t="s">
        <v>4</v>
      </c>
      <c r="O18" s="60">
        <v>4</v>
      </c>
      <c r="P18" s="71" t="str">
        <f>VLOOKUP(O18,'пр.взв.'!B5:E34,2,FALSE)</f>
        <v>USTYUHIN Alexandr</v>
      </c>
      <c r="Q18" s="73" t="str">
        <f>VLOOKUP(O18,'пр.взв.'!B5:E34,4,FALSE)</f>
        <v>RUS</v>
      </c>
      <c r="R18" s="16"/>
    </row>
    <row r="19" spans="1:18" ht="9" customHeight="1" thickBot="1">
      <c r="A19" s="78">
        <v>25</v>
      </c>
      <c r="B19" s="80" t="e">
        <f>VLOOKUP('пр.хода'!A19,'пр.взв.'!B11:E40,2,FALSE)</f>
        <v>#N/A</v>
      </c>
      <c r="C19" s="82" t="e">
        <f>VLOOKUP('пр.хода'!B19,'пр.взв.'!C11:E40,2,FALSE)</f>
        <v>#N/A</v>
      </c>
      <c r="D19" s="84" t="e">
        <f>VLOOKUP('пр.хода'!C19,'пр.взв.'!D11:F40,2,FALSE)</f>
        <v>#N/A</v>
      </c>
      <c r="E19" s="87"/>
      <c r="F19" s="20"/>
      <c r="G19" s="24"/>
      <c r="H19" s="24"/>
      <c r="I19" s="22"/>
      <c r="J19" s="20"/>
      <c r="K19" s="20"/>
      <c r="L19" s="20"/>
      <c r="M19" s="20"/>
      <c r="N19" s="70"/>
      <c r="O19" s="60"/>
      <c r="P19" s="71"/>
      <c r="Q19" s="73"/>
      <c r="R19" s="16"/>
    </row>
    <row r="20" spans="1:18" ht="9" customHeight="1" thickBot="1">
      <c r="A20" s="79"/>
      <c r="B20" s="96"/>
      <c r="C20" s="97"/>
      <c r="D20" s="98"/>
      <c r="E20" s="28"/>
      <c r="F20" s="20"/>
      <c r="G20" s="24"/>
      <c r="H20" s="24"/>
      <c r="I20" s="86">
        <v>13</v>
      </c>
      <c r="J20" s="20"/>
      <c r="K20" s="20"/>
      <c r="L20" s="20"/>
      <c r="M20" s="20"/>
      <c r="N20" s="69" t="s">
        <v>68</v>
      </c>
      <c r="O20" s="60">
        <v>9</v>
      </c>
      <c r="P20" s="71" t="str">
        <f>VLOOKUP(O20,'пр.взв.'!B5:E34,2,FALSE)</f>
        <v>LEBEDEV Dmitriy</v>
      </c>
      <c r="Q20" s="73" t="str">
        <f>VLOOKUP(O20,'пр.взв.'!B5:E34,4,FALSE)</f>
        <v>RUS</v>
      </c>
      <c r="R20" s="16"/>
    </row>
    <row r="21" spans="1:18" ht="9" customHeight="1" thickBot="1">
      <c r="A21" s="88">
        <v>5</v>
      </c>
      <c r="B21" s="90" t="str">
        <f>VLOOKUP('пр.хода'!A21,'пр.взв.'!B13:E42,2,FALSE)</f>
        <v>BRUS Alexandr</v>
      </c>
      <c r="C21" s="92" t="str">
        <f>VLOOKUP('пр.хода'!B21,'пр.взв.'!C13:E42,2,FALSE)</f>
        <v>1986 ms</v>
      </c>
      <c r="D21" s="94" t="str">
        <f>VLOOKUP('пр.хода'!C21,'пр.взв.'!D13:F42,2,FALSE)</f>
        <v>UKR</v>
      </c>
      <c r="E21" s="28"/>
      <c r="F21" s="20"/>
      <c r="G21" s="24"/>
      <c r="H21" s="24"/>
      <c r="I21" s="87"/>
      <c r="J21" s="27"/>
      <c r="K21" s="20"/>
      <c r="L21" s="20"/>
      <c r="M21" s="20"/>
      <c r="N21" s="70"/>
      <c r="O21" s="60"/>
      <c r="P21" s="71"/>
      <c r="Q21" s="73"/>
      <c r="R21" s="16"/>
    </row>
    <row r="22" spans="1:18" ht="9" customHeight="1">
      <c r="A22" s="89"/>
      <c r="B22" s="91"/>
      <c r="C22" s="93"/>
      <c r="D22" s="95"/>
      <c r="E22" s="86">
        <v>5</v>
      </c>
      <c r="F22" s="20"/>
      <c r="G22" s="24"/>
      <c r="H22" s="24"/>
      <c r="I22" s="22"/>
      <c r="J22" s="23"/>
      <c r="K22" s="20"/>
      <c r="L22" s="20"/>
      <c r="M22" s="20"/>
      <c r="N22" s="69" t="s">
        <v>68</v>
      </c>
      <c r="O22" s="60">
        <v>11</v>
      </c>
      <c r="P22" s="71" t="str">
        <f>VLOOKUP(O22,'пр.взв.'!B5:E34,2,FALSE)</f>
        <v>DANIELYAN Ashot</v>
      </c>
      <c r="Q22" s="73" t="str">
        <f>VLOOKUP(O22,'пр.взв.'!B5:E34,4,FALSE)</f>
        <v>ARM</v>
      </c>
      <c r="R22" s="16"/>
    </row>
    <row r="23" spans="1:18" ht="9" customHeight="1" thickBot="1">
      <c r="A23" s="78">
        <v>21</v>
      </c>
      <c r="B23" s="80" t="e">
        <f>VLOOKUP('пр.хода'!A23,'пр.взв.'!B15:E44,2,FALSE)</f>
        <v>#N/A</v>
      </c>
      <c r="C23" s="82" t="e">
        <f>VLOOKUP('пр.хода'!B23,'пр.взв.'!C15:E44,2,FALSE)</f>
        <v>#N/A</v>
      </c>
      <c r="D23" s="84" t="e">
        <f>VLOOKUP('пр.хода'!C23,'пр.взв.'!D15:F44,2,FALSE)</f>
        <v>#N/A</v>
      </c>
      <c r="E23" s="87"/>
      <c r="F23" s="25"/>
      <c r="G23" s="22"/>
      <c r="H23" s="24"/>
      <c r="I23" s="22"/>
      <c r="J23" s="23"/>
      <c r="K23" s="20"/>
      <c r="L23" s="20"/>
      <c r="M23" s="20"/>
      <c r="N23" s="70"/>
      <c r="O23" s="60"/>
      <c r="P23" s="71"/>
      <c r="Q23" s="73"/>
      <c r="R23" s="16"/>
    </row>
    <row r="24" spans="1:18" ht="9" customHeight="1" thickBot="1">
      <c r="A24" s="79"/>
      <c r="B24" s="96"/>
      <c r="C24" s="97"/>
      <c r="D24" s="98"/>
      <c r="E24" s="28"/>
      <c r="F24" s="24"/>
      <c r="G24" s="86">
        <v>13</v>
      </c>
      <c r="H24" s="21"/>
      <c r="I24" s="22"/>
      <c r="J24" s="23"/>
      <c r="K24" s="20"/>
      <c r="L24" s="20"/>
      <c r="M24" s="20"/>
      <c r="N24" s="69" t="s">
        <v>68</v>
      </c>
      <c r="O24" s="60">
        <v>6</v>
      </c>
      <c r="P24" s="103" t="str">
        <f>VLOOKUP(O24,'пр.взв.'!B5:E34,2,FALSE)</f>
        <v>ANANCHENKO Konstantyn</v>
      </c>
      <c r="Q24" s="73" t="str">
        <f>VLOOKUP(O24,'пр.взв.'!B5:E34,4,FALSE)</f>
        <v>UKR</v>
      </c>
      <c r="R24" s="16"/>
    </row>
    <row r="25" spans="1:18" ht="9" customHeight="1" thickBot="1">
      <c r="A25" s="88">
        <v>13</v>
      </c>
      <c r="B25" s="90" t="str">
        <f>VLOOKUP('пр.хода'!A25,'пр.взв.'!B17:E46,2,FALSE)</f>
        <v>MUKHIN Denis</v>
      </c>
      <c r="C25" s="92" t="str">
        <f>VLOOKUP('пр.хода'!B25,'пр.взв.'!C17:E46,2,FALSE)</f>
        <v>1980 dvms</v>
      </c>
      <c r="D25" s="94" t="str">
        <f>VLOOKUP('пр.хода'!C25,'пр.взв.'!D17:F46,2,FALSE)</f>
        <v>RUS</v>
      </c>
      <c r="E25" s="28"/>
      <c r="F25" s="24"/>
      <c r="G25" s="87"/>
      <c r="H25" s="24"/>
      <c r="I25" s="24"/>
      <c r="J25" s="23"/>
      <c r="K25" s="20"/>
      <c r="L25" s="20"/>
      <c r="M25" s="20"/>
      <c r="N25" s="70"/>
      <c r="O25" s="60"/>
      <c r="P25" s="103"/>
      <c r="Q25" s="73"/>
      <c r="R25" s="16"/>
    </row>
    <row r="26" spans="1:18" ht="9" customHeight="1">
      <c r="A26" s="89"/>
      <c r="B26" s="91"/>
      <c r="C26" s="93"/>
      <c r="D26" s="95"/>
      <c r="E26" s="86">
        <v>13</v>
      </c>
      <c r="F26" s="21"/>
      <c r="G26" s="22"/>
      <c r="H26" s="24"/>
      <c r="I26" s="24"/>
      <c r="J26" s="23"/>
      <c r="K26" s="20"/>
      <c r="L26" s="20"/>
      <c r="M26" s="20"/>
      <c r="N26" s="69" t="s">
        <v>68</v>
      </c>
      <c r="O26" s="60">
        <v>16</v>
      </c>
      <c r="P26" s="71" t="str">
        <f>VLOOKUP(O26,'пр.взв.'!B7:E36,2,FALSE)</f>
        <v>PEREPELYUK Alexandr</v>
      </c>
      <c r="Q26" s="73" t="str">
        <f>VLOOKUP(O26,'пр.взв.'!B5:E42,4,FALSE)</f>
        <v>RUS-M</v>
      </c>
      <c r="R26" s="16"/>
    </row>
    <row r="27" spans="1:18" ht="9" customHeight="1" thickBot="1">
      <c r="A27" s="78">
        <v>29</v>
      </c>
      <c r="B27" s="80" t="e">
        <f>VLOOKUP('пр.хода'!A27,'пр.взв.'!B19:E48,2,FALSE)</f>
        <v>#N/A</v>
      </c>
      <c r="C27" s="82" t="e">
        <f>VLOOKUP('пр.хода'!B27,'пр.взв.'!C19:E48,2,FALSE)</f>
        <v>#N/A</v>
      </c>
      <c r="D27" s="84" t="e">
        <f>VLOOKUP('пр.хода'!C27,'пр.взв.'!D19:F48,2,FALSE)</f>
        <v>#N/A</v>
      </c>
      <c r="E27" s="87"/>
      <c r="F27" s="20"/>
      <c r="G27" s="24"/>
      <c r="H27" s="24"/>
      <c r="I27" s="24"/>
      <c r="J27" s="23"/>
      <c r="K27" s="20"/>
      <c r="L27" s="20"/>
      <c r="M27" s="20"/>
      <c r="N27" s="70"/>
      <c r="O27" s="60"/>
      <c r="P27" s="71"/>
      <c r="Q27" s="73"/>
      <c r="R27" s="16"/>
    </row>
    <row r="28" spans="1:18" ht="9" customHeight="1" thickBot="1">
      <c r="A28" s="79"/>
      <c r="B28" s="96"/>
      <c r="C28" s="97"/>
      <c r="D28" s="98"/>
      <c r="E28" s="28"/>
      <c r="F28" s="20"/>
      <c r="G28" s="24"/>
      <c r="H28" s="24"/>
      <c r="I28" s="24"/>
      <c r="J28" s="23"/>
      <c r="K28" s="86">
        <v>13</v>
      </c>
      <c r="L28" s="20"/>
      <c r="M28" s="20"/>
      <c r="N28" s="53" t="s">
        <v>69</v>
      </c>
      <c r="O28" s="60">
        <v>1</v>
      </c>
      <c r="P28" s="71" t="str">
        <f>VLOOKUP(O28,'пр.взв.'!B5:E34,2,FALSE)</f>
        <v>ARALOV Mikhail</v>
      </c>
      <c r="Q28" s="73" t="str">
        <f>VLOOKUP(O28,'пр.взв.'!B5:E34,4,FALSE)</f>
        <v>RUS</v>
      </c>
      <c r="R28" s="16"/>
    </row>
    <row r="29" spans="1:18" ht="9" customHeight="1" thickBot="1">
      <c r="A29" s="88">
        <v>3</v>
      </c>
      <c r="B29" s="90" t="str">
        <f>VLOOKUP(A29,'пр.взв.'!B5:E34,2,FALSE)</f>
        <v>BOYARCHENKOV Dmitriy</v>
      </c>
      <c r="C29" s="92" t="str">
        <f>VLOOKUP(B29,'пр.взв.'!C5:E34,2,FALSE)</f>
        <v>1981 ms</v>
      </c>
      <c r="D29" s="94" t="str">
        <f>VLOOKUP(C29,'пр.взв.'!D5:F34,2,FALSE)</f>
        <v>RUS</v>
      </c>
      <c r="E29" s="28"/>
      <c r="F29" s="20"/>
      <c r="G29" s="24"/>
      <c r="H29" s="24"/>
      <c r="I29" s="24"/>
      <c r="J29" s="23"/>
      <c r="K29" s="87"/>
      <c r="L29" s="27"/>
      <c r="M29" s="20"/>
      <c r="N29" s="54"/>
      <c r="O29" s="60"/>
      <c r="P29" s="71"/>
      <c r="Q29" s="73"/>
      <c r="R29" s="16"/>
    </row>
    <row r="30" spans="1:18" ht="9" customHeight="1">
      <c r="A30" s="89"/>
      <c r="B30" s="91"/>
      <c r="C30" s="93"/>
      <c r="D30" s="95"/>
      <c r="E30" s="86">
        <v>3</v>
      </c>
      <c r="F30" s="20"/>
      <c r="G30" s="24"/>
      <c r="H30" s="24"/>
      <c r="I30" s="24"/>
      <c r="J30" s="23"/>
      <c r="K30" s="20"/>
      <c r="L30" s="23"/>
      <c r="M30" s="20"/>
      <c r="N30" s="53" t="s">
        <v>69</v>
      </c>
      <c r="O30" s="60">
        <v>5</v>
      </c>
      <c r="P30" s="71" t="str">
        <f>VLOOKUP(O30,'пр.взв.'!B5:E34,2,FALSE)</f>
        <v>BRUS Alexandr</v>
      </c>
      <c r="Q30" s="73" t="str">
        <f>VLOOKUP(O30,'пр.взв.'!B5:E34,4,FALSE)</f>
        <v>UKR</v>
      </c>
      <c r="R30" s="16"/>
    </row>
    <row r="31" spans="1:18" ht="9" customHeight="1" thickBot="1">
      <c r="A31" s="78">
        <v>19</v>
      </c>
      <c r="B31" s="99" t="str">
        <f>VLOOKUP('пр.хода'!A31,'пр.взв.'!B23:E52,2,FALSE)</f>
        <v>OSHLOBANU Sergiu</v>
      </c>
      <c r="C31" s="100" t="str">
        <f>VLOOKUP('пр.хода'!B31,'пр.взв.'!C23:E52,2,FALSE)</f>
        <v>1986 ms</v>
      </c>
      <c r="D31" s="101" t="str">
        <f>VLOOKUP(A31,'пр.взв.'!B5:E42,4,FALSE)</f>
        <v>MDA</v>
      </c>
      <c r="E31" s="87"/>
      <c r="F31" s="25"/>
      <c r="G31" s="22"/>
      <c r="H31" s="24"/>
      <c r="I31" s="24"/>
      <c r="J31" s="23"/>
      <c r="K31" s="20"/>
      <c r="L31" s="23"/>
      <c r="M31" s="20"/>
      <c r="N31" s="54"/>
      <c r="O31" s="60"/>
      <c r="P31" s="71"/>
      <c r="Q31" s="73"/>
      <c r="R31" s="16"/>
    </row>
    <row r="32" spans="1:18" ht="9" customHeight="1" thickBot="1">
      <c r="A32" s="79"/>
      <c r="B32" s="91"/>
      <c r="C32" s="93"/>
      <c r="D32" s="95"/>
      <c r="E32" s="28"/>
      <c r="F32" s="24"/>
      <c r="G32" s="86">
        <v>11</v>
      </c>
      <c r="H32" s="24"/>
      <c r="I32" s="24"/>
      <c r="J32" s="23"/>
      <c r="K32" s="20"/>
      <c r="L32" s="23"/>
      <c r="M32" s="20"/>
      <c r="N32" s="53" t="s">
        <v>69</v>
      </c>
      <c r="O32" s="60">
        <v>3</v>
      </c>
      <c r="P32" s="71" t="str">
        <f>VLOOKUP(O32,'пр.взв.'!B5:E34,2,FALSE)</f>
        <v>BOYARCHENKOV Dmitriy</v>
      </c>
      <c r="Q32" s="73" t="str">
        <f>VLOOKUP(O32,'пр.взв.'!B5:E34,4,FALSE)</f>
        <v>RUS</v>
      </c>
      <c r="R32" s="16"/>
    </row>
    <row r="33" spans="1:18" ht="9" customHeight="1" thickBot="1">
      <c r="A33" s="88">
        <v>11</v>
      </c>
      <c r="B33" s="90" t="str">
        <f>VLOOKUP('пр.хода'!A33,'пр.взв.'!B25:E54,2,FALSE)</f>
        <v>DANIELYAN Ashot</v>
      </c>
      <c r="C33" s="92" t="str">
        <f>VLOOKUP('пр.хода'!B33,'пр.взв.'!C25:E54,2,FALSE)</f>
        <v>1984 msic</v>
      </c>
      <c r="D33" s="94" t="str">
        <f>VLOOKUP('пр.хода'!C33,'пр.взв.'!D25:F54,2,FALSE)</f>
        <v>ARM</v>
      </c>
      <c r="E33" s="28"/>
      <c r="F33" s="24"/>
      <c r="G33" s="87"/>
      <c r="H33" s="25"/>
      <c r="I33" s="22"/>
      <c r="J33" s="23"/>
      <c r="K33" s="20"/>
      <c r="L33" s="23"/>
      <c r="M33" s="20"/>
      <c r="N33" s="54"/>
      <c r="O33" s="60"/>
      <c r="P33" s="71"/>
      <c r="Q33" s="73"/>
      <c r="R33" s="16"/>
    </row>
    <row r="34" spans="1:18" ht="9" customHeight="1">
      <c r="A34" s="89"/>
      <c r="B34" s="91"/>
      <c r="C34" s="93"/>
      <c r="D34" s="95"/>
      <c r="E34" s="86">
        <v>11</v>
      </c>
      <c r="F34" s="21"/>
      <c r="G34" s="22"/>
      <c r="H34" s="24"/>
      <c r="I34" s="22"/>
      <c r="J34" s="23"/>
      <c r="K34" s="20"/>
      <c r="L34" s="23"/>
      <c r="M34" s="20"/>
      <c r="N34" s="53" t="s">
        <v>69</v>
      </c>
      <c r="O34" s="60">
        <v>15</v>
      </c>
      <c r="P34" s="71" t="str">
        <f>VLOOKUP(O34,'пр.взв.'!B5:E34,2,FALSE)</f>
        <v>ZOLOTUKHIN Alexandr</v>
      </c>
      <c r="Q34" s="73" t="str">
        <f>VLOOKUP(O34,'пр.взв.'!B5:E34,4,FALSE)</f>
        <v>RUS-M</v>
      </c>
      <c r="R34" s="16"/>
    </row>
    <row r="35" spans="1:18" ht="9" customHeight="1" thickBot="1">
      <c r="A35" s="78">
        <v>27</v>
      </c>
      <c r="B35" s="80" t="e">
        <f>VLOOKUP('пр.хода'!A35,'пр.взв.'!B27:E56,2,FALSE)</f>
        <v>#N/A</v>
      </c>
      <c r="C35" s="82" t="e">
        <f>VLOOKUP('пр.хода'!B35,'пр.взв.'!C27:E56,2,FALSE)</f>
        <v>#N/A</v>
      </c>
      <c r="D35" s="84" t="e">
        <f>VLOOKUP('пр.хода'!C35,'пр.взв.'!D27:F56,2,FALSE)</f>
        <v>#N/A</v>
      </c>
      <c r="E35" s="87"/>
      <c r="F35" s="20"/>
      <c r="G35" s="24"/>
      <c r="H35" s="24"/>
      <c r="I35" s="22"/>
      <c r="J35" s="23"/>
      <c r="K35" s="20"/>
      <c r="L35" s="23"/>
      <c r="M35" s="20"/>
      <c r="N35" s="54"/>
      <c r="O35" s="60"/>
      <c r="P35" s="71"/>
      <c r="Q35" s="73"/>
      <c r="R35" s="16"/>
    </row>
    <row r="36" spans="1:18" ht="9" customHeight="1" thickBot="1">
      <c r="A36" s="79"/>
      <c r="B36" s="96"/>
      <c r="C36" s="97"/>
      <c r="D36" s="98"/>
      <c r="E36" s="28"/>
      <c r="F36" s="20"/>
      <c r="G36" s="24"/>
      <c r="H36" s="24"/>
      <c r="I36" s="86">
        <v>7</v>
      </c>
      <c r="J36" s="26"/>
      <c r="K36" s="20"/>
      <c r="L36" s="23"/>
      <c r="M36" s="20"/>
      <c r="N36" s="53" t="s">
        <v>69</v>
      </c>
      <c r="O36" s="60">
        <v>12</v>
      </c>
      <c r="P36" s="71" t="str">
        <f>VLOOKUP(O36,'пр.взв.'!B5:E42,2,FALSE)</f>
        <v>MESEGUER Laurent</v>
      </c>
      <c r="Q36" s="73" t="str">
        <f>VLOOKUP(O36,'пр.взв.'!B5:E42,4,FALSE)</f>
        <v>FRA</v>
      </c>
      <c r="R36" s="16"/>
    </row>
    <row r="37" spans="1:19" ht="9" customHeight="1" thickBot="1">
      <c r="A37" s="88">
        <v>7</v>
      </c>
      <c r="B37" s="90" t="str">
        <f>VLOOKUP(A37,'пр.взв.'!B5:E34,2,FALSE)</f>
        <v>POPOU Stiapan</v>
      </c>
      <c r="C37" s="92" t="str">
        <f>VLOOKUP(B37,'пр.взв.'!C5:E34,2,FALSE)</f>
        <v>1984 ms</v>
      </c>
      <c r="D37" s="94" t="str">
        <f>VLOOKUP(C37,'пр.взв.'!D5:F34,2,FALSE)</f>
        <v>BLR</v>
      </c>
      <c r="E37" s="28"/>
      <c r="F37" s="20"/>
      <c r="G37" s="24"/>
      <c r="H37" s="24"/>
      <c r="I37" s="87"/>
      <c r="J37" s="24"/>
      <c r="K37" s="20"/>
      <c r="L37" s="23"/>
      <c r="M37" s="20"/>
      <c r="N37" s="54"/>
      <c r="O37" s="60"/>
      <c r="P37" s="71"/>
      <c r="Q37" s="73"/>
      <c r="R37" s="8"/>
      <c r="S37" s="2"/>
    </row>
    <row r="38" spans="1:19" ht="9" customHeight="1">
      <c r="A38" s="89"/>
      <c r="B38" s="91"/>
      <c r="C38" s="93"/>
      <c r="D38" s="95"/>
      <c r="E38" s="86">
        <v>7</v>
      </c>
      <c r="F38" s="20"/>
      <c r="G38" s="24"/>
      <c r="H38" s="24"/>
      <c r="I38" s="22"/>
      <c r="J38" s="24"/>
      <c r="K38" s="20"/>
      <c r="L38" s="23"/>
      <c r="M38" s="20"/>
      <c r="N38" s="53" t="s">
        <v>69</v>
      </c>
      <c r="O38" s="60">
        <v>2</v>
      </c>
      <c r="P38" s="71" t="str">
        <f>VLOOKUP(O38,'пр.взв.'!B5:E34,2,FALSE)</f>
        <v>MUKHTAROV Araz</v>
      </c>
      <c r="Q38" s="73" t="str">
        <f>VLOOKUP(O38,'пр.взв.'!B5:E34,4,FALSE)</f>
        <v>AZE</v>
      </c>
      <c r="R38" s="8"/>
      <c r="S38" s="2"/>
    </row>
    <row r="39" spans="1:19" ht="9" customHeight="1" thickBot="1">
      <c r="A39" s="78">
        <v>23</v>
      </c>
      <c r="B39" s="80" t="e">
        <f>VLOOKUP('пр.хода'!A39,'пр.взв.'!B31:E60,2,FALSE)</f>
        <v>#N/A</v>
      </c>
      <c r="C39" s="82" t="e">
        <f>VLOOKUP('пр.хода'!B39,'пр.взв.'!C31:E60,2,FALSE)</f>
        <v>#N/A</v>
      </c>
      <c r="D39" s="84" t="e">
        <f>VLOOKUP('пр.хода'!C39,'пр.взв.'!D31:F60,2,FALSE)</f>
        <v>#N/A</v>
      </c>
      <c r="E39" s="87"/>
      <c r="F39" s="25"/>
      <c r="G39" s="22"/>
      <c r="H39" s="24"/>
      <c r="I39" s="22"/>
      <c r="J39" s="24"/>
      <c r="K39" s="20"/>
      <c r="L39" s="23"/>
      <c r="M39" s="20"/>
      <c r="N39" s="54"/>
      <c r="O39" s="60"/>
      <c r="P39" s="71"/>
      <c r="Q39" s="73"/>
      <c r="R39" s="8"/>
      <c r="S39" s="2"/>
    </row>
    <row r="40" spans="1:19" ht="9" customHeight="1" thickBot="1">
      <c r="A40" s="79"/>
      <c r="B40" s="96"/>
      <c r="C40" s="97"/>
      <c r="D40" s="98"/>
      <c r="E40" s="28"/>
      <c r="F40" s="24"/>
      <c r="G40" s="86">
        <v>7</v>
      </c>
      <c r="H40" s="21"/>
      <c r="I40" s="22"/>
      <c r="J40" s="24"/>
      <c r="K40" s="20"/>
      <c r="L40" s="23"/>
      <c r="M40" s="20"/>
      <c r="N40" s="53" t="s">
        <v>69</v>
      </c>
      <c r="O40" s="60">
        <v>14</v>
      </c>
      <c r="P40" s="71" t="str">
        <f>VLOOKUP(O40,'пр.взв.'!B5:E34,2,FALSE)</f>
        <v>LEBEDEV Ilya</v>
      </c>
      <c r="Q40" s="73" t="str">
        <f>VLOOKUP(O40,'пр.взв.'!B5:E34,4,FALSE)</f>
        <v>RUS</v>
      </c>
      <c r="R40" s="8"/>
      <c r="S40" s="2"/>
    </row>
    <row r="41" spans="1:19" ht="9" customHeight="1" thickBot="1">
      <c r="A41" s="88">
        <v>15</v>
      </c>
      <c r="B41" s="90" t="str">
        <f>VLOOKUP('пр.хода'!A41,'пр.взв.'!B33:E62,2,FALSE)</f>
        <v>ZOLOTUKHIN Alexandr</v>
      </c>
      <c r="C41" s="92" t="str">
        <f>VLOOKUP('пр.хода'!B41,'пр.взв.'!C33:E62,2,FALSE)</f>
        <v>1984 ms</v>
      </c>
      <c r="D41" s="94" t="str">
        <f>VLOOKUP('пр.хода'!C41,'пр.взв.'!D33:F62,2,FALSE)</f>
        <v>RUS-M</v>
      </c>
      <c r="E41" s="28"/>
      <c r="F41" s="24"/>
      <c r="G41" s="87"/>
      <c r="H41" s="24"/>
      <c r="I41" s="24"/>
      <c r="J41" s="24"/>
      <c r="K41" s="24"/>
      <c r="L41" s="23"/>
      <c r="M41" s="20"/>
      <c r="N41" s="54"/>
      <c r="O41" s="60"/>
      <c r="P41" s="71"/>
      <c r="Q41" s="73"/>
      <c r="R41" s="8"/>
      <c r="S41" s="2"/>
    </row>
    <row r="42" spans="1:18" ht="9" customHeight="1">
      <c r="A42" s="89"/>
      <c r="B42" s="91"/>
      <c r="C42" s="93"/>
      <c r="D42" s="95"/>
      <c r="E42" s="86">
        <v>15</v>
      </c>
      <c r="F42" s="21"/>
      <c r="G42" s="22"/>
      <c r="H42" s="24"/>
      <c r="I42" s="20"/>
      <c r="J42" s="24"/>
      <c r="K42" s="24"/>
      <c r="L42" s="23"/>
      <c r="M42" s="20"/>
      <c r="N42" s="53" t="s">
        <v>69</v>
      </c>
      <c r="O42" s="60">
        <v>8</v>
      </c>
      <c r="P42" s="71" t="str">
        <f>VLOOKUP(O42,'пр.взв.'!B5:E34,2,FALSE)</f>
        <v>SAVINOV Viktor</v>
      </c>
      <c r="Q42" s="73" t="str">
        <f>VLOOKUP(O42,'пр.взв.'!B5:E34,4,FALSE)</f>
        <v>UKR</v>
      </c>
      <c r="R42" s="16"/>
    </row>
    <row r="43" spans="1:18" ht="9" customHeight="1" thickBot="1">
      <c r="A43" s="78">
        <v>31</v>
      </c>
      <c r="B43" s="80" t="e">
        <f>VLOOKUP('пр.хода'!A43,'пр.взв.'!B35:E64,2,FALSE)</f>
        <v>#N/A</v>
      </c>
      <c r="C43" s="82" t="e">
        <f>VLOOKUP('пр.хода'!B43,'пр.взв.'!C35:E64,2,FALSE)</f>
        <v>#N/A</v>
      </c>
      <c r="D43" s="84" t="e">
        <f>VLOOKUP('пр.хода'!C43,'пр.взв.'!D35:F64,2,FALSE)</f>
        <v>#N/A</v>
      </c>
      <c r="E43" s="87"/>
      <c r="F43" s="20"/>
      <c r="G43" s="20"/>
      <c r="H43" s="24"/>
      <c r="I43" s="20"/>
      <c r="J43" s="24"/>
      <c r="K43" s="24"/>
      <c r="L43" s="23"/>
      <c r="M43" s="20"/>
      <c r="N43" s="54"/>
      <c r="O43" s="60"/>
      <c r="P43" s="71"/>
      <c r="Q43" s="73"/>
      <c r="R43" s="16"/>
    </row>
    <row r="44" spans="1:18" ht="9" customHeight="1" thickBot="1">
      <c r="A44" s="79"/>
      <c r="B44" s="81"/>
      <c r="C44" s="83"/>
      <c r="D44" s="85"/>
      <c r="E44" s="28"/>
      <c r="F44" s="20"/>
      <c r="G44" s="20"/>
      <c r="H44" s="24"/>
      <c r="I44" s="20"/>
      <c r="J44" s="24"/>
      <c r="K44" s="24"/>
      <c r="L44" s="23"/>
      <c r="M44" s="24"/>
      <c r="N44" s="56" t="s">
        <v>70</v>
      </c>
      <c r="O44" s="60">
        <v>17</v>
      </c>
      <c r="P44" s="71" t="str">
        <f>VLOOKUP(O44,'пр.взв.'!B5:E42,2,FALSE)</f>
        <v>SHABUROV Alexandr</v>
      </c>
      <c r="Q44" s="73" t="str">
        <f>VLOOKUP(O44,'пр.взв.'!B5:E42,4,FALSE)</f>
        <v>RUS</v>
      </c>
      <c r="R44" s="16"/>
    </row>
    <row r="45" spans="1:18" ht="9" customHeight="1">
      <c r="A45" s="104" t="s">
        <v>20</v>
      </c>
      <c r="B45" s="38"/>
      <c r="C45" s="35"/>
      <c r="D45" s="14"/>
      <c r="E45" s="28"/>
      <c r="F45" s="20"/>
      <c r="G45" s="20"/>
      <c r="H45" s="20"/>
      <c r="I45" s="20"/>
      <c r="J45" s="24"/>
      <c r="K45" s="24"/>
      <c r="L45" s="86">
        <v>10</v>
      </c>
      <c r="M45" s="32"/>
      <c r="N45" s="57"/>
      <c r="O45" s="60"/>
      <c r="P45" s="71"/>
      <c r="Q45" s="73"/>
      <c r="R45" s="16"/>
    </row>
    <row r="46" spans="1:18" ht="9" customHeight="1" thickBot="1">
      <c r="A46" s="105"/>
      <c r="B46" s="38"/>
      <c r="C46" s="35"/>
      <c r="D46" s="14"/>
      <c r="E46" s="28"/>
      <c r="F46" s="20"/>
      <c r="G46" s="20"/>
      <c r="H46" s="20"/>
      <c r="I46" s="20"/>
      <c r="J46" s="24"/>
      <c r="K46" s="24"/>
      <c r="L46" s="87"/>
      <c r="M46" s="33"/>
      <c r="N46" s="56" t="s">
        <v>70</v>
      </c>
      <c r="O46" s="60">
        <v>19</v>
      </c>
      <c r="P46" s="71" t="str">
        <f>VLOOKUP(O46,'пр.взв.'!B5:E42,2,FALSE)</f>
        <v>OSHLOBANU Sergiu</v>
      </c>
      <c r="Q46" s="73" t="str">
        <f>VLOOKUP(O46,'пр.взв.'!B5:E42,4,FALSE)</f>
        <v>MDA</v>
      </c>
      <c r="R46" s="16"/>
    </row>
    <row r="47" spans="1:18" ht="9" customHeight="1" thickBot="1">
      <c r="A47" s="88">
        <v>2</v>
      </c>
      <c r="B47" s="90" t="str">
        <f>VLOOKUP(A47,'пр.взв.'!B5:E34,2,FALSE)</f>
        <v>MUKHTAROV Araz</v>
      </c>
      <c r="C47" s="92" t="str">
        <f>VLOOKUP(B47,'пр.взв.'!C5:F34,2,FALSE)</f>
        <v>1986 ms</v>
      </c>
      <c r="D47" s="94" t="str">
        <f>VLOOKUP(C47,'пр.взв.'!D5:G34,2,FALSE)</f>
        <v>AZE</v>
      </c>
      <c r="E47" s="20"/>
      <c r="F47" s="20"/>
      <c r="G47" s="20"/>
      <c r="H47" s="20"/>
      <c r="I47" s="32"/>
      <c r="J47" s="24"/>
      <c r="K47" s="24"/>
      <c r="L47" s="23"/>
      <c r="M47" s="20"/>
      <c r="N47" s="57"/>
      <c r="O47" s="60"/>
      <c r="P47" s="71"/>
      <c r="Q47" s="73"/>
      <c r="R47" s="16"/>
    </row>
    <row r="48" spans="1:18" ht="9" customHeight="1">
      <c r="A48" s="89"/>
      <c r="B48" s="91"/>
      <c r="C48" s="93"/>
      <c r="D48" s="95"/>
      <c r="E48" s="86">
        <v>2</v>
      </c>
      <c r="F48" s="20"/>
      <c r="G48" s="24"/>
      <c r="H48" s="24"/>
      <c r="I48" s="33"/>
      <c r="J48" s="24"/>
      <c r="K48" s="24"/>
      <c r="L48" s="23"/>
      <c r="M48" s="20"/>
      <c r="N48" s="56" t="s">
        <v>70</v>
      </c>
      <c r="O48" s="60">
        <v>18</v>
      </c>
      <c r="P48" s="71" t="str">
        <f>VLOOKUP(O48,'пр.взв.'!B11:E40,2,FALSE)</f>
        <v>OMOKTUEV Bair</v>
      </c>
      <c r="Q48" s="73" t="str">
        <f>VLOOKUP(O48,'пр.взв.'!B5:E42,4,FALSE)</f>
        <v>RUS</v>
      </c>
      <c r="R48" s="16"/>
    </row>
    <row r="49" spans="1:18" ht="9" customHeight="1" thickBot="1">
      <c r="A49" s="78">
        <v>18</v>
      </c>
      <c r="B49" s="99" t="str">
        <f>VLOOKUP(A49,'пр.взв.'!B5:E42,2,FALSE)</f>
        <v>OMOKTUEV Bair</v>
      </c>
      <c r="C49" s="100" t="str">
        <f>VLOOKUP(B49,'пр.взв.'!C5:F42,2,FALSE)</f>
        <v>1984 ms</v>
      </c>
      <c r="D49" s="101" t="str">
        <f>VLOOKUP(A49,'пр.взв.'!B5:E42,4,FALSE)</f>
        <v>RUS</v>
      </c>
      <c r="E49" s="87"/>
      <c r="F49" s="25"/>
      <c r="G49" s="22"/>
      <c r="H49" s="20"/>
      <c r="I49" s="24"/>
      <c r="J49" s="24"/>
      <c r="K49" s="32"/>
      <c r="L49" s="23"/>
      <c r="M49" s="20"/>
      <c r="N49" s="58"/>
      <c r="O49" s="61"/>
      <c r="P49" s="72"/>
      <c r="Q49" s="74"/>
      <c r="R49" s="16"/>
    </row>
    <row r="50" spans="1:18" ht="9" customHeight="1" thickBot="1">
      <c r="A50" s="79"/>
      <c r="B50" s="91"/>
      <c r="C50" s="93"/>
      <c r="D50" s="95"/>
      <c r="E50" s="28"/>
      <c r="F50" s="24"/>
      <c r="G50" s="86">
        <v>10</v>
      </c>
      <c r="H50" s="24"/>
      <c r="I50" s="24"/>
      <c r="J50" s="24"/>
      <c r="K50" s="33"/>
      <c r="L50" s="23"/>
      <c r="M50" s="20"/>
      <c r="N50" s="55"/>
      <c r="O50" s="75"/>
      <c r="P50" s="59"/>
      <c r="Q50" s="59"/>
      <c r="R50" s="8"/>
    </row>
    <row r="51" spans="1:18" ht="9" customHeight="1" thickBot="1">
      <c r="A51" s="88">
        <v>10</v>
      </c>
      <c r="B51" s="90" t="str">
        <f>VLOOKUP(A51,'пр.взв.'!B9:E38,2,FALSE)</f>
        <v>SHIBANOV Sergey</v>
      </c>
      <c r="C51" s="92" t="str">
        <f>VLOOKUP(B51,'пр.взв.'!C9:F38,2,FALSE)</f>
        <v>1981 msic</v>
      </c>
      <c r="D51" s="94" t="str">
        <f>VLOOKUP(C51,'пр.взв.'!D9:G38,2,FALSE)</f>
        <v>RUS</v>
      </c>
      <c r="E51" s="28"/>
      <c r="F51" s="24"/>
      <c r="G51" s="87"/>
      <c r="H51" s="25"/>
      <c r="I51" s="22"/>
      <c r="J51" s="20"/>
      <c r="K51" s="20"/>
      <c r="L51" s="23"/>
      <c r="M51" s="20"/>
      <c r="N51" s="55"/>
      <c r="O51" s="75"/>
      <c r="P51" s="59"/>
      <c r="Q51" s="59"/>
      <c r="R51" s="8"/>
    </row>
    <row r="52" spans="1:18" ht="9" customHeight="1">
      <c r="A52" s="89"/>
      <c r="B52" s="91"/>
      <c r="C52" s="93"/>
      <c r="D52" s="95"/>
      <c r="E52" s="86">
        <v>10</v>
      </c>
      <c r="F52" s="21"/>
      <c r="G52" s="22"/>
      <c r="H52" s="24"/>
      <c r="I52" s="22"/>
      <c r="J52" s="20"/>
      <c r="K52" s="20"/>
      <c r="L52" s="23"/>
      <c r="M52" s="20"/>
      <c r="N52" s="55"/>
      <c r="O52" s="75"/>
      <c r="P52" s="59"/>
      <c r="Q52" s="59"/>
      <c r="R52" s="8"/>
    </row>
    <row r="53" spans="1:18" ht="9" customHeight="1" thickBot="1">
      <c r="A53" s="78">
        <v>26</v>
      </c>
      <c r="B53" s="80" t="e">
        <f>VLOOKUP(A53,'пр.взв.'!B11:E40,2,FALSE)</f>
        <v>#N/A</v>
      </c>
      <c r="C53" s="82" t="e">
        <f>VLOOKUP(B53,'пр.взв.'!C11:F40,2,FALSE)</f>
        <v>#N/A</v>
      </c>
      <c r="D53" s="84" t="e">
        <f>VLOOKUP(C53,'пр.взв.'!D11:G40,2,FALSE)</f>
        <v>#N/A</v>
      </c>
      <c r="E53" s="87"/>
      <c r="F53" s="20"/>
      <c r="G53" s="24"/>
      <c r="H53" s="24"/>
      <c r="I53" s="22"/>
      <c r="J53" s="20"/>
      <c r="K53" s="20"/>
      <c r="L53" s="23"/>
      <c r="M53" s="20"/>
      <c r="N53" s="55"/>
      <c r="O53" s="75"/>
      <c r="P53" s="59"/>
      <c r="Q53" s="59"/>
      <c r="R53" s="8"/>
    </row>
    <row r="54" spans="1:18" ht="9" customHeight="1" thickBot="1">
      <c r="A54" s="79"/>
      <c r="B54" s="96"/>
      <c r="C54" s="97"/>
      <c r="D54" s="98"/>
      <c r="E54" s="28"/>
      <c r="F54" s="20"/>
      <c r="G54" s="24"/>
      <c r="H54" s="24"/>
      <c r="I54" s="86">
        <v>4</v>
      </c>
      <c r="J54" s="20"/>
      <c r="K54" s="20"/>
      <c r="L54" s="23"/>
      <c r="M54" s="20"/>
      <c r="N54" s="55"/>
      <c r="O54" s="75"/>
      <c r="P54" s="59"/>
      <c r="Q54" s="59"/>
      <c r="R54" s="8"/>
    </row>
    <row r="55" spans="1:18" ht="9" customHeight="1" thickBot="1">
      <c r="A55" s="88">
        <v>6</v>
      </c>
      <c r="B55" s="90" t="str">
        <f>VLOOKUP(A55,'пр.взв.'!B13:E42,2,FALSE)</f>
        <v>ANANCHENKO Konstantyn</v>
      </c>
      <c r="C55" s="92" t="str">
        <f>VLOOKUP(B55,'пр.взв.'!C13:F42,2,FALSE)</f>
        <v>1980 ms</v>
      </c>
      <c r="D55" s="94" t="str">
        <f>VLOOKUP(C55,'пр.взв.'!D13:G42,2,FALSE)</f>
        <v>UKR</v>
      </c>
      <c r="E55" s="28"/>
      <c r="F55" s="20"/>
      <c r="G55" s="24"/>
      <c r="H55" s="24"/>
      <c r="I55" s="87"/>
      <c r="J55" s="27"/>
      <c r="K55" s="20"/>
      <c r="L55" s="23"/>
      <c r="M55" s="20"/>
      <c r="N55" s="55"/>
      <c r="O55" s="75"/>
      <c r="P55" s="59"/>
      <c r="Q55" s="59"/>
      <c r="R55" s="8"/>
    </row>
    <row r="56" spans="1:18" ht="9" customHeight="1">
      <c r="A56" s="89"/>
      <c r="B56" s="91"/>
      <c r="C56" s="93"/>
      <c r="D56" s="95"/>
      <c r="E56" s="86">
        <v>6</v>
      </c>
      <c r="F56" s="20"/>
      <c r="G56" s="24"/>
      <c r="H56" s="24"/>
      <c r="I56" s="22"/>
      <c r="J56" s="23"/>
      <c r="K56" s="20"/>
      <c r="L56" s="23"/>
      <c r="M56" s="20"/>
      <c r="N56" s="55"/>
      <c r="O56" s="75"/>
      <c r="P56" s="59"/>
      <c r="Q56" s="59"/>
      <c r="R56" s="8"/>
    </row>
    <row r="57" spans="1:18" ht="9" customHeight="1" thickBot="1">
      <c r="A57" s="78">
        <v>22</v>
      </c>
      <c r="B57" s="80" t="e">
        <f>VLOOKUP(A57,'пр.взв.'!B15:E44,2,FALSE)</f>
        <v>#N/A</v>
      </c>
      <c r="C57" s="82" t="e">
        <f>VLOOKUP(B57,'пр.взв.'!C15:F44,2,FALSE)</f>
        <v>#N/A</v>
      </c>
      <c r="D57" s="84" t="e">
        <f>VLOOKUP(C57,'пр.взв.'!D15:G44,2,FALSE)</f>
        <v>#N/A</v>
      </c>
      <c r="E57" s="87"/>
      <c r="F57" s="25"/>
      <c r="G57" s="22"/>
      <c r="H57" s="24"/>
      <c r="I57" s="22"/>
      <c r="J57" s="23"/>
      <c r="K57" s="20"/>
      <c r="L57" s="23"/>
      <c r="M57" s="20"/>
      <c r="N57" s="55"/>
      <c r="O57" s="75"/>
      <c r="P57" s="59"/>
      <c r="Q57" s="59"/>
      <c r="R57" s="8"/>
    </row>
    <row r="58" spans="1:18" ht="9" customHeight="1" thickBot="1">
      <c r="A58" s="79"/>
      <c r="B58" s="96"/>
      <c r="C58" s="97"/>
      <c r="D58" s="98"/>
      <c r="E58" s="28"/>
      <c r="F58" s="24"/>
      <c r="G58" s="86">
        <v>6</v>
      </c>
      <c r="H58" s="21"/>
      <c r="I58" s="22"/>
      <c r="J58" s="23"/>
      <c r="K58" s="20"/>
      <c r="L58" s="23"/>
      <c r="M58" s="20"/>
      <c r="N58" s="55"/>
      <c r="O58" s="75"/>
      <c r="P58" s="59"/>
      <c r="Q58" s="59"/>
      <c r="R58" s="8"/>
    </row>
    <row r="59" spans="1:18" ht="9" customHeight="1" thickBot="1">
      <c r="A59" s="88">
        <v>14</v>
      </c>
      <c r="B59" s="90" t="str">
        <f>VLOOKUP(A59,'пр.взв.'!B17:E46,2,FALSE)</f>
        <v>LEBEDEV Ilya</v>
      </c>
      <c r="C59" s="92" t="str">
        <f>VLOOKUP(B59,'пр.взв.'!C17:F46,2,FALSE)</f>
        <v>1982 msic</v>
      </c>
      <c r="D59" s="94" t="str">
        <f>VLOOKUP(C59,'пр.взв.'!D17:G46,2,FALSE)</f>
        <v>RUS</v>
      </c>
      <c r="E59" s="28"/>
      <c r="F59" s="24"/>
      <c r="G59" s="87"/>
      <c r="H59" s="24"/>
      <c r="I59" s="24"/>
      <c r="J59" s="23"/>
      <c r="K59" s="20"/>
      <c r="L59" s="23"/>
      <c r="M59" s="20"/>
      <c r="N59" s="55"/>
      <c r="O59" s="75"/>
      <c r="P59" s="59"/>
      <c r="Q59" s="59"/>
      <c r="R59" s="8"/>
    </row>
    <row r="60" spans="1:18" ht="9" customHeight="1">
      <c r="A60" s="89"/>
      <c r="B60" s="91"/>
      <c r="C60" s="93"/>
      <c r="D60" s="95"/>
      <c r="E60" s="86">
        <v>14</v>
      </c>
      <c r="F60" s="21"/>
      <c r="G60" s="22"/>
      <c r="H60" s="24"/>
      <c r="I60" s="24"/>
      <c r="J60" s="23"/>
      <c r="K60" s="20"/>
      <c r="L60" s="23"/>
      <c r="M60" s="20"/>
      <c r="N60" s="55"/>
      <c r="O60" s="75"/>
      <c r="P60" s="59"/>
      <c r="Q60" s="59"/>
      <c r="R60" s="8"/>
    </row>
    <row r="61" spans="1:18" ht="9" customHeight="1" thickBot="1">
      <c r="A61" s="78">
        <v>30</v>
      </c>
      <c r="B61" s="80" t="e">
        <f>VLOOKUP(A61,'пр.взв.'!B19:E48,2,FALSE)</f>
        <v>#N/A</v>
      </c>
      <c r="C61" s="82" t="e">
        <f>VLOOKUP(B61,'пр.взв.'!C19:F48,2,FALSE)</f>
        <v>#N/A</v>
      </c>
      <c r="D61" s="84" t="e">
        <f>VLOOKUP(C61,'пр.взв.'!D19:G48,2,FALSE)</f>
        <v>#N/A</v>
      </c>
      <c r="E61" s="87"/>
      <c r="F61" s="20"/>
      <c r="G61" s="24"/>
      <c r="H61" s="24"/>
      <c r="I61" s="24"/>
      <c r="J61" s="23"/>
      <c r="K61" s="20"/>
      <c r="L61" s="23"/>
      <c r="M61" s="20"/>
      <c r="N61" s="55"/>
      <c r="O61" s="75"/>
      <c r="P61" s="59"/>
      <c r="Q61" s="59"/>
      <c r="R61" s="8"/>
    </row>
    <row r="62" spans="1:18" ht="9" customHeight="1" thickBot="1">
      <c r="A62" s="79"/>
      <c r="B62" s="96"/>
      <c r="C62" s="97"/>
      <c r="D62" s="98"/>
      <c r="E62" s="28"/>
      <c r="F62" s="20"/>
      <c r="G62" s="24"/>
      <c r="H62" s="24"/>
      <c r="I62" s="24"/>
      <c r="J62" s="23"/>
      <c r="K62" s="86">
        <v>4</v>
      </c>
      <c r="L62" s="26"/>
      <c r="M62" s="20"/>
      <c r="N62" s="55"/>
      <c r="O62" s="75"/>
      <c r="P62" s="59"/>
      <c r="Q62" s="59"/>
      <c r="R62" s="8"/>
    </row>
    <row r="63" spans="1:18" ht="9" customHeight="1" thickBot="1">
      <c r="A63" s="88">
        <v>4</v>
      </c>
      <c r="B63" s="90" t="str">
        <f>VLOOKUP(A63,'пр.взв.'!B5:E34,2,FALSE)</f>
        <v>USTYUHIN Alexandr</v>
      </c>
      <c r="C63" s="92" t="str">
        <f>VLOOKUP(B63,'пр.взв.'!C5:E34,2,FALSE)</f>
        <v>1983 ms</v>
      </c>
      <c r="D63" s="94" t="str">
        <f>VLOOKUP(C63,'пр.взв.'!D5:F34,2,FALSE)</f>
        <v>RUS</v>
      </c>
      <c r="E63" s="28"/>
      <c r="F63" s="20"/>
      <c r="G63" s="24"/>
      <c r="H63" s="24"/>
      <c r="I63" s="24"/>
      <c r="J63" s="23"/>
      <c r="K63" s="87"/>
      <c r="L63" s="20"/>
      <c r="M63" s="20"/>
      <c r="N63" s="55"/>
      <c r="O63" s="75"/>
      <c r="P63" s="59"/>
      <c r="Q63" s="59"/>
      <c r="R63" s="8"/>
    </row>
    <row r="64" spans="1:18" ht="9" customHeight="1">
      <c r="A64" s="89"/>
      <c r="B64" s="91"/>
      <c r="C64" s="93"/>
      <c r="D64" s="95"/>
      <c r="E64" s="86">
        <v>4</v>
      </c>
      <c r="F64" s="20"/>
      <c r="G64" s="24"/>
      <c r="H64" s="24"/>
      <c r="I64" s="24"/>
      <c r="J64" s="23"/>
      <c r="K64" s="20"/>
      <c r="L64" s="20"/>
      <c r="M64" s="20"/>
      <c r="N64" s="55"/>
      <c r="O64" s="75"/>
      <c r="P64" s="59"/>
      <c r="Q64" s="59"/>
      <c r="R64" s="8"/>
    </row>
    <row r="65" spans="1:18" ht="9" customHeight="1" thickBot="1">
      <c r="A65" s="78">
        <v>20</v>
      </c>
      <c r="B65" s="80" t="e">
        <f>VLOOKUP(A65,'пр.взв.'!B23:E52,2,FALSE)</f>
        <v>#N/A</v>
      </c>
      <c r="C65" s="82" t="e">
        <f>VLOOKUP(B65,'пр.взв.'!C23:F52,2,FALSE)</f>
        <v>#N/A</v>
      </c>
      <c r="D65" s="84" t="e">
        <f>VLOOKUP(C65,'пр.взв.'!D23:G52,2,FALSE)</f>
        <v>#N/A</v>
      </c>
      <c r="E65" s="87"/>
      <c r="F65" s="25"/>
      <c r="G65" s="22"/>
      <c r="H65" s="24"/>
      <c r="I65" s="24"/>
      <c r="J65" s="23"/>
      <c r="K65" s="20"/>
      <c r="L65" s="20"/>
      <c r="M65" s="20"/>
      <c r="N65" s="55"/>
      <c r="O65" s="75"/>
      <c r="P65" s="59"/>
      <c r="Q65" s="59"/>
      <c r="R65" s="8"/>
    </row>
    <row r="66" spans="1:18" ht="9" customHeight="1" thickBot="1">
      <c r="A66" s="79"/>
      <c r="B66" s="96"/>
      <c r="C66" s="97"/>
      <c r="D66" s="98"/>
      <c r="E66" s="28"/>
      <c r="F66" s="24"/>
      <c r="G66" s="86">
        <v>4</v>
      </c>
      <c r="H66" s="24"/>
      <c r="I66" s="24"/>
      <c r="J66" s="23"/>
      <c r="K66" s="20"/>
      <c r="L66" s="20"/>
      <c r="M66" s="20"/>
      <c r="N66" s="55"/>
      <c r="O66" s="75"/>
      <c r="P66" s="59"/>
      <c r="Q66" s="59"/>
      <c r="R66" s="8"/>
    </row>
    <row r="67" spans="1:18" ht="9" customHeight="1" thickBot="1">
      <c r="A67" s="88">
        <v>12</v>
      </c>
      <c r="B67" s="90" t="str">
        <f>VLOOKUP(A67,'пр.взв.'!B25:E54,2,FALSE)</f>
        <v>MESEGUER Laurent</v>
      </c>
      <c r="C67" s="92">
        <f>VLOOKUP(B67,'пр.взв.'!C25:F54,2,FALSE)</f>
        <v>1978</v>
      </c>
      <c r="D67" s="94" t="str">
        <f>VLOOKUP(C67,'пр.взв.'!D25:G54,2,FALSE)</f>
        <v>FRA</v>
      </c>
      <c r="E67" s="28"/>
      <c r="F67" s="24"/>
      <c r="G67" s="87"/>
      <c r="H67" s="25"/>
      <c r="I67" s="22"/>
      <c r="J67" s="23"/>
      <c r="K67" s="20"/>
      <c r="L67" s="24"/>
      <c r="M67" s="24"/>
      <c r="N67" s="55"/>
      <c r="O67" s="75"/>
      <c r="P67" s="59"/>
      <c r="Q67" s="59"/>
      <c r="R67" s="8"/>
    </row>
    <row r="68" spans="1:18" ht="9" customHeight="1">
      <c r="A68" s="89"/>
      <c r="B68" s="91"/>
      <c r="C68" s="93"/>
      <c r="D68" s="95"/>
      <c r="E68" s="86">
        <v>12</v>
      </c>
      <c r="F68" s="21"/>
      <c r="G68" s="22"/>
      <c r="H68" s="24"/>
      <c r="I68" s="22"/>
      <c r="J68" s="23"/>
      <c r="K68" s="20"/>
      <c r="L68" s="24"/>
      <c r="M68" s="24"/>
      <c r="N68" s="55"/>
      <c r="O68" s="75"/>
      <c r="P68" s="59"/>
      <c r="Q68" s="59"/>
      <c r="R68" s="8"/>
    </row>
    <row r="69" spans="1:18" ht="9" customHeight="1" thickBot="1">
      <c r="A69" s="78">
        <v>28</v>
      </c>
      <c r="B69" s="80" t="e">
        <f>VLOOKUP(A69,'пр.взв.'!B27:E56,2,FALSE)</f>
        <v>#N/A</v>
      </c>
      <c r="C69" s="82" t="e">
        <f>VLOOKUP(B69,'пр.взв.'!C27:F56,2,FALSE)</f>
        <v>#N/A</v>
      </c>
      <c r="D69" s="84" t="e">
        <f>VLOOKUP(C69,'пр.взв.'!D27:G56,2,FALSE)</f>
        <v>#N/A</v>
      </c>
      <c r="E69" s="87"/>
      <c r="F69" s="20"/>
      <c r="G69" s="24"/>
      <c r="H69" s="24"/>
      <c r="I69" s="22"/>
      <c r="J69" s="23"/>
      <c r="K69" s="20"/>
      <c r="L69" s="24"/>
      <c r="M69" s="24"/>
      <c r="N69" s="55"/>
      <c r="O69" s="75"/>
      <c r="P69" s="59"/>
      <c r="Q69" s="59"/>
      <c r="R69" s="8"/>
    </row>
    <row r="70" spans="1:18" ht="9" customHeight="1" thickBot="1">
      <c r="A70" s="79"/>
      <c r="B70" s="96"/>
      <c r="C70" s="97"/>
      <c r="D70" s="98"/>
      <c r="E70" s="28"/>
      <c r="F70" s="20"/>
      <c r="G70" s="24"/>
      <c r="H70" s="24"/>
      <c r="I70" s="86">
        <v>16</v>
      </c>
      <c r="J70" s="26"/>
      <c r="K70" s="20"/>
      <c r="L70" s="24"/>
      <c r="M70" s="24"/>
      <c r="N70" s="55"/>
      <c r="O70" s="75"/>
      <c r="P70" s="59"/>
      <c r="Q70" s="59"/>
      <c r="R70" s="8"/>
    </row>
    <row r="71" spans="1:18" ht="9" customHeight="1" thickBot="1">
      <c r="A71" s="88">
        <v>8</v>
      </c>
      <c r="B71" s="90" t="str">
        <f>VLOOKUP(A71,'пр.взв.'!B5:E34,2,FALSE)</f>
        <v>SAVINOV Viktor</v>
      </c>
      <c r="C71" s="92" t="str">
        <f>VLOOKUP(B71,'пр.взв.'!C5:E34,2,FALSE)</f>
        <v>1978 dvms</v>
      </c>
      <c r="D71" s="94" t="str">
        <f>VLOOKUP(C71,'пр.взв.'!D5:F34,2,FALSE)</f>
        <v>UKR</v>
      </c>
      <c r="E71" s="28"/>
      <c r="F71" s="20"/>
      <c r="G71" s="24"/>
      <c r="H71" s="24"/>
      <c r="I71" s="87"/>
      <c r="J71" s="24"/>
      <c r="K71" s="20"/>
      <c r="L71" s="24"/>
      <c r="M71" s="24"/>
      <c r="N71" s="55"/>
      <c r="O71" s="75"/>
      <c r="P71" s="59"/>
      <c r="Q71" s="59"/>
      <c r="R71" s="8"/>
    </row>
    <row r="72" spans="1:18" ht="9" customHeight="1">
      <c r="A72" s="89"/>
      <c r="B72" s="91"/>
      <c r="C72" s="93"/>
      <c r="D72" s="95"/>
      <c r="E72" s="86">
        <v>8</v>
      </c>
      <c r="F72" s="20"/>
      <c r="G72" s="24"/>
      <c r="H72" s="24"/>
      <c r="I72" s="22"/>
      <c r="J72" s="24"/>
      <c r="K72" s="20"/>
      <c r="L72" s="24"/>
      <c r="M72" s="24"/>
      <c r="N72" s="55"/>
      <c r="O72" s="75"/>
      <c r="P72" s="59"/>
      <c r="Q72" s="59"/>
      <c r="R72" s="8"/>
    </row>
    <row r="73" spans="1:18" ht="9" customHeight="1" thickBot="1">
      <c r="A73" s="78">
        <v>24</v>
      </c>
      <c r="B73" s="80" t="e">
        <f>VLOOKUP(A73,'пр.взв.'!B31:E60,2,FALSE)</f>
        <v>#N/A</v>
      </c>
      <c r="C73" s="82" t="e">
        <f>VLOOKUP(B73,'пр.взв.'!C31:F60,2,FALSE)</f>
        <v>#N/A</v>
      </c>
      <c r="D73" s="84" t="e">
        <f>VLOOKUP(C73,'пр.взв.'!D31:G60,2,FALSE)</f>
        <v>#N/A</v>
      </c>
      <c r="E73" s="87"/>
      <c r="F73" s="25"/>
      <c r="G73" s="22"/>
      <c r="H73" s="24"/>
      <c r="I73" s="22"/>
      <c r="J73" s="24"/>
      <c r="K73" s="20"/>
      <c r="L73" s="24"/>
      <c r="M73" s="24"/>
      <c r="N73" s="55"/>
      <c r="O73" s="75"/>
      <c r="P73" s="59"/>
      <c r="Q73" s="59"/>
      <c r="R73" s="8"/>
    </row>
    <row r="74" spans="1:18" ht="9" customHeight="1" thickBot="1">
      <c r="A74" s="79"/>
      <c r="B74" s="96"/>
      <c r="C74" s="97"/>
      <c r="D74" s="98"/>
      <c r="E74" s="28"/>
      <c r="F74" s="24"/>
      <c r="G74" s="86">
        <v>16</v>
      </c>
      <c r="H74" s="21"/>
      <c r="I74" s="22"/>
      <c r="J74" s="24"/>
      <c r="K74" s="20"/>
      <c r="L74" s="24"/>
      <c r="M74" s="24"/>
      <c r="N74" s="55"/>
      <c r="O74" s="75"/>
      <c r="P74" s="59"/>
      <c r="Q74" s="59"/>
      <c r="R74" s="8"/>
    </row>
    <row r="75" spans="1:18" ht="9" customHeight="1" thickBot="1">
      <c r="A75" s="88">
        <v>16</v>
      </c>
      <c r="B75" s="90" t="str">
        <f>VLOOKUP(A75,'пр.взв.'!B33:E62,2,FALSE)</f>
        <v>PEREPELYUK Alexandr</v>
      </c>
      <c r="C75" s="92" t="str">
        <f>VLOOKUP(B75,'пр.взв.'!C33:F62,2,FALSE)</f>
        <v>1986 ms</v>
      </c>
      <c r="D75" s="94" t="str">
        <f>VLOOKUP(C75,'пр.взв.'!D33:G62,2,FALSE)</f>
        <v>RUS-M</v>
      </c>
      <c r="E75" s="28"/>
      <c r="F75" s="24"/>
      <c r="G75" s="87"/>
      <c r="H75" s="24"/>
      <c r="I75" s="24"/>
      <c r="J75" s="24"/>
      <c r="K75" s="24"/>
      <c r="L75" s="24"/>
      <c r="M75" s="24"/>
      <c r="N75" s="55"/>
      <c r="O75" s="75"/>
      <c r="P75" s="59"/>
      <c r="Q75" s="59"/>
      <c r="R75" s="8"/>
    </row>
    <row r="76" spans="1:18" ht="9" customHeight="1">
      <c r="A76" s="89"/>
      <c r="B76" s="91"/>
      <c r="C76" s="93"/>
      <c r="D76" s="95"/>
      <c r="E76" s="86">
        <v>16</v>
      </c>
      <c r="F76" s="21"/>
      <c r="G76" s="22"/>
      <c r="H76" s="123" t="s">
        <v>66</v>
      </c>
      <c r="I76" s="123"/>
      <c r="J76" s="123"/>
      <c r="K76" s="123"/>
      <c r="L76" s="123"/>
      <c r="M76" s="24"/>
      <c r="O76" s="29"/>
      <c r="P76" s="16"/>
      <c r="Q76" s="16"/>
      <c r="R76" s="16"/>
    </row>
    <row r="77" spans="1:18" ht="9" customHeight="1" thickBot="1">
      <c r="A77" s="78">
        <v>32</v>
      </c>
      <c r="B77" s="80" t="e">
        <f>VLOOKUP(A77,'пр.взв.'!B35:E64,2,FALSE)</f>
        <v>#N/A</v>
      </c>
      <c r="C77" s="82" t="e">
        <f>VLOOKUP(B77,'пр.взв.'!C35:F64,2,FALSE)</f>
        <v>#N/A</v>
      </c>
      <c r="D77" s="84" t="e">
        <f>VLOOKUP(C77,'пр.взв.'!D35:G64,2,FALSE)</f>
        <v>#N/A</v>
      </c>
      <c r="E77" s="87"/>
      <c r="F77" s="20"/>
      <c r="G77" s="20"/>
      <c r="H77" s="123"/>
      <c r="I77" s="123"/>
      <c r="J77" s="123"/>
      <c r="K77" s="123"/>
      <c r="L77" s="123"/>
      <c r="M77" s="24"/>
      <c r="N77" s="2"/>
      <c r="O77" s="29"/>
      <c r="P77" s="124" t="s">
        <v>67</v>
      </c>
      <c r="Q77" s="16"/>
      <c r="R77" s="16"/>
    </row>
    <row r="78" spans="1:18" ht="9" customHeight="1" thickBot="1">
      <c r="A78" s="79"/>
      <c r="B78" s="81"/>
      <c r="C78" s="83"/>
      <c r="D78" s="85"/>
      <c r="E78" s="28"/>
      <c r="F78" s="20"/>
      <c r="G78" s="86">
        <v>6</v>
      </c>
      <c r="H78" s="24"/>
      <c r="I78" s="24"/>
      <c r="M78" s="86">
        <v>7</v>
      </c>
      <c r="N78" s="24"/>
      <c r="O78" s="24"/>
      <c r="P78" s="124"/>
      <c r="Q78" s="16"/>
      <c r="R78" s="16"/>
    </row>
    <row r="79" spans="1:18" ht="9" customHeight="1" thickBot="1">
      <c r="A79" s="12"/>
      <c r="B79" s="12"/>
      <c r="C79" s="12"/>
      <c r="D79" s="11"/>
      <c r="F79" s="104"/>
      <c r="G79" s="87"/>
      <c r="H79" s="4"/>
      <c r="I79" s="6"/>
      <c r="M79" s="87"/>
      <c r="N79" s="4"/>
      <c r="O79" s="6"/>
      <c r="P79" s="16"/>
      <c r="Q79" s="16"/>
      <c r="R79" s="16"/>
    </row>
    <row r="80" spans="1:18" ht="9" customHeight="1">
      <c r="A80" s="76" t="str">
        <f>HYPERLINK('[1]реквизиты'!$A$20)</f>
        <v>Chiaf refery</v>
      </c>
      <c r="B80" s="76"/>
      <c r="C80" s="77" t="str">
        <f>HYPERLINK('[1]реквизиты'!$G$20)</f>
        <v>A. Lebedev</v>
      </c>
      <c r="D80" s="77"/>
      <c r="E80" s="77"/>
      <c r="F80" s="104"/>
      <c r="H80" s="2"/>
      <c r="I80" s="86">
        <v>6</v>
      </c>
      <c r="N80" s="2"/>
      <c r="O80" s="86">
        <v>7</v>
      </c>
      <c r="P80" s="16"/>
      <c r="Q80" s="16"/>
      <c r="R80" s="16"/>
    </row>
    <row r="81" spans="1:18" ht="9" customHeight="1" thickBot="1">
      <c r="A81" s="76"/>
      <c r="B81" s="76"/>
      <c r="C81" s="77"/>
      <c r="D81" s="77"/>
      <c r="E81" s="77"/>
      <c r="F81" s="13"/>
      <c r="H81" s="2"/>
      <c r="I81" s="87"/>
      <c r="N81" s="2"/>
      <c r="O81" s="87"/>
      <c r="P81" s="16"/>
      <c r="Q81" s="16"/>
      <c r="R81" s="16"/>
    </row>
    <row r="82" spans="3:15" ht="9" customHeight="1">
      <c r="C82" s="3"/>
      <c r="D82" s="3"/>
      <c r="E82" s="3"/>
      <c r="F82" s="13"/>
      <c r="G82" s="86">
        <v>16</v>
      </c>
      <c r="H82" s="1"/>
      <c r="I82" s="6"/>
      <c r="M82" s="86">
        <v>4</v>
      </c>
      <c r="N82" s="1"/>
      <c r="O82" s="6"/>
    </row>
    <row r="83" spans="1:15" ht="9" customHeight="1" thickBot="1">
      <c r="A83" s="36" t="str">
        <f>HYPERLINK('[1]реквизиты'!$A$22)</f>
        <v>Chiaf  secretary</v>
      </c>
      <c r="B83" s="36"/>
      <c r="D83" s="37" t="str">
        <f>HYPERLINK('[1]реквизиты'!$G$22)</f>
        <v>Y. Shoya</v>
      </c>
      <c r="E83" s="37"/>
      <c r="G83" s="87"/>
      <c r="H83" s="2"/>
      <c r="I83" s="2"/>
      <c r="M83" s="87"/>
      <c r="N83" s="2"/>
      <c r="O83" s="2"/>
    </row>
    <row r="84" spans="1:15" ht="9" customHeight="1">
      <c r="A84" s="36"/>
      <c r="B84" s="36"/>
      <c r="C84" s="37"/>
      <c r="D84" s="37"/>
      <c r="E84" s="37"/>
      <c r="H84" s="2"/>
      <c r="L84" s="8"/>
      <c r="M84" s="2"/>
      <c r="N84" s="2"/>
      <c r="O84" s="30"/>
    </row>
    <row r="85" spans="8:14" ht="9" customHeight="1">
      <c r="H85" s="8"/>
      <c r="I85" s="2"/>
      <c r="J85" s="2"/>
      <c r="L85" s="31"/>
      <c r="M85" s="2"/>
      <c r="N85" s="2"/>
    </row>
    <row r="86" ht="9" customHeight="1">
      <c r="L86" s="2"/>
    </row>
    <row r="87" ht="9" customHeight="1">
      <c r="L87" s="2"/>
    </row>
    <row r="88" ht="9" customHeight="1">
      <c r="G88" s="2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</sheetData>
  <mergeCells count="310">
    <mergeCell ref="E72:E73"/>
    <mergeCell ref="B3:P3"/>
    <mergeCell ref="L13:L14"/>
    <mergeCell ref="E14:E15"/>
    <mergeCell ref="J15:J16"/>
    <mergeCell ref="G16:G17"/>
    <mergeCell ref="D7:I8"/>
    <mergeCell ref="B17:B18"/>
    <mergeCell ref="P18:P19"/>
    <mergeCell ref="E64:E65"/>
    <mergeCell ref="G66:G67"/>
    <mergeCell ref="E68:E69"/>
    <mergeCell ref="I70:I71"/>
    <mergeCell ref="E52:E53"/>
    <mergeCell ref="G58:G59"/>
    <mergeCell ref="E60:E61"/>
    <mergeCell ref="K62:K63"/>
    <mergeCell ref="F79:F80"/>
    <mergeCell ref="M82:M83"/>
    <mergeCell ref="J8:J9"/>
    <mergeCell ref="L10:L11"/>
    <mergeCell ref="J12:J13"/>
    <mergeCell ref="K28:K29"/>
    <mergeCell ref="L45:L46"/>
    <mergeCell ref="G82:G83"/>
    <mergeCell ref="G32:G33"/>
    <mergeCell ref="I36:I37"/>
    <mergeCell ref="E26:E27"/>
    <mergeCell ref="E30:E31"/>
    <mergeCell ref="I54:I55"/>
    <mergeCell ref="E56:E57"/>
    <mergeCell ref="E34:E35"/>
    <mergeCell ref="E38:E39"/>
    <mergeCell ref="G40:G41"/>
    <mergeCell ref="E42:E43"/>
    <mergeCell ref="E48:E49"/>
    <mergeCell ref="G50:G51"/>
    <mergeCell ref="G74:G75"/>
    <mergeCell ref="O80:O81"/>
    <mergeCell ref="H76:L77"/>
    <mergeCell ref="P77:P78"/>
    <mergeCell ref="G78:G79"/>
    <mergeCell ref="M78:M79"/>
    <mergeCell ref="I80:I81"/>
    <mergeCell ref="Q60:Q61"/>
    <mergeCell ref="Q66:Q67"/>
    <mergeCell ref="O64:O65"/>
    <mergeCell ref="P64:P65"/>
    <mergeCell ref="Q64:Q65"/>
    <mergeCell ref="Q62:Q63"/>
    <mergeCell ref="O62:O63"/>
    <mergeCell ref="P62:P63"/>
    <mergeCell ref="N62:N63"/>
    <mergeCell ref="N68:N69"/>
    <mergeCell ref="D4:N4"/>
    <mergeCell ref="D5:N5"/>
    <mergeCell ref="N24:N25"/>
    <mergeCell ref="N64:N65"/>
    <mergeCell ref="D19:D20"/>
    <mergeCell ref="D13:D14"/>
    <mergeCell ref="N60:N61"/>
    <mergeCell ref="N44:N45"/>
    <mergeCell ref="Q58:Q59"/>
    <mergeCell ref="Q42:Q43"/>
    <mergeCell ref="O44:O45"/>
    <mergeCell ref="P44:P45"/>
    <mergeCell ref="O50:O51"/>
    <mergeCell ref="P42:P43"/>
    <mergeCell ref="Q44:Q45"/>
    <mergeCell ref="Q46:Q47"/>
    <mergeCell ref="Q56:Q57"/>
    <mergeCell ref="O58:O59"/>
    <mergeCell ref="Q40:Q41"/>
    <mergeCell ref="D15:D16"/>
    <mergeCell ref="P50:P51"/>
    <mergeCell ref="O60:O61"/>
    <mergeCell ref="P60:P61"/>
    <mergeCell ref="P58:P59"/>
    <mergeCell ref="P56:P57"/>
    <mergeCell ref="P46:P47"/>
    <mergeCell ref="O40:O41"/>
    <mergeCell ref="O56:O57"/>
    <mergeCell ref="N70:N71"/>
    <mergeCell ref="O66:O67"/>
    <mergeCell ref="P66:P67"/>
    <mergeCell ref="O70:O71"/>
    <mergeCell ref="P70:P71"/>
    <mergeCell ref="N66:N67"/>
    <mergeCell ref="C43:C44"/>
    <mergeCell ref="D43:D44"/>
    <mergeCell ref="D21:D22"/>
    <mergeCell ref="C21:C22"/>
    <mergeCell ref="A11:A12"/>
    <mergeCell ref="O42:O43"/>
    <mergeCell ref="A15:A16"/>
    <mergeCell ref="B15:B16"/>
    <mergeCell ref="C15:C16"/>
    <mergeCell ref="A17:A18"/>
    <mergeCell ref="A21:A22"/>
    <mergeCell ref="B21:B22"/>
    <mergeCell ref="C17:C18"/>
    <mergeCell ref="D17:D18"/>
    <mergeCell ref="O18:O19"/>
    <mergeCell ref="O46:O47"/>
    <mergeCell ref="N38:N39"/>
    <mergeCell ref="E18:E19"/>
    <mergeCell ref="I20:I21"/>
    <mergeCell ref="E22:E23"/>
    <mergeCell ref="G24:G25"/>
    <mergeCell ref="O20:O21"/>
    <mergeCell ref="O34:O35"/>
    <mergeCell ref="N40:N41"/>
    <mergeCell ref="A19:A20"/>
    <mergeCell ref="B19:B20"/>
    <mergeCell ref="C19:C20"/>
    <mergeCell ref="A13:A14"/>
    <mergeCell ref="B13:B14"/>
    <mergeCell ref="C13:C14"/>
    <mergeCell ref="P20:P21"/>
    <mergeCell ref="O22:O23"/>
    <mergeCell ref="P22:P23"/>
    <mergeCell ref="N26:N27"/>
    <mergeCell ref="P34:P35"/>
    <mergeCell ref="O36:O37"/>
    <mergeCell ref="P36:P37"/>
    <mergeCell ref="N28:N29"/>
    <mergeCell ref="N30:N31"/>
    <mergeCell ref="N32:N33"/>
    <mergeCell ref="O30:O31"/>
    <mergeCell ref="P30:P31"/>
    <mergeCell ref="P40:P41"/>
    <mergeCell ref="O38:O39"/>
    <mergeCell ref="P38:P39"/>
    <mergeCell ref="Q30:Q31"/>
    <mergeCell ref="O32:O33"/>
    <mergeCell ref="P32:P33"/>
    <mergeCell ref="Q32:Q33"/>
    <mergeCell ref="Q34:Q35"/>
    <mergeCell ref="Q36:Q37"/>
    <mergeCell ref="Q38:Q39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Q26:Q27"/>
    <mergeCell ref="O28:O29"/>
    <mergeCell ref="P28:P29"/>
    <mergeCell ref="Q28:Q29"/>
    <mergeCell ref="O26:O27"/>
    <mergeCell ref="P26:P27"/>
    <mergeCell ref="Q18:Q19"/>
    <mergeCell ref="Q20:Q21"/>
    <mergeCell ref="Q22:Q23"/>
    <mergeCell ref="Q24:Q25"/>
    <mergeCell ref="A43:A44"/>
    <mergeCell ref="B43:B44"/>
    <mergeCell ref="C39:C40"/>
    <mergeCell ref="D39:D40"/>
    <mergeCell ref="A39:A40"/>
    <mergeCell ref="B39:B40"/>
    <mergeCell ref="A41:A42"/>
    <mergeCell ref="B41:B42"/>
    <mergeCell ref="C41:C42"/>
    <mergeCell ref="D41:D42"/>
    <mergeCell ref="Q12:Q13"/>
    <mergeCell ref="O14:O15"/>
    <mergeCell ref="P14:P15"/>
    <mergeCell ref="Q14:Q15"/>
    <mergeCell ref="O12:O13"/>
    <mergeCell ref="P12:P13"/>
    <mergeCell ref="Q16:Q17"/>
    <mergeCell ref="A47:A48"/>
    <mergeCell ref="B47:B48"/>
    <mergeCell ref="C47:C48"/>
    <mergeCell ref="D47:D48"/>
    <mergeCell ref="O24:O25"/>
    <mergeCell ref="P24:P25"/>
    <mergeCell ref="A45:A46"/>
    <mergeCell ref="O16:O17"/>
    <mergeCell ref="P16:P17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63:A64"/>
    <mergeCell ref="B63:B64"/>
    <mergeCell ref="C63:C64"/>
    <mergeCell ref="D63:D64"/>
    <mergeCell ref="A65:A66"/>
    <mergeCell ref="B65:B66"/>
    <mergeCell ref="C65:C66"/>
    <mergeCell ref="D65:D66"/>
    <mergeCell ref="A67:A68"/>
    <mergeCell ref="B67:B68"/>
    <mergeCell ref="C67:C68"/>
    <mergeCell ref="D67:D68"/>
    <mergeCell ref="A69:A70"/>
    <mergeCell ref="B69:B70"/>
    <mergeCell ref="C69:C70"/>
    <mergeCell ref="D69:D70"/>
    <mergeCell ref="A71:A72"/>
    <mergeCell ref="B71:B72"/>
    <mergeCell ref="C71:C72"/>
    <mergeCell ref="D71:D72"/>
    <mergeCell ref="D75:D76"/>
    <mergeCell ref="A73:A74"/>
    <mergeCell ref="B73:B74"/>
    <mergeCell ref="C73:C74"/>
    <mergeCell ref="D73:D74"/>
    <mergeCell ref="A80:B81"/>
    <mergeCell ref="C80:E81"/>
    <mergeCell ref="A77:A78"/>
    <mergeCell ref="B77:B78"/>
    <mergeCell ref="C77:C78"/>
    <mergeCell ref="D77:D78"/>
    <mergeCell ref="E76:E77"/>
    <mergeCell ref="A75:A76"/>
    <mergeCell ref="B75:B76"/>
    <mergeCell ref="C75:C76"/>
    <mergeCell ref="Q70:Q71"/>
    <mergeCell ref="O68:O69"/>
    <mergeCell ref="P68:P69"/>
    <mergeCell ref="Q68:Q69"/>
    <mergeCell ref="Q54:Q55"/>
    <mergeCell ref="O54:O55"/>
    <mergeCell ref="N74:N75"/>
    <mergeCell ref="O74:O75"/>
    <mergeCell ref="P74:P75"/>
    <mergeCell ref="Q74:Q75"/>
    <mergeCell ref="N72:N73"/>
    <mergeCell ref="O72:O73"/>
    <mergeCell ref="P72:P73"/>
    <mergeCell ref="Q72:Q73"/>
    <mergeCell ref="P48:P49"/>
    <mergeCell ref="Q48:Q49"/>
    <mergeCell ref="O52:O53"/>
    <mergeCell ref="P52:P53"/>
    <mergeCell ref="Q52:Q53"/>
    <mergeCell ref="Q50:Q51"/>
    <mergeCell ref="P54:P55"/>
    <mergeCell ref="N52:N53"/>
    <mergeCell ref="O48:O49"/>
    <mergeCell ref="D2:N2"/>
    <mergeCell ref="N12:N13"/>
    <mergeCell ref="N14:N15"/>
    <mergeCell ref="N16:N17"/>
    <mergeCell ref="N18:N19"/>
    <mergeCell ref="N20:N21"/>
    <mergeCell ref="N22:N23"/>
    <mergeCell ref="N42:N43"/>
    <mergeCell ref="N58:N59"/>
    <mergeCell ref="N34:N35"/>
    <mergeCell ref="N36:N37"/>
    <mergeCell ref="N54:N55"/>
    <mergeCell ref="N56:N57"/>
    <mergeCell ref="N46:N47"/>
    <mergeCell ref="N48:N49"/>
    <mergeCell ref="N50:N5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2008-10-05T06:24:46Z</cp:lastPrinted>
  <dcterms:created xsi:type="dcterms:W3CDTF">1996-10-08T23:32:33Z</dcterms:created>
  <dcterms:modified xsi:type="dcterms:W3CDTF">2008-10-10T14:46:42Z</dcterms:modified>
  <cp:category/>
  <cp:version/>
  <cp:contentType/>
  <cp:contentStatus/>
</cp:coreProperties>
</file>