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<sst xmlns="http://schemas.openxmlformats.org/spreadsheetml/2006/main" count="283" uniqueCount="80">
  <si>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</si>
  <si>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</si>
  <si>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</si>
  <si>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</si>
  <si>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</si>
  <si>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</si>
  <si>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</si>
  <si>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</si>
  <si>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</si>
  <si>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</si>
  <si>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</si>
  <si>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</si>
  <si>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</si>
  <si>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</si>
  <si>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</si>
  <si>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</si>
  <si>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</si>
  <si>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</si>
  <si>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</si>
  <si>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</si>
  <si>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</si>
  <si>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</si>
  <si>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</si>
  <si>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</si>
  <si>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</si>
  <si>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</si>
  <si>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</si>
  <si>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</si>
  <si>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</si>
  <si>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</si>
  <si>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</si>
  <si>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</si>
  <si>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</si>
  <si>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</si>
  <si>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</si>
  <si>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</si>
  <si>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</si>
  <si>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</si>
  <si>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</si>
  <si>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</si>
  <si>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KOJGOKULOV Baktybek</t>
  </si>
  <si>
    <t>1978</t>
  </si>
  <si>
    <t>KGZ</t>
  </si>
  <si>
    <t>SULEIMANOV Almaz</t>
  </si>
  <si>
    <t>1985</t>
  </si>
  <si>
    <t>KAZ</t>
  </si>
  <si>
    <t>MEHDIEV Sahib</t>
  </si>
  <si>
    <t>1979</t>
  </si>
  <si>
    <t>AZE</t>
  </si>
  <si>
    <t>COLINA Ronald</t>
  </si>
  <si>
    <t>1986</t>
  </si>
  <si>
    <t>VEN</t>
  </si>
  <si>
    <t>STISHAK Anatoli</t>
  </si>
  <si>
    <t>RUS</t>
  </si>
  <si>
    <t>BADRAKH Turmunkh</t>
  </si>
  <si>
    <t>1987</t>
  </si>
  <si>
    <t>MNG</t>
  </si>
  <si>
    <t>ASENOV Radoslav</t>
  </si>
  <si>
    <t>1991</t>
  </si>
  <si>
    <t>BUL</t>
  </si>
  <si>
    <t>OTARJAN Vahe</t>
  </si>
  <si>
    <t>1983</t>
  </si>
  <si>
    <t>ARM</t>
  </si>
  <si>
    <t>CHORNYI Sergii</t>
  </si>
  <si>
    <t>1988</t>
  </si>
  <si>
    <t>UKR</t>
  </si>
  <si>
    <t>Weight category  52 кg.</t>
  </si>
  <si>
    <t>8</t>
  </si>
  <si>
    <t>4</t>
  </si>
  <si>
    <t>6</t>
  </si>
  <si>
    <t>2</t>
  </si>
  <si>
    <t>7</t>
  </si>
  <si>
    <t>5</t>
  </si>
  <si>
    <t>3</t>
  </si>
  <si>
    <t>9</t>
  </si>
  <si>
    <t>4:0</t>
  </si>
  <si>
    <t>3:0</t>
  </si>
  <si>
    <t>3:1</t>
  </si>
  <si>
    <t>7-9</t>
  </si>
  <si>
    <t>н/я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</si>
</sst>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3" fillId="0" borderId="0" xfId="15" applyNumberFormat="1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15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5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5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6" fillId="0" borderId="36" xfId="15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6" xfId="15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5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left" vertical="center" wrapText="1"/>
    </xf>
    <xf numFmtId="0" fontId="7" fillId="5" borderId="41" xfId="15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6" borderId="41" xfId="15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left" vertical="center" wrapText="1"/>
    </xf>
    <xf numFmtId="0" fontId="7" fillId="0" borderId="42" xfId="15" applyFont="1" applyFill="1" applyBorder="1" applyAlignment="1">
      <alignment horizontal="left" vertical="center" wrapText="1"/>
    </xf>
    <xf numFmtId="0" fontId="7" fillId="0" borderId="43" xfId="15" applyFont="1" applyFill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15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7" fillId="0" borderId="36" xfId="15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7" fillId="0" borderId="0" xfId="15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0" xfId="15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4" borderId="15" xfId="15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5" borderId="16" xfId="15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6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6" borderId="16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4" borderId="15" xfId="15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5" borderId="16" xfId="15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14" fillId="0" borderId="0" xfId="15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25" fillId="7" borderId="48" xfId="15" applyNumberFormat="1" applyFont="1" applyFill="1" applyBorder="1" applyAlignment="1">
      <alignment horizontal="center" vertical="center" wrapText="1"/>
    </xf>
    <xf numFmtId="0" fontId="25" fillId="7" borderId="12" xfId="15" applyNumberFormat="1" applyFont="1" applyFill="1" applyBorder="1" applyAlignment="1">
      <alignment horizontal="center" vertical="center" wrapText="1"/>
    </xf>
    <xf numFmtId="0" fontId="25" fillId="7" borderId="49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5" fillId="8" borderId="48" xfId="15" applyNumberFormat="1" applyFont="1" applyFill="1" applyBorder="1" applyAlignment="1">
      <alignment horizontal="center" vertical="center" wrapText="1"/>
    </xf>
    <xf numFmtId="0" fontId="5" fillId="8" borderId="12" xfId="15" applyNumberFormat="1" applyFont="1" applyFill="1" applyBorder="1" applyAlignment="1">
      <alignment horizontal="center" vertical="center" wrapText="1"/>
    </xf>
    <xf numFmtId="0" fontId="5" fillId="8" borderId="49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57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5" t="s">
        <v>29</v>
      </c>
      <c r="C1" s="125"/>
      <c r="D1" s="125"/>
      <c r="E1" s="125"/>
      <c r="F1" s="125"/>
      <c r="G1" s="125"/>
      <c r="H1" s="125"/>
      <c r="I1" s="125"/>
      <c r="J1" s="101"/>
      <c r="K1" s="125" t="s">
        <v>29</v>
      </c>
      <c r="L1" s="125"/>
      <c r="M1" s="125"/>
      <c r="N1" s="125"/>
      <c r="O1" s="125"/>
      <c r="P1" s="125"/>
      <c r="Q1" s="125"/>
      <c r="R1" s="125"/>
    </row>
    <row r="2" spans="2:18" ht="15.75">
      <c r="B2" s="126" t="str">
        <f>HYPERLINK('[2]пр.взв.'!A4)</f>
        <v>Weight category  57  кg.</v>
      </c>
      <c r="C2" s="127"/>
      <c r="D2" s="127"/>
      <c r="E2" s="127"/>
      <c r="F2" s="127"/>
      <c r="G2" s="127"/>
      <c r="H2" s="127"/>
      <c r="I2" s="127"/>
      <c r="J2" s="102"/>
      <c r="K2" s="126" t="str">
        <f>HYPERLINK('[2]пр.взв.'!A4)</f>
        <v>Weight category  57  кg.</v>
      </c>
      <c r="L2" s="127"/>
      <c r="M2" s="127"/>
      <c r="N2" s="127"/>
      <c r="O2" s="127"/>
      <c r="P2" s="127"/>
      <c r="Q2" s="127"/>
      <c r="R2" s="127"/>
    </row>
    <row r="3" spans="2:18" ht="16.5" thickBot="1">
      <c r="B3" s="103" t="s">
        <v>24</v>
      </c>
      <c r="C3" s="104" t="s">
        <v>36</v>
      </c>
      <c r="D3" s="105" t="s">
        <v>32</v>
      </c>
      <c r="E3" s="106"/>
      <c r="F3" s="103"/>
      <c r="G3" s="106"/>
      <c r="H3" s="106"/>
      <c r="I3" s="106"/>
      <c r="J3" s="106"/>
      <c r="K3" s="103" t="s">
        <v>31</v>
      </c>
      <c r="L3" s="104" t="s">
        <v>36</v>
      </c>
      <c r="M3" s="105" t="s">
        <v>32</v>
      </c>
      <c r="N3" s="106"/>
      <c r="O3" s="103"/>
      <c r="P3" s="106"/>
      <c r="Q3" s="106"/>
      <c r="R3" s="106"/>
    </row>
    <row r="4" spans="1:18" ht="12.75" customHeight="1">
      <c r="A4" s="139" t="s">
        <v>33</v>
      </c>
      <c r="B4" s="128" t="s">
        <v>4</v>
      </c>
      <c r="C4" s="130" t="s">
        <v>5</v>
      </c>
      <c r="D4" s="130" t="s">
        <v>6</v>
      </c>
      <c r="E4" s="130" t="s">
        <v>16</v>
      </c>
      <c r="F4" s="132" t="s">
        <v>17</v>
      </c>
      <c r="G4" s="133" t="s">
        <v>19</v>
      </c>
      <c r="H4" s="135" t="s">
        <v>20</v>
      </c>
      <c r="I4" s="137" t="s">
        <v>18</v>
      </c>
      <c r="J4" s="139" t="s">
        <v>33</v>
      </c>
      <c r="K4" s="139" t="s">
        <v>4</v>
      </c>
      <c r="L4" s="130" t="s">
        <v>5</v>
      </c>
      <c r="M4" s="130" t="s">
        <v>6</v>
      </c>
      <c r="N4" s="130" t="s">
        <v>16</v>
      </c>
      <c r="O4" s="132" t="s">
        <v>17</v>
      </c>
      <c r="P4" s="133" t="s">
        <v>19</v>
      </c>
      <c r="Q4" s="135" t="s">
        <v>20</v>
      </c>
      <c r="R4" s="137" t="s">
        <v>18</v>
      </c>
    </row>
    <row r="5" spans="1:18" ht="13.5" customHeight="1" thickBot="1">
      <c r="A5" s="140"/>
      <c r="B5" s="129" t="s">
        <v>4</v>
      </c>
      <c r="C5" s="131" t="s">
        <v>5</v>
      </c>
      <c r="D5" s="131" t="s">
        <v>6</v>
      </c>
      <c r="E5" s="131" t="s">
        <v>16</v>
      </c>
      <c r="F5" s="131" t="s">
        <v>17</v>
      </c>
      <c r="G5" s="134"/>
      <c r="H5" s="136"/>
      <c r="I5" s="138" t="s">
        <v>18</v>
      </c>
      <c r="J5" s="140"/>
      <c r="K5" s="140" t="s">
        <v>4</v>
      </c>
      <c r="L5" s="131" t="s">
        <v>5</v>
      </c>
      <c r="M5" s="131" t="s">
        <v>6</v>
      </c>
      <c r="N5" s="131" t="s">
        <v>16</v>
      </c>
      <c r="O5" s="131" t="s">
        <v>17</v>
      </c>
      <c r="P5" s="134"/>
      <c r="Q5" s="136"/>
      <c r="R5" s="138" t="s">
        <v>18</v>
      </c>
    </row>
    <row r="6" spans="1:18" ht="12.75" customHeight="1">
      <c r="A6" s="166">
        <v>1</v>
      </c>
      <c r="B6" s="141">
        <v>1</v>
      </c>
      <c r="C6" s="124" t="str">
        <f>VLOOKUP(B6,'пр.взв.'!B7:E38,2,FALSE)</f>
        <v>KOJGOKULOV Baktybek</v>
      </c>
      <c r="D6" s="122" t="str">
        <f>VLOOKUP(C6,'пр.взв.'!C7:F38,2,FALSE)</f>
        <v>1978</v>
      </c>
      <c r="E6" s="122" t="str">
        <f>VLOOKUP(D6,'пр.взв.'!D7:G38,2,FALSE)</f>
        <v>KGZ</v>
      </c>
      <c r="F6" s="120"/>
      <c r="G6" s="118"/>
      <c r="H6" s="142"/>
      <c r="I6" s="144"/>
      <c r="J6" s="170">
        <v>5</v>
      </c>
      <c r="K6" s="141">
        <v>2</v>
      </c>
      <c r="L6" s="124" t="str">
        <f>VLOOKUP(K6,'пр.взв.'!B7:E38,2,FALSE)</f>
        <v>SULEIMANOV Almaz</v>
      </c>
      <c r="M6" s="122" t="str">
        <f>VLOOKUP(L6,'пр.взв.'!C7:F38,2,FALSE)</f>
        <v>1985</v>
      </c>
      <c r="N6" s="122" t="str">
        <f>VLOOKUP(M6,'пр.взв.'!D7:G38,2,FALSE)</f>
        <v>KAZ</v>
      </c>
      <c r="O6" s="120"/>
      <c r="P6" s="118"/>
      <c r="Q6" s="142"/>
      <c r="R6" s="144"/>
    </row>
    <row r="7" spans="1:18" ht="12.75" customHeight="1">
      <c r="A7" s="167"/>
      <c r="B7" s="123"/>
      <c r="C7" s="121"/>
      <c r="D7" s="119"/>
      <c r="E7" s="119"/>
      <c r="F7" s="119"/>
      <c r="G7" s="119"/>
      <c r="H7" s="143"/>
      <c r="I7" s="145"/>
      <c r="J7" s="171"/>
      <c r="K7" s="123"/>
      <c r="L7" s="121"/>
      <c r="M7" s="119"/>
      <c r="N7" s="119"/>
      <c r="O7" s="119"/>
      <c r="P7" s="119"/>
      <c r="Q7" s="143"/>
      <c r="R7" s="145"/>
    </row>
    <row r="8" spans="1:18" ht="12.75" customHeight="1">
      <c r="A8" s="167"/>
      <c r="B8" s="123">
        <v>9</v>
      </c>
      <c r="C8" s="147" t="str">
        <f>VLOOKUP(B8,'пр.взв.'!B7:E38,2,FALSE)</f>
        <v>CHORNYI Sergii</v>
      </c>
      <c r="D8" s="149" t="str">
        <f>VLOOKUP(C8,'пр.взв.'!C7:F38,2,FALSE)</f>
        <v>1988</v>
      </c>
      <c r="E8" s="149" t="str">
        <f>VLOOKUP(D8,'пр.взв.'!D7:G38,2,FALSE)</f>
        <v>UKR</v>
      </c>
      <c r="F8" s="151"/>
      <c r="G8" s="151"/>
      <c r="H8" s="153"/>
      <c r="I8" s="153"/>
      <c r="J8" s="171"/>
      <c r="K8" s="123">
        <v>10</v>
      </c>
      <c r="L8" s="147" t="e">
        <f>VLOOKUP(K8,'пр.взв.'!B7:E38,2,FALSE)</f>
        <v>#N/A</v>
      </c>
      <c r="M8" s="149" t="e">
        <f>VLOOKUP(L8,'пр.взв.'!C7:F38,2,FALSE)</f>
        <v>#N/A</v>
      </c>
      <c r="N8" s="149" t="e">
        <f>VLOOKUP(M8,'пр.взв.'!D7:G38,2,FALSE)</f>
        <v>#N/A</v>
      </c>
      <c r="O8" s="151"/>
      <c r="P8" s="151"/>
      <c r="Q8" s="153"/>
      <c r="R8" s="153"/>
    </row>
    <row r="9" spans="1:18" ht="13.5" customHeight="1" thickBot="1">
      <c r="A9" s="168"/>
      <c r="B9" s="146"/>
      <c r="C9" s="148"/>
      <c r="D9" s="150"/>
      <c r="E9" s="150"/>
      <c r="F9" s="152"/>
      <c r="G9" s="152"/>
      <c r="H9" s="154"/>
      <c r="I9" s="154"/>
      <c r="J9" s="172"/>
      <c r="K9" s="146"/>
      <c r="L9" s="148"/>
      <c r="M9" s="150"/>
      <c r="N9" s="150"/>
      <c r="O9" s="152"/>
      <c r="P9" s="152"/>
      <c r="Q9" s="154"/>
      <c r="R9" s="154"/>
    </row>
    <row r="10" spans="1:18" ht="12.75" customHeight="1">
      <c r="A10" s="166">
        <v>2</v>
      </c>
      <c r="B10" s="141">
        <v>5</v>
      </c>
      <c r="C10" s="155" t="str">
        <f>VLOOKUP(B10,'пр.взв.'!B7:E38,2,FALSE)</f>
        <v>STISHAK Anatoli</v>
      </c>
      <c r="D10" s="156" t="str">
        <f>VLOOKUP(C10,'пр.взв.'!C7:F38,2,FALSE)</f>
        <v>1986</v>
      </c>
      <c r="E10" s="156" t="str">
        <f>VLOOKUP(D10,'пр.взв.'!D7:G38,2,FALSE)</f>
        <v>VEN</v>
      </c>
      <c r="F10" s="157"/>
      <c r="G10" s="158"/>
      <c r="H10" s="159"/>
      <c r="I10" s="156"/>
      <c r="J10" s="170">
        <v>6</v>
      </c>
      <c r="K10" s="141">
        <v>6</v>
      </c>
      <c r="L10" s="155" t="str">
        <f>VLOOKUP(K10,'пр.взв.'!B7:E38,2,FALSE)</f>
        <v>BADRAKH Turmunkh</v>
      </c>
      <c r="M10" s="156" t="str">
        <f>VLOOKUP(L10,'пр.взв.'!C7:F38,2,FALSE)</f>
        <v>1987</v>
      </c>
      <c r="N10" s="156" t="str">
        <f>VLOOKUP(M10,'пр.взв.'!D7:G38,2,FALSE)</f>
        <v>MNG</v>
      </c>
      <c r="O10" s="157"/>
      <c r="P10" s="158"/>
      <c r="Q10" s="159"/>
      <c r="R10" s="156"/>
    </row>
    <row r="11" spans="1:18" ht="12.75" customHeight="1">
      <c r="A11" s="167"/>
      <c r="B11" s="123"/>
      <c r="C11" s="121"/>
      <c r="D11" s="119"/>
      <c r="E11" s="119"/>
      <c r="F11" s="119"/>
      <c r="G11" s="119"/>
      <c r="H11" s="143"/>
      <c r="I11" s="145"/>
      <c r="J11" s="171"/>
      <c r="K11" s="123"/>
      <c r="L11" s="121"/>
      <c r="M11" s="119"/>
      <c r="N11" s="119"/>
      <c r="O11" s="119"/>
      <c r="P11" s="119"/>
      <c r="Q11" s="143"/>
      <c r="R11" s="145"/>
    </row>
    <row r="12" spans="1:18" ht="12.75" customHeight="1">
      <c r="A12" s="167"/>
      <c r="B12" s="123">
        <v>13</v>
      </c>
      <c r="C12" s="147" t="e">
        <f>VLOOKUP(B12,'пр.взв.'!B7:E38,2,FALSE)</f>
        <v>#N/A</v>
      </c>
      <c r="D12" s="149" t="e">
        <f>VLOOKUP(C12,'пр.взв.'!C7:F38,2,FALSE)</f>
        <v>#N/A</v>
      </c>
      <c r="E12" s="149" t="e">
        <f>VLOOKUP(D12,'пр.взв.'!D7:G38,2,FALSE)</f>
        <v>#N/A</v>
      </c>
      <c r="F12" s="151"/>
      <c r="G12" s="151"/>
      <c r="H12" s="153"/>
      <c r="I12" s="153"/>
      <c r="J12" s="171"/>
      <c r="K12" s="123">
        <v>14</v>
      </c>
      <c r="L12" s="147" t="e">
        <f>VLOOKUP(K12,'пр.взв.'!B7:E38,2,FALSE)</f>
        <v>#N/A</v>
      </c>
      <c r="M12" s="149" t="e">
        <f>VLOOKUP(L12,'пр.взв.'!C7:F38,2,FALSE)</f>
        <v>#N/A</v>
      </c>
      <c r="N12" s="149" t="e">
        <f>VLOOKUP(M12,'пр.взв.'!D7:G38,2,FALSE)</f>
        <v>#N/A</v>
      </c>
      <c r="O12" s="151"/>
      <c r="P12" s="151"/>
      <c r="Q12" s="153"/>
      <c r="R12" s="153"/>
    </row>
    <row r="13" spans="1:18" ht="12.75" customHeight="1" thickBot="1">
      <c r="A13" s="168"/>
      <c r="B13" s="146"/>
      <c r="C13" s="148"/>
      <c r="D13" s="150"/>
      <c r="E13" s="150"/>
      <c r="F13" s="152"/>
      <c r="G13" s="152"/>
      <c r="H13" s="154"/>
      <c r="I13" s="154"/>
      <c r="J13" s="172"/>
      <c r="K13" s="146"/>
      <c r="L13" s="148"/>
      <c r="M13" s="150"/>
      <c r="N13" s="150"/>
      <c r="O13" s="152"/>
      <c r="P13" s="152"/>
      <c r="Q13" s="154"/>
      <c r="R13" s="154"/>
    </row>
    <row r="14" spans="1:18" ht="12.75" customHeight="1">
      <c r="A14" s="166">
        <v>3</v>
      </c>
      <c r="B14" s="141">
        <v>3</v>
      </c>
      <c r="C14" s="124" t="str">
        <f>VLOOKUP(B14,'пр.взв.'!B7:E38,2,FALSE)</f>
        <v>MEHDIEV Sahib</v>
      </c>
      <c r="D14" s="122" t="str">
        <f>VLOOKUP(C14,'пр.взв.'!C7:F38,2,FALSE)</f>
        <v>1979</v>
      </c>
      <c r="E14" s="122" t="str">
        <f>VLOOKUP(D14,'пр.взв.'!D7:G38,2,FALSE)</f>
        <v>AZE</v>
      </c>
      <c r="F14" s="120"/>
      <c r="G14" s="118"/>
      <c r="H14" s="142"/>
      <c r="I14" s="144"/>
      <c r="J14" s="170">
        <v>7</v>
      </c>
      <c r="K14" s="141">
        <v>4</v>
      </c>
      <c r="L14" s="124" t="str">
        <f>VLOOKUP(K14,'пр.взв.'!B7:E38,2,FALSE)</f>
        <v>COLINA Ronald</v>
      </c>
      <c r="M14" s="122" t="str">
        <f>VLOOKUP(L14,'пр.взв.'!C7:F38,2,FALSE)</f>
        <v>1986</v>
      </c>
      <c r="N14" s="122" t="str">
        <f>VLOOKUP(M14,'пр.взв.'!D7:G38,2,FALSE)</f>
        <v>VEN</v>
      </c>
      <c r="O14" s="120"/>
      <c r="P14" s="118"/>
      <c r="Q14" s="142"/>
      <c r="R14" s="144"/>
    </row>
    <row r="15" spans="1:18" ht="12.75" customHeight="1">
      <c r="A15" s="167"/>
      <c r="B15" s="123"/>
      <c r="C15" s="121"/>
      <c r="D15" s="119"/>
      <c r="E15" s="119"/>
      <c r="F15" s="119"/>
      <c r="G15" s="119"/>
      <c r="H15" s="143"/>
      <c r="I15" s="145"/>
      <c r="J15" s="171"/>
      <c r="K15" s="123"/>
      <c r="L15" s="121"/>
      <c r="M15" s="119"/>
      <c r="N15" s="119"/>
      <c r="O15" s="119"/>
      <c r="P15" s="119"/>
      <c r="Q15" s="143"/>
      <c r="R15" s="145"/>
    </row>
    <row r="16" spans="1:18" ht="12.75" customHeight="1">
      <c r="A16" s="167"/>
      <c r="B16" s="123">
        <v>11</v>
      </c>
      <c r="C16" s="147" t="e">
        <f>VLOOKUP(B16,'пр.взв.'!B15:E30,2,FALSE)</f>
        <v>#N/A</v>
      </c>
      <c r="D16" s="149" t="e">
        <f>VLOOKUP(C16,'пр.взв.'!C15:F30,2,FALSE)</f>
        <v>#N/A</v>
      </c>
      <c r="E16" s="149" t="e">
        <f>VLOOKUP(D16,'пр.взв.'!D15:G30,2,FALSE)</f>
        <v>#N/A</v>
      </c>
      <c r="F16" s="151"/>
      <c r="G16" s="151"/>
      <c r="H16" s="153"/>
      <c r="I16" s="153"/>
      <c r="J16" s="171"/>
      <c r="K16" s="123">
        <v>12</v>
      </c>
      <c r="L16" s="147" t="e">
        <f>VLOOKUP(K16,'пр.взв.'!B7:E38,2,FALSE)</f>
        <v>#N/A</v>
      </c>
      <c r="M16" s="149" t="e">
        <f>VLOOKUP(L16,'пр.взв.'!C7:F38,2,FALSE)</f>
        <v>#N/A</v>
      </c>
      <c r="N16" s="149" t="e">
        <f>VLOOKUP(M16,'пр.взв.'!D7:G38,2,FALSE)</f>
        <v>#N/A</v>
      </c>
      <c r="O16" s="151"/>
      <c r="P16" s="151"/>
      <c r="Q16" s="153"/>
      <c r="R16" s="153"/>
    </row>
    <row r="17" spans="1:18" ht="13.5" customHeight="1" thickBot="1">
      <c r="A17" s="168"/>
      <c r="B17" s="146"/>
      <c r="C17" s="148"/>
      <c r="D17" s="150"/>
      <c r="E17" s="150"/>
      <c r="F17" s="152"/>
      <c r="G17" s="152"/>
      <c r="H17" s="154"/>
      <c r="I17" s="154"/>
      <c r="J17" s="172"/>
      <c r="K17" s="146"/>
      <c r="L17" s="148"/>
      <c r="M17" s="150"/>
      <c r="N17" s="150"/>
      <c r="O17" s="152"/>
      <c r="P17" s="152"/>
      <c r="Q17" s="154"/>
      <c r="R17" s="154"/>
    </row>
    <row r="18" spans="1:18" ht="12.75" customHeight="1">
      <c r="A18" s="166">
        <v>4</v>
      </c>
      <c r="B18" s="141">
        <v>7</v>
      </c>
      <c r="C18" s="124" t="str">
        <f>VLOOKUP(B18,'пр.взв.'!B15:E30,2,FALSE)</f>
        <v>ASENOV Radoslav</v>
      </c>
      <c r="D18" s="122" t="str">
        <f>VLOOKUP(C18,'пр.взв.'!C15:F30,2,FALSE)</f>
        <v>1991</v>
      </c>
      <c r="E18" s="122" t="str">
        <f>VLOOKUP(D18,'пр.взв.'!D15:G30,2,FALSE)</f>
        <v>BUL</v>
      </c>
      <c r="F18" s="119"/>
      <c r="G18" s="160"/>
      <c r="H18" s="143"/>
      <c r="I18" s="149"/>
      <c r="J18" s="170">
        <v>8</v>
      </c>
      <c r="K18" s="141">
        <v>8</v>
      </c>
      <c r="L18" s="124" t="str">
        <f>VLOOKUP(K18,'пр.взв.'!B7:E38,2,FALSE)</f>
        <v>OTARJAN Vahe</v>
      </c>
      <c r="M18" s="122" t="str">
        <f>VLOOKUP(L18,'пр.взв.'!C7:F38,2,FALSE)</f>
        <v>1983</v>
      </c>
      <c r="N18" s="122" t="str">
        <f>VLOOKUP(M18,'пр.взв.'!D7:G38,2,FALSE)</f>
        <v>ARM</v>
      </c>
      <c r="O18" s="119"/>
      <c r="P18" s="160"/>
      <c r="Q18" s="143"/>
      <c r="R18" s="149"/>
    </row>
    <row r="19" spans="1:18" ht="12.75" customHeight="1">
      <c r="A19" s="167"/>
      <c r="B19" s="123"/>
      <c r="C19" s="121"/>
      <c r="D19" s="119"/>
      <c r="E19" s="119"/>
      <c r="F19" s="119"/>
      <c r="G19" s="119"/>
      <c r="H19" s="143"/>
      <c r="I19" s="145"/>
      <c r="J19" s="171"/>
      <c r="K19" s="123"/>
      <c r="L19" s="121"/>
      <c r="M19" s="119"/>
      <c r="N19" s="119"/>
      <c r="O19" s="119"/>
      <c r="P19" s="119"/>
      <c r="Q19" s="143"/>
      <c r="R19" s="145"/>
    </row>
    <row r="20" spans="1:18" ht="12.75" customHeight="1">
      <c r="A20" s="167"/>
      <c r="B20" s="123">
        <v>15</v>
      </c>
      <c r="C20" s="147" t="e">
        <f>VLOOKUP(B20,'пр.взв.'!B7:E38,2,FALSE)</f>
        <v>#N/A</v>
      </c>
      <c r="D20" s="149" t="e">
        <f>VLOOKUP(C20,'пр.взв.'!C7:F38,2,FALSE)</f>
        <v>#N/A</v>
      </c>
      <c r="E20" s="149" t="e">
        <f>VLOOKUP(D20,'пр.взв.'!D7:G38,2,FALSE)</f>
        <v>#N/A</v>
      </c>
      <c r="F20" s="151"/>
      <c r="G20" s="151"/>
      <c r="H20" s="153"/>
      <c r="I20" s="153"/>
      <c r="J20" s="171"/>
      <c r="K20" s="123">
        <v>16</v>
      </c>
      <c r="L20" s="147" t="e">
        <f>VLOOKUP(K20,'пр.взв.'!B7:E38,2,FALSE)</f>
        <v>#N/A</v>
      </c>
      <c r="M20" s="149" t="e">
        <f>VLOOKUP(L20,'пр.взв.'!C7:F38,2,FALSE)</f>
        <v>#N/A</v>
      </c>
      <c r="N20" s="149" t="e">
        <f>VLOOKUP(M20,'пр.взв.'!D7:G38,2,FALSE)</f>
        <v>#N/A</v>
      </c>
      <c r="O20" s="151"/>
      <c r="P20" s="151"/>
      <c r="Q20" s="153"/>
      <c r="R20" s="153"/>
    </row>
    <row r="21" spans="1:18" ht="12.75" customHeight="1">
      <c r="A21" s="174"/>
      <c r="B21" s="123"/>
      <c r="C21" s="121"/>
      <c r="D21" s="119"/>
      <c r="E21" s="119"/>
      <c r="F21" s="120"/>
      <c r="G21" s="120"/>
      <c r="H21" s="144"/>
      <c r="I21" s="144"/>
      <c r="J21" s="173"/>
      <c r="K21" s="123"/>
      <c r="L21" s="121"/>
      <c r="M21" s="119"/>
      <c r="N21" s="119"/>
      <c r="O21" s="120"/>
      <c r="P21" s="120"/>
      <c r="Q21" s="144"/>
      <c r="R21" s="144"/>
    </row>
    <row r="23" spans="2:18" ht="16.5" thickBot="1">
      <c r="B23" s="103" t="s">
        <v>24</v>
      </c>
      <c r="C23" s="104" t="s">
        <v>36</v>
      </c>
      <c r="D23" s="105" t="s">
        <v>30</v>
      </c>
      <c r="E23" s="106"/>
      <c r="F23" s="103"/>
      <c r="G23" s="106"/>
      <c r="H23" s="106"/>
      <c r="I23" s="106"/>
      <c r="K23" s="103" t="s">
        <v>31</v>
      </c>
      <c r="L23" s="104" t="s">
        <v>36</v>
      </c>
      <c r="M23" s="105" t="s">
        <v>30</v>
      </c>
      <c r="N23" s="106"/>
      <c r="O23" s="103"/>
      <c r="P23" s="106"/>
      <c r="Q23" s="106"/>
      <c r="R23" s="106"/>
    </row>
    <row r="24" spans="1:18" ht="12.75" customHeight="1">
      <c r="A24" s="139" t="s">
        <v>33</v>
      </c>
      <c r="B24" s="128" t="s">
        <v>4</v>
      </c>
      <c r="C24" s="130" t="s">
        <v>5</v>
      </c>
      <c r="D24" s="130" t="s">
        <v>6</v>
      </c>
      <c r="E24" s="130" t="s">
        <v>16</v>
      </c>
      <c r="F24" s="132" t="s">
        <v>17</v>
      </c>
      <c r="G24" s="133" t="s">
        <v>19</v>
      </c>
      <c r="H24" s="135" t="s">
        <v>20</v>
      </c>
      <c r="I24" s="137" t="s">
        <v>18</v>
      </c>
      <c r="J24" s="139" t="s">
        <v>33</v>
      </c>
      <c r="K24" s="128" t="s">
        <v>4</v>
      </c>
      <c r="L24" s="130" t="s">
        <v>5</v>
      </c>
      <c r="M24" s="130" t="s">
        <v>6</v>
      </c>
      <c r="N24" s="130" t="s">
        <v>16</v>
      </c>
      <c r="O24" s="132" t="s">
        <v>17</v>
      </c>
      <c r="P24" s="133" t="s">
        <v>19</v>
      </c>
      <c r="Q24" s="135" t="s">
        <v>20</v>
      </c>
      <c r="R24" s="137" t="s">
        <v>18</v>
      </c>
    </row>
    <row r="25" spans="1:18" ht="13.5" customHeight="1" thickBot="1">
      <c r="A25" s="140"/>
      <c r="B25" s="129" t="s">
        <v>4</v>
      </c>
      <c r="C25" s="131" t="s">
        <v>5</v>
      </c>
      <c r="D25" s="131" t="s">
        <v>6</v>
      </c>
      <c r="E25" s="131" t="s">
        <v>16</v>
      </c>
      <c r="F25" s="131" t="s">
        <v>17</v>
      </c>
      <c r="G25" s="134"/>
      <c r="H25" s="136"/>
      <c r="I25" s="138" t="s">
        <v>18</v>
      </c>
      <c r="J25" s="140"/>
      <c r="K25" s="129" t="s">
        <v>4</v>
      </c>
      <c r="L25" s="131" t="s">
        <v>5</v>
      </c>
      <c r="M25" s="131" t="s">
        <v>6</v>
      </c>
      <c r="N25" s="131" t="s">
        <v>16</v>
      </c>
      <c r="O25" s="131" t="s">
        <v>17</v>
      </c>
      <c r="P25" s="134"/>
      <c r="Q25" s="136"/>
      <c r="R25" s="138" t="s">
        <v>18</v>
      </c>
    </row>
    <row r="26" spans="1:18" ht="12.75" customHeight="1">
      <c r="A26" s="170">
        <v>1</v>
      </c>
      <c r="B26" s="161">
        <v>9</v>
      </c>
      <c r="C26" s="124" t="str">
        <f>VLOOKUP(B26,'пр.взв.'!B7:E38,2,FALSE)</f>
        <v>CHORNYI Sergii</v>
      </c>
      <c r="D26" s="122" t="str">
        <f>VLOOKUP(C26,'пр.взв.'!C7:F38,2,FALSE)</f>
        <v>1988</v>
      </c>
      <c r="E26" s="122" t="str">
        <f>VLOOKUP(D26,'пр.взв.'!D7:G38,2,FALSE)</f>
        <v>UKR</v>
      </c>
      <c r="F26" s="120"/>
      <c r="G26" s="118"/>
      <c r="H26" s="142"/>
      <c r="I26" s="144"/>
      <c r="J26" s="170"/>
      <c r="K26" s="161">
        <v>10</v>
      </c>
      <c r="L26" s="124" t="e">
        <f>VLOOKUP(K26,'пр.взв.'!B7:E38,2,FALSE)</f>
        <v>#N/A</v>
      </c>
      <c r="M26" s="122" t="e">
        <f>VLOOKUP(L26,'пр.взв.'!C7:F38,2,FALSE)</f>
        <v>#N/A</v>
      </c>
      <c r="N26" s="122" t="e">
        <f>VLOOKUP(M26,'пр.взв.'!D7:G38,2,FALSE)</f>
        <v>#N/A</v>
      </c>
      <c r="O26" s="120"/>
      <c r="P26" s="118"/>
      <c r="Q26" s="142"/>
      <c r="R26" s="144"/>
    </row>
    <row r="27" spans="1:18" ht="12.75" customHeight="1">
      <c r="A27" s="171"/>
      <c r="B27" s="162"/>
      <c r="C27" s="121"/>
      <c r="D27" s="119"/>
      <c r="E27" s="119"/>
      <c r="F27" s="119"/>
      <c r="G27" s="119"/>
      <c r="H27" s="143"/>
      <c r="I27" s="145"/>
      <c r="J27" s="171"/>
      <c r="K27" s="162"/>
      <c r="L27" s="121"/>
      <c r="M27" s="119"/>
      <c r="N27" s="119"/>
      <c r="O27" s="119"/>
      <c r="P27" s="119"/>
      <c r="Q27" s="143"/>
      <c r="R27" s="145"/>
    </row>
    <row r="28" spans="1:18" ht="12.75" customHeight="1">
      <c r="A28" s="171"/>
      <c r="B28" s="163">
        <v>13</v>
      </c>
      <c r="C28" s="147" t="e">
        <f>VLOOKUP(B28,'пр.взв.'!B7:E38,2,FALSE)</f>
        <v>#N/A</v>
      </c>
      <c r="D28" s="149" t="e">
        <f>VLOOKUP(C28,'пр.взв.'!C7:F38,2,FALSE)</f>
        <v>#N/A</v>
      </c>
      <c r="E28" s="149" t="e">
        <f>VLOOKUP(D28,'пр.взв.'!D7:G38,2,FALSE)</f>
        <v>#N/A</v>
      </c>
      <c r="F28" s="151"/>
      <c r="G28" s="151"/>
      <c r="H28" s="153"/>
      <c r="I28" s="153"/>
      <c r="J28" s="171"/>
      <c r="K28" s="163">
        <v>14</v>
      </c>
      <c r="L28" s="147" t="e">
        <f>VLOOKUP(K28,'пр.взв.'!B7:E38,2,FALSE)</f>
        <v>#N/A</v>
      </c>
      <c r="M28" s="149" t="e">
        <f>VLOOKUP(L28,'пр.взв.'!C7:F38,2,FALSE)</f>
        <v>#N/A</v>
      </c>
      <c r="N28" s="149" t="e">
        <f>VLOOKUP(M28,'пр.взв.'!D7:G38,2,FALSE)</f>
        <v>#N/A</v>
      </c>
      <c r="O28" s="151"/>
      <c r="P28" s="151"/>
      <c r="Q28" s="153"/>
      <c r="R28" s="153"/>
    </row>
    <row r="29" spans="1:18" ht="13.5" customHeight="1" thickBot="1">
      <c r="A29" s="172"/>
      <c r="B29" s="136"/>
      <c r="C29" s="148"/>
      <c r="D29" s="150"/>
      <c r="E29" s="150"/>
      <c r="F29" s="152"/>
      <c r="G29" s="152"/>
      <c r="H29" s="154"/>
      <c r="I29" s="154"/>
      <c r="J29" s="172"/>
      <c r="K29" s="136"/>
      <c r="L29" s="148"/>
      <c r="M29" s="150"/>
      <c r="N29" s="150"/>
      <c r="O29" s="152"/>
      <c r="P29" s="152"/>
      <c r="Q29" s="154"/>
      <c r="R29" s="154"/>
    </row>
    <row r="30" spans="1:18" ht="12.75" customHeight="1">
      <c r="A30" s="170">
        <v>2</v>
      </c>
      <c r="B30" s="132">
        <v>11</v>
      </c>
      <c r="C30" s="124" t="e">
        <f>VLOOKUP(B30,'пр.взв.'!B7:E38,2,FALSE)</f>
        <v>#N/A</v>
      </c>
      <c r="D30" s="122" t="e">
        <f>VLOOKUP(C30,'пр.взв.'!C7:F38,2,FALSE)</f>
        <v>#N/A</v>
      </c>
      <c r="E30" s="122" t="e">
        <f>VLOOKUP(D30,'пр.взв.'!D7:G38,2,FALSE)</f>
        <v>#N/A</v>
      </c>
      <c r="F30" s="157"/>
      <c r="G30" s="158"/>
      <c r="H30" s="159"/>
      <c r="I30" s="156"/>
      <c r="J30" s="170"/>
      <c r="K30" s="132">
        <v>12</v>
      </c>
      <c r="L30" s="124" t="e">
        <f>VLOOKUP(K30,'пр.взв.'!B7:E38,2,FALSE)</f>
        <v>#N/A</v>
      </c>
      <c r="M30" s="122" t="e">
        <f>VLOOKUP(L30,'пр.взв.'!C7:F38,2,FALSE)</f>
        <v>#N/A</v>
      </c>
      <c r="N30" s="122" t="e">
        <f>VLOOKUP(M30,'пр.взв.'!D7:G38,2,FALSE)</f>
        <v>#N/A</v>
      </c>
      <c r="O30" s="157"/>
      <c r="P30" s="158"/>
      <c r="Q30" s="159"/>
      <c r="R30" s="156"/>
    </row>
    <row r="31" spans="1:18" ht="12.75" customHeight="1">
      <c r="A31" s="171"/>
      <c r="B31" s="164"/>
      <c r="C31" s="121"/>
      <c r="D31" s="119"/>
      <c r="E31" s="119"/>
      <c r="F31" s="119"/>
      <c r="G31" s="119"/>
      <c r="H31" s="143"/>
      <c r="I31" s="145"/>
      <c r="J31" s="171"/>
      <c r="K31" s="164"/>
      <c r="L31" s="121"/>
      <c r="M31" s="119"/>
      <c r="N31" s="119"/>
      <c r="O31" s="119"/>
      <c r="P31" s="119"/>
      <c r="Q31" s="143"/>
      <c r="R31" s="145"/>
    </row>
    <row r="32" spans="1:18" ht="12.75" customHeight="1">
      <c r="A32" s="171"/>
      <c r="B32" s="163">
        <v>15</v>
      </c>
      <c r="C32" s="147" t="e">
        <f>VLOOKUP(B32,'пр.взв.'!B7:E38,2,FALSE)</f>
        <v>#N/A</v>
      </c>
      <c r="D32" s="149" t="e">
        <f>VLOOKUP(C32,'пр.взв.'!C7:F38,2,FALSE)</f>
        <v>#N/A</v>
      </c>
      <c r="E32" s="149" t="e">
        <f>VLOOKUP(D32,'пр.взв.'!D7:G38,2,FALSE)</f>
        <v>#N/A</v>
      </c>
      <c r="F32" s="151"/>
      <c r="G32" s="151"/>
      <c r="H32" s="153"/>
      <c r="I32" s="153"/>
      <c r="J32" s="171"/>
      <c r="K32" s="163">
        <v>16</v>
      </c>
      <c r="L32" s="147" t="e">
        <f>VLOOKUP(K32,'пр.взв.'!B7:E38,2,FALSE)</f>
        <v>#N/A</v>
      </c>
      <c r="M32" s="149" t="e">
        <f>VLOOKUP(L32,'пр.взв.'!C7:F38,2,FALSE)</f>
        <v>#N/A</v>
      </c>
      <c r="N32" s="149" t="e">
        <f>VLOOKUP(M32,'пр.взв.'!D7:G38,2,FALSE)</f>
        <v>#N/A</v>
      </c>
      <c r="O32" s="151"/>
      <c r="P32" s="151"/>
      <c r="Q32" s="153"/>
      <c r="R32" s="153"/>
    </row>
    <row r="33" spans="1:18" ht="12.75" customHeight="1">
      <c r="A33" s="173"/>
      <c r="B33" s="165"/>
      <c r="C33" s="121"/>
      <c r="D33" s="119"/>
      <c r="E33" s="119"/>
      <c r="F33" s="120"/>
      <c r="G33" s="120"/>
      <c r="H33" s="144"/>
      <c r="I33" s="144"/>
      <c r="J33" s="173"/>
      <c r="K33" s="165"/>
      <c r="L33" s="121"/>
      <c r="M33" s="119"/>
      <c r="N33" s="119"/>
      <c r="O33" s="120"/>
      <c r="P33" s="120"/>
      <c r="Q33" s="144"/>
      <c r="R33" s="144"/>
    </row>
    <row r="35" spans="3:18" ht="15">
      <c r="C35" s="169" t="s">
        <v>35</v>
      </c>
      <c r="D35" s="169"/>
      <c r="E35" s="169"/>
      <c r="F35" s="169"/>
      <c r="G35" s="169"/>
      <c r="H35" s="169"/>
      <c r="I35" s="169"/>
      <c r="L35" s="169" t="s">
        <v>35</v>
      </c>
      <c r="M35" s="169"/>
      <c r="N35" s="169"/>
      <c r="O35" s="169"/>
      <c r="P35" s="169"/>
      <c r="Q35" s="169"/>
      <c r="R35" s="169"/>
    </row>
    <row r="36" spans="2:18" ht="16.5" thickBot="1">
      <c r="B36" s="103" t="s">
        <v>24</v>
      </c>
      <c r="C36" s="107"/>
      <c r="D36" s="107"/>
      <c r="E36" s="107"/>
      <c r="F36" s="107"/>
      <c r="G36" s="107"/>
      <c r="H36" s="107"/>
      <c r="I36" s="107"/>
      <c r="K36" s="103" t="s">
        <v>31</v>
      </c>
      <c r="L36" s="107"/>
      <c r="M36" s="107"/>
      <c r="N36" s="107"/>
      <c r="O36" s="107"/>
      <c r="P36" s="107"/>
      <c r="Q36" s="107"/>
      <c r="R36" s="107"/>
    </row>
    <row r="37" spans="1:18" ht="12.75" customHeight="1">
      <c r="A37" s="139" t="s">
        <v>33</v>
      </c>
      <c r="B37" s="132" t="s">
        <v>4</v>
      </c>
      <c r="C37" s="130" t="s">
        <v>5</v>
      </c>
      <c r="D37" s="130" t="s">
        <v>6</v>
      </c>
      <c r="E37" s="130" t="s">
        <v>16</v>
      </c>
      <c r="F37" s="132" t="s">
        <v>17</v>
      </c>
      <c r="G37" s="133" t="s">
        <v>19</v>
      </c>
      <c r="H37" s="135" t="s">
        <v>20</v>
      </c>
      <c r="I37" s="137" t="s">
        <v>18</v>
      </c>
      <c r="J37" s="139" t="s">
        <v>33</v>
      </c>
      <c r="K37" s="132" t="s">
        <v>4</v>
      </c>
      <c r="L37" s="130" t="s">
        <v>5</v>
      </c>
      <c r="M37" s="130" t="s">
        <v>6</v>
      </c>
      <c r="N37" s="130" t="s">
        <v>16</v>
      </c>
      <c r="O37" s="132" t="s">
        <v>17</v>
      </c>
      <c r="P37" s="133" t="s">
        <v>19</v>
      </c>
      <c r="Q37" s="135" t="s">
        <v>20</v>
      </c>
      <c r="R37" s="137" t="s">
        <v>18</v>
      </c>
    </row>
    <row r="38" spans="1:18" ht="13.5" customHeight="1" thickBot="1">
      <c r="A38" s="140"/>
      <c r="B38" s="131" t="s">
        <v>4</v>
      </c>
      <c r="C38" s="131" t="s">
        <v>5</v>
      </c>
      <c r="D38" s="131" t="s">
        <v>6</v>
      </c>
      <c r="E38" s="131" t="s">
        <v>16</v>
      </c>
      <c r="F38" s="131" t="s">
        <v>17</v>
      </c>
      <c r="G38" s="134"/>
      <c r="H38" s="136"/>
      <c r="I38" s="138" t="s">
        <v>18</v>
      </c>
      <c r="J38" s="140"/>
      <c r="K38" s="131" t="s">
        <v>4</v>
      </c>
      <c r="L38" s="131" t="s">
        <v>5</v>
      </c>
      <c r="M38" s="131" t="s">
        <v>6</v>
      </c>
      <c r="N38" s="131" t="s">
        <v>16</v>
      </c>
      <c r="O38" s="131" t="s">
        <v>17</v>
      </c>
      <c r="P38" s="134"/>
      <c r="Q38" s="136"/>
      <c r="R38" s="138" t="s">
        <v>18</v>
      </c>
    </row>
    <row r="39" spans="1:18" ht="12.75" customHeight="1">
      <c r="A39" s="170">
        <v>1</v>
      </c>
      <c r="B39" s="161"/>
      <c r="C39" s="124" t="e">
        <f>VLOOKUP(B39,'пр.взв.'!B7:E38,2,FALSE)</f>
        <v>#N/A</v>
      </c>
      <c r="D39" s="122" t="e">
        <f>VLOOKUP(C39,'пр.взв.'!C7:F38,2,FALSE)</f>
        <v>#N/A</v>
      </c>
      <c r="E39" s="122" t="e">
        <f>VLOOKUP(D39,'пр.взв.'!D7:G38,2,FALSE)</f>
        <v>#N/A</v>
      </c>
      <c r="F39" s="120"/>
      <c r="G39" s="118"/>
      <c r="H39" s="142"/>
      <c r="I39" s="144"/>
      <c r="J39" s="170">
        <v>2</v>
      </c>
      <c r="K39" s="161"/>
      <c r="L39" s="124" t="e">
        <f>VLOOKUP(K39,'пр.взв.'!B7:E38,2,FALSE)</f>
        <v>#N/A</v>
      </c>
      <c r="M39" s="122" t="e">
        <f>VLOOKUP(L39,'пр.взв.'!C7:F38,2,FALSE)</f>
        <v>#N/A</v>
      </c>
      <c r="N39" s="122" t="e">
        <f>VLOOKUP(M39,'пр.взв.'!D7:G38,2,FALSE)</f>
        <v>#N/A</v>
      </c>
      <c r="O39" s="120"/>
      <c r="P39" s="118"/>
      <c r="Q39" s="142"/>
      <c r="R39" s="144"/>
    </row>
    <row r="40" spans="1:18" ht="12.75" customHeight="1">
      <c r="A40" s="171"/>
      <c r="B40" s="162"/>
      <c r="C40" s="121"/>
      <c r="D40" s="119"/>
      <c r="E40" s="119"/>
      <c r="F40" s="119"/>
      <c r="G40" s="119"/>
      <c r="H40" s="143"/>
      <c r="I40" s="145"/>
      <c r="J40" s="171"/>
      <c r="K40" s="162"/>
      <c r="L40" s="121"/>
      <c r="M40" s="119"/>
      <c r="N40" s="119"/>
      <c r="O40" s="119"/>
      <c r="P40" s="119"/>
      <c r="Q40" s="143"/>
      <c r="R40" s="145"/>
    </row>
    <row r="41" spans="1:18" ht="12.75" customHeight="1">
      <c r="A41" s="171"/>
      <c r="B41" s="163"/>
      <c r="C41" s="147" t="e">
        <f>VLOOKUP(B41,'пр.взв.'!B7:E38,2,FALSE)</f>
        <v>#N/A</v>
      </c>
      <c r="D41" s="149" t="e">
        <f>VLOOKUP(C41,'пр.взв.'!C7:F38,2,FALSE)</f>
        <v>#N/A</v>
      </c>
      <c r="E41" s="149" t="e">
        <f>VLOOKUP(D41,'пр.взв.'!D7:G38,2,FALSE)</f>
        <v>#N/A</v>
      </c>
      <c r="F41" s="151"/>
      <c r="G41" s="151"/>
      <c r="H41" s="153"/>
      <c r="I41" s="153"/>
      <c r="J41" s="171"/>
      <c r="K41" s="163"/>
      <c r="L41" s="147" t="e">
        <f>VLOOKUP(K41,'пр.взв.'!B7:E38,2,FALSE)</f>
        <v>#N/A</v>
      </c>
      <c r="M41" s="149" t="e">
        <f>VLOOKUP(L41,'пр.взв.'!C7:F38,2,FALSE)</f>
        <v>#N/A</v>
      </c>
      <c r="N41" s="149" t="e">
        <f>VLOOKUP(M41,'пр.взв.'!D7:G38,2,FALSE)</f>
        <v>#N/A</v>
      </c>
      <c r="O41" s="151"/>
      <c r="P41" s="151"/>
      <c r="Q41" s="153"/>
      <c r="R41" s="153"/>
    </row>
    <row r="42" spans="1:18" ht="12.75" customHeight="1">
      <c r="A42" s="173"/>
      <c r="B42" s="165"/>
      <c r="C42" s="121"/>
      <c r="D42" s="119"/>
      <c r="E42" s="119"/>
      <c r="F42" s="120"/>
      <c r="G42" s="120"/>
      <c r="H42" s="144"/>
      <c r="I42" s="144"/>
      <c r="J42" s="173"/>
      <c r="K42" s="165"/>
      <c r="L42" s="121"/>
      <c r="M42" s="119"/>
      <c r="N42" s="119"/>
      <c r="O42" s="120"/>
      <c r="P42" s="120"/>
      <c r="Q42" s="144"/>
      <c r="R42" s="144"/>
    </row>
    <row r="45" spans="1:18" ht="15">
      <c r="A45" s="175" t="s">
        <v>34</v>
      </c>
      <c r="B45" s="175"/>
      <c r="C45" s="175"/>
      <c r="D45" s="175"/>
      <c r="E45" s="175"/>
      <c r="F45" s="175"/>
      <c r="G45" s="175"/>
      <c r="H45" s="175"/>
      <c r="I45" s="175"/>
      <c r="J45" s="175" t="s">
        <v>34</v>
      </c>
      <c r="K45" s="175"/>
      <c r="L45" s="175"/>
      <c r="M45" s="175"/>
      <c r="N45" s="175"/>
      <c r="O45" s="175"/>
      <c r="P45" s="175"/>
      <c r="Q45" s="175"/>
      <c r="R45" s="175"/>
    </row>
    <row r="46" spans="2:18" ht="16.5" thickBot="1">
      <c r="B46" s="103" t="s">
        <v>24</v>
      </c>
      <c r="C46" s="107"/>
      <c r="D46" s="107"/>
      <c r="E46" s="107"/>
      <c r="F46" s="107"/>
      <c r="G46" s="107"/>
      <c r="H46" s="107"/>
      <c r="I46" s="107"/>
      <c r="K46" s="103" t="s">
        <v>31</v>
      </c>
      <c r="L46" s="107"/>
      <c r="M46" s="107"/>
      <c r="N46" s="107"/>
      <c r="O46" s="107"/>
      <c r="P46" s="107"/>
      <c r="Q46" s="107"/>
      <c r="R46" s="107"/>
    </row>
    <row r="47" spans="1:18" ht="12.75">
      <c r="A47" s="139" t="s">
        <v>33</v>
      </c>
      <c r="B47" s="132" t="s">
        <v>4</v>
      </c>
      <c r="C47" s="130" t="s">
        <v>5</v>
      </c>
      <c r="D47" s="130" t="s">
        <v>6</v>
      </c>
      <c r="E47" s="130" t="s">
        <v>16</v>
      </c>
      <c r="F47" s="132" t="s">
        <v>17</v>
      </c>
      <c r="G47" s="133" t="s">
        <v>19</v>
      </c>
      <c r="H47" s="135" t="s">
        <v>20</v>
      </c>
      <c r="I47" s="137" t="s">
        <v>18</v>
      </c>
      <c r="J47" s="139" t="s">
        <v>33</v>
      </c>
      <c r="K47" s="132" t="s">
        <v>4</v>
      </c>
      <c r="L47" s="130" t="s">
        <v>5</v>
      </c>
      <c r="M47" s="130" t="s">
        <v>6</v>
      </c>
      <c r="N47" s="130" t="s">
        <v>16</v>
      </c>
      <c r="O47" s="132" t="s">
        <v>17</v>
      </c>
      <c r="P47" s="133" t="s">
        <v>19</v>
      </c>
      <c r="Q47" s="135" t="s">
        <v>20</v>
      </c>
      <c r="R47" s="137" t="s">
        <v>18</v>
      </c>
    </row>
    <row r="48" spans="1:18" ht="13.5" thickBot="1">
      <c r="A48" s="140"/>
      <c r="B48" s="131" t="s">
        <v>4</v>
      </c>
      <c r="C48" s="131" t="s">
        <v>5</v>
      </c>
      <c r="D48" s="131" t="s">
        <v>6</v>
      </c>
      <c r="E48" s="131" t="s">
        <v>16</v>
      </c>
      <c r="F48" s="131" t="s">
        <v>17</v>
      </c>
      <c r="G48" s="134"/>
      <c r="H48" s="136"/>
      <c r="I48" s="138" t="s">
        <v>18</v>
      </c>
      <c r="J48" s="140"/>
      <c r="K48" s="131" t="s">
        <v>4</v>
      </c>
      <c r="L48" s="131" t="s">
        <v>5</v>
      </c>
      <c r="M48" s="131" t="s">
        <v>6</v>
      </c>
      <c r="N48" s="131" t="s">
        <v>16</v>
      </c>
      <c r="O48" s="131" t="s">
        <v>17</v>
      </c>
      <c r="P48" s="134"/>
      <c r="Q48" s="136"/>
      <c r="R48" s="138" t="s">
        <v>18</v>
      </c>
    </row>
    <row r="49" spans="1:18" ht="12.75">
      <c r="A49" s="170">
        <v>1</v>
      </c>
      <c r="B49" s="161"/>
      <c r="C49" s="124" t="e">
        <f>VLOOKUP(B49,'пр.взв.'!B7:E38,2,FALSE)</f>
        <v>#N/A</v>
      </c>
      <c r="D49" s="122" t="e">
        <f>VLOOKUP(C49,'пр.взв.'!C7:F38,2,FALSE)</f>
        <v>#N/A</v>
      </c>
      <c r="E49" s="122" t="e">
        <f>VLOOKUP(D49,'пр.взв.'!D7:G38,2,FALSE)</f>
        <v>#N/A</v>
      </c>
      <c r="F49" s="120"/>
      <c r="G49" s="118"/>
      <c r="H49" s="142"/>
      <c r="I49" s="144"/>
      <c r="J49" s="170">
        <v>2</v>
      </c>
      <c r="K49" s="161"/>
      <c r="L49" s="124" t="e">
        <f>VLOOKUP(K49,'пр.взв.'!B7:E38,2,FALSE)</f>
        <v>#N/A</v>
      </c>
      <c r="M49" s="122" t="e">
        <f>VLOOKUP(L49,'пр.взв.'!C7:F38,2,FALSE)</f>
        <v>#N/A</v>
      </c>
      <c r="N49" s="122" t="e">
        <f>VLOOKUP(M49,'пр.взв.'!D7:G38,2,FALSE)</f>
        <v>#N/A</v>
      </c>
      <c r="O49" s="120"/>
      <c r="P49" s="118"/>
      <c r="Q49" s="142"/>
      <c r="R49" s="144"/>
    </row>
    <row r="50" spans="1:18" ht="12.75">
      <c r="A50" s="171"/>
      <c r="B50" s="162"/>
      <c r="C50" s="121"/>
      <c r="D50" s="119"/>
      <c r="E50" s="119"/>
      <c r="F50" s="119"/>
      <c r="G50" s="119"/>
      <c r="H50" s="143"/>
      <c r="I50" s="145"/>
      <c r="J50" s="171"/>
      <c r="K50" s="162"/>
      <c r="L50" s="121"/>
      <c r="M50" s="119"/>
      <c r="N50" s="119"/>
      <c r="O50" s="119"/>
      <c r="P50" s="119"/>
      <c r="Q50" s="143"/>
      <c r="R50" s="145"/>
    </row>
    <row r="51" spans="1:18" ht="12.75">
      <c r="A51" s="171"/>
      <c r="B51" s="163"/>
      <c r="C51" s="147" t="e">
        <f>VLOOKUP(B51,'пр.взв.'!B7:E38,2,FALSE)</f>
        <v>#N/A</v>
      </c>
      <c r="D51" s="149" t="e">
        <f>VLOOKUP(C51,'пр.взв.'!C7:F38,2,FALSE)</f>
        <v>#N/A</v>
      </c>
      <c r="E51" s="149" t="e">
        <f>VLOOKUP(D51,'пр.взв.'!D7:G38,2,FALSE)</f>
        <v>#N/A</v>
      </c>
      <c r="F51" s="151"/>
      <c r="G51" s="151"/>
      <c r="H51" s="153"/>
      <c r="I51" s="153"/>
      <c r="J51" s="171"/>
      <c r="K51" s="163"/>
      <c r="L51" s="147" t="e">
        <f>VLOOKUP(K51,'пр.взв.'!B7:E38,2,FALSE)</f>
        <v>#N/A</v>
      </c>
      <c r="M51" s="149" t="e">
        <f>VLOOKUP(L51,'пр.взв.'!C7:F38,2,FALSE)</f>
        <v>#N/A</v>
      </c>
      <c r="N51" s="149" t="e">
        <f>VLOOKUP(M51,'пр.взв.'!D7:G38,2,FALSE)</f>
        <v>#N/A</v>
      </c>
      <c r="O51" s="151"/>
      <c r="P51" s="151"/>
      <c r="Q51" s="153"/>
      <c r="R51" s="153"/>
    </row>
    <row r="52" spans="1:18" ht="12.75">
      <c r="A52" s="173"/>
      <c r="B52" s="165"/>
      <c r="C52" s="121"/>
      <c r="D52" s="119"/>
      <c r="E52" s="119"/>
      <c r="F52" s="120"/>
      <c r="G52" s="120"/>
      <c r="H52" s="144"/>
      <c r="I52" s="144"/>
      <c r="J52" s="173"/>
      <c r="K52" s="165"/>
      <c r="L52" s="121"/>
      <c r="M52" s="119"/>
      <c r="N52" s="119"/>
      <c r="O52" s="120"/>
      <c r="P52" s="120"/>
      <c r="Q52" s="144"/>
      <c r="R52" s="144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7" t="s">
        <v>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HYPERLINK('[1]реквизиты'!$A$2)</f>
        <v>THE WORLD CHAMPIONSHIP IN COMBAT SAMBO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HYPERLINK('пр.взв.'!A4)</f>
        <v>Weight category  52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201" t="s">
        <v>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thickBot="1">
      <c r="A5" s="80" t="s">
        <v>14</v>
      </c>
      <c r="B5" s="81" t="s">
        <v>4</v>
      </c>
      <c r="C5" s="82" t="s">
        <v>15</v>
      </c>
      <c r="D5" s="81" t="s">
        <v>5</v>
      </c>
      <c r="E5" s="83" t="s">
        <v>6</v>
      </c>
      <c r="F5" s="77" t="s">
        <v>16</v>
      </c>
      <c r="G5" s="84" t="s">
        <v>17</v>
      </c>
      <c r="H5" s="84" t="s">
        <v>19</v>
      </c>
      <c r="I5" s="84" t="s">
        <v>20</v>
      </c>
      <c r="J5" s="82" t="s">
        <v>18</v>
      </c>
      <c r="K5" s="84" t="s">
        <v>21</v>
      </c>
    </row>
    <row r="6" spans="1:11" ht="19.5" customHeight="1">
      <c r="A6" s="190">
        <v>1</v>
      </c>
      <c r="B6" s="178"/>
      <c r="C6" s="193" t="s">
        <v>22</v>
      </c>
      <c r="D6" s="182" t="e">
        <f>VLOOKUP(B6,'пр.взв.'!B7:E38,2,FALSE)</f>
        <v>#N/A</v>
      </c>
      <c r="E6" s="184" t="e">
        <f>VLOOKUP(B6,'пр.взв.'!B7:E38,3,FALSE)</f>
        <v>#N/A</v>
      </c>
      <c r="F6" s="139" t="e">
        <f>VLOOKUP(B6,'пр.взв.'!B7:E38,4,FALSE)</f>
        <v>#N/A</v>
      </c>
      <c r="G6" s="188"/>
      <c r="H6" s="176"/>
      <c r="I6" s="188"/>
      <c r="J6" s="176"/>
      <c r="K6" s="85" t="s">
        <v>23</v>
      </c>
    </row>
    <row r="7" spans="1:11" ht="19.5" customHeight="1" thickBot="1">
      <c r="A7" s="191"/>
      <c r="B7" s="179"/>
      <c r="C7" s="194"/>
      <c r="D7" s="183"/>
      <c r="E7" s="185"/>
      <c r="F7" s="140"/>
      <c r="G7" s="187"/>
      <c r="H7" s="177"/>
      <c r="I7" s="187"/>
      <c r="J7" s="177"/>
      <c r="K7" s="86" t="s">
        <v>24</v>
      </c>
    </row>
    <row r="8" spans="1:11" ht="19.5" customHeight="1">
      <c r="A8" s="191"/>
      <c r="B8" s="178"/>
      <c r="C8" s="180" t="s">
        <v>25</v>
      </c>
      <c r="D8" s="195" t="e">
        <f>VLOOKUP(B8,'пр.взв.'!B7:E38,2,FALSE)</f>
        <v>#N/A</v>
      </c>
      <c r="E8" s="184" t="e">
        <f>VLOOKUP(B8,'пр.взв.'!B7:E38,3,FALSE)</f>
        <v>#N/A</v>
      </c>
      <c r="F8" s="184" t="e">
        <f>VLOOKUP(B8,'пр.взв.'!B7:F38,4,FALSE)</f>
        <v>#N/A</v>
      </c>
      <c r="G8" s="186"/>
      <c r="H8" s="176"/>
      <c r="I8" s="188"/>
      <c r="J8" s="176"/>
      <c r="K8" s="86" t="s">
        <v>26</v>
      </c>
    </row>
    <row r="9" spans="1:11" ht="19.5" customHeight="1" thickBot="1">
      <c r="A9" s="192"/>
      <c r="B9" s="179"/>
      <c r="C9" s="181"/>
      <c r="D9" s="196"/>
      <c r="E9" s="185"/>
      <c r="F9" s="185"/>
      <c r="G9" s="187"/>
      <c r="H9" s="177"/>
      <c r="I9" s="187"/>
      <c r="J9" s="177"/>
      <c r="K9" s="87"/>
    </row>
    <row r="10" spans="1:11" ht="13.5" thickBot="1">
      <c r="A10" s="88"/>
      <c r="B10" s="88"/>
      <c r="C10" s="89"/>
      <c r="D10" s="88"/>
      <c r="E10" s="90"/>
      <c r="F10" s="88"/>
      <c r="G10" s="88"/>
      <c r="H10" s="88"/>
      <c r="I10" s="88"/>
      <c r="J10" s="88"/>
      <c r="K10" s="88"/>
    </row>
    <row r="11" spans="1:11" ht="26.25" thickBot="1">
      <c r="A11" s="91" t="s">
        <v>14</v>
      </c>
      <c r="B11" s="81" t="s">
        <v>4</v>
      </c>
      <c r="C11" s="82" t="s">
        <v>15</v>
      </c>
      <c r="D11" s="81" t="s">
        <v>5</v>
      </c>
      <c r="E11" s="83" t="s">
        <v>6</v>
      </c>
      <c r="F11" s="77" t="s">
        <v>16</v>
      </c>
      <c r="G11" s="84" t="s">
        <v>17</v>
      </c>
      <c r="H11" s="84" t="s">
        <v>19</v>
      </c>
      <c r="I11" s="84" t="s">
        <v>20</v>
      </c>
      <c r="J11" s="82" t="s">
        <v>18</v>
      </c>
      <c r="K11" s="84" t="s">
        <v>21</v>
      </c>
    </row>
    <row r="12" spans="1:11" ht="19.5" customHeight="1">
      <c r="A12" s="190">
        <v>2</v>
      </c>
      <c r="B12" s="178"/>
      <c r="C12" s="193" t="s">
        <v>22</v>
      </c>
      <c r="D12" s="182" t="e">
        <f>VLOOKUP(B12,'пр.взв.'!B13:E44,2,FALSE)</f>
        <v>#N/A</v>
      </c>
      <c r="E12" s="184" t="e">
        <f>VLOOKUP(B12,'пр.взв.'!B13:E44,3,FALSE)</f>
        <v>#N/A</v>
      </c>
      <c r="F12" s="139" t="e">
        <f>VLOOKUP(B12,'пр.взв.'!B13:E44,4,FALSE)</f>
        <v>#N/A</v>
      </c>
      <c r="G12" s="188"/>
      <c r="H12" s="176"/>
      <c r="I12" s="188"/>
      <c r="J12" s="176"/>
      <c r="K12" s="85" t="s">
        <v>23</v>
      </c>
    </row>
    <row r="13" spans="1:11" ht="19.5" customHeight="1" thickBot="1">
      <c r="A13" s="191"/>
      <c r="B13" s="179"/>
      <c r="C13" s="194"/>
      <c r="D13" s="183"/>
      <c r="E13" s="185"/>
      <c r="F13" s="140"/>
      <c r="G13" s="187"/>
      <c r="H13" s="177"/>
      <c r="I13" s="187"/>
      <c r="J13" s="177"/>
      <c r="K13" s="86" t="s">
        <v>24</v>
      </c>
    </row>
    <row r="14" spans="1:11" ht="19.5" customHeight="1">
      <c r="A14" s="191"/>
      <c r="B14" s="178"/>
      <c r="C14" s="180" t="s">
        <v>25</v>
      </c>
      <c r="D14" s="195" t="e">
        <f>VLOOKUP(B14,'пр.взв.'!B13:E44,2,FALSE)</f>
        <v>#N/A</v>
      </c>
      <c r="E14" s="184" t="e">
        <f>VLOOKUP(B14,'пр.взв.'!B13:E44,3,FALSE)</f>
        <v>#N/A</v>
      </c>
      <c r="F14" s="184" t="e">
        <f>VLOOKUP(B14,'пр.взв.'!B13:F44,4,FALSE)</f>
        <v>#N/A</v>
      </c>
      <c r="G14" s="186"/>
      <c r="H14" s="176"/>
      <c r="I14" s="188"/>
      <c r="J14" s="176"/>
      <c r="K14" s="86" t="s">
        <v>26</v>
      </c>
    </row>
    <row r="15" spans="1:11" ht="19.5" customHeight="1" thickBot="1">
      <c r="A15" s="192"/>
      <c r="B15" s="179"/>
      <c r="C15" s="181"/>
      <c r="D15" s="196"/>
      <c r="E15" s="185"/>
      <c r="F15" s="185"/>
      <c r="G15" s="187"/>
      <c r="H15" s="177"/>
      <c r="I15" s="187"/>
      <c r="J15" s="177"/>
      <c r="K15" s="87"/>
    </row>
    <row r="16" spans="1:11" ht="15.75">
      <c r="A16" s="92"/>
      <c r="B16" s="93"/>
      <c r="C16" s="94"/>
      <c r="D16" s="94"/>
      <c r="E16" s="94"/>
      <c r="F16" s="95"/>
      <c r="G16" s="93"/>
      <c r="H16" s="93"/>
      <c r="I16" s="96"/>
      <c r="J16" s="97"/>
      <c r="K16" s="88"/>
    </row>
    <row r="17" spans="1:11" ht="16.5" thickBot="1">
      <c r="A17" s="189" t="s">
        <v>27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91" t="s">
        <v>14</v>
      </c>
      <c r="B18" s="81" t="s">
        <v>4</v>
      </c>
      <c r="C18" s="82" t="s">
        <v>15</v>
      </c>
      <c r="D18" s="81" t="s">
        <v>5</v>
      </c>
      <c r="E18" s="83" t="s">
        <v>6</v>
      </c>
      <c r="F18" s="77" t="s">
        <v>16</v>
      </c>
      <c r="G18" s="84" t="s">
        <v>17</v>
      </c>
      <c r="H18" s="84" t="s">
        <v>19</v>
      </c>
      <c r="I18" s="84" t="s">
        <v>20</v>
      </c>
      <c r="J18" s="82" t="s">
        <v>18</v>
      </c>
      <c r="K18" s="84" t="s">
        <v>21</v>
      </c>
    </row>
    <row r="19" spans="1:11" ht="19.5" customHeight="1">
      <c r="A19" s="190"/>
      <c r="B19" s="178"/>
      <c r="C19" s="193" t="s">
        <v>22</v>
      </c>
      <c r="D19" s="182" t="e">
        <f>VLOOKUP(B19,'пр.взв.'!B7:E38,2,FALSE)</f>
        <v>#N/A</v>
      </c>
      <c r="E19" s="184" t="e">
        <f>VLOOKUP(B19,'пр.взв.'!B7:E38,3,FALSE)</f>
        <v>#N/A</v>
      </c>
      <c r="F19" s="139" t="e">
        <f>VLOOKUP(B19,'пр.взв.'!B7:E38,4,FALSE)</f>
        <v>#N/A</v>
      </c>
      <c r="G19" s="188"/>
      <c r="H19" s="176"/>
      <c r="I19" s="188"/>
      <c r="J19" s="176"/>
      <c r="K19" s="85" t="s">
        <v>23</v>
      </c>
    </row>
    <row r="20" spans="1:11" ht="19.5" customHeight="1" thickBot="1">
      <c r="A20" s="191"/>
      <c r="B20" s="179"/>
      <c r="C20" s="194"/>
      <c r="D20" s="183"/>
      <c r="E20" s="185"/>
      <c r="F20" s="140"/>
      <c r="G20" s="187"/>
      <c r="H20" s="177"/>
      <c r="I20" s="187"/>
      <c r="J20" s="177"/>
      <c r="K20" s="86" t="s">
        <v>24</v>
      </c>
    </row>
    <row r="21" spans="1:11" ht="19.5" customHeight="1">
      <c r="A21" s="191"/>
      <c r="B21" s="178"/>
      <c r="C21" s="180" t="s">
        <v>25</v>
      </c>
      <c r="D21" s="182" t="e">
        <f>VLOOKUP(B21,'пр.взв.'!B7:E38,2,FALSE)</f>
        <v>#N/A</v>
      </c>
      <c r="E21" s="139" t="e">
        <f>VLOOKUP(B21,'пр.взв.'!B7:E38,3,FALSE)</f>
        <v>#N/A</v>
      </c>
      <c r="F21" s="184" t="e">
        <f>VLOOKUP(B21,'пр.взв.'!B7:E38,4,FALSE)</f>
        <v>#N/A</v>
      </c>
      <c r="G21" s="186"/>
      <c r="H21" s="176"/>
      <c r="I21" s="188"/>
      <c r="J21" s="176"/>
      <c r="K21" s="86" t="s">
        <v>26</v>
      </c>
    </row>
    <row r="22" spans="1:11" ht="19.5" customHeight="1" thickBot="1">
      <c r="A22" s="192"/>
      <c r="B22" s="179"/>
      <c r="C22" s="181"/>
      <c r="D22" s="183"/>
      <c r="E22" s="140"/>
      <c r="F22" s="185"/>
      <c r="G22" s="187"/>
      <c r="H22" s="177"/>
      <c r="I22" s="187"/>
      <c r="J22" s="177"/>
      <c r="K22" s="87"/>
    </row>
    <row r="23" ht="24" customHeight="1"/>
    <row r="24" spans="1:7" ht="12.75">
      <c r="A24" s="48" t="str">
        <f>HYPERLINK('[1]реквизиты'!$A$11)</f>
        <v>Chiaf referee</v>
      </c>
      <c r="B24" s="49"/>
      <c r="C24" s="49"/>
      <c r="D24" s="49"/>
      <c r="E24" s="3"/>
      <c r="F24" s="57" t="str">
        <f>HYPERLINK('[1]реквизиты'!$G$11)</f>
        <v>E. Selivanov</v>
      </c>
      <c r="G24" s="51" t="str">
        <f>HYPERLINK('[1]реквизиты'!$G$12)</f>
        <v>/RUS/</v>
      </c>
    </row>
    <row r="25" spans="1:7" ht="12.75">
      <c r="A25" s="49"/>
      <c r="B25" s="49"/>
      <c r="C25" s="49"/>
      <c r="D25" s="52"/>
      <c r="E25" s="4"/>
      <c r="F25" s="8"/>
      <c r="G25" s="4"/>
    </row>
    <row r="26" spans="1:7" ht="27.75" customHeight="1">
      <c r="A26" s="53" t="str">
        <f>HYPERLINK('[1]реквизиты'!$A$13)</f>
        <v>Chiaf secretary</v>
      </c>
      <c r="C26" s="49"/>
      <c r="D26" s="54"/>
      <c r="E26" s="58"/>
      <c r="F26" s="57" t="str">
        <f>HYPERLINK('[1]реквизиты'!$G$13)</f>
        <v>R.Zakirov</v>
      </c>
      <c r="G26" s="55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1" t="s">
        <v>13</v>
      </c>
      <c r="B1" s="211"/>
      <c r="C1" s="211"/>
      <c r="D1" s="211"/>
      <c r="E1" s="211"/>
      <c r="F1" s="211"/>
    </row>
    <row r="2" spans="1:6" ht="35.25" customHeight="1">
      <c r="A2" s="210" t="str">
        <f>HYPERLINK('[1]реквизиты'!$A$2)</f>
        <v>THE WORLD CHAMPIONSHIP IN COMBAT SAMBO</v>
      </c>
      <c r="B2" s="210"/>
      <c r="C2" s="210"/>
      <c r="D2" s="210"/>
      <c r="E2" s="210"/>
      <c r="F2" s="210"/>
    </row>
    <row r="3" spans="1:6" ht="23.25" customHeight="1">
      <c r="A3" s="212" t="str">
        <f>HYPERLINK('[1]реквизиты'!$A$3)</f>
        <v>13-17 November 2008      S.Petersburg /Rossia/</v>
      </c>
      <c r="B3" s="212"/>
      <c r="C3" s="212"/>
      <c r="D3" s="212"/>
      <c r="E3" s="212"/>
      <c r="F3" s="212"/>
    </row>
    <row r="4" spans="1:6" ht="27.75" customHeight="1" thickBot="1">
      <c r="A4" s="209" t="s">
        <v>66</v>
      </c>
      <c r="B4" s="209"/>
      <c r="C4" s="209"/>
      <c r="D4" s="209"/>
      <c r="E4" s="209"/>
      <c r="F4" s="209"/>
    </row>
    <row r="5" spans="1:6" ht="12.75" customHeight="1">
      <c r="A5" s="205" t="s">
        <v>11</v>
      </c>
      <c r="B5" s="207" t="s">
        <v>4</v>
      </c>
      <c r="C5" s="205" t="s">
        <v>5</v>
      </c>
      <c r="D5" s="205" t="s">
        <v>39</v>
      </c>
      <c r="E5" s="205" t="s">
        <v>7</v>
      </c>
      <c r="F5" s="205" t="s">
        <v>8</v>
      </c>
    </row>
    <row r="6" spans="1:6" ht="12.75" customHeight="1" thickBot="1">
      <c r="A6" s="206" t="s">
        <v>11</v>
      </c>
      <c r="B6" s="208"/>
      <c r="C6" s="206" t="s">
        <v>5</v>
      </c>
      <c r="D6" s="206" t="s">
        <v>6</v>
      </c>
      <c r="E6" s="206" t="s">
        <v>7</v>
      </c>
      <c r="F6" s="206" t="s">
        <v>8</v>
      </c>
    </row>
    <row r="7" spans="1:6" ht="12.75" customHeight="1">
      <c r="A7" s="145">
        <v>1</v>
      </c>
      <c r="B7" s="202">
        <v>1</v>
      </c>
      <c r="C7" s="203" t="s">
        <v>40</v>
      </c>
      <c r="D7" s="143" t="s">
        <v>41</v>
      </c>
      <c r="E7" s="144" t="s">
        <v>42</v>
      </c>
      <c r="F7" s="143"/>
    </row>
    <row r="8" spans="1:6" ht="12.75" customHeight="1">
      <c r="A8" s="145"/>
      <c r="B8" s="202"/>
      <c r="C8" s="203"/>
      <c r="D8" s="143"/>
      <c r="E8" s="145"/>
      <c r="F8" s="143"/>
    </row>
    <row r="9" spans="1:6" ht="12.75" customHeight="1">
      <c r="A9" s="145">
        <v>2</v>
      </c>
      <c r="B9" s="202">
        <v>2</v>
      </c>
      <c r="C9" s="203" t="s">
        <v>43</v>
      </c>
      <c r="D9" s="143" t="s">
        <v>44</v>
      </c>
      <c r="E9" s="144" t="s">
        <v>45</v>
      </c>
      <c r="F9" s="143"/>
    </row>
    <row r="10" spans="1:6" ht="12.75" customHeight="1">
      <c r="A10" s="145"/>
      <c r="B10" s="202"/>
      <c r="C10" s="203"/>
      <c r="D10" s="143"/>
      <c r="E10" s="145"/>
      <c r="F10" s="143"/>
    </row>
    <row r="11" spans="1:6" ht="15" customHeight="1">
      <c r="A11" s="145">
        <v>3</v>
      </c>
      <c r="B11" s="202">
        <v>3</v>
      </c>
      <c r="C11" s="203" t="s">
        <v>46</v>
      </c>
      <c r="D11" s="143" t="s">
        <v>47</v>
      </c>
      <c r="E11" s="144" t="s">
        <v>48</v>
      </c>
      <c r="F11" s="143"/>
    </row>
    <row r="12" spans="1:6" ht="12.75" customHeight="1">
      <c r="A12" s="145"/>
      <c r="B12" s="202"/>
      <c r="C12" s="203"/>
      <c r="D12" s="143"/>
      <c r="E12" s="145"/>
      <c r="F12" s="143"/>
    </row>
    <row r="13" spans="1:6" ht="15" customHeight="1">
      <c r="A13" s="145">
        <v>4</v>
      </c>
      <c r="B13" s="202">
        <v>4</v>
      </c>
      <c r="C13" s="203" t="s">
        <v>49</v>
      </c>
      <c r="D13" s="143" t="s">
        <v>50</v>
      </c>
      <c r="E13" s="153" t="s">
        <v>51</v>
      </c>
      <c r="F13" s="143"/>
    </row>
    <row r="14" spans="1:6" ht="15" customHeight="1">
      <c r="A14" s="145"/>
      <c r="B14" s="202"/>
      <c r="C14" s="203"/>
      <c r="D14" s="143"/>
      <c r="E14" s="144"/>
      <c r="F14" s="143"/>
    </row>
    <row r="15" spans="1:6" ht="15.75" customHeight="1">
      <c r="A15" s="145">
        <v>5</v>
      </c>
      <c r="B15" s="202">
        <v>5</v>
      </c>
      <c r="C15" s="203" t="s">
        <v>52</v>
      </c>
      <c r="D15" s="143" t="s">
        <v>50</v>
      </c>
      <c r="E15" s="153" t="s">
        <v>53</v>
      </c>
      <c r="F15" s="143"/>
    </row>
    <row r="16" spans="1:6" ht="12.75" customHeight="1">
      <c r="A16" s="145"/>
      <c r="B16" s="202"/>
      <c r="C16" s="203"/>
      <c r="D16" s="143"/>
      <c r="E16" s="144"/>
      <c r="F16" s="143"/>
    </row>
    <row r="17" spans="1:6" ht="15" customHeight="1">
      <c r="A17" s="145">
        <v>6</v>
      </c>
      <c r="B17" s="202">
        <v>6</v>
      </c>
      <c r="C17" s="203" t="s">
        <v>54</v>
      </c>
      <c r="D17" s="143" t="s">
        <v>55</v>
      </c>
      <c r="E17" s="153" t="s">
        <v>56</v>
      </c>
      <c r="F17" s="143"/>
    </row>
    <row r="18" spans="1:6" ht="12.75" customHeight="1">
      <c r="A18" s="145"/>
      <c r="B18" s="202"/>
      <c r="C18" s="203"/>
      <c r="D18" s="143"/>
      <c r="E18" s="144"/>
      <c r="F18" s="143"/>
    </row>
    <row r="19" spans="1:6" ht="15" customHeight="1">
      <c r="A19" s="145">
        <v>7</v>
      </c>
      <c r="B19" s="202">
        <v>7</v>
      </c>
      <c r="C19" s="203" t="s">
        <v>57</v>
      </c>
      <c r="D19" s="143" t="s">
        <v>58</v>
      </c>
      <c r="E19" s="145" t="s">
        <v>59</v>
      </c>
      <c r="F19" s="143"/>
    </row>
    <row r="20" spans="1:6" ht="12.75" customHeight="1">
      <c r="A20" s="145"/>
      <c r="B20" s="202"/>
      <c r="C20" s="203"/>
      <c r="D20" s="143"/>
      <c r="E20" s="145"/>
      <c r="F20" s="143"/>
    </row>
    <row r="21" spans="1:6" ht="15" customHeight="1">
      <c r="A21" s="145">
        <v>8</v>
      </c>
      <c r="B21" s="202">
        <v>8</v>
      </c>
      <c r="C21" s="203" t="s">
        <v>60</v>
      </c>
      <c r="D21" s="143" t="s">
        <v>61</v>
      </c>
      <c r="E21" s="145" t="s">
        <v>62</v>
      </c>
      <c r="F21" s="143"/>
    </row>
    <row r="22" spans="1:6" ht="12.75" customHeight="1">
      <c r="A22" s="145"/>
      <c r="B22" s="202"/>
      <c r="C22" s="203"/>
      <c r="D22" s="143"/>
      <c r="E22" s="145"/>
      <c r="F22" s="143"/>
    </row>
    <row r="23" spans="1:6" ht="15" customHeight="1">
      <c r="A23" s="145">
        <v>9</v>
      </c>
      <c r="B23" s="202">
        <v>9</v>
      </c>
      <c r="C23" s="203" t="s">
        <v>63</v>
      </c>
      <c r="D23" s="143" t="s">
        <v>64</v>
      </c>
      <c r="E23" s="145" t="s">
        <v>65</v>
      </c>
      <c r="F23" s="143"/>
    </row>
    <row r="24" spans="1:6" ht="12.75" customHeight="1">
      <c r="A24" s="145"/>
      <c r="B24" s="202"/>
      <c r="C24" s="203"/>
      <c r="D24" s="143"/>
      <c r="E24" s="145"/>
      <c r="F24" s="143"/>
    </row>
    <row r="25" spans="1:6" ht="15" customHeight="1">
      <c r="A25" s="145">
        <v>10</v>
      </c>
      <c r="B25" s="202"/>
      <c r="C25" s="204"/>
      <c r="D25" s="164"/>
      <c r="E25" s="164"/>
      <c r="F25" s="143"/>
    </row>
    <row r="26" spans="1:6" ht="12.75" customHeight="1">
      <c r="A26" s="145"/>
      <c r="B26" s="202"/>
      <c r="C26" s="204"/>
      <c r="D26" s="164"/>
      <c r="E26" s="164"/>
      <c r="F26" s="143"/>
    </row>
    <row r="27" spans="1:6" ht="15" customHeight="1">
      <c r="A27" s="145">
        <v>11</v>
      </c>
      <c r="B27" s="202"/>
      <c r="C27" s="204"/>
      <c r="D27" s="164"/>
      <c r="E27" s="164"/>
      <c r="F27" s="143"/>
    </row>
    <row r="28" spans="1:6" ht="12.75" customHeight="1">
      <c r="A28" s="145"/>
      <c r="B28" s="202"/>
      <c r="C28" s="204"/>
      <c r="D28" s="164"/>
      <c r="E28" s="164"/>
      <c r="F28" s="143"/>
    </row>
    <row r="29" spans="1:6" ht="15" customHeight="1">
      <c r="A29" s="145">
        <v>12</v>
      </c>
      <c r="B29" s="202"/>
      <c r="C29" s="204"/>
      <c r="D29" s="164"/>
      <c r="E29" s="164"/>
      <c r="F29" s="143"/>
    </row>
    <row r="30" spans="1:6" ht="12.75" customHeight="1">
      <c r="A30" s="145"/>
      <c r="B30" s="202"/>
      <c r="C30" s="204"/>
      <c r="D30" s="164"/>
      <c r="E30" s="164"/>
      <c r="F30" s="143"/>
    </row>
    <row r="31" spans="1:6" ht="15" customHeight="1">
      <c r="A31" s="145">
        <v>13</v>
      </c>
      <c r="B31" s="202"/>
      <c r="C31" s="204"/>
      <c r="D31" s="164"/>
      <c r="E31" s="164"/>
      <c r="F31" s="143"/>
    </row>
    <row r="32" spans="1:6" ht="15.75" customHeight="1">
      <c r="A32" s="145"/>
      <c r="B32" s="202"/>
      <c r="C32" s="204"/>
      <c r="D32" s="164"/>
      <c r="E32" s="164"/>
      <c r="F32" s="143"/>
    </row>
    <row r="33" spans="1:6" ht="15" customHeight="1">
      <c r="A33" s="145">
        <v>14</v>
      </c>
      <c r="B33" s="202"/>
      <c r="C33" s="204"/>
      <c r="D33" s="164"/>
      <c r="E33" s="164"/>
      <c r="F33" s="143"/>
    </row>
    <row r="34" spans="1:6" ht="12.75" customHeight="1">
      <c r="A34" s="145"/>
      <c r="B34" s="202"/>
      <c r="C34" s="204"/>
      <c r="D34" s="164"/>
      <c r="E34" s="164"/>
      <c r="F34" s="143"/>
    </row>
    <row r="35" spans="1:6" ht="15" customHeight="1">
      <c r="A35" s="145">
        <v>15</v>
      </c>
      <c r="B35" s="202"/>
      <c r="C35" s="204"/>
      <c r="D35" s="164"/>
      <c r="E35" s="164"/>
      <c r="F35" s="143"/>
    </row>
    <row r="36" spans="1:6" ht="12.75" customHeight="1">
      <c r="A36" s="145"/>
      <c r="B36" s="202"/>
      <c r="C36" s="204"/>
      <c r="D36" s="164"/>
      <c r="E36" s="164"/>
      <c r="F36" s="143"/>
    </row>
    <row r="37" spans="1:6" ht="15" customHeight="1">
      <c r="A37" s="145">
        <v>16</v>
      </c>
      <c r="B37" s="202"/>
      <c r="C37" s="204"/>
      <c r="D37" s="164"/>
      <c r="E37" s="164"/>
      <c r="F37" s="143"/>
    </row>
    <row r="38" spans="1:6" ht="12.75" customHeight="1">
      <c r="A38" s="145"/>
      <c r="B38" s="202"/>
      <c r="C38" s="204"/>
      <c r="D38" s="164"/>
      <c r="E38" s="164"/>
      <c r="F38" s="143"/>
    </row>
    <row r="39" ht="15" customHeight="1"/>
    <row r="40" ht="15.75" customHeight="1"/>
    <row r="41" spans="1:5" ht="12.75">
      <c r="A41" s="48">
        <f>HYPERLINK('[1]реквизиты'!$A$20)</f>
      </c>
      <c r="B41" s="49"/>
      <c r="C41" s="49"/>
      <c r="D41" s="49"/>
      <c r="E41" s="50">
        <f>HYPERLINK('[1]реквизиты'!$G$20)</f>
      </c>
    </row>
    <row r="42" spans="1:4" ht="12.75">
      <c r="A42" s="49"/>
      <c r="B42" s="49"/>
      <c r="C42" s="49"/>
      <c r="D42" s="52"/>
    </row>
    <row r="43" spans="1:5" ht="12.75">
      <c r="A43" s="53">
        <f>HYPERLINK('[1]реквизиты'!$A$22)</f>
      </c>
      <c r="B43" s="49"/>
      <c r="C43" s="49"/>
      <c r="D43" s="54"/>
      <c r="E43" s="50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B5" sqref="B5:D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0" t="str">
        <f>HYPERLINK('[1]реквизиты'!$A$2)</f>
        <v>THE WORLD CHAMPIONSHIP IN COMBAT SAMBO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45"/>
      <c r="M1" s="45"/>
      <c r="N1" s="45"/>
      <c r="O1" s="45"/>
      <c r="P1" s="45"/>
    </row>
    <row r="2" spans="1:19" ht="12.75" customHeight="1">
      <c r="A2" s="214" t="str">
        <f>HYPERLINK('[1]реквизиты'!$A$3)</f>
        <v>13-17 November 2008      S.Petersburg /Rossia/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46"/>
      <c r="M2" s="46"/>
      <c r="N2" s="46"/>
      <c r="O2" s="46"/>
      <c r="P2" s="46"/>
      <c r="S2" s="9"/>
    </row>
    <row r="3" spans="1:12" ht="15.75">
      <c r="A3" s="215" t="str">
        <f>HYPERLINK('пр.взв.'!A4)</f>
        <v>Weight category  52 кg.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47"/>
    </row>
    <row r="4" spans="1:3" ht="16.5" thickBot="1">
      <c r="A4" s="213" t="s">
        <v>0</v>
      </c>
      <c r="B4" s="213"/>
      <c r="C4" s="5"/>
    </row>
    <row r="5" spans="1:13" ht="12.75" customHeight="1" thickBot="1">
      <c r="A5" s="217">
        <v>1</v>
      </c>
      <c r="B5" s="219" t="str">
        <f>VLOOKUP(A5,'пр.взв.'!B7:C38,2,FALSE)</f>
        <v>KOJGOKULOV Baktybek</v>
      </c>
      <c r="C5" s="221" t="str">
        <f>VLOOKUP(B5,'пр.взв.'!C7:D38,2,FALSE)</f>
        <v>1978</v>
      </c>
      <c r="D5" s="223" t="str">
        <f>VLOOKUP(A5,'пр.взв.'!B6:E37,4,FALSE)</f>
        <v>KGZ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8"/>
      <c r="B6" s="220"/>
      <c r="C6" s="222"/>
      <c r="D6" s="22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8">
        <v>9</v>
      </c>
      <c r="B7" s="226" t="str">
        <f>VLOOKUP(A7,'пр.взв.'!B9:C40,2,FALSE)</f>
        <v>CHORNYI Sergii</v>
      </c>
      <c r="C7" s="224" t="str">
        <f>VLOOKUP(B7,'пр.взв.'!C9:D40,2,FALSE)</f>
        <v>1988</v>
      </c>
      <c r="D7" s="224" t="str">
        <f>VLOOKUP(A7,'пр.взв.'!B6:E37,4,FALSE)</f>
        <v>UKR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25"/>
      <c r="B8" s="227"/>
      <c r="C8" s="228"/>
      <c r="D8" s="228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217">
        <v>5</v>
      </c>
      <c r="B9" s="219" t="str">
        <f>VLOOKUP(A9,'пр.взв.'!B11:C42,2,FALSE)</f>
        <v>STISHAK Anatoli</v>
      </c>
      <c r="C9" s="221" t="str">
        <f>VLOOKUP(B9,'пр.взв.'!C11:D42,2,FALSE)</f>
        <v>1986</v>
      </c>
      <c r="D9" s="221" t="str">
        <f>VLOOKUP(A9,'пр.взв.'!B6:E37,4,FALSE)</f>
        <v>RUS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218"/>
      <c r="B10" s="220"/>
      <c r="C10" s="222"/>
      <c r="D10" s="222"/>
      <c r="E10" s="19" t="s">
        <v>72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8">
        <v>13</v>
      </c>
      <c r="B11" s="230" t="e">
        <f>VLOOKUP(A11,'пр.взв.'!B7:C38,2,FALSE)</f>
        <v>#N/A</v>
      </c>
      <c r="C11" s="232" t="e">
        <f>VLOOKUP(B11,'пр.взв.'!C7:D38,2,FALSE)</f>
        <v>#N/A</v>
      </c>
      <c r="D11" s="232" t="e">
        <f>VLOOKUP(A11,'пр.взв.'!B6:E37,4,FALSE)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25"/>
      <c r="B12" s="231"/>
      <c r="C12" s="233"/>
      <c r="D12" s="233"/>
      <c r="E12" s="17"/>
      <c r="F12" s="229"/>
      <c r="G12" s="229"/>
      <c r="H12" s="25"/>
      <c r="I12" s="19"/>
      <c r="J12" s="13"/>
      <c r="K12" s="13"/>
      <c r="L12" s="13"/>
    </row>
    <row r="13" spans="1:12" ht="12.75" customHeight="1" thickBot="1">
      <c r="A13" s="217">
        <v>3</v>
      </c>
      <c r="B13" s="219" t="str">
        <f>VLOOKUP(A13,'пр.взв.'!B7:C38,2,FALSE)</f>
        <v>MEHDIEV Sahib</v>
      </c>
      <c r="C13" s="221" t="str">
        <f>VLOOKUP(B13,'пр.взв.'!C7:D38,2,FALSE)</f>
        <v>1979</v>
      </c>
      <c r="D13" s="221" t="str">
        <f>VLOOKUP(A13,'пр.взв.'!B6:E37,4,FALSE)</f>
        <v>AZE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218"/>
      <c r="B14" s="220"/>
      <c r="C14" s="222"/>
      <c r="D14" s="222"/>
      <c r="E14" s="19" t="s">
        <v>73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8">
        <v>11</v>
      </c>
      <c r="B15" s="230" t="e">
        <f>VLOOKUP(A15,'пр.взв.'!B17:C47,2,FALSE)</f>
        <v>#N/A</v>
      </c>
      <c r="C15" s="232" t="e">
        <f>VLOOKUP(B15,'пр.взв.'!C17:D47,2,FALSE)</f>
        <v>#N/A</v>
      </c>
      <c r="D15" s="232" t="e">
        <f>VLOOKUP(A15,'пр.взв.'!B6:E37,4,FALSE)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25"/>
      <c r="B16" s="231"/>
      <c r="C16" s="233"/>
      <c r="D16" s="23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17">
        <v>7</v>
      </c>
      <c r="B17" s="219" t="str">
        <f>VLOOKUP(A17,'пр.взв.'!B19:C49,2,FALSE)</f>
        <v>ASENOV Radoslav</v>
      </c>
      <c r="C17" s="221" t="str">
        <f>VLOOKUP(B17,'пр.взв.'!C19:D49,2,FALSE)</f>
        <v>1991</v>
      </c>
      <c r="D17" s="221" t="str">
        <f>VLOOKUP(A17,'пр.взв.'!B6:E37,4,FALSE)</f>
        <v>BUL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218"/>
      <c r="B18" s="220"/>
      <c r="C18" s="222"/>
      <c r="D18" s="222"/>
      <c r="E18" s="19" t="s">
        <v>71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8">
        <v>15</v>
      </c>
      <c r="B19" s="230" t="e">
        <f>VLOOKUP(A19,'пр.взв.'!B21:C51,2,FALSE)</f>
        <v>#N/A</v>
      </c>
      <c r="C19" s="232" t="e">
        <f>VLOOKUP(B19,'пр.взв.'!C21:D51,2,FALSE)</f>
        <v>#N/A</v>
      </c>
      <c r="D19" s="232" t="e">
        <f>VLOOKUP(A19,'пр.взв.'!B6:E37,4,FALSE)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25"/>
      <c r="B20" s="231"/>
      <c r="C20" s="233"/>
      <c r="D20" s="23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17">
        <v>2</v>
      </c>
      <c r="B22" s="219" t="str">
        <f>VLOOKUP(СТАРТОВЫЙ!A22,'пр.взв.'!B7:C38,2,FALSE)</f>
        <v>SULEIMANOV Almaz</v>
      </c>
      <c r="C22" s="221" t="str">
        <f>VLOOKUP(СТАРТОВЫЙ!B22,'пр.взв.'!C7:D38,2,FALSE)</f>
        <v>1985</v>
      </c>
      <c r="D22" s="223" t="str">
        <f>VLOOKUP(A22,'пр.взв.'!B5:E36,4,FALSE)</f>
        <v>KAZ</v>
      </c>
      <c r="E22" s="12"/>
      <c r="F22" s="13"/>
      <c r="G22" s="13"/>
      <c r="H22" s="13"/>
      <c r="I22" s="13"/>
      <c r="J22" s="4"/>
      <c r="K22" s="16"/>
    </row>
    <row r="23" spans="1:11" ht="15.75">
      <c r="A23" s="218"/>
      <c r="B23" s="220"/>
      <c r="C23" s="222"/>
      <c r="D23" s="224"/>
      <c r="E23" s="19" t="s">
        <v>70</v>
      </c>
      <c r="F23" s="15"/>
      <c r="G23" s="15"/>
      <c r="H23" s="13"/>
      <c r="I23" s="13"/>
      <c r="J23" s="4"/>
      <c r="K23" s="32"/>
    </row>
    <row r="24" spans="1:11" ht="16.5" thickBot="1">
      <c r="A24" s="218">
        <v>10</v>
      </c>
      <c r="B24" s="230" t="e">
        <f>VLOOKUP(СТАРТОВЫЙ!A24,'пр.взв.'!B9:C40,2,FALSE)</f>
        <v>#N/A</v>
      </c>
      <c r="C24" s="232" t="e">
        <f>VLOOKUP(СТАРТОВЫЙ!B24,'пр.взв.'!C9:D40,2,FALSE)</f>
        <v>#N/A</v>
      </c>
      <c r="D24" s="232" t="e">
        <f>VLOOKUP(A24,'пр.взв.'!B5:E36,4,FALSE)</f>
        <v>#N/A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225"/>
      <c r="B25" s="231"/>
      <c r="C25" s="233"/>
      <c r="D25" s="233"/>
      <c r="E25" s="17"/>
      <c r="F25" s="21"/>
      <c r="G25" s="19"/>
      <c r="H25" s="13"/>
      <c r="I25" s="13"/>
      <c r="J25" s="4"/>
      <c r="K25" s="32"/>
    </row>
    <row r="26" spans="1:11" ht="16.5" thickBot="1">
      <c r="A26" s="217">
        <v>6</v>
      </c>
      <c r="B26" s="219" t="str">
        <f>VLOOKUP(СТАРТОВЫЙ!A26,'пр.взв.'!B11:C42,2,FALSE)</f>
        <v>BADRAKH Turmunkh</v>
      </c>
      <c r="C26" s="221" t="str">
        <f>VLOOKUP(СТАРТОВЫЙ!B26,'пр.взв.'!C11:D42,2,FALSE)</f>
        <v>1987</v>
      </c>
      <c r="D26" s="221" t="str">
        <f>VLOOKUP(A26,'пр.взв.'!B5:E36,4,FALSE)</f>
        <v>MNG</v>
      </c>
      <c r="E26" s="12"/>
      <c r="F26" s="21"/>
      <c r="G26" s="16"/>
      <c r="H26" s="26"/>
      <c r="I26" s="13"/>
      <c r="J26" s="4"/>
      <c r="K26" s="32"/>
    </row>
    <row r="27" spans="1:11" ht="15.75">
      <c r="A27" s="218"/>
      <c r="B27" s="220"/>
      <c r="C27" s="222"/>
      <c r="D27" s="222"/>
      <c r="E27" s="19" t="s">
        <v>69</v>
      </c>
      <c r="F27" s="24"/>
      <c r="G27" s="15"/>
      <c r="H27" s="25"/>
      <c r="I27" s="13"/>
      <c r="J27" s="4"/>
      <c r="K27" s="32"/>
    </row>
    <row r="28" spans="1:11" ht="16.5" thickBot="1">
      <c r="A28" s="218">
        <v>14</v>
      </c>
      <c r="B28" s="230" t="e">
        <f>VLOOKUP(СТАРТОВЫЙ!A28,'пр.взв.'!B13:C44,2,FALSE)</f>
        <v>#N/A</v>
      </c>
      <c r="C28" s="232" t="e">
        <f>VLOOKUP(СТАРТОВЫЙ!B28,'пр.взв.'!C13:D44,2,FALSE)</f>
        <v>#N/A</v>
      </c>
      <c r="D28" s="232" t="e">
        <f>VLOOKUP(A28,'пр.взв.'!B5:E36,4,FALSE)</f>
        <v>#N/A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225"/>
      <c r="B29" s="231"/>
      <c r="C29" s="233"/>
      <c r="D29" s="233"/>
      <c r="E29" s="17"/>
      <c r="F29" s="229"/>
      <c r="G29" s="229"/>
      <c r="H29" s="25"/>
      <c r="I29" s="19"/>
      <c r="J29" s="3"/>
      <c r="K29" s="31"/>
    </row>
    <row r="30" spans="1:9" ht="16.5" thickBot="1">
      <c r="A30" s="217">
        <v>4</v>
      </c>
      <c r="B30" s="219" t="str">
        <f>VLOOKUP(A30,'пр.взв.'!B7:C38,2,FALSE)</f>
        <v>COLINA Ronald</v>
      </c>
      <c r="C30" s="221" t="str">
        <f>VLOOKUP(B30,'пр.взв.'!C7:D38,2,FALSE)</f>
        <v>1986</v>
      </c>
      <c r="D30" s="221" t="str">
        <f>VLOOKUP(A30,'пр.взв.'!B5:E36,4,FALSE)</f>
        <v>VEN</v>
      </c>
      <c r="E30" s="12"/>
      <c r="F30" s="15"/>
      <c r="G30" s="15"/>
      <c r="H30" s="25"/>
      <c r="I30" s="16"/>
    </row>
    <row r="31" spans="1:9" ht="15.75">
      <c r="A31" s="218"/>
      <c r="B31" s="220"/>
      <c r="C31" s="222"/>
      <c r="D31" s="222"/>
      <c r="E31" s="19" t="s">
        <v>68</v>
      </c>
      <c r="F31" s="15"/>
      <c r="G31" s="15"/>
      <c r="H31" s="25"/>
      <c r="I31" s="13"/>
    </row>
    <row r="32" spans="1:9" ht="16.5" thickBot="1">
      <c r="A32" s="218">
        <v>12</v>
      </c>
      <c r="B32" s="230" t="e">
        <f>VLOOKUP(СТАРТОВЫЙ!A32,'пр.взв.'!B17:C47,2,FALSE)</f>
        <v>#N/A</v>
      </c>
      <c r="C32" s="232" t="e">
        <f>VLOOKUP(СТАРТОВЫЙ!B32,'пр.взв.'!C17:D47,2,FALSE)</f>
        <v>#N/A</v>
      </c>
      <c r="D32" s="232" t="e">
        <f>VLOOKUP(A32,'пр.взв.'!B5:E36,4,FALSE)</f>
        <v>#N/A</v>
      </c>
      <c r="E32" s="16"/>
      <c r="F32" s="20"/>
      <c r="G32" s="15"/>
      <c r="H32" s="25"/>
      <c r="I32" s="13"/>
    </row>
    <row r="33" spans="1:9" ht="16.5" thickBot="1">
      <c r="A33" s="225"/>
      <c r="B33" s="231"/>
      <c r="C33" s="233"/>
      <c r="D33" s="233"/>
      <c r="E33" s="17"/>
      <c r="F33" s="21"/>
      <c r="G33" s="19"/>
      <c r="H33" s="27"/>
      <c r="I33" s="13"/>
    </row>
    <row r="34" spans="1:9" ht="16.5" thickBot="1">
      <c r="A34" s="217">
        <v>8</v>
      </c>
      <c r="B34" s="219" t="str">
        <f>VLOOKUP(СТАРТОВЫЙ!A34,'пр.взв.'!B19:C49,2,FALSE)</f>
        <v>OTARJAN Vahe</v>
      </c>
      <c r="C34" s="221" t="str">
        <f>VLOOKUP(СТАРТОВЫЙ!B34,'пр.взв.'!C19:D49,2,FALSE)</f>
        <v>1983</v>
      </c>
      <c r="D34" s="221" t="str">
        <f>VLOOKUP(A34,'пр.взв.'!B5:E36,4,FALSE)</f>
        <v>ARM</v>
      </c>
      <c r="E34" s="12"/>
      <c r="F34" s="22"/>
      <c r="G34" s="16"/>
      <c r="H34" s="10"/>
      <c r="I34" s="10"/>
    </row>
    <row r="35" spans="1:9" ht="15.75">
      <c r="A35" s="218"/>
      <c r="B35" s="220"/>
      <c r="C35" s="222"/>
      <c r="D35" s="222"/>
      <c r="E35" s="19" t="s">
        <v>67</v>
      </c>
      <c r="F35" s="23"/>
      <c r="G35" s="17"/>
      <c r="H35" s="18"/>
      <c r="I35" s="18"/>
    </row>
    <row r="36" spans="1:9" ht="16.5" thickBot="1">
      <c r="A36" s="218">
        <v>16</v>
      </c>
      <c r="B36" s="230" t="e">
        <f>VLOOKUP(СТАРТОВЫЙ!A36,'пр.взв.'!B21:C51,2,FALSE)</f>
        <v>#N/A</v>
      </c>
      <c r="C36" s="232" t="e">
        <f>VLOOKUP(СТАРТОВЫЙ!B36,'пр.взв.'!C21:D51,2,FALSE)</f>
        <v>#N/A</v>
      </c>
      <c r="D36" s="232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25"/>
      <c r="B37" s="231"/>
      <c r="C37" s="233"/>
      <c r="D37" s="233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5"/>
      <c r="E39" s="35"/>
      <c r="F39" s="35"/>
      <c r="G39" s="35"/>
      <c r="H39" s="35"/>
      <c r="I39" s="35"/>
    </row>
    <row r="40" spans="2:9" ht="12" customHeight="1">
      <c r="B40" s="110"/>
      <c r="C40" s="33"/>
      <c r="D40" s="234" t="s">
        <v>2</v>
      </c>
      <c r="E40" s="35"/>
      <c r="F40" s="35"/>
      <c r="G40" s="35"/>
      <c r="H40" s="35"/>
      <c r="I40" s="35"/>
    </row>
    <row r="41" spans="2:10" ht="12" customHeight="1">
      <c r="B41" s="33"/>
      <c r="C41" s="33"/>
      <c r="D41" s="234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D42" s="4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D43" s="4"/>
      <c r="E43" s="3"/>
      <c r="F43" s="37"/>
      <c r="G43" s="36"/>
      <c r="H43" s="38"/>
      <c r="I43" s="35"/>
      <c r="J43" s="35"/>
      <c r="K43" s="33"/>
    </row>
    <row r="44" spans="2:11" ht="12" customHeight="1">
      <c r="B44" s="110"/>
      <c r="C44" s="33"/>
      <c r="D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D45" s="4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D46" s="4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D47" s="4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3"/>
      <c r="C48" s="33"/>
      <c r="D48" s="4"/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110"/>
      <c r="C49" s="33"/>
      <c r="D49" s="235" t="s">
        <v>3</v>
      </c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235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110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mergeCells count="72">
    <mergeCell ref="A36:A37"/>
    <mergeCell ref="D40:D41"/>
    <mergeCell ref="D49:D50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3">
      <selection activeCell="M26" sqref="M26:M2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8" customWidth="1"/>
    <col min="6" max="6" width="3.7109375" style="8" customWidth="1"/>
    <col min="7" max="7" width="4.7109375" style="8" customWidth="1"/>
    <col min="8" max="8" width="3.8515625" style="8" customWidth="1"/>
    <col min="9" max="9" width="4.7109375" style="8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314" t="s">
        <v>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45"/>
      <c r="P1" s="45"/>
      <c r="Q1" s="45"/>
      <c r="R1" s="45"/>
    </row>
    <row r="2" spans="2:19" ht="39.75" customHeight="1" thickBot="1">
      <c r="B2" s="66"/>
      <c r="D2" s="98"/>
      <c r="E2" s="111"/>
      <c r="F2" s="111"/>
      <c r="G2" s="111"/>
      <c r="H2" s="111"/>
      <c r="I2" s="111"/>
      <c r="J2" s="98"/>
      <c r="K2" s="307" t="str">
        <f>HYPERLINK('[1]реквизиты'!$A$2)</f>
        <v>THE WORLD CHAMPIONSHIP IN COMBAT SAMBO</v>
      </c>
      <c r="L2" s="308"/>
      <c r="M2" s="308"/>
      <c r="N2" s="309"/>
      <c r="O2" s="46"/>
      <c r="P2" s="46"/>
      <c r="Q2" s="46"/>
      <c r="R2" s="46"/>
      <c r="S2" s="9"/>
    </row>
    <row r="3" spans="1:14" ht="20.25" customHeight="1" thickBot="1">
      <c r="A3" s="4"/>
      <c r="B3" s="67"/>
      <c r="J3" s="99"/>
      <c r="K3" s="310" t="str">
        <f>HYPERLINK('[1]реквизиты'!$A$3)</f>
        <v>13-17 November 2008      S.Petersburg /Rossia/</v>
      </c>
      <c r="L3" s="310"/>
      <c r="M3" s="310"/>
      <c r="N3" s="310"/>
    </row>
    <row r="4" spans="1:14" ht="19.5" customHeight="1" thickBot="1">
      <c r="A4" s="238" t="s">
        <v>37</v>
      </c>
      <c r="D4" s="100"/>
      <c r="E4" s="112"/>
      <c r="F4" s="112"/>
      <c r="G4" s="112"/>
      <c r="H4" s="112"/>
      <c r="I4" s="112"/>
      <c r="J4" s="100"/>
      <c r="K4" s="311" t="str">
        <f>HYPERLINK('пр.взв.'!A4)</f>
        <v>Weight category  52 кg.</v>
      </c>
      <c r="L4" s="312"/>
      <c r="M4" s="312"/>
      <c r="N4" s="313"/>
    </row>
    <row r="5" ht="12.75" customHeight="1" thickBot="1">
      <c r="A5" s="237" t="s">
        <v>24</v>
      </c>
    </row>
    <row r="6" spans="1:14" ht="12.75" customHeight="1" thickBot="1">
      <c r="A6" s="217">
        <v>1</v>
      </c>
      <c r="B6" s="252" t="str">
        <f>VLOOKUP(A6,'пр.взв.'!B7:C38,2,FALSE)</f>
        <v>KOJGOKULOV Baktybek</v>
      </c>
      <c r="C6" s="223" t="str">
        <f>VLOOKUP(B6,'пр.взв.'!C7:D38,2,FALSE)</f>
        <v>1978</v>
      </c>
      <c r="D6" s="223" t="str">
        <f>VLOOKUP(A6,'пр.взв.'!B7:E38,4,FALSE)</f>
        <v>KGZ</v>
      </c>
      <c r="E6" s="12"/>
      <c r="F6" s="13"/>
      <c r="G6" s="13"/>
      <c r="H6" s="13"/>
      <c r="I6" s="13"/>
      <c r="J6" s="13"/>
      <c r="K6" s="287">
        <v>1</v>
      </c>
      <c r="L6" s="291">
        <v>5</v>
      </c>
      <c r="M6" s="239" t="str">
        <f>VLOOKUP(L6,'пр.взв.'!B7:E38,2,FALSE)</f>
        <v>STISHAK Anatoli</v>
      </c>
      <c r="N6" s="272" t="str">
        <f>VLOOKUP(L6,'пр.взв.'!B7:F38,4,FALSE)</f>
        <v>RUS</v>
      </c>
    </row>
    <row r="7" spans="1:14" ht="12.75" customHeight="1">
      <c r="A7" s="218"/>
      <c r="B7" s="253"/>
      <c r="C7" s="224"/>
      <c r="D7" s="224"/>
      <c r="E7" s="109" t="s">
        <v>74</v>
      </c>
      <c r="F7" s="15"/>
      <c r="G7" s="15"/>
      <c r="H7" s="59"/>
      <c r="K7" s="288"/>
      <c r="L7" s="292"/>
      <c r="M7" s="240"/>
      <c r="N7" s="273"/>
    </row>
    <row r="8" spans="1:14" ht="12.75" customHeight="1" thickBot="1">
      <c r="A8" s="218">
        <v>9</v>
      </c>
      <c r="B8" s="254" t="str">
        <f>VLOOKUP(A8,'пр.взв.'!B9:C40,2,FALSE)</f>
        <v>CHORNYI Sergii</v>
      </c>
      <c r="C8" s="224" t="str">
        <f>VLOOKUP(B8,'пр.взв.'!C9:D40,2,FALSE)</f>
        <v>1988</v>
      </c>
      <c r="D8" s="224" t="str">
        <f>VLOOKUP(A8,'пр.взв.'!B7:E38,4,FALSE)</f>
        <v>UKR</v>
      </c>
      <c r="E8" s="16" t="s">
        <v>75</v>
      </c>
      <c r="F8" s="20"/>
      <c r="G8" s="15"/>
      <c r="H8" s="13"/>
      <c r="K8" s="289">
        <v>2</v>
      </c>
      <c r="L8" s="293">
        <v>2</v>
      </c>
      <c r="M8" s="241" t="str">
        <f>VLOOKUP(L8,'пр.взв.'!B7:E38,2,FALSE)</f>
        <v>SULEIMANOV Almaz</v>
      </c>
      <c r="N8" s="274" t="str">
        <f>VLOOKUP(L8,'пр.взв.'!B7:E38,4,FALSE)</f>
        <v>KAZ</v>
      </c>
    </row>
    <row r="9" spans="1:14" ht="12.75" customHeight="1" thickBot="1">
      <c r="A9" s="225"/>
      <c r="B9" s="255"/>
      <c r="C9" s="228"/>
      <c r="D9" s="228"/>
      <c r="E9" s="17"/>
      <c r="F9" s="21"/>
      <c r="G9" s="109" t="s">
        <v>72</v>
      </c>
      <c r="H9" s="13"/>
      <c r="K9" s="289"/>
      <c r="L9" s="294"/>
      <c r="M9" s="242"/>
      <c r="N9" s="275"/>
    </row>
    <row r="10" spans="1:14" ht="12.75" customHeight="1" thickBot="1">
      <c r="A10" s="217">
        <v>5</v>
      </c>
      <c r="B10" s="252" t="str">
        <f>VLOOKUP(A10,'пр.взв.'!B11:C42,2,FALSE)</f>
        <v>STISHAK Anatoli</v>
      </c>
      <c r="C10" s="221" t="str">
        <f>VLOOKUP(B10,'пр.взв.'!C11:D42,2,FALSE)</f>
        <v>1986</v>
      </c>
      <c r="D10" s="221" t="str">
        <f>VLOOKUP(A10,'пр.взв.'!B7:E38,4,FALSE)</f>
        <v>RUS</v>
      </c>
      <c r="E10" s="12"/>
      <c r="F10" s="21"/>
      <c r="G10" s="16" t="s">
        <v>75</v>
      </c>
      <c r="H10" s="26"/>
      <c r="I10" s="13"/>
      <c r="K10" s="258">
        <v>3</v>
      </c>
      <c r="L10" s="281">
        <v>9</v>
      </c>
      <c r="M10" s="243" t="str">
        <f>VLOOKUP(L10,'пр.взв.'!B7:E38,2,FALSE)</f>
        <v>CHORNYI Sergii</v>
      </c>
      <c r="N10" s="276" t="str">
        <f>VLOOKUP(L10,'пр.взв.'!B7:E38,4,FALSE)</f>
        <v>UKR</v>
      </c>
    </row>
    <row r="11" spans="1:14" ht="12.75" customHeight="1">
      <c r="A11" s="218"/>
      <c r="B11" s="253"/>
      <c r="C11" s="222"/>
      <c r="D11" s="222"/>
      <c r="E11" s="109" t="s">
        <v>72</v>
      </c>
      <c r="F11" s="24"/>
      <c r="G11" s="15"/>
      <c r="H11" s="25"/>
      <c r="I11" s="13"/>
      <c r="J11" s="13"/>
      <c r="K11" s="258"/>
      <c r="L11" s="282"/>
      <c r="M11" s="244"/>
      <c r="N11" s="277"/>
    </row>
    <row r="12" spans="1:14" ht="12.75" customHeight="1" thickBot="1">
      <c r="A12" s="218">
        <v>13</v>
      </c>
      <c r="B12" s="256" t="e">
        <f>VLOOKUP(A12,'пр.взв.'!B7:C38,2,FALSE)</f>
        <v>#N/A</v>
      </c>
      <c r="C12" s="232" t="e">
        <f>VLOOKUP(B12,'пр.взв.'!C7:D38,2,FALSE)</f>
        <v>#N/A</v>
      </c>
      <c r="D12" s="232" t="e">
        <f>VLOOKUP(A12,'пр.взв.'!B7:E38,4,FALSE)</f>
        <v>#N/A</v>
      </c>
      <c r="E12" s="16"/>
      <c r="F12" s="15"/>
      <c r="G12" s="15"/>
      <c r="H12" s="25"/>
      <c r="I12" s="113"/>
      <c r="J12" s="29"/>
      <c r="K12" s="258">
        <v>3</v>
      </c>
      <c r="L12" s="281">
        <v>8</v>
      </c>
      <c r="M12" s="243" t="str">
        <f>VLOOKUP(L12,'пр.взв.'!B7:E38,2,FALSE)</f>
        <v>OTARJAN Vahe</v>
      </c>
      <c r="N12" s="276" t="str">
        <f>VLOOKUP(L12,'пр.взв.'!B7:E38,4,FALSE)</f>
        <v>ARM</v>
      </c>
    </row>
    <row r="13" spans="1:14" ht="12.75" customHeight="1" thickBot="1">
      <c r="A13" s="225"/>
      <c r="B13" s="257"/>
      <c r="C13" s="233"/>
      <c r="D13" s="233"/>
      <c r="E13" s="17"/>
      <c r="F13" s="229"/>
      <c r="G13" s="229"/>
      <c r="H13" s="25"/>
      <c r="I13" s="109" t="s">
        <v>72</v>
      </c>
      <c r="J13" s="13"/>
      <c r="K13" s="258"/>
      <c r="L13" s="282"/>
      <c r="M13" s="244"/>
      <c r="N13" s="277"/>
    </row>
    <row r="14" spans="1:14" ht="12.75" customHeight="1" thickBot="1">
      <c r="A14" s="217">
        <v>3</v>
      </c>
      <c r="B14" s="252" t="str">
        <f>VLOOKUP(A14,'пр.взв.'!B7:C38,2,FALSE)</f>
        <v>MEHDIEV Sahib</v>
      </c>
      <c r="C14" s="221" t="str">
        <f>VLOOKUP(B14,'пр.взв.'!C7:D38,2,FALSE)</f>
        <v>1979</v>
      </c>
      <c r="D14" s="221" t="str">
        <f>VLOOKUP(A14,'пр.взв.'!B7:E38,4,FALSE)</f>
        <v>AZE</v>
      </c>
      <c r="E14" s="12"/>
      <c r="F14" s="15"/>
      <c r="G14" s="15"/>
      <c r="H14" s="25"/>
      <c r="I14" s="16" t="s">
        <v>76</v>
      </c>
      <c r="J14" s="13"/>
      <c r="K14" s="259">
        <v>5</v>
      </c>
      <c r="L14" s="283">
        <v>3</v>
      </c>
      <c r="M14" s="245" t="str">
        <f>VLOOKUP(L14,'пр.взв.'!B7:E38,2,FALSE)</f>
        <v>MEHDIEV Sahib</v>
      </c>
      <c r="N14" s="278" t="str">
        <f>VLOOKUP(L14,'пр.взв.'!B7:E38,4,FALSE)</f>
        <v>AZE</v>
      </c>
    </row>
    <row r="15" spans="1:14" ht="12.75" customHeight="1">
      <c r="A15" s="218"/>
      <c r="B15" s="253"/>
      <c r="C15" s="222"/>
      <c r="D15" s="222"/>
      <c r="E15" s="109" t="s">
        <v>73</v>
      </c>
      <c r="F15" s="15"/>
      <c r="G15" s="15"/>
      <c r="H15" s="25"/>
      <c r="I15" s="76"/>
      <c r="J15" s="13"/>
      <c r="K15" s="259"/>
      <c r="L15" s="284"/>
      <c r="M15" s="246"/>
      <c r="N15" s="279"/>
    </row>
    <row r="16" spans="1:14" ht="12.75" customHeight="1" thickBot="1">
      <c r="A16" s="218">
        <v>11</v>
      </c>
      <c r="B16" s="256" t="e">
        <f>VLOOKUP(A16,'пр.взв.'!B17:C47,2,FALSE)</f>
        <v>#N/A</v>
      </c>
      <c r="C16" s="232" t="e">
        <f>VLOOKUP(B16,'пр.взв.'!C17:D47,2,FALSE)</f>
        <v>#N/A</v>
      </c>
      <c r="D16" s="232" t="e">
        <f>VLOOKUP(A16,'пр.взв.'!B7:E38,4,FALSE)</f>
        <v>#N/A</v>
      </c>
      <c r="E16" s="16"/>
      <c r="F16" s="20"/>
      <c r="G16" s="15"/>
      <c r="H16" s="25"/>
      <c r="I16" s="25"/>
      <c r="J16" s="13"/>
      <c r="K16" s="259">
        <v>6</v>
      </c>
      <c r="L16" s="283">
        <v>1</v>
      </c>
      <c r="M16" s="250" t="str">
        <f>VLOOKUP(L16,'пр.взв.'!B7:E38,2,FALSE)</f>
        <v>KOJGOKULOV Baktybek</v>
      </c>
      <c r="N16" s="278" t="str">
        <f>VLOOKUP(L16,'пр.взв.'!B7:E38,4,FALSE)</f>
        <v>KGZ</v>
      </c>
    </row>
    <row r="17" spans="1:14" ht="12.75" customHeight="1" thickBot="1">
      <c r="A17" s="225"/>
      <c r="B17" s="257"/>
      <c r="C17" s="233"/>
      <c r="D17" s="233"/>
      <c r="E17" s="17"/>
      <c r="F17" s="21"/>
      <c r="G17" s="109" t="s">
        <v>73</v>
      </c>
      <c r="H17" s="27"/>
      <c r="I17" s="25"/>
      <c r="J17" s="13"/>
      <c r="K17" s="259"/>
      <c r="L17" s="284"/>
      <c r="M17" s="251"/>
      <c r="N17" s="279"/>
    </row>
    <row r="18" spans="1:14" ht="12.75" customHeight="1" thickBot="1">
      <c r="A18" s="217">
        <v>7</v>
      </c>
      <c r="B18" s="252" t="str">
        <f>VLOOKUP(A18,'пр.взв.'!B19:C49,2,FALSE)</f>
        <v>ASENOV Radoslav</v>
      </c>
      <c r="C18" s="221" t="str">
        <f>VLOOKUP(B18,'пр.взв.'!C19:D49,2,FALSE)</f>
        <v>1991</v>
      </c>
      <c r="D18" s="221" t="str">
        <f>VLOOKUP(A18,'пр.взв.'!B7:E38,4,FALSE)</f>
        <v>BUL</v>
      </c>
      <c r="E18" s="12"/>
      <c r="F18" s="22"/>
      <c r="G18" s="16" t="s">
        <v>75</v>
      </c>
      <c r="H18" s="10"/>
      <c r="I18" s="42"/>
      <c r="J18" s="10"/>
      <c r="K18" s="247" t="s">
        <v>78</v>
      </c>
      <c r="L18" s="285">
        <v>7</v>
      </c>
      <c r="M18" s="248" t="str">
        <f>VLOOKUP(L18,'пр.взв.'!B7:E38,2,FALSE)</f>
        <v>ASENOV Radoslav</v>
      </c>
      <c r="N18" s="280" t="str">
        <f>VLOOKUP(L18,'пр.взв.'!B7:E38,4,FALSE)</f>
        <v>BUL</v>
      </c>
    </row>
    <row r="19" spans="1:14" ht="12.75" customHeight="1">
      <c r="A19" s="218"/>
      <c r="B19" s="253"/>
      <c r="C19" s="222"/>
      <c r="D19" s="222"/>
      <c r="E19" s="109" t="s">
        <v>71</v>
      </c>
      <c r="F19" s="23"/>
      <c r="G19" s="17" t="s">
        <v>79</v>
      </c>
      <c r="H19" s="18"/>
      <c r="I19" s="25"/>
      <c r="J19" s="18"/>
      <c r="K19" s="247"/>
      <c r="L19" s="286"/>
      <c r="M19" s="249"/>
      <c r="N19" s="222"/>
    </row>
    <row r="20" spans="1:14" ht="13.5" customHeight="1" thickBot="1">
      <c r="A20" s="218">
        <v>15</v>
      </c>
      <c r="B20" s="256" t="e">
        <f>VLOOKUP(A20,'пр.взв.'!B21:C51,2,FALSE)</f>
        <v>#N/A</v>
      </c>
      <c r="C20" s="232" t="e">
        <f>VLOOKUP(B20,'пр.взв.'!C21:D51,2,FALSE)</f>
        <v>#N/A</v>
      </c>
      <c r="D20" s="232" t="e">
        <f>VLOOKUP(A20,'пр.взв.'!B7:E38,4,FALSE)</f>
        <v>#N/A</v>
      </c>
      <c r="E20" s="16"/>
      <c r="F20" s="17"/>
      <c r="G20" s="17"/>
      <c r="H20" s="18"/>
      <c r="I20" s="25"/>
      <c r="J20" s="18"/>
      <c r="K20" s="247" t="s">
        <v>78</v>
      </c>
      <c r="L20" s="285">
        <v>6</v>
      </c>
      <c r="M20" s="248" t="str">
        <f>VLOOKUP(L20,'пр.взв.'!B7:E38,2,FALSE)</f>
        <v>BADRAKH Turmunkh</v>
      </c>
      <c r="N20" s="280" t="str">
        <f>VLOOKUP(L20,'пр.взв.'!B7:E38,4,FALSE)</f>
        <v>MNG</v>
      </c>
    </row>
    <row r="21" spans="1:14" ht="12" customHeight="1" thickBot="1">
      <c r="A21" s="225"/>
      <c r="B21" s="257"/>
      <c r="C21" s="233"/>
      <c r="D21" s="233"/>
      <c r="E21" s="17"/>
      <c r="F21" s="12"/>
      <c r="G21" s="12"/>
      <c r="H21" s="18"/>
      <c r="I21" s="25"/>
      <c r="J21" s="18"/>
      <c r="K21" s="247"/>
      <c r="L21" s="286"/>
      <c r="M21" s="249"/>
      <c r="N21" s="222"/>
    </row>
    <row r="22" spans="1:14" ht="12" customHeight="1">
      <c r="A22" s="236" t="s">
        <v>38</v>
      </c>
      <c r="B22" s="78"/>
      <c r="C22" s="7"/>
      <c r="D22" s="4"/>
      <c r="E22" s="11"/>
      <c r="F22" s="11"/>
      <c r="G22" s="11"/>
      <c r="I22" s="109" t="s">
        <v>72</v>
      </c>
      <c r="K22" s="298" t="s">
        <v>78</v>
      </c>
      <c r="L22" s="285">
        <v>4</v>
      </c>
      <c r="M22" s="248" t="str">
        <f>VLOOKUP(L22,'пр.взв.'!B7:E38,2,FALSE)</f>
        <v>COLINA Ronald</v>
      </c>
      <c r="N22" s="280" t="str">
        <f>VLOOKUP(L22,'пр.взв.'!B7:E38,4,FALSE)</f>
        <v>VEN</v>
      </c>
    </row>
    <row r="23" spans="1:14" ht="12" customHeight="1" thickBot="1">
      <c r="A23" s="237"/>
      <c r="B23" s="79"/>
      <c r="E23" s="114"/>
      <c r="F23" s="114"/>
      <c r="G23" s="114"/>
      <c r="H23" s="114"/>
      <c r="I23" s="16" t="s">
        <v>77</v>
      </c>
      <c r="J23" s="61"/>
      <c r="K23" s="299"/>
      <c r="L23" s="290"/>
      <c r="M23" s="266"/>
      <c r="N23" s="228"/>
    </row>
    <row r="24" spans="1:14" ht="12" customHeight="1" thickBot="1">
      <c r="A24" s="260">
        <v>2</v>
      </c>
      <c r="B24" s="252" t="str">
        <f>VLOOKUP(A24,'пр.взв.'!B7:E38,2,FALSE)</f>
        <v>SULEIMANOV Almaz</v>
      </c>
      <c r="C24" s="223" t="str">
        <f>VLOOKUP(B24,'пр.взв.'!C7:F38,2,FALSE)</f>
        <v>1985</v>
      </c>
      <c r="D24" s="223" t="str">
        <f>VLOOKUP(A24,'пр.взв.'!B7:E38,4,FALSE)</f>
        <v>KAZ</v>
      </c>
      <c r="E24" s="12"/>
      <c r="F24" s="13"/>
      <c r="G24" s="13"/>
      <c r="H24" s="13"/>
      <c r="I24" s="76"/>
      <c r="K24" s="267"/>
      <c r="L24" s="270"/>
      <c r="M24" s="268" t="e">
        <f>VLOOKUP(L24,'пр.взв.'!B25:E56,2,FALSE)</f>
        <v>#N/A</v>
      </c>
      <c r="N24" s="270" t="e">
        <f>VLOOKUP(L24,'пр.взв.'!B7:E38,4,FALSE)</f>
        <v>#N/A</v>
      </c>
    </row>
    <row r="25" spans="1:14" ht="12" customHeight="1">
      <c r="A25" s="261"/>
      <c r="B25" s="253"/>
      <c r="C25" s="224"/>
      <c r="D25" s="224"/>
      <c r="E25" s="109" t="s">
        <v>70</v>
      </c>
      <c r="F25" s="15"/>
      <c r="G25" s="15"/>
      <c r="H25" s="59"/>
      <c r="I25" s="115"/>
      <c r="K25" s="267"/>
      <c r="L25" s="271"/>
      <c r="M25" s="269"/>
      <c r="N25" s="271"/>
    </row>
    <row r="26" spans="1:14" ht="12" customHeight="1" thickBot="1">
      <c r="A26" s="261">
        <v>10</v>
      </c>
      <c r="B26" s="256" t="e">
        <f>VLOOKUP(A26,'пр.взв.'!B9:E40,2,FALSE)</f>
        <v>#N/A</v>
      </c>
      <c r="C26" s="232" t="e">
        <f>VLOOKUP(B26,'пр.взв.'!C9:F40,2,FALSE)</f>
        <v>#N/A</v>
      </c>
      <c r="D26" s="232" t="e">
        <f>VLOOKUP(A26,'пр.взв.'!B7:E38,4,FALSE)</f>
        <v>#N/A</v>
      </c>
      <c r="E26" s="16"/>
      <c r="F26" s="20"/>
      <c r="G26" s="15"/>
      <c r="H26" s="13"/>
      <c r="I26" s="115"/>
      <c r="K26" s="265"/>
      <c r="L26" s="270"/>
      <c r="M26" s="268" t="e">
        <f>VLOOKUP(L26,'пр.взв.'!B7:E38,2,FALSE)</f>
        <v>#N/A</v>
      </c>
      <c r="N26" s="270" t="e">
        <f>VLOOKUP(L26,'пр.взв.'!B7:E38,4,FALSE)</f>
        <v>#N/A</v>
      </c>
    </row>
    <row r="27" spans="1:14" ht="12" customHeight="1" thickBot="1">
      <c r="A27" s="262"/>
      <c r="B27" s="257"/>
      <c r="C27" s="233"/>
      <c r="D27" s="233"/>
      <c r="E27" s="17"/>
      <c r="F27" s="21"/>
      <c r="G27" s="109" t="s">
        <v>70</v>
      </c>
      <c r="H27" s="13"/>
      <c r="I27" s="115"/>
      <c r="K27" s="265"/>
      <c r="L27" s="271"/>
      <c r="M27" s="269"/>
      <c r="N27" s="271"/>
    </row>
    <row r="28" spans="1:14" ht="12" customHeight="1" thickBot="1">
      <c r="A28" s="263">
        <v>6</v>
      </c>
      <c r="B28" s="252" t="str">
        <f>VLOOKUP(A28,'пр.взв.'!B11:E42,2,FALSE)</f>
        <v>BADRAKH Turmunkh</v>
      </c>
      <c r="C28" s="221" t="str">
        <f>VLOOKUP(B28,'пр.взв.'!C11:F42,2,FALSE)</f>
        <v>1987</v>
      </c>
      <c r="D28" s="221" t="str">
        <f>VLOOKUP(A28,'пр.взв.'!B7:E38,4,FALSE)</f>
        <v>MNG</v>
      </c>
      <c r="E28" s="12"/>
      <c r="F28" s="21"/>
      <c r="G28" s="16" t="s">
        <v>75</v>
      </c>
      <c r="H28" s="26"/>
      <c r="I28" s="25"/>
      <c r="K28" s="265"/>
      <c r="L28" s="270"/>
      <c r="M28" s="268" t="e">
        <f>VLOOKUP(L28,'пр.взв.'!B7:E38,2,FALSE)</f>
        <v>#N/A</v>
      </c>
      <c r="N28" s="270" t="e">
        <f>VLOOKUP(L28,'пр.взв.'!B7:E38,4,FALSE)</f>
        <v>#N/A</v>
      </c>
    </row>
    <row r="29" spans="1:14" ht="12" customHeight="1">
      <c r="A29" s="261"/>
      <c r="B29" s="253"/>
      <c r="C29" s="222"/>
      <c r="D29" s="222"/>
      <c r="E29" s="109" t="s">
        <v>69</v>
      </c>
      <c r="F29" s="24"/>
      <c r="G29" s="17" t="s">
        <v>79</v>
      </c>
      <c r="H29" s="25"/>
      <c r="I29" s="25"/>
      <c r="J29" s="13"/>
      <c r="K29" s="265"/>
      <c r="L29" s="271"/>
      <c r="M29" s="269"/>
      <c r="N29" s="271"/>
    </row>
    <row r="30" spans="1:14" ht="12" customHeight="1" thickBot="1">
      <c r="A30" s="261">
        <v>14</v>
      </c>
      <c r="B30" s="256" t="e">
        <f>VLOOKUP(A30,'пр.взв.'!B13:E44,2,FALSE)</f>
        <v>#N/A</v>
      </c>
      <c r="C30" s="232" t="e">
        <f>VLOOKUP(B30,'пр.взв.'!C13:F44,2,FALSE)</f>
        <v>#N/A</v>
      </c>
      <c r="D30" s="232" t="e">
        <f>VLOOKUP(A30,'пр.взв.'!B7:E38,4,FALSE)</f>
        <v>#N/A</v>
      </c>
      <c r="E30" s="16"/>
      <c r="F30" s="15"/>
      <c r="G30" s="15"/>
      <c r="H30" s="25"/>
      <c r="I30" s="116"/>
      <c r="J30" s="29"/>
      <c r="K30" s="265"/>
      <c r="L30" s="270"/>
      <c r="M30" s="268" t="e">
        <f>VLOOKUP(L30,'пр.взв.'!B7:E38,2,FALSE)</f>
        <v>#N/A</v>
      </c>
      <c r="N30" s="270" t="e">
        <f>VLOOKUP(L30,'пр.взв.'!B7:E38,4,FALSE)</f>
        <v>#N/A</v>
      </c>
    </row>
    <row r="31" spans="1:14" ht="12" customHeight="1" thickBot="1">
      <c r="A31" s="264"/>
      <c r="B31" s="257"/>
      <c r="C31" s="233"/>
      <c r="D31" s="233"/>
      <c r="E31" s="17"/>
      <c r="F31" s="229"/>
      <c r="G31" s="229"/>
      <c r="H31" s="25"/>
      <c r="I31" s="109" t="s">
        <v>70</v>
      </c>
      <c r="J31" s="13"/>
      <c r="K31" s="265"/>
      <c r="L31" s="271"/>
      <c r="M31" s="269"/>
      <c r="N31" s="271"/>
    </row>
    <row r="32" spans="1:14" ht="12" customHeight="1" thickBot="1">
      <c r="A32" s="260">
        <v>4</v>
      </c>
      <c r="B32" s="252" t="str">
        <f>VLOOKUP(A32,'пр.взв.'!B7:E38,2,FALSE)</f>
        <v>COLINA Ronald</v>
      </c>
      <c r="C32" s="221" t="str">
        <f>VLOOKUP(B32,'пр.взв.'!C7:F38,2,FALSE)</f>
        <v>1986</v>
      </c>
      <c r="D32" s="221" t="str">
        <f>VLOOKUP(A32,'пр.взв.'!B7:E38,4,FALSE)</f>
        <v>VEN</v>
      </c>
      <c r="E32" s="12"/>
      <c r="F32" s="15"/>
      <c r="G32" s="15"/>
      <c r="H32" s="25"/>
      <c r="I32" s="16" t="s">
        <v>75</v>
      </c>
      <c r="J32" s="13"/>
      <c r="K32" s="265"/>
      <c r="L32" s="270"/>
      <c r="M32" s="268" t="e">
        <f>VLOOKUP(L32,'пр.взв.'!B7:E38,2,FALSE)</f>
        <v>#N/A</v>
      </c>
      <c r="N32" s="270" t="e">
        <f>VLOOKUP(L32,'пр.взв.'!B7:E38,4,FALSE)</f>
        <v>#N/A</v>
      </c>
    </row>
    <row r="33" spans="1:14" ht="12" customHeight="1">
      <c r="A33" s="261"/>
      <c r="B33" s="253"/>
      <c r="C33" s="222"/>
      <c r="D33" s="222"/>
      <c r="E33" s="109" t="s">
        <v>68</v>
      </c>
      <c r="F33" s="15"/>
      <c r="G33" s="15"/>
      <c r="H33" s="25"/>
      <c r="I33" s="13"/>
      <c r="J33" s="13"/>
      <c r="K33" s="265"/>
      <c r="L33" s="271"/>
      <c r="M33" s="269"/>
      <c r="N33" s="271"/>
    </row>
    <row r="34" spans="1:14" ht="12" customHeight="1" thickBot="1">
      <c r="A34" s="261">
        <v>12</v>
      </c>
      <c r="B34" s="256" t="e">
        <f>VLOOKUP(A34,'пр.взв.'!B17:E48,2,FALSE)</f>
        <v>#N/A</v>
      </c>
      <c r="C34" s="232" t="e">
        <f>VLOOKUP(B34,'пр.взв.'!C17:F48,2,FALSE)</f>
        <v>#N/A</v>
      </c>
      <c r="D34" s="232" t="e">
        <f>VLOOKUP(A34,'пр.взв.'!B7:E38,4,FALSE)</f>
        <v>#N/A</v>
      </c>
      <c r="E34" s="16"/>
      <c r="F34" s="20"/>
      <c r="G34" s="15"/>
      <c r="H34" s="25"/>
      <c r="I34" s="13"/>
      <c r="J34" s="13"/>
      <c r="K34" s="265"/>
      <c r="L34" s="270"/>
      <c r="M34" s="268" t="e">
        <f>VLOOKUP(L34,'пр.взв.'!B7:E38,2,FALSE)</f>
        <v>#N/A</v>
      </c>
      <c r="N34" s="270" t="e">
        <f>VLOOKUP(L34,'пр.взв.'!B7:E38,4,FALSE)</f>
        <v>#N/A</v>
      </c>
    </row>
    <row r="35" spans="1:14" ht="12" customHeight="1" thickBot="1">
      <c r="A35" s="262"/>
      <c r="B35" s="257"/>
      <c r="C35" s="233"/>
      <c r="D35" s="233"/>
      <c r="E35" s="17"/>
      <c r="F35" s="21"/>
      <c r="G35" s="109" t="s">
        <v>67</v>
      </c>
      <c r="H35" s="27"/>
      <c r="I35" s="13"/>
      <c r="J35" s="13"/>
      <c r="K35" s="265"/>
      <c r="L35" s="271"/>
      <c r="M35" s="269"/>
      <c r="N35" s="271"/>
    </row>
    <row r="36" spans="1:14" ht="12" customHeight="1" thickBot="1">
      <c r="A36" s="263">
        <v>8</v>
      </c>
      <c r="B36" s="252" t="str">
        <f>VLOOKUP(A36,'пр.взв.'!B19:E50,2,FALSE)</f>
        <v>OTARJAN Vahe</v>
      </c>
      <c r="C36" s="221" t="str">
        <f>VLOOKUP(B36,'пр.взв.'!C19:F50,2,FALSE)</f>
        <v>1983</v>
      </c>
      <c r="D36" s="221" t="str">
        <f>VLOOKUP(A36,'пр.взв.'!B7:E38,4,FALSE)</f>
        <v>ARM</v>
      </c>
      <c r="E36" s="12"/>
      <c r="F36" s="22"/>
      <c r="G36" s="16" t="s">
        <v>75</v>
      </c>
      <c r="H36" s="10"/>
      <c r="I36" s="10"/>
      <c r="J36" s="10"/>
      <c r="K36" s="265"/>
      <c r="L36" s="270"/>
      <c r="M36" s="268" t="e">
        <f>VLOOKUP(L36,'пр.взв.'!B7:E38,2,FALSE)</f>
        <v>#N/A</v>
      </c>
      <c r="N36" s="270" t="e">
        <f>VLOOKUP(L36,'пр.взв.'!B7:E38,4,FALSE)</f>
        <v>#N/A</v>
      </c>
    </row>
    <row r="37" spans="1:16" ht="14.25" customHeight="1">
      <c r="A37" s="261"/>
      <c r="B37" s="253"/>
      <c r="C37" s="222"/>
      <c r="D37" s="222"/>
      <c r="E37" s="109" t="s">
        <v>67</v>
      </c>
      <c r="F37" s="23"/>
      <c r="G37" s="17" t="s">
        <v>79</v>
      </c>
      <c r="H37" s="18"/>
      <c r="I37" s="13"/>
      <c r="J37" s="18"/>
      <c r="K37" s="265"/>
      <c r="L37" s="271"/>
      <c r="M37" s="269"/>
      <c r="N37" s="271"/>
      <c r="O37" s="4"/>
      <c r="P37" s="4"/>
    </row>
    <row r="38" spans="1:16" ht="13.5" customHeight="1" thickBot="1">
      <c r="A38" s="261">
        <v>16</v>
      </c>
      <c r="B38" s="256" t="e">
        <f>VLOOKUP(A38,'пр.взв.'!B21:E52,2,FALSE)</f>
        <v>#N/A</v>
      </c>
      <c r="C38" s="232" t="e">
        <f>VLOOKUP(B38,'пр.взв.'!C21:F52,2,FALSE)</f>
        <v>#N/A</v>
      </c>
      <c r="D38" s="232" t="e">
        <f>VLOOKUP(A38,'пр.взв.'!B7:E38,4,FALSE)</f>
        <v>#N/A</v>
      </c>
      <c r="E38" s="16"/>
      <c r="F38" s="17"/>
      <c r="G38" s="17"/>
      <c r="H38" s="18"/>
      <c r="I38" s="13"/>
      <c r="J38" s="18"/>
      <c r="K38" s="18"/>
      <c r="L38" s="18"/>
      <c r="M38" s="14"/>
      <c r="O38" s="60"/>
      <c r="P38" s="4"/>
    </row>
    <row r="39" spans="1:16" ht="13.5" customHeight="1" thickBot="1">
      <c r="A39" s="262"/>
      <c r="B39" s="257"/>
      <c r="C39" s="233"/>
      <c r="D39" s="233"/>
      <c r="E39" s="17"/>
      <c r="F39" s="12"/>
      <c r="G39" s="12"/>
      <c r="H39" s="18"/>
      <c r="I39" s="13"/>
      <c r="J39" s="18"/>
      <c r="K39" s="18"/>
      <c r="L39" s="18"/>
      <c r="M39" s="13"/>
      <c r="P39" s="4"/>
    </row>
    <row r="40" spans="1:16" ht="12.75" customHeight="1" thickBot="1">
      <c r="A40" s="56" t="s">
        <v>2</v>
      </c>
      <c r="N40" s="4"/>
      <c r="P40" s="4"/>
    </row>
    <row r="41" spans="1:16" ht="13.5" customHeight="1">
      <c r="A41" s="303"/>
      <c r="B41" s="4"/>
      <c r="C41" s="4"/>
      <c r="D41" s="71" t="s">
        <v>12</v>
      </c>
      <c r="E41" s="11"/>
      <c r="L41" s="63"/>
      <c r="N41" s="4"/>
      <c r="P41" s="64"/>
    </row>
    <row r="42" spans="1:16" ht="12.75" customHeight="1" thickBot="1">
      <c r="A42" s="304"/>
      <c r="B42" s="6"/>
      <c r="C42" s="62"/>
      <c r="D42" s="4"/>
      <c r="E42" s="11"/>
      <c r="P42" s="64"/>
    </row>
    <row r="43" spans="2:16" ht="12.75" customHeight="1">
      <c r="B43" s="4"/>
      <c r="C43" s="303" t="s">
        <v>74</v>
      </c>
      <c r="D43" s="4"/>
      <c r="E43" s="11"/>
      <c r="O43" s="68"/>
      <c r="P43" s="4"/>
    </row>
    <row r="44" spans="2:16" ht="13.5" customHeight="1" thickBot="1">
      <c r="B44" s="4"/>
      <c r="C44" s="304"/>
      <c r="D44" s="30"/>
      <c r="E44" s="11"/>
      <c r="O44" s="4"/>
      <c r="P44" s="4"/>
    </row>
    <row r="45" spans="1:16" ht="13.5" customHeight="1">
      <c r="A45" s="303"/>
      <c r="B45" s="3"/>
      <c r="C45" s="62"/>
      <c r="D45" s="32"/>
      <c r="E45" s="301">
        <v>9</v>
      </c>
      <c r="F45" s="302"/>
      <c r="O45" s="69"/>
      <c r="P45" s="70"/>
    </row>
    <row r="46" spans="1:16" ht="18.75" customHeight="1" thickBot="1">
      <c r="A46" s="304"/>
      <c r="B46" s="4"/>
      <c r="C46" s="4"/>
      <c r="D46" s="32"/>
      <c r="E46" s="295" t="s">
        <v>77</v>
      </c>
      <c r="F46" s="296"/>
      <c r="J46" s="63">
        <f>HYPERLINK('[1]реквизиты'!$A$20)</f>
      </c>
      <c r="K46" s="63"/>
      <c r="L46" s="63"/>
      <c r="M46" s="4"/>
      <c r="N46" s="4"/>
      <c r="O46" s="69"/>
      <c r="P46" s="70"/>
    </row>
    <row r="47" spans="3:16" ht="12.75" customHeight="1">
      <c r="C47" s="303" t="s">
        <v>73</v>
      </c>
      <c r="D47" s="31"/>
      <c r="E47" s="11"/>
      <c r="M47" s="4"/>
      <c r="N47" s="4"/>
      <c r="O47" s="4"/>
      <c r="P47" s="4"/>
    </row>
    <row r="48" spans="1:16" ht="15.75" thickBot="1">
      <c r="A48" s="4"/>
      <c r="C48" s="304"/>
      <c r="D48" s="4"/>
      <c r="E48" s="11"/>
      <c r="G48" s="300" t="str">
        <f>HYPERLINK('[1]реквизиты'!$A$11)</f>
        <v>Chiaf referee</v>
      </c>
      <c r="H48" s="300"/>
      <c r="I48" s="300"/>
      <c r="J48" s="300"/>
      <c r="M48" s="297" t="str">
        <f>HYPERLINK('[1]реквизиты'!$G$11)</f>
        <v>E. Selivanov</v>
      </c>
      <c r="N48" s="297"/>
      <c r="O48" s="4"/>
      <c r="P48" s="4"/>
    </row>
    <row r="49" spans="1:16" ht="15.75" thickBot="1">
      <c r="A49" s="56" t="s">
        <v>9</v>
      </c>
      <c r="G49" s="108"/>
      <c r="H49" s="108"/>
      <c r="I49" s="108"/>
      <c r="J49" s="73"/>
      <c r="N49" s="75" t="str">
        <f>HYPERLINK('[1]реквизиты'!$G$12)</f>
        <v>/RUS/</v>
      </c>
      <c r="O49" s="4"/>
      <c r="P49" s="4"/>
    </row>
    <row r="50" spans="1:16" ht="15">
      <c r="A50" s="303"/>
      <c r="B50" s="4"/>
      <c r="C50" s="4"/>
      <c r="D50" s="4"/>
      <c r="E50" s="11"/>
      <c r="G50" s="108"/>
      <c r="H50" s="108"/>
      <c r="I50" s="108"/>
      <c r="J50" s="73"/>
      <c r="M50" s="4"/>
      <c r="N50" s="4"/>
      <c r="O50" s="4"/>
      <c r="P50" s="4"/>
    </row>
    <row r="51" spans="1:16" ht="15.75" thickBot="1">
      <c r="A51" s="304"/>
      <c r="B51" s="6"/>
      <c r="C51" s="62"/>
      <c r="D51" s="4"/>
      <c r="E51" s="11"/>
      <c r="G51" s="300" t="str">
        <f>HYPERLINK('[1]реквизиты'!$A$13)</f>
        <v>Chiaf secretary</v>
      </c>
      <c r="H51" s="300"/>
      <c r="I51" s="300"/>
      <c r="J51" s="300"/>
      <c r="M51" s="297" t="str">
        <f>HYPERLINK('[1]реквизиты'!$G$13)</f>
        <v>R.Zakirov</v>
      </c>
      <c r="N51" s="297"/>
      <c r="O51" s="4"/>
      <c r="P51" s="4"/>
    </row>
    <row r="52" spans="2:16" ht="12.75" customHeight="1">
      <c r="B52" s="4"/>
      <c r="C52" s="303"/>
      <c r="D52" s="4"/>
      <c r="E52" s="11"/>
      <c r="G52" s="117"/>
      <c r="H52" s="117"/>
      <c r="I52" s="117"/>
      <c r="J52" s="74"/>
      <c r="N52" s="75" t="str">
        <f>HYPERLINK('[1]реквизиты'!$G$14)</f>
        <v>/RUS/</v>
      </c>
      <c r="O52" s="4"/>
      <c r="P52" s="4"/>
    </row>
    <row r="53" spans="2:16" ht="13.5" customHeight="1" thickBot="1">
      <c r="B53" s="4"/>
      <c r="C53" s="304"/>
      <c r="D53" s="30"/>
      <c r="E53" s="11"/>
      <c r="M53" s="4"/>
      <c r="N53" s="4"/>
      <c r="O53" s="69"/>
      <c r="P53" s="4"/>
    </row>
    <row r="54" spans="1:16" ht="12.75" customHeight="1">
      <c r="A54" s="303"/>
      <c r="B54" s="3"/>
      <c r="C54" s="62"/>
      <c r="D54" s="32"/>
      <c r="E54" s="301">
        <v>8</v>
      </c>
      <c r="F54" s="302"/>
      <c r="J54" s="72"/>
      <c r="K54" s="63"/>
      <c r="L54" s="63"/>
      <c r="M54" s="4"/>
      <c r="N54" s="4"/>
      <c r="O54" s="69"/>
      <c r="P54" s="4"/>
    </row>
    <row r="55" spans="1:16" ht="13.5" customHeight="1" thickBot="1">
      <c r="A55" s="304"/>
      <c r="B55" s="4"/>
      <c r="C55" s="4"/>
      <c r="D55" s="32"/>
      <c r="E55" s="305"/>
      <c r="F55" s="306"/>
      <c r="M55" s="4"/>
      <c r="N55" s="4"/>
      <c r="O55" s="4"/>
      <c r="P55" s="4"/>
    </row>
    <row r="56" spans="3:16" ht="12.75">
      <c r="C56" s="303"/>
      <c r="D56" s="31"/>
      <c r="E56" s="11"/>
      <c r="N56" s="65">
        <f>HYPERLINK('[1]реквизиты'!$G$22)</f>
      </c>
      <c r="O56" s="4"/>
      <c r="P56" s="4"/>
    </row>
    <row r="57" spans="1:16" ht="13.5" thickBot="1">
      <c r="A57" s="4"/>
      <c r="C57" s="304"/>
      <c r="D57" s="4"/>
      <c r="E57" s="11"/>
      <c r="N57" s="65"/>
      <c r="O57" s="4"/>
      <c r="P57" s="4"/>
    </row>
    <row r="58" spans="15:16" ht="12.75"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51">
    <mergeCell ref="A1:N1"/>
    <mergeCell ref="C56:C57"/>
    <mergeCell ref="E54:F55"/>
    <mergeCell ref="K2:N2"/>
    <mergeCell ref="K3:N3"/>
    <mergeCell ref="K4:N4"/>
    <mergeCell ref="A45:A46"/>
    <mergeCell ref="C47:C48"/>
    <mergeCell ref="A50:A51"/>
    <mergeCell ref="A54:A55"/>
    <mergeCell ref="C52:C53"/>
    <mergeCell ref="A41:A42"/>
    <mergeCell ref="B38:B39"/>
    <mergeCell ref="C38:C39"/>
    <mergeCell ref="D38:D39"/>
    <mergeCell ref="B32:B33"/>
    <mergeCell ref="C32:C33"/>
    <mergeCell ref="B34:B35"/>
    <mergeCell ref="E45:F45"/>
    <mergeCell ref="C43:C44"/>
    <mergeCell ref="E46:F46"/>
    <mergeCell ref="M48:N48"/>
    <mergeCell ref="M51:N51"/>
    <mergeCell ref="K22:K23"/>
    <mergeCell ref="F31:G31"/>
    <mergeCell ref="G48:J48"/>
    <mergeCell ref="G51:J51"/>
    <mergeCell ref="N36:N37"/>
    <mergeCell ref="M36:M37"/>
    <mergeCell ref="N28:N29"/>
    <mergeCell ref="K6:K7"/>
    <mergeCell ref="K8:K9"/>
    <mergeCell ref="K20:K21"/>
    <mergeCell ref="L36:L37"/>
    <mergeCell ref="K36:K37"/>
    <mergeCell ref="L20:L21"/>
    <mergeCell ref="L22:L23"/>
    <mergeCell ref="L6:L7"/>
    <mergeCell ref="L8:L9"/>
    <mergeCell ref="L10:L11"/>
    <mergeCell ref="N30:N31"/>
    <mergeCell ref="N32:N33"/>
    <mergeCell ref="L30:L31"/>
    <mergeCell ref="N34:N35"/>
    <mergeCell ref="M34:M35"/>
    <mergeCell ref="L34:L35"/>
    <mergeCell ref="L12:L13"/>
    <mergeCell ref="N20:N21"/>
    <mergeCell ref="N22:N23"/>
    <mergeCell ref="N24:N25"/>
    <mergeCell ref="L16:L17"/>
    <mergeCell ref="L18:L19"/>
    <mergeCell ref="L14:L15"/>
    <mergeCell ref="M20:M21"/>
    <mergeCell ref="N26:N27"/>
    <mergeCell ref="N6:N7"/>
    <mergeCell ref="N8:N9"/>
    <mergeCell ref="N10:N11"/>
    <mergeCell ref="N12:N13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L32:L33"/>
    <mergeCell ref="K24:K25"/>
    <mergeCell ref="M24:M25"/>
    <mergeCell ref="K26:K27"/>
    <mergeCell ref="M26:M27"/>
    <mergeCell ref="L24:L25"/>
    <mergeCell ref="L26:L27"/>
    <mergeCell ref="K34:K35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C34:C35"/>
    <mergeCell ref="D34:D35"/>
    <mergeCell ref="B24:B25"/>
    <mergeCell ref="C24:C25"/>
    <mergeCell ref="D24:D25"/>
    <mergeCell ref="B26:B27"/>
    <mergeCell ref="C26:C27"/>
    <mergeCell ref="D26:D27"/>
    <mergeCell ref="D32:D33"/>
    <mergeCell ref="A32:A33"/>
    <mergeCell ref="A34:A35"/>
    <mergeCell ref="A36:A37"/>
    <mergeCell ref="A38:A39"/>
    <mergeCell ref="A24:A25"/>
    <mergeCell ref="A26:A27"/>
    <mergeCell ref="A28:A29"/>
    <mergeCell ref="A30:A31"/>
    <mergeCell ref="K10:K11"/>
    <mergeCell ref="K12:K13"/>
    <mergeCell ref="K14:K15"/>
    <mergeCell ref="K16:K17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B10:B11"/>
    <mergeCell ref="C10:C11"/>
    <mergeCell ref="A12:A13"/>
    <mergeCell ref="B12:B13"/>
    <mergeCell ref="C12:C13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F13:G13"/>
    <mergeCell ref="D10:D11"/>
    <mergeCell ref="D12:D13"/>
    <mergeCell ref="D14:D15"/>
    <mergeCell ref="D20:D21"/>
    <mergeCell ref="M14:M15"/>
    <mergeCell ref="K18:K19"/>
    <mergeCell ref="M18:M19"/>
    <mergeCell ref="M16:M17"/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2008-11-16T15:17:41Z</cp:lastPrinted>
  <dcterms:created xsi:type="dcterms:W3CDTF">1996-10-08T23:32:33Z</dcterms:created>
  <dcterms:modified xsi:type="dcterms:W3CDTF">2008-11-16T15:19:59Z</dcterms:modified>
  <cp:category/>
  <cp:version/>
  <cp:contentType/>
  <cp:contentStatus/>
</cp:coreProperties>
</file>