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<sst xmlns="http://schemas.openxmlformats.org/spreadsheetml/2006/main" count="395" uniqueCount="121">
  <si>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</si>
  <si>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</si>
  <si>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</si>
  <si>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</si>
  <si>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</si>
  <si>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</si>
  <si>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</si>
  <si>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</si>
  <si>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</si>
  <si>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</si>
  <si>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</si>
  <si>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</si>
  <si>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</si>
  <si>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</si>
  <si>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</si>
  <si>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</si>
  <si>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</si>
  <si>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</si>
  <si>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</si>
  <si>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</si>
  <si>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</si>
  <si>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</si>
  <si>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</si>
  <si>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</si>
  <si>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</si>
  <si>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</si>
  <si>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</si>
  <si>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</si>
  <si>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</si>
  <si>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</si>
  <si>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</si>
  <si>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</si>
  <si>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</si>
  <si>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</si>
  <si>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</si>
  <si>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</si>
  <si>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</si>
  <si>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</si>
  <si>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</si>
  <si>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</si>
  <si>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</si>
  <si>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</si>
  <si>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</si>
  <si>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</si>
  <si>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</si>
  <si>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</si>
  <si>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</si>
  <si>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</si>
  <si>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</si>
  <si>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</si>
  <si>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</si>
  <si>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</si>
  <si>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</si>
  <si>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</si>
  <si>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</si>
  <si>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</si>
  <si>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</si>
  <si>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</si>
  <si>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</si>
  <si>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</si>
  <si>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</si>
  <si>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</si>
  <si>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</si>
  <si>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</si>
  <si>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</si>
  <si>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</si>
  <si>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</si>
  <si>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</si>
  <si>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</si>
  <si>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</si>
  <si>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MASHKOVICH Anton</t>
  </si>
  <si>
    <t>1987</t>
  </si>
  <si>
    <t>BLR</t>
  </si>
  <si>
    <t>POLTAVTSEV Oleksii</t>
  </si>
  <si>
    <t>UKR</t>
  </si>
  <si>
    <t>TURAKULOV Rashan</t>
  </si>
  <si>
    <t>1988</t>
  </si>
  <si>
    <t>UZB</t>
  </si>
  <si>
    <t>DULIJAN Alexandr</t>
  </si>
  <si>
    <t>1985</t>
  </si>
  <si>
    <t>SRB</t>
  </si>
  <si>
    <t>CHAMAN Sher</t>
  </si>
  <si>
    <t>1978</t>
  </si>
  <si>
    <t>PAK</t>
  </si>
  <si>
    <t>VARDANYAN Vahan</t>
  </si>
  <si>
    <t>ARM</t>
  </si>
  <si>
    <t>MAYKOV Elchin</t>
  </si>
  <si>
    <t>1981</t>
  </si>
  <si>
    <t>AZE</t>
  </si>
  <si>
    <t>SIRBU Mikhail</t>
  </si>
  <si>
    <t>MDA</t>
  </si>
  <si>
    <t>KEVIN Pastrano</t>
  </si>
  <si>
    <t>VEN</t>
  </si>
  <si>
    <t>SAYDALIZODA Syhrob</t>
  </si>
  <si>
    <t>1990</t>
  </si>
  <si>
    <t>TJK</t>
  </si>
  <si>
    <t>DARGVADORJ Bayarmagnai</t>
  </si>
  <si>
    <t>MNG</t>
  </si>
  <si>
    <t>1971</t>
  </si>
  <si>
    <t>IRL</t>
  </si>
  <si>
    <t xml:space="preserve">GALLYMOV Timur </t>
  </si>
  <si>
    <t>RUS</t>
  </si>
  <si>
    <t xml:space="preserve"> MURADOV Karim</t>
  </si>
  <si>
    <t>LTU</t>
  </si>
  <si>
    <t>KAZAKBAEV Azamat</t>
  </si>
  <si>
    <t>1986</t>
  </si>
  <si>
    <t>KGZ</t>
  </si>
  <si>
    <t>GENOV Evgeni</t>
  </si>
  <si>
    <t>BUL</t>
  </si>
  <si>
    <t>ZHAYNAKOV Dauren</t>
  </si>
  <si>
    <t>KAZ</t>
  </si>
  <si>
    <t>Weight category 57 кg.</t>
  </si>
  <si>
    <t>CONWAY Brian</t>
  </si>
  <si>
    <t xml:space="preserve"> </t>
  </si>
  <si>
    <t>3:1</t>
  </si>
  <si>
    <t>3:0</t>
  </si>
  <si>
    <t>4:0</t>
  </si>
  <si>
    <t>2:0</t>
  </si>
  <si>
    <t>4;0</t>
  </si>
  <si>
    <t>10-11</t>
  </si>
  <si>
    <t>12-17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</si>
</sst>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9"/>
      <name val="Arial Narrow"/>
      <family val="2"/>
    </font>
    <font>
      <b/>
      <sz val="16"/>
      <name val="Arial"/>
      <family val="2"/>
    </font>
    <font>
      <b/>
      <sz val="10"/>
      <color indexed="9"/>
      <name val="Arial Narrow"/>
      <family val="2"/>
    </font>
    <font>
      <sz val="8.5"/>
      <name val="Arial Narrow"/>
      <family val="2"/>
    </font>
    <font>
      <b/>
      <sz val="12"/>
      <color indexed="18"/>
      <name val="a_AlternaSh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15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11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8" fontId="18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3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32" fillId="0" borderId="0" xfId="0" applyFont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4" xfId="0" applyNumberFormat="1" applyFont="1" applyFill="1" applyBorder="1" applyAlignment="1">
      <alignment horizontal="center"/>
    </xf>
    <xf numFmtId="49" fontId="22" fillId="0" borderId="8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22" fillId="0" borderId="5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20" fontId="22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7" fillId="3" borderId="12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0" fontId="17" fillId="3" borderId="12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9" fontId="17" fillId="4" borderId="12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178" fontId="13" fillId="0" borderId="5" xfId="16" applyFont="1" applyBorder="1" applyAlignment="1">
      <alignment horizontal="center" vertical="center" wrapText="1"/>
    </xf>
    <xf numFmtId="178" fontId="18" fillId="5" borderId="27" xfId="16" applyFont="1" applyFill="1" applyBorder="1" applyAlignment="1">
      <alignment horizontal="center" vertical="center" wrapText="1"/>
    </xf>
    <xf numFmtId="178" fontId="18" fillId="5" borderId="28" xfId="16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78" fontId="13" fillId="0" borderId="17" xfId="16" applyFont="1" applyBorder="1" applyAlignment="1">
      <alignment horizontal="center" vertical="center" wrapText="1"/>
    </xf>
    <xf numFmtId="178" fontId="13" fillId="0" borderId="28" xfId="16" applyFont="1" applyBorder="1" applyAlignment="1">
      <alignment horizontal="center" vertical="center" wrapText="1"/>
    </xf>
    <xf numFmtId="178" fontId="13" fillId="0" borderId="31" xfId="16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2" fillId="0" borderId="0" xfId="15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3" fillId="0" borderId="33" xfId="16" applyNumberFormat="1" applyFont="1" applyBorder="1" applyAlignment="1">
      <alignment horizontal="center" vertical="center" wrapText="1"/>
    </xf>
    <xf numFmtId="0" fontId="13" fillId="0" borderId="34" xfId="16" applyNumberFormat="1" applyFont="1" applyBorder="1" applyAlignment="1">
      <alignment horizontal="center" vertical="center" wrapText="1"/>
    </xf>
    <xf numFmtId="178" fontId="18" fillId="6" borderId="17" xfId="16" applyFont="1" applyFill="1" applyBorder="1" applyAlignment="1">
      <alignment horizontal="center" vertical="center" wrapText="1"/>
    </xf>
    <xf numFmtId="178" fontId="18" fillId="6" borderId="28" xfId="16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78" fontId="13" fillId="0" borderId="35" xfId="1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1" fillId="0" borderId="27" xfId="15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7" xfId="15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1" fillId="0" borderId="37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12" xfId="15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6" fillId="0" borderId="27" xfId="15" applyFont="1" applyBorder="1" applyAlignment="1">
      <alignment horizontal="left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1" fillId="0" borderId="40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21" fillId="2" borderId="3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left" vertical="center" wrapText="1"/>
    </xf>
    <xf numFmtId="0" fontId="7" fillId="4" borderId="4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4" fillId="0" borderId="36" xfId="0" applyNumberFormat="1" applyFont="1" applyBorder="1" applyAlignment="1">
      <alignment horizontal="left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21" fillId="3" borderId="36" xfId="0" applyNumberFormat="1" applyFont="1" applyFill="1" applyBorder="1" applyAlignment="1">
      <alignment horizontal="center" vertical="center" wrapText="1"/>
    </xf>
    <xf numFmtId="0" fontId="6" fillId="3" borderId="36" xfId="0" applyNumberFormat="1" applyFont="1" applyFill="1" applyBorder="1" applyAlignment="1">
      <alignment horizontal="left" vertical="center" wrapText="1"/>
    </xf>
    <xf numFmtId="0" fontId="6" fillId="3" borderId="18" xfId="0" applyNumberFormat="1" applyFont="1" applyFill="1" applyBorder="1" applyAlignment="1">
      <alignment horizontal="center" vertical="center" wrapText="1"/>
    </xf>
    <xf numFmtId="0" fontId="21" fillId="4" borderId="33" xfId="0" applyNumberFormat="1" applyFont="1" applyFill="1" applyBorder="1" applyAlignment="1">
      <alignment horizontal="center" vertical="center" wrapText="1"/>
    </xf>
    <xf numFmtId="0" fontId="21" fillId="4" borderId="36" xfId="0" applyNumberFormat="1" applyFont="1" applyFill="1" applyBorder="1" applyAlignment="1">
      <alignment horizontal="center" vertical="center" wrapText="1"/>
    </xf>
    <xf numFmtId="0" fontId="6" fillId="4" borderId="33" xfId="0" applyNumberFormat="1" applyFont="1" applyFill="1" applyBorder="1" applyAlignment="1">
      <alignment horizontal="left" vertical="center" wrapText="1"/>
    </xf>
    <xf numFmtId="0" fontId="6" fillId="4" borderId="36" xfId="0" applyNumberFormat="1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36" xfId="0" applyNumberFormat="1" applyFont="1" applyFill="1" applyBorder="1" applyAlignment="1">
      <alignment horizontal="left" vertical="center" wrapText="1"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9" fillId="0" borderId="0" xfId="15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15" applyFont="1" applyAlignment="1">
      <alignment horizontal="center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 wrapText="1"/>
    </xf>
    <xf numFmtId="0" fontId="7" fillId="3" borderId="37" xfId="0" applyNumberFormat="1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2" borderId="37" xfId="0" applyNumberFormat="1" applyFont="1" applyFill="1" applyBorder="1" applyAlignment="1">
      <alignment horizontal="center" vertical="center" wrapText="1"/>
    </xf>
    <xf numFmtId="0" fontId="7" fillId="2" borderId="2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22" fillId="0" borderId="11" xfId="15" applyNumberFormat="1" applyFont="1" applyBorder="1" applyAlignment="1">
      <alignment horizontal="center" vertical="center" wrapText="1"/>
    </xf>
    <xf numFmtId="0" fontId="5" fillId="7" borderId="49" xfId="15" applyNumberFormat="1" applyFont="1" applyFill="1" applyBorder="1" applyAlignment="1">
      <alignment horizontal="center" vertical="center" wrapText="1"/>
    </xf>
    <xf numFmtId="0" fontId="7" fillId="7" borderId="50" xfId="15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17" fillId="2" borderId="19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9" fontId="7" fillId="0" borderId="19" xfId="0" applyNumberFormat="1" applyFont="1" applyBorder="1" applyAlignment="1">
      <alignment horizontal="center" vertical="center" wrapText="1"/>
    </xf>
    <xf numFmtId="0" fontId="35" fillId="3" borderId="49" xfId="15" applyNumberFormat="1" applyFont="1" applyFill="1" applyBorder="1" applyAlignment="1">
      <alignment horizontal="center" vertical="center" wrapText="1"/>
    </xf>
    <xf numFmtId="0" fontId="35" fillId="3" borderId="50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9432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workbookViewId="0" topLeftCell="A33">
      <selection activeCell="D22" sqref="D22:D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209" t="s">
        <v>58</v>
      </c>
      <c r="B1" s="209"/>
      <c r="C1" s="209"/>
      <c r="D1" s="209"/>
      <c r="E1" s="209"/>
      <c r="F1" s="209"/>
    </row>
    <row r="2" spans="1:6" ht="24" customHeight="1">
      <c r="A2" s="210" t="str">
        <f>HYPERLINK('[1]реквизиты'!$A$2)</f>
        <v>THE WORLD SAMBO CHAMPIONSHIP  /men/</v>
      </c>
      <c r="B2" s="210"/>
      <c r="C2" s="210"/>
      <c r="D2" s="210"/>
      <c r="E2" s="210"/>
      <c r="F2" s="210"/>
    </row>
    <row r="3" spans="1:6" ht="12.75" customHeight="1">
      <c r="A3" s="211" t="str">
        <f>HYPERLINK('[1]реквизиты'!$A$3)</f>
        <v>13-17 November 2008      S.Petersburg /Rossia/</v>
      </c>
      <c r="B3" s="211"/>
      <c r="C3" s="211"/>
      <c r="D3" s="211"/>
      <c r="E3" s="211"/>
      <c r="F3" s="211"/>
    </row>
    <row r="4" spans="1:6" ht="18.75" customHeight="1">
      <c r="A4" s="212" t="s">
        <v>111</v>
      </c>
      <c r="B4" s="212"/>
      <c r="C4" s="212"/>
      <c r="D4" s="212"/>
      <c r="E4" s="212"/>
      <c r="F4" s="212"/>
    </row>
    <row r="5" spans="1:6" ht="12.75" customHeight="1" thickBot="1">
      <c r="A5" s="86"/>
      <c r="B5" s="86"/>
      <c r="C5" s="86"/>
      <c r="D5" s="86"/>
      <c r="E5" s="86"/>
      <c r="F5" s="86"/>
    </row>
    <row r="6" spans="1:6" ht="12.75" customHeight="1">
      <c r="A6" s="198" t="s">
        <v>40</v>
      </c>
      <c r="B6" s="207" t="s">
        <v>35</v>
      </c>
      <c r="C6" s="198" t="s">
        <v>36</v>
      </c>
      <c r="D6" s="198" t="s">
        <v>37</v>
      </c>
      <c r="E6" s="198" t="s">
        <v>38</v>
      </c>
      <c r="F6" s="198" t="s">
        <v>39</v>
      </c>
    </row>
    <row r="7" spans="1:6" ht="12.75" customHeight="1" thickBot="1">
      <c r="A7" s="199" t="s">
        <v>40</v>
      </c>
      <c r="B7" s="208"/>
      <c r="C7" s="199" t="s">
        <v>36</v>
      </c>
      <c r="D7" s="199" t="s">
        <v>37</v>
      </c>
      <c r="E7" s="199" t="s">
        <v>38</v>
      </c>
      <c r="F7" s="199" t="s">
        <v>39</v>
      </c>
    </row>
    <row r="8" spans="1:6" ht="12.75" customHeight="1">
      <c r="A8" s="197" t="s">
        <v>1</v>
      </c>
      <c r="B8" s="203">
        <v>1</v>
      </c>
      <c r="C8" s="205" t="s">
        <v>70</v>
      </c>
      <c r="D8" s="200" t="s">
        <v>71</v>
      </c>
      <c r="E8" s="206" t="s">
        <v>72</v>
      </c>
      <c r="F8" s="200"/>
    </row>
    <row r="9" spans="1:6" ht="15" customHeight="1">
      <c r="A9" s="197"/>
      <c r="B9" s="203"/>
      <c r="C9" s="205"/>
      <c r="D9" s="200"/>
      <c r="E9" s="206"/>
      <c r="F9" s="200"/>
    </row>
    <row r="10" spans="1:6" ht="12.75" customHeight="1">
      <c r="A10" s="197" t="s">
        <v>3</v>
      </c>
      <c r="B10" s="203">
        <v>2</v>
      </c>
      <c r="C10" s="205" t="s">
        <v>73</v>
      </c>
      <c r="D10" s="200" t="s">
        <v>71</v>
      </c>
      <c r="E10" s="206" t="s">
        <v>74</v>
      </c>
      <c r="F10" s="200"/>
    </row>
    <row r="11" spans="1:6" ht="15" customHeight="1">
      <c r="A11" s="197"/>
      <c r="B11" s="203"/>
      <c r="C11" s="205"/>
      <c r="D11" s="200"/>
      <c r="E11" s="206"/>
      <c r="F11" s="200"/>
    </row>
    <row r="12" spans="1:6" ht="15" customHeight="1">
      <c r="A12" s="197" t="s">
        <v>5</v>
      </c>
      <c r="B12" s="203">
        <v>3</v>
      </c>
      <c r="C12" s="205" t="s">
        <v>75</v>
      </c>
      <c r="D12" s="200" t="s">
        <v>76</v>
      </c>
      <c r="E12" s="206" t="s">
        <v>77</v>
      </c>
      <c r="F12" s="200"/>
    </row>
    <row r="13" spans="1:6" ht="15.75" customHeight="1">
      <c r="A13" s="197"/>
      <c r="B13" s="203"/>
      <c r="C13" s="205"/>
      <c r="D13" s="200"/>
      <c r="E13" s="206"/>
      <c r="F13" s="200"/>
    </row>
    <row r="14" spans="1:6" ht="12.75" customHeight="1">
      <c r="A14" s="197" t="s">
        <v>7</v>
      </c>
      <c r="B14" s="203">
        <v>4</v>
      </c>
      <c r="C14" s="205" t="s">
        <v>78</v>
      </c>
      <c r="D14" s="200" t="s">
        <v>79</v>
      </c>
      <c r="E14" s="206" t="s">
        <v>80</v>
      </c>
      <c r="F14" s="200"/>
    </row>
    <row r="15" spans="1:6" ht="15" customHeight="1">
      <c r="A15" s="197"/>
      <c r="B15" s="203"/>
      <c r="C15" s="205"/>
      <c r="D15" s="200"/>
      <c r="E15" s="206"/>
      <c r="F15" s="200"/>
    </row>
    <row r="16" spans="1:6" ht="12.75" customHeight="1">
      <c r="A16" s="197" t="s">
        <v>9</v>
      </c>
      <c r="B16" s="203">
        <v>5</v>
      </c>
      <c r="C16" s="205" t="s">
        <v>81</v>
      </c>
      <c r="D16" s="200" t="s">
        <v>82</v>
      </c>
      <c r="E16" s="206" t="s">
        <v>83</v>
      </c>
      <c r="F16" s="200"/>
    </row>
    <row r="17" spans="1:6" ht="15" customHeight="1">
      <c r="A17" s="197"/>
      <c r="B17" s="203"/>
      <c r="C17" s="205"/>
      <c r="D17" s="200"/>
      <c r="E17" s="206"/>
      <c r="F17" s="200"/>
    </row>
    <row r="18" spans="1:6" ht="12.75" customHeight="1">
      <c r="A18" s="197" t="s">
        <v>11</v>
      </c>
      <c r="B18" s="203">
        <v>6</v>
      </c>
      <c r="C18" s="205" t="s">
        <v>84</v>
      </c>
      <c r="D18" s="200" t="s">
        <v>79</v>
      </c>
      <c r="E18" s="206" t="s">
        <v>85</v>
      </c>
      <c r="F18" s="200"/>
    </row>
    <row r="19" spans="1:6" ht="15" customHeight="1">
      <c r="A19" s="197"/>
      <c r="B19" s="203"/>
      <c r="C19" s="205"/>
      <c r="D19" s="200"/>
      <c r="E19" s="206"/>
      <c r="F19" s="200"/>
    </row>
    <row r="20" spans="1:6" ht="12.75" customHeight="1">
      <c r="A20" s="197" t="s">
        <v>12</v>
      </c>
      <c r="B20" s="203">
        <v>7</v>
      </c>
      <c r="C20" s="205" t="s">
        <v>86</v>
      </c>
      <c r="D20" s="200" t="s">
        <v>87</v>
      </c>
      <c r="E20" s="206" t="s">
        <v>88</v>
      </c>
      <c r="F20" s="200"/>
    </row>
    <row r="21" spans="1:6" ht="15" customHeight="1">
      <c r="A21" s="197"/>
      <c r="B21" s="203"/>
      <c r="C21" s="205"/>
      <c r="D21" s="200"/>
      <c r="E21" s="206"/>
      <c r="F21" s="200"/>
    </row>
    <row r="22" spans="1:6" ht="12.75" customHeight="1">
      <c r="A22" s="197" t="s">
        <v>13</v>
      </c>
      <c r="B22" s="203">
        <v>8</v>
      </c>
      <c r="C22" s="205" t="s">
        <v>89</v>
      </c>
      <c r="D22" s="200" t="s">
        <v>76</v>
      </c>
      <c r="E22" s="206" t="s">
        <v>90</v>
      </c>
      <c r="F22" s="200"/>
    </row>
    <row r="23" spans="1:6" ht="15" customHeight="1">
      <c r="A23" s="197"/>
      <c r="B23" s="203"/>
      <c r="C23" s="205"/>
      <c r="D23" s="200"/>
      <c r="E23" s="206"/>
      <c r="F23" s="200"/>
    </row>
    <row r="24" spans="1:6" ht="12.75" customHeight="1">
      <c r="A24" s="197" t="s">
        <v>14</v>
      </c>
      <c r="B24" s="203">
        <v>9</v>
      </c>
      <c r="C24" s="205" t="s">
        <v>91</v>
      </c>
      <c r="D24" s="200" t="s">
        <v>71</v>
      </c>
      <c r="E24" s="206" t="s">
        <v>92</v>
      </c>
      <c r="F24" s="200"/>
    </row>
    <row r="25" spans="1:6" ht="15" customHeight="1">
      <c r="A25" s="197"/>
      <c r="B25" s="203"/>
      <c r="C25" s="205"/>
      <c r="D25" s="200"/>
      <c r="E25" s="206"/>
      <c r="F25" s="200"/>
    </row>
    <row r="26" spans="1:6" ht="12.75" customHeight="1">
      <c r="A26" s="197" t="s">
        <v>15</v>
      </c>
      <c r="B26" s="203">
        <v>10</v>
      </c>
      <c r="C26" s="205" t="s">
        <v>93</v>
      </c>
      <c r="D26" s="200" t="s">
        <v>94</v>
      </c>
      <c r="E26" s="206" t="s">
        <v>95</v>
      </c>
      <c r="F26" s="200"/>
    </row>
    <row r="27" spans="1:6" ht="15" customHeight="1">
      <c r="A27" s="197"/>
      <c r="B27" s="203"/>
      <c r="C27" s="205"/>
      <c r="D27" s="200"/>
      <c r="E27" s="206"/>
      <c r="F27" s="200"/>
    </row>
    <row r="28" spans="1:6" ht="12.75" customHeight="1">
      <c r="A28" s="197" t="s">
        <v>16</v>
      </c>
      <c r="B28" s="203">
        <v>11</v>
      </c>
      <c r="C28" s="205" t="s">
        <v>96</v>
      </c>
      <c r="D28" s="200" t="s">
        <v>76</v>
      </c>
      <c r="E28" s="206" t="s">
        <v>97</v>
      </c>
      <c r="F28" s="200"/>
    </row>
    <row r="29" spans="1:6" ht="15" customHeight="1">
      <c r="A29" s="197"/>
      <c r="B29" s="203"/>
      <c r="C29" s="205"/>
      <c r="D29" s="200"/>
      <c r="E29" s="206"/>
      <c r="F29" s="200"/>
    </row>
    <row r="30" spans="1:6" ht="15.75" customHeight="1">
      <c r="A30" s="197" t="s">
        <v>17</v>
      </c>
      <c r="B30" s="203">
        <v>12</v>
      </c>
      <c r="C30" s="205" t="s">
        <v>112</v>
      </c>
      <c r="D30" s="200" t="s">
        <v>98</v>
      </c>
      <c r="E30" s="206" t="s">
        <v>99</v>
      </c>
      <c r="F30" s="200"/>
    </row>
    <row r="31" spans="1:6" ht="15" customHeight="1">
      <c r="A31" s="197"/>
      <c r="B31" s="203"/>
      <c r="C31" s="205"/>
      <c r="D31" s="200"/>
      <c r="E31" s="206"/>
      <c r="F31" s="200"/>
    </row>
    <row r="32" spans="1:6" ht="12.75" customHeight="1">
      <c r="A32" s="197" t="s">
        <v>18</v>
      </c>
      <c r="B32" s="203">
        <v>13</v>
      </c>
      <c r="C32" s="205" t="s">
        <v>100</v>
      </c>
      <c r="D32" s="200">
        <v>1980</v>
      </c>
      <c r="E32" s="206" t="s">
        <v>101</v>
      </c>
      <c r="F32" s="200"/>
    </row>
    <row r="33" spans="1:6" ht="15" customHeight="1">
      <c r="A33" s="197"/>
      <c r="B33" s="203"/>
      <c r="C33" s="205"/>
      <c r="D33" s="200"/>
      <c r="E33" s="206"/>
      <c r="F33" s="200"/>
    </row>
    <row r="34" spans="1:6" ht="12.75" customHeight="1">
      <c r="A34" s="197" t="s">
        <v>19</v>
      </c>
      <c r="B34" s="203">
        <v>14</v>
      </c>
      <c r="C34" s="205" t="s">
        <v>102</v>
      </c>
      <c r="D34" s="200" t="s">
        <v>94</v>
      </c>
      <c r="E34" s="206" t="s">
        <v>103</v>
      </c>
      <c r="F34" s="200"/>
    </row>
    <row r="35" spans="1:6" ht="15" customHeight="1">
      <c r="A35" s="197"/>
      <c r="B35" s="203"/>
      <c r="C35" s="205"/>
      <c r="D35" s="200"/>
      <c r="E35" s="206"/>
      <c r="F35" s="200"/>
    </row>
    <row r="36" spans="1:6" ht="12.75" customHeight="1">
      <c r="A36" s="197" t="s">
        <v>20</v>
      </c>
      <c r="B36" s="203">
        <v>15</v>
      </c>
      <c r="C36" s="205" t="s">
        <v>104</v>
      </c>
      <c r="D36" s="200" t="s">
        <v>105</v>
      </c>
      <c r="E36" s="206" t="s">
        <v>106</v>
      </c>
      <c r="F36" s="200"/>
    </row>
    <row r="37" spans="1:6" ht="15" customHeight="1">
      <c r="A37" s="197"/>
      <c r="B37" s="203"/>
      <c r="C37" s="205"/>
      <c r="D37" s="200"/>
      <c r="E37" s="206"/>
      <c r="F37" s="200"/>
    </row>
    <row r="38" spans="1:6" ht="15.75" customHeight="1">
      <c r="A38" s="197" t="s">
        <v>21</v>
      </c>
      <c r="B38" s="203">
        <v>16</v>
      </c>
      <c r="C38" s="205" t="s">
        <v>107</v>
      </c>
      <c r="D38" s="200" t="s">
        <v>82</v>
      </c>
      <c r="E38" s="206" t="s">
        <v>108</v>
      </c>
      <c r="F38" s="200"/>
    </row>
    <row r="39" spans="1:6" ht="12.75" customHeight="1">
      <c r="A39" s="197"/>
      <c r="B39" s="203"/>
      <c r="C39" s="205"/>
      <c r="D39" s="200"/>
      <c r="E39" s="206"/>
      <c r="F39" s="200"/>
    </row>
    <row r="40" spans="1:6" ht="12.75" customHeight="1">
      <c r="A40" s="197" t="s">
        <v>22</v>
      </c>
      <c r="B40" s="203">
        <v>17</v>
      </c>
      <c r="C40" s="205" t="s">
        <v>109</v>
      </c>
      <c r="D40" s="200" t="s">
        <v>79</v>
      </c>
      <c r="E40" s="206" t="s">
        <v>110</v>
      </c>
      <c r="F40" s="200"/>
    </row>
    <row r="41" spans="1:6" ht="12.75" customHeight="1">
      <c r="A41" s="197"/>
      <c r="B41" s="203"/>
      <c r="C41" s="205"/>
      <c r="D41" s="200"/>
      <c r="E41" s="206"/>
      <c r="F41" s="200"/>
    </row>
    <row r="42" spans="1:6" ht="12.75" customHeight="1">
      <c r="A42" s="197" t="s">
        <v>23</v>
      </c>
      <c r="B42" s="203"/>
      <c r="C42" s="202"/>
      <c r="D42" s="201"/>
      <c r="E42" s="201"/>
      <c r="F42" s="200"/>
    </row>
    <row r="43" spans="1:6" ht="12.75" customHeight="1">
      <c r="A43" s="197"/>
      <c r="B43" s="203"/>
      <c r="C43" s="202"/>
      <c r="D43" s="201"/>
      <c r="E43" s="201"/>
      <c r="F43" s="200"/>
    </row>
    <row r="44" spans="1:6" ht="12.75" customHeight="1">
      <c r="A44" s="197" t="s">
        <v>2</v>
      </c>
      <c r="B44" s="203"/>
      <c r="C44" s="202"/>
      <c r="D44" s="201"/>
      <c r="E44" s="201"/>
      <c r="F44" s="200"/>
    </row>
    <row r="45" spans="1:6" ht="12.75" customHeight="1">
      <c r="A45" s="197"/>
      <c r="B45" s="203"/>
      <c r="C45" s="202"/>
      <c r="D45" s="201"/>
      <c r="E45" s="201"/>
      <c r="F45" s="200"/>
    </row>
    <row r="46" spans="1:6" ht="12.75" customHeight="1">
      <c r="A46" s="197" t="s">
        <v>24</v>
      </c>
      <c r="B46" s="203"/>
      <c r="C46" s="202"/>
      <c r="D46" s="201"/>
      <c r="E46" s="201"/>
      <c r="F46" s="200"/>
    </row>
    <row r="47" spans="1:6" ht="12.75" customHeight="1">
      <c r="A47" s="197"/>
      <c r="B47" s="203"/>
      <c r="C47" s="202"/>
      <c r="D47" s="201"/>
      <c r="E47" s="201"/>
      <c r="F47" s="200"/>
    </row>
    <row r="48" spans="1:6" ht="12.75" customHeight="1">
      <c r="A48" s="197" t="s">
        <v>4</v>
      </c>
      <c r="B48" s="203"/>
      <c r="C48" s="202"/>
      <c r="D48" s="201"/>
      <c r="E48" s="201"/>
      <c r="F48" s="200"/>
    </row>
    <row r="49" spans="1:6" ht="12.75" customHeight="1">
      <c r="A49" s="197"/>
      <c r="B49" s="203"/>
      <c r="C49" s="202"/>
      <c r="D49" s="201"/>
      <c r="E49" s="201"/>
      <c r="F49" s="200"/>
    </row>
    <row r="50" spans="1:6" ht="12.75" customHeight="1">
      <c r="A50" s="197" t="s">
        <v>25</v>
      </c>
      <c r="B50" s="203"/>
      <c r="C50" s="202"/>
      <c r="D50" s="201"/>
      <c r="E50" s="201"/>
      <c r="F50" s="200"/>
    </row>
    <row r="51" spans="1:6" ht="12.75" customHeight="1">
      <c r="A51" s="197"/>
      <c r="B51" s="203"/>
      <c r="C51" s="202"/>
      <c r="D51" s="201"/>
      <c r="E51" s="201"/>
      <c r="F51" s="200"/>
    </row>
    <row r="52" spans="1:6" ht="12.75" customHeight="1">
      <c r="A52" s="197" t="s">
        <v>26</v>
      </c>
      <c r="B52" s="203"/>
      <c r="C52" s="202"/>
      <c r="D52" s="201"/>
      <c r="E52" s="201"/>
      <c r="F52" s="200"/>
    </row>
    <row r="53" spans="1:6" ht="12.75" customHeight="1">
      <c r="A53" s="197"/>
      <c r="B53" s="203"/>
      <c r="C53" s="202"/>
      <c r="D53" s="201"/>
      <c r="E53" s="201"/>
      <c r="F53" s="200"/>
    </row>
    <row r="54" spans="1:6" ht="12.75" customHeight="1">
      <c r="A54" s="197" t="s">
        <v>27</v>
      </c>
      <c r="B54" s="203"/>
      <c r="C54" s="202"/>
      <c r="D54" s="201"/>
      <c r="E54" s="201"/>
      <c r="F54" s="200"/>
    </row>
    <row r="55" spans="1:6" ht="12.75" customHeight="1">
      <c r="A55" s="197"/>
      <c r="B55" s="203"/>
      <c r="C55" s="202"/>
      <c r="D55" s="201"/>
      <c r="E55" s="201"/>
      <c r="F55" s="200"/>
    </row>
    <row r="56" spans="1:6" ht="12.75" customHeight="1">
      <c r="A56" s="197" t="s">
        <v>6</v>
      </c>
      <c r="B56" s="203"/>
      <c r="C56" s="202"/>
      <c r="D56" s="201"/>
      <c r="E56" s="201"/>
      <c r="F56" s="200"/>
    </row>
    <row r="57" spans="1:6" ht="12.75" customHeight="1">
      <c r="A57" s="197"/>
      <c r="B57" s="203"/>
      <c r="C57" s="202"/>
      <c r="D57" s="201"/>
      <c r="E57" s="201"/>
      <c r="F57" s="200"/>
    </row>
    <row r="58" spans="1:6" ht="12.75" customHeight="1">
      <c r="A58" s="197" t="s">
        <v>28</v>
      </c>
      <c r="B58" s="203"/>
      <c r="C58" s="202"/>
      <c r="D58" s="201"/>
      <c r="E58" s="201"/>
      <c r="F58" s="200"/>
    </row>
    <row r="59" spans="1:6" ht="12.75" customHeight="1">
      <c r="A59" s="197"/>
      <c r="B59" s="203"/>
      <c r="C59" s="202"/>
      <c r="D59" s="201"/>
      <c r="E59" s="201"/>
      <c r="F59" s="200"/>
    </row>
    <row r="60" spans="1:6" ht="12.75" customHeight="1">
      <c r="A60" s="197" t="s">
        <v>8</v>
      </c>
      <c r="B60" s="203"/>
      <c r="C60" s="202"/>
      <c r="D60" s="201"/>
      <c r="E60" s="201"/>
      <c r="F60" s="200"/>
    </row>
    <row r="61" spans="1:6" ht="12.75" customHeight="1">
      <c r="A61" s="197"/>
      <c r="B61" s="203"/>
      <c r="C61" s="202"/>
      <c r="D61" s="201"/>
      <c r="E61" s="201"/>
      <c r="F61" s="200"/>
    </row>
    <row r="62" spans="1:6" ht="12.75" customHeight="1">
      <c r="A62" s="197" t="s">
        <v>10</v>
      </c>
      <c r="B62" s="203"/>
      <c r="C62" s="202"/>
      <c r="D62" s="201"/>
      <c r="E62" s="201"/>
      <c r="F62" s="200"/>
    </row>
    <row r="63" spans="1:6" ht="12.75" customHeight="1">
      <c r="A63" s="197"/>
      <c r="B63" s="203"/>
      <c r="C63" s="202"/>
      <c r="D63" s="201"/>
      <c r="E63" s="201"/>
      <c r="F63" s="200"/>
    </row>
    <row r="64" spans="1:6" ht="12.75" customHeight="1">
      <c r="A64" s="197" t="s">
        <v>29</v>
      </c>
      <c r="B64" s="203"/>
      <c r="C64" s="202"/>
      <c r="D64" s="201"/>
      <c r="E64" s="201"/>
      <c r="F64" s="200"/>
    </row>
    <row r="65" spans="1:6" ht="12.75" customHeight="1">
      <c r="A65" s="197"/>
      <c r="B65" s="203"/>
      <c r="C65" s="202"/>
      <c r="D65" s="201"/>
      <c r="E65" s="201"/>
      <c r="F65" s="200"/>
    </row>
    <row r="66" spans="1:6" ht="12.75" customHeight="1">
      <c r="A66" s="197" t="s">
        <v>30</v>
      </c>
      <c r="B66" s="203"/>
      <c r="C66" s="202"/>
      <c r="D66" s="201"/>
      <c r="E66" s="201"/>
      <c r="F66" s="200"/>
    </row>
    <row r="67" spans="1:6" ht="12.75" customHeight="1">
      <c r="A67" s="197"/>
      <c r="B67" s="203"/>
      <c r="C67" s="202"/>
      <c r="D67" s="201"/>
      <c r="E67" s="201"/>
      <c r="F67" s="200"/>
    </row>
    <row r="68" spans="1:6" ht="12.75">
      <c r="A68" s="197" t="s">
        <v>31</v>
      </c>
      <c r="B68" s="203"/>
      <c r="C68" s="202"/>
      <c r="D68" s="201"/>
      <c r="E68" s="201"/>
      <c r="F68" s="200"/>
    </row>
    <row r="69" spans="1:6" ht="12.75">
      <c r="A69" s="197"/>
      <c r="B69" s="203"/>
      <c r="C69" s="202"/>
      <c r="D69" s="201"/>
      <c r="E69" s="201"/>
      <c r="F69" s="200"/>
    </row>
    <row r="70" spans="1:6" ht="12.75">
      <c r="A70" s="197" t="s">
        <v>32</v>
      </c>
      <c r="B70" s="203"/>
      <c r="C70" s="202"/>
      <c r="D70" s="201"/>
      <c r="E70" s="201"/>
      <c r="F70" s="200"/>
    </row>
    <row r="71" spans="1:6" ht="12.75">
      <c r="A71" s="197"/>
      <c r="B71" s="203"/>
      <c r="C71" s="204"/>
      <c r="D71" s="201"/>
      <c r="E71" s="201"/>
      <c r="F71" s="200"/>
    </row>
    <row r="72" ht="12.75">
      <c r="E72" s="43"/>
    </row>
    <row r="73" ht="12.75">
      <c r="E73" s="43"/>
    </row>
    <row r="74" ht="12.75">
      <c r="E74" s="43"/>
    </row>
    <row r="75" ht="12.75">
      <c r="E75" s="43"/>
    </row>
    <row r="76" ht="12.75">
      <c r="E76" s="43"/>
    </row>
    <row r="77" ht="12.75">
      <c r="E77" s="43"/>
    </row>
    <row r="78" ht="12.75">
      <c r="E78" s="43"/>
    </row>
    <row r="79" ht="12.75">
      <c r="E79" s="43"/>
    </row>
    <row r="80" ht="12.75">
      <c r="E80" s="43"/>
    </row>
    <row r="81" ht="12.75">
      <c r="E81" s="43"/>
    </row>
    <row r="82" ht="12.75">
      <c r="E82" s="43"/>
    </row>
    <row r="83" ht="12.75">
      <c r="E83" s="43"/>
    </row>
    <row r="84" ht="12.75">
      <c r="E84" s="43"/>
    </row>
    <row r="85" ht="12.75">
      <c r="E85" s="43"/>
    </row>
  </sheetData>
  <mergeCells count="202">
    <mergeCell ref="A1:F1"/>
    <mergeCell ref="A2:F2"/>
    <mergeCell ref="A3:F3"/>
    <mergeCell ref="A4:F4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E22:E23"/>
    <mergeCell ref="C30:C31"/>
    <mergeCell ref="D30:D31"/>
    <mergeCell ref="C24:C25"/>
    <mergeCell ref="D24:D25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22:A23"/>
    <mergeCell ref="B22:B23"/>
    <mergeCell ref="C22:C23"/>
    <mergeCell ref="D22:D23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16:A17"/>
    <mergeCell ref="B16:B17"/>
    <mergeCell ref="C16:C17"/>
    <mergeCell ref="D16:D17"/>
    <mergeCell ref="B12:B13"/>
    <mergeCell ref="C12:C13"/>
    <mergeCell ref="E18:E19"/>
    <mergeCell ref="E14:E15"/>
    <mergeCell ref="E16:E17"/>
    <mergeCell ref="D12:D13"/>
    <mergeCell ref="E12:E13"/>
    <mergeCell ref="F14:F15"/>
    <mergeCell ref="A14:A15"/>
    <mergeCell ref="B14:B15"/>
    <mergeCell ref="C14:C15"/>
    <mergeCell ref="D14:D15"/>
    <mergeCell ref="E10:E11"/>
    <mergeCell ref="D10:D11"/>
    <mergeCell ref="A10:A11"/>
    <mergeCell ref="B10:B11"/>
    <mergeCell ref="C10:C11"/>
    <mergeCell ref="E8:E9"/>
    <mergeCell ref="A8:A9"/>
    <mergeCell ref="B8:B9"/>
    <mergeCell ref="C8:C9"/>
    <mergeCell ref="D8:D9"/>
    <mergeCell ref="B6:B7"/>
    <mergeCell ref="C6:C7"/>
    <mergeCell ref="D6:D7"/>
    <mergeCell ref="E6:E7"/>
    <mergeCell ref="C36:C37"/>
    <mergeCell ref="D36:D37"/>
    <mergeCell ref="E36:E37"/>
    <mergeCell ref="F36:F37"/>
    <mergeCell ref="C38:C39"/>
    <mergeCell ref="D38:D39"/>
    <mergeCell ref="E38:E39"/>
    <mergeCell ref="F38:F39"/>
    <mergeCell ref="C40:C41"/>
    <mergeCell ref="D40:D41"/>
    <mergeCell ref="E40:E41"/>
    <mergeCell ref="F40:F41"/>
    <mergeCell ref="C42:C43"/>
    <mergeCell ref="D42:D43"/>
    <mergeCell ref="E42:E43"/>
    <mergeCell ref="F42:F43"/>
    <mergeCell ref="B36:B37"/>
    <mergeCell ref="B38:B39"/>
    <mergeCell ref="B40:B41"/>
    <mergeCell ref="B42:B43"/>
    <mergeCell ref="A36:A37"/>
    <mergeCell ref="A38:A39"/>
    <mergeCell ref="A40:A41"/>
    <mergeCell ref="A42:A43"/>
    <mergeCell ref="C46:C47"/>
    <mergeCell ref="D46:D47"/>
    <mergeCell ref="E46:E47"/>
    <mergeCell ref="A44:A45"/>
    <mergeCell ref="B44:B45"/>
    <mergeCell ref="C44:C45"/>
    <mergeCell ref="D44:D45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A50:A51"/>
    <mergeCell ref="B50:B51"/>
    <mergeCell ref="C50:C51"/>
    <mergeCell ref="D50:D51"/>
    <mergeCell ref="A52:A53"/>
    <mergeCell ref="B52:B53"/>
    <mergeCell ref="C52:C53"/>
    <mergeCell ref="D52:D53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C58:C59"/>
    <mergeCell ref="D58:D59"/>
    <mergeCell ref="A56:A57"/>
    <mergeCell ref="B56:B57"/>
    <mergeCell ref="C56:C57"/>
    <mergeCell ref="D56:D57"/>
    <mergeCell ref="A54:A55"/>
    <mergeCell ref="B54:B55"/>
    <mergeCell ref="A58:A59"/>
    <mergeCell ref="B58:B59"/>
    <mergeCell ref="A60:A61"/>
    <mergeCell ref="B60:B61"/>
    <mergeCell ref="C60:C61"/>
    <mergeCell ref="D60:D61"/>
    <mergeCell ref="F56:F57"/>
    <mergeCell ref="F58:F59"/>
    <mergeCell ref="E60:E61"/>
    <mergeCell ref="E62:E63"/>
    <mergeCell ref="F60:F61"/>
    <mergeCell ref="F62:F63"/>
    <mergeCell ref="E56:E57"/>
    <mergeCell ref="B64:B65"/>
    <mergeCell ref="C64:C65"/>
    <mergeCell ref="D64:D65"/>
    <mergeCell ref="C62:C63"/>
    <mergeCell ref="D62:D63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C68:C69"/>
    <mergeCell ref="D68:D69"/>
    <mergeCell ref="A70:A71"/>
    <mergeCell ref="B70:B71"/>
    <mergeCell ref="C70:C71"/>
    <mergeCell ref="D70:D7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A3" sqref="A3:K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213" t="s">
        <v>43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33" customHeight="1">
      <c r="A2" s="213" t="str">
        <f>HYPERLINK('[1]реквизиты'!$A$2)</f>
        <v>THE WORLD SAMBO CHAMPIONSHIP  /men/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30" customHeight="1">
      <c r="A3" s="228" t="str">
        <f>HYPERLINK('пр.взв.'!A4)</f>
        <v>Weight category 57 кg.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30.75" customHeight="1" thickBot="1">
      <c r="A4" s="230" t="s">
        <v>42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26.25" thickBot="1">
      <c r="A5" s="62" t="s">
        <v>44</v>
      </c>
      <c r="B5" s="63" t="s">
        <v>35</v>
      </c>
      <c r="C5" s="64" t="s">
        <v>45</v>
      </c>
      <c r="D5" s="63" t="s">
        <v>36</v>
      </c>
      <c r="E5" s="65" t="s">
        <v>37</v>
      </c>
      <c r="F5" s="58" t="s">
        <v>46</v>
      </c>
      <c r="G5" s="66" t="s">
        <v>47</v>
      </c>
      <c r="H5" s="66" t="s">
        <v>49</v>
      </c>
      <c r="I5" s="66" t="s">
        <v>50</v>
      </c>
      <c r="J5" s="64" t="s">
        <v>48</v>
      </c>
      <c r="K5" s="66" t="s">
        <v>51</v>
      </c>
    </row>
    <row r="6" spans="1:11" ht="19.5" customHeight="1">
      <c r="A6" s="215">
        <v>1</v>
      </c>
      <c r="B6" s="218"/>
      <c r="C6" s="220" t="s">
        <v>52</v>
      </c>
      <c r="D6" s="222" t="e">
        <f>VLOOKUP(B6,'пр.взв.'!B8:E71,2,FALSE)</f>
        <v>#N/A</v>
      </c>
      <c r="E6" s="192" t="e">
        <f>VLOOKUP(B6,'пр.взв.'!B8:E71,3,FALSE)</f>
        <v>#N/A</v>
      </c>
      <c r="F6" s="192" t="e">
        <f>VLOOKUP(B6,'пр.взв.'!B8:E71,4,FALSE)</f>
        <v>#N/A</v>
      </c>
      <c r="G6" s="224"/>
      <c r="H6" s="194"/>
      <c r="I6" s="224"/>
      <c r="J6" s="194"/>
      <c r="K6" s="67" t="s">
        <v>53</v>
      </c>
    </row>
    <row r="7" spans="1:11" ht="19.5" customHeight="1" thickBot="1">
      <c r="A7" s="216"/>
      <c r="B7" s="219"/>
      <c r="C7" s="221"/>
      <c r="D7" s="223"/>
      <c r="E7" s="193"/>
      <c r="F7" s="193"/>
      <c r="G7" s="196"/>
      <c r="H7" s="195"/>
      <c r="I7" s="196"/>
      <c r="J7" s="195"/>
      <c r="K7" s="68" t="s">
        <v>54</v>
      </c>
    </row>
    <row r="8" spans="1:11" ht="19.5" customHeight="1">
      <c r="A8" s="216"/>
      <c r="B8" s="218"/>
      <c r="C8" s="190" t="s">
        <v>55</v>
      </c>
      <c r="D8" s="222" t="e">
        <f>VLOOKUP(B8,'пр.взв.'!B8:E71,2,FALSE)</f>
        <v>#N/A</v>
      </c>
      <c r="E8" s="192" t="e">
        <f>VLOOKUP(B8,'пр.взв.'!B8:E71,3,FALSE)</f>
        <v>#N/A</v>
      </c>
      <c r="F8" s="192" t="e">
        <f>VLOOKUP(B8,'пр.взв.'!B8:E71,4,FALSE)</f>
        <v>#N/A</v>
      </c>
      <c r="G8" s="189"/>
      <c r="H8" s="194"/>
      <c r="I8" s="224"/>
      <c r="J8" s="194"/>
      <c r="K8" s="68" t="s">
        <v>56</v>
      </c>
    </row>
    <row r="9" spans="1:11" ht="19.5" customHeight="1" thickBot="1">
      <c r="A9" s="217"/>
      <c r="B9" s="219"/>
      <c r="C9" s="191"/>
      <c r="D9" s="223"/>
      <c r="E9" s="193"/>
      <c r="F9" s="193"/>
      <c r="G9" s="196"/>
      <c r="H9" s="195"/>
      <c r="I9" s="196"/>
      <c r="J9" s="195"/>
      <c r="K9" s="69"/>
    </row>
    <row r="10" spans="1:11" ht="13.5" thickBot="1">
      <c r="A10" s="70"/>
      <c r="B10" s="70"/>
      <c r="C10" s="71"/>
      <c r="D10" s="70"/>
      <c r="E10" s="72"/>
      <c r="F10" s="80"/>
      <c r="G10" s="70"/>
      <c r="H10" s="70"/>
      <c r="I10" s="70"/>
      <c r="J10" s="70"/>
      <c r="K10" s="70"/>
    </row>
    <row r="11" spans="1:11" ht="26.25" thickBot="1">
      <c r="A11" s="73" t="s">
        <v>44</v>
      </c>
      <c r="B11" s="63" t="s">
        <v>35</v>
      </c>
      <c r="C11" s="64" t="s">
        <v>45</v>
      </c>
      <c r="D11" s="63" t="s">
        <v>36</v>
      </c>
      <c r="E11" s="65" t="s">
        <v>37</v>
      </c>
      <c r="F11" s="58" t="s">
        <v>46</v>
      </c>
      <c r="G11" s="66" t="s">
        <v>47</v>
      </c>
      <c r="H11" s="66" t="s">
        <v>49</v>
      </c>
      <c r="I11" s="66" t="s">
        <v>50</v>
      </c>
      <c r="J11" s="64" t="s">
        <v>48</v>
      </c>
      <c r="K11" s="66" t="s">
        <v>51</v>
      </c>
    </row>
    <row r="12" spans="1:11" ht="19.5" customHeight="1">
      <c r="A12" s="215">
        <v>2</v>
      </c>
      <c r="B12" s="218"/>
      <c r="C12" s="220" t="s">
        <v>52</v>
      </c>
      <c r="D12" s="222" t="e">
        <f>VLOOKUP(B12,'пр.взв.'!B8:E71,2,FALSE)</f>
        <v>#N/A</v>
      </c>
      <c r="E12" s="192" t="e">
        <f>VLOOKUP(B12,'пр.взв.'!B8:E71,3,FALSE)</f>
        <v>#N/A</v>
      </c>
      <c r="F12" s="192" t="e">
        <f>VLOOKUP(B12,'пр.взв.'!B8:E71,4,FALSE)</f>
        <v>#N/A</v>
      </c>
      <c r="G12" s="224"/>
      <c r="H12" s="194"/>
      <c r="I12" s="224"/>
      <c r="J12" s="194"/>
      <c r="K12" s="67" t="s">
        <v>53</v>
      </c>
    </row>
    <row r="13" spans="1:11" ht="19.5" customHeight="1" thickBot="1">
      <c r="A13" s="216"/>
      <c r="B13" s="219"/>
      <c r="C13" s="221"/>
      <c r="D13" s="223"/>
      <c r="E13" s="193"/>
      <c r="F13" s="193"/>
      <c r="G13" s="196"/>
      <c r="H13" s="195"/>
      <c r="I13" s="196"/>
      <c r="J13" s="195"/>
      <c r="K13" s="68" t="s">
        <v>54</v>
      </c>
    </row>
    <row r="14" spans="1:11" ht="19.5" customHeight="1">
      <c r="A14" s="216"/>
      <c r="B14" s="218"/>
      <c r="C14" s="190" t="s">
        <v>55</v>
      </c>
      <c r="D14" s="222" t="e">
        <f>VLOOKUP(B14,'пр.взв.'!B8:E71,2,FALSE)</f>
        <v>#N/A</v>
      </c>
      <c r="E14" s="225" t="e">
        <f>VLOOKUP(B14,'пр.взв.'!B8:E71,3,FALSE)</f>
        <v>#N/A</v>
      </c>
      <c r="F14" s="225" t="e">
        <f>VLOOKUP(B14,'пр.взв.'!B8:E71,4,FALSE)</f>
        <v>#N/A</v>
      </c>
      <c r="G14" s="189"/>
      <c r="H14" s="194"/>
      <c r="I14" s="224"/>
      <c r="J14" s="194"/>
      <c r="K14" s="68" t="s">
        <v>56</v>
      </c>
    </row>
    <row r="15" spans="1:11" ht="19.5" customHeight="1" thickBot="1">
      <c r="A15" s="217"/>
      <c r="B15" s="219"/>
      <c r="C15" s="191"/>
      <c r="D15" s="223"/>
      <c r="E15" s="226"/>
      <c r="F15" s="226"/>
      <c r="G15" s="196"/>
      <c r="H15" s="195"/>
      <c r="I15" s="196"/>
      <c r="J15" s="195"/>
      <c r="K15" s="69"/>
    </row>
    <row r="16" spans="1:11" ht="15.75">
      <c r="A16" s="74"/>
      <c r="B16" s="75"/>
      <c r="C16" s="76"/>
      <c r="D16" s="76"/>
      <c r="E16" s="76"/>
      <c r="F16" s="77"/>
      <c r="G16" s="75"/>
      <c r="H16" s="75"/>
      <c r="I16" s="78"/>
      <c r="J16" s="79"/>
      <c r="K16" s="70"/>
    </row>
    <row r="17" spans="1:11" ht="16.5" thickBot="1">
      <c r="A17" s="227" t="s">
        <v>57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ht="26.25" thickBot="1">
      <c r="A18" s="73" t="s">
        <v>44</v>
      </c>
      <c r="B18" s="63" t="s">
        <v>35</v>
      </c>
      <c r="C18" s="64" t="s">
        <v>45</v>
      </c>
      <c r="D18" s="63" t="s">
        <v>36</v>
      </c>
      <c r="E18" s="65" t="s">
        <v>37</v>
      </c>
      <c r="F18" s="58" t="s">
        <v>46</v>
      </c>
      <c r="G18" s="66" t="s">
        <v>47</v>
      </c>
      <c r="H18" s="66" t="s">
        <v>49</v>
      </c>
      <c r="I18" s="66" t="s">
        <v>50</v>
      </c>
      <c r="J18" s="64" t="s">
        <v>48</v>
      </c>
      <c r="K18" s="66" t="s">
        <v>51</v>
      </c>
    </row>
    <row r="19" spans="1:11" ht="19.5" customHeight="1">
      <c r="A19" s="215"/>
      <c r="B19" s="218"/>
      <c r="C19" s="220" t="s">
        <v>52</v>
      </c>
      <c r="D19" s="222" t="e">
        <f>VLOOKUP(B19,'пр.взв.'!B8:E71,2,FALSE)</f>
        <v>#N/A</v>
      </c>
      <c r="E19" s="192" t="e">
        <f>VLOOKUP(B19,'пр.взв.'!B8:E71,3,FALSE)</f>
        <v>#N/A</v>
      </c>
      <c r="F19" s="192" t="e">
        <f>VLOOKUP(B19,'пр.взв.'!B8:E71,4,FALSE)</f>
        <v>#N/A</v>
      </c>
      <c r="G19" s="224"/>
      <c r="H19" s="194"/>
      <c r="I19" s="224"/>
      <c r="J19" s="194"/>
      <c r="K19" s="67" t="s">
        <v>53</v>
      </c>
    </row>
    <row r="20" spans="1:11" ht="19.5" customHeight="1" thickBot="1">
      <c r="A20" s="216"/>
      <c r="B20" s="219"/>
      <c r="C20" s="221"/>
      <c r="D20" s="223"/>
      <c r="E20" s="193"/>
      <c r="F20" s="193"/>
      <c r="G20" s="196"/>
      <c r="H20" s="195"/>
      <c r="I20" s="196"/>
      <c r="J20" s="195"/>
      <c r="K20" s="68" t="s">
        <v>54</v>
      </c>
    </row>
    <row r="21" spans="1:11" ht="19.5" customHeight="1">
      <c r="A21" s="216"/>
      <c r="B21" s="218"/>
      <c r="C21" s="190" t="s">
        <v>55</v>
      </c>
      <c r="D21" s="222" t="e">
        <f>VLOOKUP(B21,'пр.взв.'!B8:E71,2,FALSE)</f>
        <v>#N/A</v>
      </c>
      <c r="E21" s="192" t="e">
        <f>VLOOKUP(B21,'пр.взв.'!B8:E71,3,FALSE)</f>
        <v>#N/A</v>
      </c>
      <c r="F21" s="192" t="e">
        <f>VLOOKUP(B21,'пр.взв.'!B8:E71,4,FALSE)</f>
        <v>#N/A</v>
      </c>
      <c r="G21" s="189"/>
      <c r="H21" s="194"/>
      <c r="I21" s="224"/>
      <c r="J21" s="194"/>
      <c r="K21" s="68" t="s">
        <v>56</v>
      </c>
    </row>
    <row r="22" spans="1:11" ht="19.5" customHeight="1" thickBot="1">
      <c r="A22" s="217"/>
      <c r="B22" s="219"/>
      <c r="C22" s="191"/>
      <c r="D22" s="223"/>
      <c r="E22" s="193"/>
      <c r="F22" s="193"/>
      <c r="G22" s="196"/>
      <c r="H22" s="195"/>
      <c r="I22" s="196"/>
      <c r="J22" s="195"/>
      <c r="K22" s="69"/>
    </row>
    <row r="23" ht="21.75" customHeight="1"/>
    <row r="24" spans="1:7" ht="21.75" customHeight="1">
      <c r="A24" s="25" t="str">
        <f>HYPERLINK('[1]реквизиты'!$A$11)</f>
        <v>Chiaf referee</v>
      </c>
      <c r="B24" s="29"/>
      <c r="C24" s="29"/>
      <c r="D24" s="29"/>
      <c r="E24" s="9"/>
      <c r="F24" s="42" t="str">
        <f>HYPERLINK('[1]реквизиты'!$G$11)</f>
        <v>E. Selivanov</v>
      </c>
      <c r="G24" s="27" t="str">
        <f>HYPERLINK('[1]реквизиты'!$G$12)</f>
        <v>/RUS/</v>
      </c>
    </row>
    <row r="25" spans="1:7" ht="16.5" customHeight="1">
      <c r="A25" s="29"/>
      <c r="B25" s="29"/>
      <c r="C25" s="29"/>
      <c r="D25" s="30"/>
      <c r="E25" s="10"/>
      <c r="F25" s="43"/>
      <c r="G25" s="10"/>
    </row>
    <row r="26" spans="1:7" ht="24" customHeight="1">
      <c r="A26" s="26" t="str">
        <f>HYPERLINK('[1]реквизиты'!$A$13)</f>
        <v>Chiaf secretary</v>
      </c>
      <c r="C26" s="29"/>
      <c r="D26" s="31"/>
      <c r="E26" s="44"/>
      <c r="F26" s="42" t="str">
        <f>HYPERLINK('[1]реквизиты'!$G$13)</f>
        <v>R.Zakirov</v>
      </c>
      <c r="G26" s="28" t="str">
        <f>HYPERLINK('[1]реквизиты'!$G$14)</f>
        <v>/RUS/</v>
      </c>
    </row>
  </sheetData>
  <mergeCells count="62"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14:F15"/>
    <mergeCell ref="G14:G15"/>
    <mergeCell ref="H14:H15"/>
    <mergeCell ref="I14:I15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92"/>
  <sheetViews>
    <sheetView workbookViewId="0" topLeftCell="A1">
      <selection activeCell="B5" sqref="B5:D5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57" t="str">
        <f>HYPERLINK('[1]реквизиты'!$A$2)</f>
        <v>THE WORLD SAMBO CHAMPIONSHIP  /men/</v>
      </c>
      <c r="B1" s="257"/>
      <c r="C1" s="257"/>
      <c r="D1" s="257"/>
      <c r="E1" s="257"/>
      <c r="F1" s="257"/>
      <c r="G1" s="257"/>
      <c r="H1" s="257" t="str">
        <f>HYPERLINK('[1]реквизиты'!$A$2)</f>
        <v>THE WORLD SAMBO CHAMPIONSHIP  /men/</v>
      </c>
      <c r="I1" s="257"/>
      <c r="J1" s="257"/>
      <c r="K1" s="257"/>
      <c r="L1" s="257"/>
      <c r="M1" s="257"/>
      <c r="N1" s="257"/>
      <c r="O1" s="51"/>
      <c r="P1" s="51"/>
      <c r="Q1" s="51"/>
      <c r="R1" s="51"/>
      <c r="S1" s="51"/>
      <c r="T1" s="51"/>
      <c r="U1" s="51"/>
    </row>
    <row r="2" spans="1:21" ht="15" customHeight="1">
      <c r="A2" s="211">
        <f>HYPERLINK('[1]реквизиты'!$A$8)</f>
      </c>
      <c r="B2" s="211"/>
      <c r="C2" s="211"/>
      <c r="D2" s="211"/>
      <c r="E2" s="211"/>
      <c r="F2" s="211"/>
      <c r="G2" s="211"/>
      <c r="H2" s="211">
        <f>HYPERLINK('[1]реквизиты'!$A$8)</f>
      </c>
      <c r="I2" s="211"/>
      <c r="J2" s="211"/>
      <c r="K2" s="211"/>
      <c r="L2" s="211"/>
      <c r="M2" s="211"/>
      <c r="N2" s="211"/>
      <c r="O2" s="53"/>
      <c r="P2" s="53"/>
      <c r="Q2" s="53"/>
      <c r="R2" s="53"/>
      <c r="S2" s="53"/>
      <c r="T2" s="53"/>
      <c r="U2" s="53"/>
    </row>
    <row r="3" spans="1:21" ht="15" customHeight="1">
      <c r="A3" s="255" t="str">
        <f>HYPERLINK('пр.взв.'!A4)</f>
        <v>Weight category 57 кg.</v>
      </c>
      <c r="B3" s="227"/>
      <c r="C3" s="227"/>
      <c r="D3" s="227"/>
      <c r="E3" s="227"/>
      <c r="F3" s="227"/>
      <c r="G3" s="227"/>
      <c r="H3" s="255" t="str">
        <f>HYPERLINK('пр.взв.'!A4)</f>
        <v>Weight category 57 кg.</v>
      </c>
      <c r="I3" s="227"/>
      <c r="J3" s="227"/>
      <c r="K3" s="227"/>
      <c r="L3" s="227"/>
      <c r="M3" s="227"/>
      <c r="N3" s="227"/>
      <c r="O3" s="48"/>
      <c r="P3" s="48"/>
      <c r="Q3" s="48"/>
      <c r="R3" s="48"/>
      <c r="S3" s="48"/>
      <c r="T3" s="48"/>
      <c r="U3" s="48"/>
    </row>
    <row r="4" spans="1:10" ht="41.25" customHeight="1" thickBot="1">
      <c r="A4" s="256"/>
      <c r="B4" s="256"/>
      <c r="C4" s="124" t="s">
        <v>54</v>
      </c>
      <c r="D4" s="124"/>
      <c r="E4" s="124"/>
      <c r="F4" s="124"/>
      <c r="G4" s="124"/>
      <c r="H4" s="124"/>
      <c r="I4" s="124"/>
      <c r="J4" s="124" t="s">
        <v>59</v>
      </c>
    </row>
    <row r="5" spans="1:12" ht="12.75" customHeight="1">
      <c r="A5" s="245">
        <v>1</v>
      </c>
      <c r="B5" s="241" t="str">
        <f>VLOOKUP(A5,'пр.взв.'!B8:C71,2,FALSE)</f>
        <v>MASHKOVICH Anton</v>
      </c>
      <c r="C5" s="243" t="str">
        <f>VLOOKUP(B5,'пр.взв.'!C8:D71,2,FALSE)</f>
        <v>1987</v>
      </c>
      <c r="D5" s="246" t="str">
        <f>VLOOKUP(A5,'пр.взв.'!B8:E71,4,FALSE)</f>
        <v>BLR</v>
      </c>
      <c r="E5" s="104"/>
      <c r="G5" s="14"/>
      <c r="H5" s="248">
        <v>2</v>
      </c>
      <c r="I5" s="241" t="str">
        <f>VLOOKUP(H5,'пр.взв.'!B8:C71,2,FALSE)</f>
        <v>POLTAVTSEV Oleksii</v>
      </c>
      <c r="J5" s="246" t="str">
        <f>VLOOKUP(H5,'пр.взв.'!B8:E71,3,FALSE)</f>
        <v>1987</v>
      </c>
      <c r="K5" s="246" t="str">
        <f>VLOOKUP(H5,'пр.взв.'!B8:E71,4,FALSE)</f>
        <v>UKR</v>
      </c>
      <c r="L5" s="104"/>
    </row>
    <row r="6" spans="1:12" ht="15.75">
      <c r="A6" s="235"/>
      <c r="B6" s="242"/>
      <c r="C6" s="244"/>
      <c r="D6" s="247"/>
      <c r="E6" s="105"/>
      <c r="F6" s="2"/>
      <c r="G6" s="7"/>
      <c r="H6" s="249"/>
      <c r="I6" s="242"/>
      <c r="J6" s="247"/>
      <c r="K6" s="247"/>
      <c r="L6" s="111">
        <v>2</v>
      </c>
    </row>
    <row r="7" spans="1:13" ht="15.75">
      <c r="A7" s="235">
        <v>17</v>
      </c>
      <c r="B7" s="252" t="str">
        <f>VLOOKUP(A7,'пр.взв.'!B10:C71,2,FALSE)</f>
        <v>ZHAYNAKOV Dauren</v>
      </c>
      <c r="C7" s="247" t="str">
        <f>VLOOKUP(B7,'пр.взв.'!C10:D71,2,FALSE)</f>
        <v>1985</v>
      </c>
      <c r="D7" s="253" t="str">
        <f>VLOOKUP(A7,'пр.взв.'!B8:E71,4,FALSE)</f>
        <v>KAZ</v>
      </c>
      <c r="E7" s="106"/>
      <c r="F7" s="2"/>
      <c r="G7" s="2"/>
      <c r="H7" s="239">
        <v>18</v>
      </c>
      <c r="I7" s="231" t="e">
        <f>VLOOKUP(H7,'пр.взв.'!B10:C71,2,FALSE)</f>
        <v>#N/A</v>
      </c>
      <c r="J7" s="237" t="e">
        <f>VLOOKUP(H7,'пр.взв.'!B10:E71,3,FALSE)</f>
        <v>#N/A</v>
      </c>
      <c r="K7" s="233" t="e">
        <f>VLOOKUP(H7,'пр.взв.'!B10:E71,4,FALSE)</f>
        <v>#N/A</v>
      </c>
      <c r="L7" s="121"/>
      <c r="M7" s="34"/>
    </row>
    <row r="8" spans="1:13" ht="16.5" thickBot="1">
      <c r="A8" s="236"/>
      <c r="B8" s="242"/>
      <c r="C8" s="244"/>
      <c r="D8" s="254"/>
      <c r="E8" s="107"/>
      <c r="F8" s="5"/>
      <c r="G8" s="2"/>
      <c r="H8" s="249"/>
      <c r="I8" s="250"/>
      <c r="J8" s="238"/>
      <c r="K8" s="251"/>
      <c r="L8" s="122"/>
      <c r="M8" s="34"/>
    </row>
    <row r="9" spans="1:13" ht="15.75">
      <c r="A9" s="245">
        <v>9</v>
      </c>
      <c r="B9" s="241" t="str">
        <f>VLOOKUP(A9,'пр.взв.'!B12:C71,2,FALSE)</f>
        <v>KEVIN Pastrano</v>
      </c>
      <c r="C9" s="243" t="str">
        <f>VLOOKUP(B9,'пр.взв.'!C12:D71,2,FALSE)</f>
        <v>1987</v>
      </c>
      <c r="D9" s="246" t="str">
        <f>VLOOKUP(A9,'пр.взв.'!B8:E71,4,FALSE)</f>
        <v>VEN</v>
      </c>
      <c r="E9" s="107"/>
      <c r="F9" s="3"/>
      <c r="G9" s="2"/>
      <c r="H9" s="248">
        <v>10</v>
      </c>
      <c r="I9" s="241" t="str">
        <f>VLOOKUP(H9,'пр.взв.'!B12:C71,2,FALSE)</f>
        <v>SAYDALIZODA Syhrob</v>
      </c>
      <c r="J9" s="243" t="str">
        <f>VLOOKUP(H9,'пр.взв.'!B12:E71,3,FALSE)</f>
        <v>1990</v>
      </c>
      <c r="K9" s="243" t="str">
        <f>VLOOKUP(H9,'пр.взв.'!B12:E71,4,FALSE)</f>
        <v>TJK</v>
      </c>
      <c r="L9" s="122"/>
      <c r="M9" s="35"/>
    </row>
    <row r="10" spans="1:13" ht="15.75">
      <c r="A10" s="235"/>
      <c r="B10" s="242"/>
      <c r="C10" s="244"/>
      <c r="D10" s="247"/>
      <c r="E10" s="108">
        <v>9</v>
      </c>
      <c r="F10" s="4"/>
      <c r="G10" s="2"/>
      <c r="H10" s="249"/>
      <c r="I10" s="242"/>
      <c r="J10" s="244"/>
      <c r="K10" s="244"/>
      <c r="L10" s="123">
        <v>10</v>
      </c>
      <c r="M10" s="36"/>
    </row>
    <row r="11" spans="1:13" ht="15.75">
      <c r="A11" s="235">
        <v>25</v>
      </c>
      <c r="B11" s="231" t="e">
        <f>VLOOKUP(A11,'пр.взв.'!B14:C71,2,FALSE)</f>
        <v>#N/A</v>
      </c>
      <c r="C11" s="233" t="e">
        <f>VLOOKUP(B11,'пр.взв.'!C14:D71,2,FALSE)</f>
        <v>#N/A</v>
      </c>
      <c r="D11" s="237" t="e">
        <f>VLOOKUP(A11,'пр.взв.'!B8:E71,4,FALSE)</f>
        <v>#N/A</v>
      </c>
      <c r="E11" s="109"/>
      <c r="F11" s="4"/>
      <c r="G11" s="2"/>
      <c r="H11" s="239">
        <v>26</v>
      </c>
      <c r="I11" s="231" t="e">
        <f>VLOOKUP(H11,'пр.взв.'!B14:C71,2,FALSE)</f>
        <v>#N/A</v>
      </c>
      <c r="J11" s="233" t="e">
        <f>VLOOKUP(H11,'пр.взв.'!B14:E71,3,FALSE)</f>
        <v>#N/A</v>
      </c>
      <c r="K11" s="233" t="e">
        <f>VLOOKUP(H11,'пр.взв.'!B14:E71,4,FALSE)</f>
        <v>#N/A</v>
      </c>
      <c r="L11" s="111"/>
      <c r="M11" s="37"/>
    </row>
    <row r="12" spans="1:13" ht="16.5" thickBot="1">
      <c r="A12" s="236"/>
      <c r="B12" s="250"/>
      <c r="C12" s="251"/>
      <c r="D12" s="238"/>
      <c r="E12" s="105"/>
      <c r="F12" s="4"/>
      <c r="G12" s="5"/>
      <c r="H12" s="249"/>
      <c r="I12" s="250"/>
      <c r="J12" s="251"/>
      <c r="K12" s="251"/>
      <c r="L12" s="111"/>
      <c r="M12" s="37"/>
    </row>
    <row r="13" spans="1:14" ht="15.75">
      <c r="A13" s="245">
        <v>5</v>
      </c>
      <c r="B13" s="241" t="str">
        <f>VLOOKUP(A13,'пр.взв.'!B16:C71,2,FALSE)</f>
        <v>CHAMAN Sher</v>
      </c>
      <c r="C13" s="243" t="str">
        <f>VLOOKUP(B13,'пр.взв.'!C16:D71,2,FALSE)</f>
        <v>1978</v>
      </c>
      <c r="D13" s="246" t="str">
        <f>VLOOKUP(A13,'пр.взв.'!B8:E71,4,FALSE)</f>
        <v>PAK</v>
      </c>
      <c r="E13" s="105"/>
      <c r="F13" s="4"/>
      <c r="G13" s="8"/>
      <c r="H13" s="248">
        <v>6</v>
      </c>
      <c r="I13" s="241" t="str">
        <f>VLOOKUP(H13,'пр.взв.'!B16:C71,2,FALSE)</f>
        <v>VARDANYAN Vahan</v>
      </c>
      <c r="J13" s="243" t="str">
        <f>VLOOKUP(H13,'пр.взв.'!B16:E71,3,FALSE)</f>
        <v>1985</v>
      </c>
      <c r="K13" s="243" t="str">
        <f>VLOOKUP(H13,'пр.взв.'!B16:E71,4,FALSE)</f>
        <v>ARM</v>
      </c>
      <c r="L13" s="111">
        <v>6</v>
      </c>
      <c r="M13" s="37"/>
      <c r="N13" s="39"/>
    </row>
    <row r="14" spans="1:14" ht="15.75">
      <c r="A14" s="235"/>
      <c r="B14" s="242"/>
      <c r="C14" s="244"/>
      <c r="D14" s="247"/>
      <c r="E14" s="110">
        <v>5</v>
      </c>
      <c r="F14" s="4"/>
      <c r="G14" s="2"/>
      <c r="H14" s="249"/>
      <c r="I14" s="242"/>
      <c r="J14" s="244"/>
      <c r="K14" s="244"/>
      <c r="L14" s="121"/>
      <c r="M14" s="36"/>
      <c r="N14" s="37"/>
    </row>
    <row r="15" spans="1:14" ht="15.75">
      <c r="A15" s="235">
        <v>21</v>
      </c>
      <c r="B15" s="231" t="e">
        <f>VLOOKUP(A15,'пр.взв.'!B18:C71,2,FALSE)</f>
        <v>#N/A</v>
      </c>
      <c r="C15" s="233" t="e">
        <f>VLOOKUP(B15,'пр.взв.'!C18:D71,2,FALSE)</f>
        <v>#N/A</v>
      </c>
      <c r="D15" s="237" t="e">
        <f>VLOOKUP(A15,'пр.взв.'!B8:E71,4,FALSE)</f>
        <v>#N/A</v>
      </c>
      <c r="E15" s="106"/>
      <c r="F15" s="4"/>
      <c r="G15" s="2"/>
      <c r="H15" s="239">
        <v>22</v>
      </c>
      <c r="I15" s="231" t="e">
        <f>VLOOKUP(H15,'пр.взв.'!B18:C71,2,FALSE)</f>
        <v>#N/A</v>
      </c>
      <c r="J15" s="233" t="e">
        <f>VLOOKUP(H15,'пр.взв.'!B18:E71,3,FALSE)</f>
        <v>#N/A</v>
      </c>
      <c r="K15" s="233" t="e">
        <f>VLOOKUP(H15,'пр.взв.'!B18:E71,4,FALSE)</f>
        <v>#N/A</v>
      </c>
      <c r="L15" s="122"/>
      <c r="M15" s="36"/>
      <c r="N15" s="37"/>
    </row>
    <row r="16" spans="1:14" ht="16.5" thickBot="1">
      <c r="A16" s="236"/>
      <c r="B16" s="250"/>
      <c r="C16" s="251"/>
      <c r="D16" s="238"/>
      <c r="E16" s="107"/>
      <c r="F16" s="6"/>
      <c r="G16" s="2"/>
      <c r="H16" s="249"/>
      <c r="I16" s="250"/>
      <c r="J16" s="251"/>
      <c r="K16" s="251"/>
      <c r="L16" s="122"/>
      <c r="M16" s="38"/>
      <c r="N16" s="37"/>
    </row>
    <row r="17" spans="1:14" ht="15.75">
      <c r="A17" s="245">
        <v>13</v>
      </c>
      <c r="B17" s="241" t="str">
        <f>VLOOKUP(A17,'пр.взв.'!B20:C71,2,FALSE)</f>
        <v>GALLYMOV Timur </v>
      </c>
      <c r="C17" s="243">
        <f>VLOOKUP(B17,'пр.взв.'!C20:D71,2,FALSE)</f>
        <v>1980</v>
      </c>
      <c r="D17" s="246" t="str">
        <f>VLOOKUP(A17,'пр.взв.'!B8:E69,4,FALSE)</f>
        <v>RUS</v>
      </c>
      <c r="E17" s="107"/>
      <c r="F17" s="2"/>
      <c r="G17" s="2"/>
      <c r="H17" s="248">
        <v>14</v>
      </c>
      <c r="I17" s="241" t="str">
        <f>VLOOKUP(H17,'пр.взв.'!B20:C71,2,FALSE)</f>
        <v> MURADOV Karim</v>
      </c>
      <c r="J17" s="243" t="str">
        <f>VLOOKUP(H17,'пр.взв.'!B20:E71,3,FALSE)</f>
        <v>1990</v>
      </c>
      <c r="K17" s="243" t="str">
        <f>VLOOKUP(H17,'пр.взв.'!B20:E71,4,FALSE)</f>
        <v>LTU</v>
      </c>
      <c r="L17" s="122"/>
      <c r="M17" s="34"/>
      <c r="N17" s="37"/>
    </row>
    <row r="18" spans="1:14" ht="15.75">
      <c r="A18" s="235"/>
      <c r="B18" s="242"/>
      <c r="C18" s="244"/>
      <c r="D18" s="247"/>
      <c r="E18" s="108">
        <v>13</v>
      </c>
      <c r="F18" s="2"/>
      <c r="G18" s="2"/>
      <c r="H18" s="249"/>
      <c r="I18" s="242"/>
      <c r="J18" s="244"/>
      <c r="K18" s="244"/>
      <c r="L18" s="123">
        <v>14</v>
      </c>
      <c r="M18" s="34"/>
      <c r="N18" s="37"/>
    </row>
    <row r="19" spans="1:14" ht="15.75">
      <c r="A19" s="235">
        <v>29</v>
      </c>
      <c r="B19" s="231" t="e">
        <f>VLOOKUP(A19,'пр.взв.'!B22:C73,2,FALSE)</f>
        <v>#N/A</v>
      </c>
      <c r="C19" s="233" t="e">
        <f>VLOOKUP(B19,'пр.взв.'!C22:D73,2,FALSE)</f>
        <v>#N/A</v>
      </c>
      <c r="D19" s="237" t="e">
        <f>VLOOKUP(A19,'пр.взв.'!B8:E71,4,FALSE)</f>
        <v>#N/A</v>
      </c>
      <c r="E19" s="109"/>
      <c r="F19" s="2"/>
      <c r="G19" s="2"/>
      <c r="H19" s="239">
        <v>30</v>
      </c>
      <c r="I19" s="231" t="e">
        <f>VLOOKUP(H19,'пр.взв.'!B22:C73,2,FALSE)</f>
        <v>#N/A</v>
      </c>
      <c r="J19" s="233" t="e">
        <f>VLOOKUP(H19,'пр.взв.'!B22:E73,3,FALSE)</f>
        <v>#N/A</v>
      </c>
      <c r="K19" s="233" t="e">
        <f>VLOOKUP(H19,'пр.взв.'!B22:E73,4,FALSE)</f>
        <v>#N/A</v>
      </c>
      <c r="L19" s="111"/>
      <c r="N19" s="37"/>
    </row>
    <row r="20" spans="1:14" ht="16.5" thickBot="1">
      <c r="A20" s="236"/>
      <c r="B20" s="250"/>
      <c r="C20" s="251"/>
      <c r="D20" s="238"/>
      <c r="E20" s="105"/>
      <c r="F20" s="2"/>
      <c r="G20" s="33"/>
      <c r="H20" s="249"/>
      <c r="I20" s="250"/>
      <c r="J20" s="251"/>
      <c r="K20" s="251"/>
      <c r="L20" s="111"/>
      <c r="N20" s="40"/>
    </row>
    <row r="21" spans="1:14" ht="15.75">
      <c r="A21" s="245">
        <v>3</v>
      </c>
      <c r="B21" s="241" t="str">
        <f>VLOOKUP(A21,'пр.взв.'!B8:C71,2,FALSE)</f>
        <v>TURAKULOV Rashan</v>
      </c>
      <c r="C21" s="243" t="str">
        <f>VLOOKUP(B21,'пр.взв.'!C8:D71,2,FALSE)</f>
        <v>1988</v>
      </c>
      <c r="D21" s="246" t="str">
        <f>VLOOKUP(A21,'пр.взв.'!B8:E71,4,FALSE)</f>
        <v>UZB</v>
      </c>
      <c r="E21" s="105"/>
      <c r="F21" s="2"/>
      <c r="G21" s="2"/>
      <c r="H21" s="248">
        <v>4</v>
      </c>
      <c r="I21" s="241" t="str">
        <f>VLOOKUP(H21,'пр.взв.'!B8:C71,2,FALSE)</f>
        <v>DULIJAN Alexandr</v>
      </c>
      <c r="J21" s="243" t="str">
        <f>VLOOKUP(H21,'пр.взв.'!B8:E71,3,FALSE)</f>
        <v>1985</v>
      </c>
      <c r="K21" s="243" t="str">
        <f>VLOOKUP(H21,'пр.взв.'!B8:E71,4,FALSE)</f>
        <v>SRB</v>
      </c>
      <c r="L21" s="111"/>
      <c r="N21" s="37"/>
    </row>
    <row r="22" spans="1:14" ht="15.75">
      <c r="A22" s="235"/>
      <c r="B22" s="242"/>
      <c r="C22" s="244"/>
      <c r="D22" s="247"/>
      <c r="E22" s="110">
        <v>3</v>
      </c>
      <c r="F22" s="2"/>
      <c r="G22" s="2"/>
      <c r="H22" s="249"/>
      <c r="I22" s="242"/>
      <c r="J22" s="244"/>
      <c r="K22" s="244"/>
      <c r="L22" s="111">
        <v>4</v>
      </c>
      <c r="N22" s="37"/>
    </row>
    <row r="23" spans="1:14" ht="15.75">
      <c r="A23" s="235">
        <v>19</v>
      </c>
      <c r="B23" s="231" t="e">
        <f>VLOOKUP(A23,'пр.взв.'!B26:C77,2,FALSE)</f>
        <v>#N/A</v>
      </c>
      <c r="C23" s="233" t="e">
        <f>VLOOKUP(B23,'пр.взв.'!C26:D77,2,FALSE)</f>
        <v>#N/A</v>
      </c>
      <c r="D23" s="237" t="e">
        <f>VLOOKUP(A23,'пр.взв.'!B8:E71,4,FALSE)</f>
        <v>#N/A</v>
      </c>
      <c r="E23" s="106"/>
      <c r="F23" s="2"/>
      <c r="G23" s="2"/>
      <c r="H23" s="239">
        <v>20</v>
      </c>
      <c r="I23" s="231" t="e">
        <f>VLOOKUP(H23,'пр.взв.'!B26:C77,2,FALSE)</f>
        <v>#N/A</v>
      </c>
      <c r="J23" s="233" t="e">
        <f>VLOOKUP(H23,'пр.взв.'!B26:E77,3,FALSE)</f>
        <v>#N/A</v>
      </c>
      <c r="K23" s="233" t="e">
        <f>VLOOKUP(H23,'пр.взв.'!B26:E77,4,FALSE)</f>
        <v>#N/A</v>
      </c>
      <c r="L23" s="121"/>
      <c r="M23" s="34"/>
      <c r="N23" s="37"/>
    </row>
    <row r="24" spans="1:14" ht="16.5" thickBot="1">
      <c r="A24" s="236"/>
      <c r="B24" s="250"/>
      <c r="C24" s="251"/>
      <c r="D24" s="238"/>
      <c r="E24" s="107"/>
      <c r="F24" s="5"/>
      <c r="G24" s="2"/>
      <c r="H24" s="249"/>
      <c r="I24" s="250"/>
      <c r="J24" s="251"/>
      <c r="K24" s="251"/>
      <c r="L24" s="122"/>
      <c r="M24" s="34"/>
      <c r="N24" s="37"/>
    </row>
    <row r="25" spans="1:14" ht="15.75">
      <c r="A25" s="245">
        <v>11</v>
      </c>
      <c r="B25" s="241" t="str">
        <f>VLOOKUP(A25,'пр.взв.'!B28:C79,2,FALSE)</f>
        <v>DARGVADORJ Bayarmagnai</v>
      </c>
      <c r="C25" s="243" t="str">
        <f>VLOOKUP(B25,'пр.взв.'!C28:D79,2,FALSE)</f>
        <v>1988</v>
      </c>
      <c r="D25" s="246" t="str">
        <f>VLOOKUP(A25,'пр.взв.'!B8:E71,4,FALSE)</f>
        <v>MNG</v>
      </c>
      <c r="E25" s="107"/>
      <c r="F25" s="3"/>
      <c r="G25" s="2"/>
      <c r="H25" s="248">
        <v>12</v>
      </c>
      <c r="I25" s="241" t="str">
        <f>VLOOKUP(H25,'пр.взв.'!B28:C79,2,FALSE)</f>
        <v>CONWAY Brian</v>
      </c>
      <c r="J25" s="243" t="str">
        <f>VLOOKUP(H25,'пр.взв.'!B28:E79,3,FALSE)</f>
        <v>1971</v>
      </c>
      <c r="K25" s="243" t="str">
        <f>VLOOKUP(H25,'пр.взв.'!B28:E79,4,FALSE)</f>
        <v>IRL</v>
      </c>
      <c r="L25" s="122"/>
      <c r="M25" s="35"/>
      <c r="N25" s="37"/>
    </row>
    <row r="26" spans="1:14" ht="15.75">
      <c r="A26" s="235"/>
      <c r="B26" s="242"/>
      <c r="C26" s="244"/>
      <c r="D26" s="247"/>
      <c r="E26" s="108">
        <v>11</v>
      </c>
      <c r="F26" s="4"/>
      <c r="G26" s="2"/>
      <c r="H26" s="249"/>
      <c r="I26" s="242"/>
      <c r="J26" s="244"/>
      <c r="K26" s="244"/>
      <c r="L26" s="123">
        <v>12</v>
      </c>
      <c r="M26" s="36"/>
      <c r="N26" s="37"/>
    </row>
    <row r="27" spans="1:14" ht="15.75">
      <c r="A27" s="235">
        <v>27</v>
      </c>
      <c r="B27" s="231" t="e">
        <f>VLOOKUP(A27,'пр.взв.'!B30:C81,2,FALSE)</f>
        <v>#N/A</v>
      </c>
      <c r="C27" s="233" t="e">
        <f>VLOOKUP(B27,'пр.взв.'!C30:D81,2,FALSE)</f>
        <v>#N/A</v>
      </c>
      <c r="D27" s="237" t="e">
        <f>VLOOKUP(A27,'пр.взв.'!B8:E71,4,FALSE)</f>
        <v>#N/A</v>
      </c>
      <c r="E27" s="109"/>
      <c r="F27" s="4"/>
      <c r="G27" s="2"/>
      <c r="H27" s="239">
        <v>28</v>
      </c>
      <c r="I27" s="231" t="e">
        <f>VLOOKUP(H27,'пр.взв.'!B30:C81,2,FALSE)</f>
        <v>#N/A</v>
      </c>
      <c r="J27" s="233" t="e">
        <f>VLOOKUP(H27,'пр.взв.'!B30:E81,3,FALSE)</f>
        <v>#N/A</v>
      </c>
      <c r="K27" s="233" t="e">
        <f>VLOOKUP(H27,'пр.взв.'!B30:E81,4,FALSE)</f>
        <v>#N/A</v>
      </c>
      <c r="L27" s="111"/>
      <c r="M27" s="37"/>
      <c r="N27" s="37"/>
    </row>
    <row r="28" spans="1:14" ht="16.5" thickBot="1">
      <c r="A28" s="236"/>
      <c r="B28" s="250"/>
      <c r="C28" s="251"/>
      <c r="D28" s="238"/>
      <c r="E28" s="105"/>
      <c r="F28" s="4"/>
      <c r="G28" s="2"/>
      <c r="H28" s="249"/>
      <c r="I28" s="250"/>
      <c r="J28" s="251"/>
      <c r="K28" s="251"/>
      <c r="L28" s="111"/>
      <c r="M28" s="37"/>
      <c r="N28" s="37"/>
    </row>
    <row r="29" spans="1:14" ht="15.75">
      <c r="A29" s="245">
        <v>7</v>
      </c>
      <c r="B29" s="241" t="str">
        <f>VLOOKUP(A29,'пр.взв.'!B8:C71,2,FALSE)</f>
        <v>MAYKOV Elchin</v>
      </c>
      <c r="C29" s="243" t="str">
        <f>VLOOKUP(B29,'пр.взв.'!C8:D71,2,FALSE)</f>
        <v>1981</v>
      </c>
      <c r="D29" s="246" t="str">
        <f>VLOOKUP(A29,'пр.взв.'!B8:E71,4,FALSE)</f>
        <v>AZE</v>
      </c>
      <c r="E29" s="105"/>
      <c r="F29" s="4"/>
      <c r="G29" s="41"/>
      <c r="H29" s="248">
        <v>8</v>
      </c>
      <c r="I29" s="241" t="str">
        <f>VLOOKUP(H29,'пр.взв.'!B8:C71,2,FALSE)</f>
        <v>SIRBU Mikhail</v>
      </c>
      <c r="J29" s="243" t="str">
        <f>VLOOKUP(H29,'пр.взв.'!B8:E71,3,FALSE)</f>
        <v>1988</v>
      </c>
      <c r="K29" s="243" t="str">
        <f>VLOOKUP(H29,'пр.взв.'!B8:E71,4,FALSE)</f>
        <v>MDA</v>
      </c>
      <c r="L29" s="111"/>
      <c r="M29" s="37"/>
      <c r="N29" s="40"/>
    </row>
    <row r="30" spans="1:13" ht="15.75">
      <c r="A30" s="235"/>
      <c r="B30" s="242"/>
      <c r="C30" s="244"/>
      <c r="D30" s="247"/>
      <c r="E30" s="110">
        <v>7</v>
      </c>
      <c r="F30" s="4"/>
      <c r="G30" s="2"/>
      <c r="H30" s="249"/>
      <c r="I30" s="242"/>
      <c r="J30" s="244"/>
      <c r="K30" s="244"/>
      <c r="L30" s="111">
        <v>8</v>
      </c>
      <c r="M30" s="37"/>
    </row>
    <row r="31" spans="1:13" ht="15.75">
      <c r="A31" s="235">
        <v>23</v>
      </c>
      <c r="B31" s="231" t="e">
        <f>VLOOKUP(A31,'пр.взв.'!B34:C85,2,FALSE)</f>
        <v>#N/A</v>
      </c>
      <c r="C31" s="233" t="e">
        <f>VLOOKUP(B31,'пр.взв.'!C34:D85,2,FALSE)</f>
        <v>#N/A</v>
      </c>
      <c r="D31" s="237" t="e">
        <f>VLOOKUP(A31,'пр.взв.'!B8:E71,4,FALSE)</f>
        <v>#N/A</v>
      </c>
      <c r="E31" s="106"/>
      <c r="F31" s="4"/>
      <c r="G31" s="2"/>
      <c r="H31" s="239">
        <v>24</v>
      </c>
      <c r="I31" s="231" t="e">
        <f>VLOOKUP(H31,'пр.взв.'!B34:C85,2,FALSE)</f>
        <v>#N/A</v>
      </c>
      <c r="J31" s="233" t="e">
        <f>VLOOKUP(H31,'пр.взв.'!B34:E85,3,FALSE)</f>
        <v>#N/A</v>
      </c>
      <c r="K31" s="233" t="e">
        <f>VLOOKUP(H31,'пр.взв.'!B34:E85,4,FALSE)</f>
        <v>#N/A</v>
      </c>
      <c r="L31" s="121"/>
      <c r="M31" s="36"/>
    </row>
    <row r="32" spans="1:13" ht="16.5" thickBot="1">
      <c r="A32" s="236"/>
      <c r="B32" s="250"/>
      <c r="C32" s="251"/>
      <c r="D32" s="238"/>
      <c r="E32" s="107"/>
      <c r="F32" s="6"/>
      <c r="G32" s="2"/>
      <c r="H32" s="249"/>
      <c r="I32" s="250"/>
      <c r="J32" s="251"/>
      <c r="K32" s="251"/>
      <c r="L32" s="122"/>
      <c r="M32" s="38"/>
    </row>
    <row r="33" spans="1:13" ht="15.75">
      <c r="A33" s="245">
        <v>15</v>
      </c>
      <c r="B33" s="241" t="str">
        <f>VLOOKUP(A33,'пр.взв.'!B36:C87,2,FALSE)</f>
        <v>KAZAKBAEV Azamat</v>
      </c>
      <c r="C33" s="243" t="str">
        <f>VLOOKUP(B33,'пр.взв.'!C36:D87,2,FALSE)</f>
        <v>1986</v>
      </c>
      <c r="D33" s="246" t="str">
        <f>VLOOKUP(A33,'пр.взв.'!B8:E71,4,FALSE)</f>
        <v>KGZ</v>
      </c>
      <c r="E33" s="107"/>
      <c r="F33" s="2"/>
      <c r="G33" s="2"/>
      <c r="H33" s="248">
        <v>16</v>
      </c>
      <c r="I33" s="241" t="str">
        <f>VLOOKUP(H33,'пр.взв.'!B36:C87,2,FALSE)</f>
        <v>GENOV Evgeni</v>
      </c>
      <c r="J33" s="243" t="str">
        <f>VLOOKUP(H33,'пр.взв.'!B36:E87,3,FALSE)</f>
        <v>1978</v>
      </c>
      <c r="K33" s="243" t="str">
        <f>VLOOKUP(H33,'пр.взв.'!B36:E87,4,FALSE)</f>
        <v>BUL</v>
      </c>
      <c r="L33" s="122"/>
      <c r="M33" s="34"/>
    </row>
    <row r="34" spans="1:13" ht="15.75">
      <c r="A34" s="235"/>
      <c r="B34" s="242"/>
      <c r="C34" s="244"/>
      <c r="D34" s="247"/>
      <c r="E34" s="108">
        <v>15</v>
      </c>
      <c r="F34" s="2"/>
      <c r="G34" s="2"/>
      <c r="H34" s="249"/>
      <c r="I34" s="242"/>
      <c r="J34" s="244"/>
      <c r="K34" s="244"/>
      <c r="L34" s="123">
        <v>16</v>
      </c>
      <c r="M34" s="34"/>
    </row>
    <row r="35" spans="1:12" ht="15.75">
      <c r="A35" s="235">
        <v>31</v>
      </c>
      <c r="B35" s="231" t="e">
        <f>VLOOKUP(A35,'пр.взв.'!B38:C89,2,FALSE)</f>
        <v>#N/A</v>
      </c>
      <c r="C35" s="233" t="e">
        <f>VLOOKUP(B35,'пр.взв.'!C38:D89,2,FALSE)</f>
        <v>#N/A</v>
      </c>
      <c r="D35" s="237" t="e">
        <f>VLOOKUP(A35,'пр.взв.'!B8:E71,4,FALSE)</f>
        <v>#N/A</v>
      </c>
      <c r="E35" s="109"/>
      <c r="F35" s="2"/>
      <c r="G35" s="2"/>
      <c r="H35" s="239">
        <v>32</v>
      </c>
      <c r="I35" s="231" t="e">
        <f>VLOOKUP(H35,'пр.взв.'!B38:C89,2,FALSE)</f>
        <v>#N/A</v>
      </c>
      <c r="J35" s="233" t="e">
        <f>VLOOKUP(H35,'пр.взв.'!B38:E89,3,FALSE)</f>
        <v>#N/A</v>
      </c>
      <c r="K35" s="233" t="e">
        <f>VLOOKUP(H35,'пр.взв.'!B38:E89,4,FALSE)</f>
        <v>#N/A</v>
      </c>
      <c r="L35" s="111"/>
    </row>
    <row r="36" spans="1:12" ht="13.5" customHeight="1" thickBot="1">
      <c r="A36" s="236"/>
      <c r="B36" s="232"/>
      <c r="C36" s="234"/>
      <c r="D36" s="238"/>
      <c r="E36" s="104"/>
      <c r="H36" s="240"/>
      <c r="I36" s="232"/>
      <c r="J36" s="234"/>
      <c r="K36" s="234"/>
      <c r="L36" s="111"/>
    </row>
    <row r="37" spans="1:16" ht="15.75">
      <c r="A37" s="1"/>
      <c r="B37" s="1"/>
      <c r="C37" s="1"/>
      <c r="E37" s="105"/>
      <c r="F37" s="2"/>
      <c r="G37" s="2"/>
      <c r="L37" s="111"/>
      <c r="P37" s="24"/>
    </row>
    <row r="38" spans="1:14" ht="12.75">
      <c r="A38" s="32" t="s">
        <v>0</v>
      </c>
      <c r="B38" s="10"/>
      <c r="C38" s="23"/>
      <c r="D38" s="11"/>
      <c r="E38" s="111"/>
      <c r="F38" s="16"/>
      <c r="H38" s="32" t="s">
        <v>34</v>
      </c>
      <c r="I38" s="10"/>
      <c r="J38" s="23"/>
      <c r="K38" s="46"/>
      <c r="L38" s="112"/>
      <c r="M38" s="20"/>
      <c r="N38" s="10"/>
    </row>
    <row r="39" spans="1:16" ht="12.75">
      <c r="A39" s="1"/>
      <c r="B39" s="15"/>
      <c r="C39" s="17"/>
      <c r="D39" s="16"/>
      <c r="E39" s="111"/>
      <c r="I39" s="15"/>
      <c r="J39" s="17"/>
      <c r="K39" s="16"/>
      <c r="L39" s="111"/>
      <c r="N39" s="10"/>
      <c r="P39" s="10"/>
    </row>
    <row r="40" spans="2:14" ht="12.75">
      <c r="B40" s="10"/>
      <c r="C40" s="19"/>
      <c r="D40" s="11"/>
      <c r="E40" s="111"/>
      <c r="I40" s="10"/>
      <c r="J40" s="19"/>
      <c r="K40" s="11"/>
      <c r="L40" s="111"/>
      <c r="N40" s="10"/>
    </row>
    <row r="41" spans="2:14" ht="12.75">
      <c r="B41" s="10"/>
      <c r="C41" s="20"/>
      <c r="D41" s="21"/>
      <c r="E41" s="112"/>
      <c r="I41" s="10"/>
      <c r="J41" s="20"/>
      <c r="K41" s="21"/>
      <c r="L41" s="112"/>
      <c r="N41" s="10"/>
    </row>
    <row r="42" spans="2:14" ht="12.75">
      <c r="B42" s="9"/>
      <c r="C42" s="12"/>
      <c r="D42" s="22"/>
      <c r="E42" s="113"/>
      <c r="I42" s="9"/>
      <c r="J42" s="12"/>
      <c r="K42" s="22"/>
      <c r="L42" s="113"/>
      <c r="N42" s="10"/>
    </row>
    <row r="43" spans="2:14" ht="12.75">
      <c r="B43" s="10"/>
      <c r="C43" s="18"/>
      <c r="D43" s="19"/>
      <c r="E43" s="114"/>
      <c r="I43" s="10"/>
      <c r="J43" s="18"/>
      <c r="K43" s="19"/>
      <c r="L43" s="114"/>
      <c r="N43" s="10"/>
    </row>
    <row r="44" spans="2:14" ht="12.75">
      <c r="B44" s="10"/>
      <c r="C44" s="16"/>
      <c r="D44" s="13"/>
      <c r="E44" s="115"/>
      <c r="F44" s="45"/>
      <c r="I44" s="10"/>
      <c r="J44" s="16"/>
      <c r="K44" s="13"/>
      <c r="L44" s="115"/>
      <c r="M44" s="45"/>
      <c r="N44" s="10"/>
    </row>
    <row r="45" spans="5:14" ht="12.75">
      <c r="E45" s="116"/>
      <c r="G45" s="10"/>
      <c r="L45" s="115"/>
      <c r="N45" s="10"/>
    </row>
    <row r="46" spans="2:14" ht="12.75">
      <c r="B46" s="10"/>
      <c r="C46" s="46"/>
      <c r="D46" s="20"/>
      <c r="E46" s="117"/>
      <c r="G46" s="10"/>
      <c r="I46" s="10"/>
      <c r="J46" s="46"/>
      <c r="K46" s="20"/>
      <c r="L46" s="117"/>
      <c r="N46" s="10"/>
    </row>
    <row r="47" spans="2:14" ht="12.75">
      <c r="B47" s="10"/>
      <c r="C47" s="20"/>
      <c r="D47" s="23"/>
      <c r="E47" s="112"/>
      <c r="F47" s="10"/>
      <c r="G47" s="10"/>
      <c r="I47" s="10"/>
      <c r="J47" s="20"/>
      <c r="K47" s="23"/>
      <c r="L47" s="112"/>
      <c r="M47" s="20"/>
      <c r="N47" s="10"/>
    </row>
    <row r="48" spans="2:14" ht="12.75">
      <c r="B48" s="10"/>
      <c r="C48" s="23"/>
      <c r="D48" s="20"/>
      <c r="E48" s="118"/>
      <c r="F48" s="20"/>
      <c r="G48" s="10"/>
      <c r="I48" s="10"/>
      <c r="J48" s="23"/>
      <c r="K48" s="20"/>
      <c r="L48" s="118"/>
      <c r="M48" s="20"/>
      <c r="N48" s="10"/>
    </row>
    <row r="49" spans="2:14" ht="12.75">
      <c r="B49" s="10"/>
      <c r="C49" s="46"/>
      <c r="D49" s="20"/>
      <c r="E49" s="119"/>
      <c r="F49" s="20"/>
      <c r="G49" s="10"/>
      <c r="I49" s="10"/>
      <c r="J49" s="46"/>
      <c r="K49" s="20"/>
      <c r="L49" s="119"/>
      <c r="M49" s="20"/>
      <c r="N49" s="10"/>
    </row>
    <row r="50" spans="2:14" ht="12.75">
      <c r="B50" s="10"/>
      <c r="C50" s="20"/>
      <c r="D50" s="46"/>
      <c r="E50" s="112"/>
      <c r="F50" s="46"/>
      <c r="G50" s="10"/>
      <c r="I50" s="10"/>
      <c r="J50" s="20"/>
      <c r="K50" s="46"/>
      <c r="L50" s="112"/>
      <c r="M50" s="46"/>
      <c r="N50" s="10"/>
    </row>
    <row r="51" spans="2:14" ht="12.75">
      <c r="B51" s="10"/>
      <c r="C51" s="20"/>
      <c r="D51" s="23"/>
      <c r="E51" s="112"/>
      <c r="F51" s="23"/>
      <c r="G51" s="20"/>
      <c r="I51" s="10"/>
      <c r="J51" s="20"/>
      <c r="K51" s="23"/>
      <c r="L51" s="112"/>
      <c r="M51" s="23"/>
      <c r="N51" s="10"/>
    </row>
    <row r="52" spans="2:14" ht="12.75">
      <c r="B52" s="10"/>
      <c r="C52" s="23"/>
      <c r="D52" s="20"/>
      <c r="E52" s="118"/>
      <c r="F52" s="20"/>
      <c r="G52" s="10"/>
      <c r="I52" s="10"/>
      <c r="J52" s="23"/>
      <c r="K52" s="20"/>
      <c r="L52" s="118"/>
      <c r="M52" s="20"/>
      <c r="N52" s="10"/>
    </row>
    <row r="53" spans="2:14" ht="12.75">
      <c r="B53" s="10"/>
      <c r="C53" s="10"/>
      <c r="D53" s="10"/>
      <c r="E53" s="120"/>
      <c r="I53" s="10"/>
      <c r="J53" s="10"/>
      <c r="K53" s="10"/>
      <c r="L53" s="112"/>
      <c r="M53" s="10"/>
      <c r="N53" s="10"/>
    </row>
    <row r="54" spans="5:12" ht="12.75">
      <c r="E54" s="104"/>
      <c r="L54" s="111"/>
    </row>
    <row r="55" spans="5:12" ht="12.75">
      <c r="E55" s="104"/>
      <c r="L55" s="111"/>
    </row>
    <row r="56" spans="5:12" ht="12.75">
      <c r="E56" s="104"/>
      <c r="L56" s="111"/>
    </row>
    <row r="57" spans="5:12" ht="12.75">
      <c r="E57" s="104"/>
      <c r="L57" s="111"/>
    </row>
    <row r="58" spans="5:12" ht="12.75">
      <c r="E58" s="104"/>
      <c r="L58" s="111"/>
    </row>
    <row r="59" spans="1:12" ht="12.75">
      <c r="A59" s="25"/>
      <c r="E59" s="104"/>
      <c r="L59" s="14"/>
    </row>
    <row r="60" spans="5:12" ht="12.75">
      <c r="E60" s="104"/>
      <c r="L60" s="14"/>
    </row>
    <row r="61" spans="5:12" ht="12.75">
      <c r="E61" s="104"/>
      <c r="L61" s="14"/>
    </row>
    <row r="62" spans="5:12" ht="12.75">
      <c r="E62" s="104"/>
      <c r="L62" s="14"/>
    </row>
    <row r="63" spans="5:12" ht="12.75">
      <c r="E63" s="104"/>
      <c r="L63" s="14"/>
    </row>
    <row r="64" spans="5:12" ht="12.75">
      <c r="E64" s="104"/>
      <c r="L64" s="14"/>
    </row>
    <row r="65" spans="5:12" ht="12.75">
      <c r="E65" s="104"/>
      <c r="L65" s="14"/>
    </row>
    <row r="66" spans="5:12" ht="12.75">
      <c r="E66" s="104"/>
      <c r="L66" s="14"/>
    </row>
    <row r="67" spans="5:12" ht="12.75">
      <c r="E67" s="104"/>
      <c r="L67" s="14"/>
    </row>
    <row r="68" spans="5:12" ht="12.75">
      <c r="E68" s="104"/>
      <c r="L68" s="14"/>
    </row>
    <row r="69" spans="5:12" ht="12.75">
      <c r="E69" s="104"/>
      <c r="L69" s="14"/>
    </row>
    <row r="70" spans="5:12" ht="12.75">
      <c r="E70" s="104"/>
      <c r="L70" s="14"/>
    </row>
    <row r="71" spans="5:12" ht="12.75">
      <c r="E71" s="104"/>
      <c r="L71" s="14"/>
    </row>
    <row r="72" spans="5:12" ht="12.75">
      <c r="E72" s="104"/>
      <c r="L72" s="14"/>
    </row>
    <row r="73" spans="5:12" ht="12.75">
      <c r="E73" s="104"/>
      <c r="L73" s="14"/>
    </row>
    <row r="74" spans="5:12" ht="12.75">
      <c r="E74" s="104"/>
      <c r="L74" s="14"/>
    </row>
    <row r="75" spans="5:12" ht="12.75">
      <c r="E75" s="104"/>
      <c r="L75" s="14"/>
    </row>
    <row r="76" spans="5:12" ht="12.75">
      <c r="E76" s="104"/>
      <c r="L76" s="14"/>
    </row>
    <row r="77" spans="5:12" ht="12.75">
      <c r="E77" s="104"/>
      <c r="L77" s="14"/>
    </row>
    <row r="78" spans="5:12" ht="12.75">
      <c r="E78" s="104"/>
      <c r="L78" s="14"/>
    </row>
    <row r="79" spans="5:12" ht="12.75">
      <c r="E79" s="104"/>
      <c r="L79" s="14"/>
    </row>
    <row r="80" spans="5:12" ht="12.75">
      <c r="E80" s="104"/>
      <c r="L80" s="14"/>
    </row>
    <row r="81" spans="5:12" ht="12.75">
      <c r="E81" s="104"/>
      <c r="L81" s="14"/>
    </row>
    <row r="82" spans="5:12" ht="12.75">
      <c r="E82" s="104"/>
      <c r="L82" s="14"/>
    </row>
    <row r="83" spans="5:12" ht="12.75">
      <c r="E83" s="104"/>
      <c r="L83" s="14"/>
    </row>
    <row r="84" spans="5:12" ht="12.75">
      <c r="E84" s="104"/>
      <c r="L84" s="14"/>
    </row>
    <row r="85" spans="5:12" ht="12.75">
      <c r="E85" s="104"/>
      <c r="L85" s="14"/>
    </row>
    <row r="86" spans="5:12" ht="12.75">
      <c r="E86" s="104"/>
      <c r="L86" s="14"/>
    </row>
    <row r="87" spans="5:12" ht="12.75">
      <c r="E87" s="104"/>
      <c r="L87" s="14"/>
    </row>
    <row r="88" spans="5:12" ht="12.75">
      <c r="E88" s="104"/>
      <c r="L88" s="14"/>
    </row>
    <row r="89" spans="5:12" ht="12.75">
      <c r="E89" s="104"/>
      <c r="L89" s="14"/>
    </row>
    <row r="90" spans="5:12" ht="12.75">
      <c r="E90" s="104"/>
      <c r="L90" s="14"/>
    </row>
    <row r="91" spans="5:12" ht="12.75">
      <c r="E91" s="104"/>
      <c r="L91" s="14"/>
    </row>
    <row r="92" ht="12.75">
      <c r="L92" s="14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59">
      <selection activeCell="K87" sqref="K87:K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320" t="s">
        <v>62</v>
      </c>
      <c r="C1" s="320"/>
      <c r="D1" s="320"/>
      <c r="E1" s="320"/>
      <c r="F1" s="320"/>
      <c r="G1" s="320"/>
      <c r="H1" s="320"/>
      <c r="I1" s="320"/>
      <c r="J1" s="87"/>
      <c r="K1" s="320" t="s">
        <v>62</v>
      </c>
      <c r="L1" s="320"/>
      <c r="M1" s="320"/>
      <c r="N1" s="320"/>
      <c r="O1" s="320"/>
      <c r="P1" s="320"/>
      <c r="Q1" s="320"/>
      <c r="R1" s="320"/>
    </row>
    <row r="2" spans="2:18" ht="15.75">
      <c r="B2" s="321" t="str">
        <f>HYPERLINK('[2]пр.взв.'!A4)</f>
        <v>Weight category кg.</v>
      </c>
      <c r="C2" s="322"/>
      <c r="D2" s="322"/>
      <c r="E2" s="322"/>
      <c r="F2" s="322"/>
      <c r="G2" s="322"/>
      <c r="H2" s="322"/>
      <c r="I2" s="322"/>
      <c r="J2" s="88"/>
      <c r="K2" s="321" t="str">
        <f>HYPERLINK('[2]пр.взв.'!A4)</f>
        <v>Weight category кg.</v>
      </c>
      <c r="L2" s="322"/>
      <c r="M2" s="322"/>
      <c r="N2" s="322"/>
      <c r="O2" s="322"/>
      <c r="P2" s="322"/>
      <c r="Q2" s="322"/>
      <c r="R2" s="322"/>
    </row>
    <row r="3" spans="2:18" ht="16.5" thickBot="1">
      <c r="B3" s="89" t="s">
        <v>54</v>
      </c>
      <c r="C3" s="90" t="s">
        <v>63</v>
      </c>
      <c r="D3" s="91" t="s">
        <v>68</v>
      </c>
      <c r="E3" s="92"/>
      <c r="F3" s="89"/>
      <c r="G3" s="92"/>
      <c r="H3" s="92"/>
      <c r="I3" s="92"/>
      <c r="J3" s="92"/>
      <c r="K3" s="89" t="s">
        <v>59</v>
      </c>
      <c r="L3" s="90" t="s">
        <v>63</v>
      </c>
      <c r="M3" s="91" t="s">
        <v>68</v>
      </c>
      <c r="N3" s="92"/>
      <c r="O3" s="89"/>
      <c r="P3" s="92"/>
      <c r="Q3" s="92"/>
      <c r="R3" s="92"/>
    </row>
    <row r="4" spans="1:18" ht="12.75">
      <c r="A4" s="297" t="s">
        <v>65</v>
      </c>
      <c r="B4" s="312" t="s">
        <v>35</v>
      </c>
      <c r="C4" s="292" t="s">
        <v>36</v>
      </c>
      <c r="D4" s="292" t="s">
        <v>37</v>
      </c>
      <c r="E4" s="292" t="s">
        <v>46</v>
      </c>
      <c r="F4" s="294" t="s">
        <v>47</v>
      </c>
      <c r="G4" s="295" t="s">
        <v>49</v>
      </c>
      <c r="H4" s="285" t="s">
        <v>50</v>
      </c>
      <c r="I4" s="287" t="s">
        <v>48</v>
      </c>
      <c r="J4" s="297" t="s">
        <v>65</v>
      </c>
      <c r="K4" s="297" t="s">
        <v>35</v>
      </c>
      <c r="L4" s="292" t="s">
        <v>36</v>
      </c>
      <c r="M4" s="292" t="s">
        <v>37</v>
      </c>
      <c r="N4" s="292" t="s">
        <v>46</v>
      </c>
      <c r="O4" s="294" t="s">
        <v>47</v>
      </c>
      <c r="P4" s="295" t="s">
        <v>49</v>
      </c>
      <c r="Q4" s="285" t="s">
        <v>50</v>
      </c>
      <c r="R4" s="287" t="s">
        <v>48</v>
      </c>
    </row>
    <row r="5" spans="1:18" ht="13.5" thickBot="1">
      <c r="A5" s="298"/>
      <c r="B5" s="313" t="s">
        <v>35</v>
      </c>
      <c r="C5" s="293" t="s">
        <v>36</v>
      </c>
      <c r="D5" s="293" t="s">
        <v>37</v>
      </c>
      <c r="E5" s="293" t="s">
        <v>46</v>
      </c>
      <c r="F5" s="293" t="s">
        <v>47</v>
      </c>
      <c r="G5" s="296"/>
      <c r="H5" s="286"/>
      <c r="I5" s="288" t="s">
        <v>48</v>
      </c>
      <c r="J5" s="298"/>
      <c r="K5" s="298" t="s">
        <v>35</v>
      </c>
      <c r="L5" s="293" t="s">
        <v>36</v>
      </c>
      <c r="M5" s="293" t="s">
        <v>37</v>
      </c>
      <c r="N5" s="293" t="s">
        <v>46</v>
      </c>
      <c r="O5" s="293" t="s">
        <v>47</v>
      </c>
      <c r="P5" s="296"/>
      <c r="Q5" s="286"/>
      <c r="R5" s="288" t="s">
        <v>48</v>
      </c>
    </row>
    <row r="6" spans="1:18" ht="12.75" customHeight="1">
      <c r="A6" s="307">
        <v>1</v>
      </c>
      <c r="B6" s="319">
        <v>1</v>
      </c>
      <c r="C6" s="310" t="str">
        <f>VLOOKUP(B6,'пр.взв.'!B8:E71,2,FALSE)</f>
        <v>MASHKOVICH Anton</v>
      </c>
      <c r="D6" s="311" t="str">
        <f>VLOOKUP(C6,'пр.взв.'!C8:F71,2,FALSE)</f>
        <v>1987</v>
      </c>
      <c r="E6" s="311" t="str">
        <f>VLOOKUP(D6,'пр.взв.'!D8:G71,2,FALSE)</f>
        <v>BLR</v>
      </c>
      <c r="F6" s="263"/>
      <c r="G6" s="276"/>
      <c r="H6" s="277"/>
      <c r="I6" s="259"/>
      <c r="J6" s="269">
        <v>9</v>
      </c>
      <c r="K6" s="319">
        <v>2</v>
      </c>
      <c r="L6" s="310" t="str">
        <f>VLOOKUP(K6,'пр.взв.'!B8:E71,2,FALSE)</f>
        <v>POLTAVTSEV Oleksii</v>
      </c>
      <c r="M6" s="311" t="str">
        <f>VLOOKUP(L6,'пр.взв.'!C8:F71,2,FALSE)</f>
        <v>1987</v>
      </c>
      <c r="N6" s="311" t="str">
        <f>VLOOKUP(M6,'пр.взв.'!D8:G71,2,FALSE)</f>
        <v>BLR</v>
      </c>
      <c r="O6" s="263"/>
      <c r="P6" s="276"/>
      <c r="Q6" s="277"/>
      <c r="R6" s="259"/>
    </row>
    <row r="7" spans="1:18" ht="12.75" customHeight="1">
      <c r="A7" s="308"/>
      <c r="B7" s="317"/>
      <c r="C7" s="267"/>
      <c r="D7" s="261"/>
      <c r="E7" s="261"/>
      <c r="F7" s="261"/>
      <c r="G7" s="261"/>
      <c r="H7" s="200"/>
      <c r="I7" s="206"/>
      <c r="J7" s="270"/>
      <c r="K7" s="317"/>
      <c r="L7" s="267"/>
      <c r="M7" s="261"/>
      <c r="N7" s="261"/>
      <c r="O7" s="261"/>
      <c r="P7" s="261"/>
      <c r="Q7" s="200"/>
      <c r="R7" s="206"/>
    </row>
    <row r="8" spans="1:18" ht="12.75" customHeight="1">
      <c r="A8" s="308"/>
      <c r="B8" s="316">
        <v>17</v>
      </c>
      <c r="C8" s="266" t="str">
        <f>VLOOKUP(B8,'пр.взв.'!B8:E71,2,FALSE)</f>
        <v>ZHAYNAKOV Dauren</v>
      </c>
      <c r="D8" s="260" t="str">
        <f>VLOOKUP(C8,'пр.взв.'!C8:F71,2,FALSE)</f>
        <v>1985</v>
      </c>
      <c r="E8" s="260" t="str">
        <f>VLOOKUP(D8,'пр.взв.'!D8:G71,2,FALSE)</f>
        <v>SRB</v>
      </c>
      <c r="F8" s="262"/>
      <c r="G8" s="262"/>
      <c r="H8" s="258"/>
      <c r="I8" s="258"/>
      <c r="J8" s="270"/>
      <c r="K8" s="316">
        <v>18</v>
      </c>
      <c r="L8" s="266" t="e">
        <f>VLOOKUP(K8,'пр.взв.'!B8:E71,2,FALSE)</f>
        <v>#N/A</v>
      </c>
      <c r="M8" s="260" t="e">
        <f>VLOOKUP(L8,'пр.взв.'!C8:F71,2,FALSE)</f>
        <v>#N/A</v>
      </c>
      <c r="N8" s="260" t="e">
        <f>VLOOKUP(M8,'пр.взв.'!D8:G71,2,FALSE)</f>
        <v>#N/A</v>
      </c>
      <c r="O8" s="262"/>
      <c r="P8" s="262"/>
      <c r="Q8" s="258"/>
      <c r="R8" s="258"/>
    </row>
    <row r="9" spans="1:18" ht="13.5" customHeight="1" thickBot="1">
      <c r="A9" s="309"/>
      <c r="B9" s="318"/>
      <c r="C9" s="284"/>
      <c r="D9" s="278"/>
      <c r="E9" s="278"/>
      <c r="F9" s="279"/>
      <c r="G9" s="279"/>
      <c r="H9" s="268"/>
      <c r="I9" s="268"/>
      <c r="J9" s="282"/>
      <c r="K9" s="318"/>
      <c r="L9" s="284"/>
      <c r="M9" s="278"/>
      <c r="N9" s="278"/>
      <c r="O9" s="279"/>
      <c r="P9" s="279"/>
      <c r="Q9" s="268"/>
      <c r="R9" s="268"/>
    </row>
    <row r="10" spans="1:18" ht="12.75" customHeight="1">
      <c r="A10" s="307">
        <v>2</v>
      </c>
      <c r="B10" s="319">
        <v>9</v>
      </c>
      <c r="C10" s="274" t="str">
        <f>VLOOKUP(B10,'пр.взв.'!B8:E71,2,FALSE)</f>
        <v>KEVIN Pastrano</v>
      </c>
      <c r="D10" s="275" t="str">
        <f>VLOOKUP(C10,'пр.взв.'!C8:F71,2,FALSE)</f>
        <v>1987</v>
      </c>
      <c r="E10" s="275" t="str">
        <f>VLOOKUP(D10,'пр.взв.'!D8:G71,2,FALSE)</f>
        <v>BLR</v>
      </c>
      <c r="F10" s="289"/>
      <c r="G10" s="290"/>
      <c r="H10" s="291"/>
      <c r="I10" s="275"/>
      <c r="J10" s="269">
        <v>10</v>
      </c>
      <c r="K10" s="319">
        <v>10</v>
      </c>
      <c r="L10" s="274" t="str">
        <f>VLOOKUP(K10,'пр.взв.'!B8:E71,2,FALSE)</f>
        <v>SAYDALIZODA Syhrob</v>
      </c>
      <c r="M10" s="275" t="str">
        <f>VLOOKUP(L10,'пр.взв.'!C8:F71,2,FALSE)</f>
        <v>1990</v>
      </c>
      <c r="N10" s="275" t="str">
        <f>VLOOKUP(M10,'пр.взв.'!D8:G71,2,FALSE)</f>
        <v>TJK</v>
      </c>
      <c r="O10" s="289"/>
      <c r="P10" s="290"/>
      <c r="Q10" s="291"/>
      <c r="R10" s="275"/>
    </row>
    <row r="11" spans="1:18" ht="12.75" customHeight="1">
      <c r="A11" s="308"/>
      <c r="B11" s="317"/>
      <c r="C11" s="267"/>
      <c r="D11" s="261"/>
      <c r="E11" s="261"/>
      <c r="F11" s="261"/>
      <c r="G11" s="261"/>
      <c r="H11" s="200"/>
      <c r="I11" s="206"/>
      <c r="J11" s="270"/>
      <c r="K11" s="317"/>
      <c r="L11" s="267"/>
      <c r="M11" s="261"/>
      <c r="N11" s="261"/>
      <c r="O11" s="261"/>
      <c r="P11" s="261"/>
      <c r="Q11" s="200"/>
      <c r="R11" s="206"/>
    </row>
    <row r="12" spans="1:18" ht="12.75" customHeight="1">
      <c r="A12" s="308"/>
      <c r="B12" s="316">
        <v>25</v>
      </c>
      <c r="C12" s="266" t="e">
        <f>VLOOKUP(B12,'пр.взв.'!B8:E71,2,FALSE)</f>
        <v>#N/A</v>
      </c>
      <c r="D12" s="260" t="e">
        <f>VLOOKUP(C12,'пр.взв.'!C8:F71,2,FALSE)</f>
        <v>#N/A</v>
      </c>
      <c r="E12" s="260" t="e">
        <f>VLOOKUP(D12,'пр.взв.'!D8:G71,2,FALSE)</f>
        <v>#N/A</v>
      </c>
      <c r="F12" s="262"/>
      <c r="G12" s="262"/>
      <c r="H12" s="258"/>
      <c r="I12" s="258"/>
      <c r="J12" s="270"/>
      <c r="K12" s="316">
        <v>26</v>
      </c>
      <c r="L12" s="266" t="e">
        <f>VLOOKUP(K12,'пр.взв.'!B8:E71,2,FALSE)</f>
        <v>#N/A</v>
      </c>
      <c r="M12" s="260" t="e">
        <f>VLOOKUP(L12,'пр.взв.'!C8:F71,2,FALSE)</f>
        <v>#N/A</v>
      </c>
      <c r="N12" s="260" t="e">
        <f>VLOOKUP(M12,'пр.взв.'!D8:G71,2,FALSE)</f>
        <v>#N/A</v>
      </c>
      <c r="O12" s="262"/>
      <c r="P12" s="262"/>
      <c r="Q12" s="258"/>
      <c r="R12" s="258"/>
    </row>
    <row r="13" spans="1:18" ht="13.5" customHeight="1" thickBot="1">
      <c r="A13" s="309"/>
      <c r="B13" s="318"/>
      <c r="C13" s="284"/>
      <c r="D13" s="278"/>
      <c r="E13" s="278"/>
      <c r="F13" s="279"/>
      <c r="G13" s="279"/>
      <c r="H13" s="268"/>
      <c r="I13" s="268"/>
      <c r="J13" s="282"/>
      <c r="K13" s="318"/>
      <c r="L13" s="284"/>
      <c r="M13" s="278"/>
      <c r="N13" s="278"/>
      <c r="O13" s="279"/>
      <c r="P13" s="279"/>
      <c r="Q13" s="268"/>
      <c r="R13" s="268"/>
    </row>
    <row r="14" spans="1:18" ht="12.75" customHeight="1">
      <c r="A14" s="307">
        <v>3</v>
      </c>
      <c r="B14" s="319">
        <v>5</v>
      </c>
      <c r="C14" s="310" t="str">
        <f>VLOOKUP(B14,'пр.взв.'!B8:E71,2,FALSE)</f>
        <v>CHAMAN Sher</v>
      </c>
      <c r="D14" s="311" t="str">
        <f>VLOOKUP(C14,'пр.взв.'!C8:F71,2,FALSE)</f>
        <v>1978</v>
      </c>
      <c r="E14" s="311" t="str">
        <f>VLOOKUP(D14,'пр.взв.'!D8:G71,2,FALSE)</f>
        <v>PAK</v>
      </c>
      <c r="F14" s="263"/>
      <c r="G14" s="276"/>
      <c r="H14" s="277"/>
      <c r="I14" s="259"/>
      <c r="J14" s="269">
        <v>11</v>
      </c>
      <c r="K14" s="319">
        <v>6</v>
      </c>
      <c r="L14" s="310" t="str">
        <f>VLOOKUP(K14,'пр.взв.'!B8:E71,2,FALSE)</f>
        <v>VARDANYAN Vahan</v>
      </c>
      <c r="M14" s="311" t="str">
        <f>VLOOKUP(L14,'пр.взв.'!C8:F71,2,FALSE)</f>
        <v>1985</v>
      </c>
      <c r="N14" s="311" t="str">
        <f>VLOOKUP(M14,'пр.взв.'!D8:G71,2,FALSE)</f>
        <v>SRB</v>
      </c>
      <c r="O14" s="263"/>
      <c r="P14" s="276"/>
      <c r="Q14" s="277"/>
      <c r="R14" s="259"/>
    </row>
    <row r="15" spans="1:18" ht="12.75" customHeight="1">
      <c r="A15" s="308"/>
      <c r="B15" s="317"/>
      <c r="C15" s="267"/>
      <c r="D15" s="261"/>
      <c r="E15" s="261"/>
      <c r="F15" s="261"/>
      <c r="G15" s="261"/>
      <c r="H15" s="200"/>
      <c r="I15" s="206"/>
      <c r="J15" s="270"/>
      <c r="K15" s="317"/>
      <c r="L15" s="267"/>
      <c r="M15" s="261"/>
      <c r="N15" s="261"/>
      <c r="O15" s="261"/>
      <c r="P15" s="261"/>
      <c r="Q15" s="200"/>
      <c r="R15" s="206"/>
    </row>
    <row r="16" spans="1:18" ht="12.75" customHeight="1">
      <c r="A16" s="308"/>
      <c r="B16" s="316">
        <v>21</v>
      </c>
      <c r="C16" s="266" t="e">
        <f>VLOOKUP(B16,'пр.взв.'!B8:E71,2,FALSE)</f>
        <v>#N/A</v>
      </c>
      <c r="D16" s="260" t="e">
        <f>VLOOKUP(C16,'пр.взв.'!C8:F71,2,FALSE)</f>
        <v>#N/A</v>
      </c>
      <c r="E16" s="260" t="e">
        <f>VLOOKUP(D16,'пр.взв.'!D8:G71,2,FALSE)</f>
        <v>#N/A</v>
      </c>
      <c r="F16" s="262"/>
      <c r="G16" s="262"/>
      <c r="H16" s="258"/>
      <c r="I16" s="258"/>
      <c r="J16" s="270"/>
      <c r="K16" s="316">
        <v>22</v>
      </c>
      <c r="L16" s="266" t="e">
        <f>VLOOKUP(K16,'пр.взв.'!B8:E71,2,FALSE)</f>
        <v>#N/A</v>
      </c>
      <c r="M16" s="260" t="e">
        <f>VLOOKUP(L16,'пр.взв.'!C8:F71,2,FALSE)</f>
        <v>#N/A</v>
      </c>
      <c r="N16" s="260" t="e">
        <f>VLOOKUP(M16,'пр.взв.'!D8:G71,2,FALSE)</f>
        <v>#N/A</v>
      </c>
      <c r="O16" s="262"/>
      <c r="P16" s="262"/>
      <c r="Q16" s="258"/>
      <c r="R16" s="258"/>
    </row>
    <row r="17" spans="1:18" ht="13.5" customHeight="1" thickBot="1">
      <c r="A17" s="309"/>
      <c r="B17" s="318"/>
      <c r="C17" s="284"/>
      <c r="D17" s="278"/>
      <c r="E17" s="278"/>
      <c r="F17" s="279"/>
      <c r="G17" s="279"/>
      <c r="H17" s="268"/>
      <c r="I17" s="268"/>
      <c r="J17" s="282"/>
      <c r="K17" s="318"/>
      <c r="L17" s="284"/>
      <c r="M17" s="278"/>
      <c r="N17" s="278"/>
      <c r="O17" s="279"/>
      <c r="P17" s="279"/>
      <c r="Q17" s="268"/>
      <c r="R17" s="268"/>
    </row>
    <row r="18" spans="1:18" ht="12.75" customHeight="1">
      <c r="A18" s="307">
        <v>4</v>
      </c>
      <c r="B18" s="319">
        <v>13</v>
      </c>
      <c r="C18" s="274" t="str">
        <f>VLOOKUP(B18,'пр.взв.'!B8:E71,2,FALSE)</f>
        <v>GALLYMOV Timur </v>
      </c>
      <c r="D18" s="275">
        <f>VLOOKUP(C18,'пр.взв.'!C8:F71,2,FALSE)</f>
        <v>1980</v>
      </c>
      <c r="E18" s="275" t="str">
        <f>VLOOKUP(D18,'пр.взв.'!D8:G71,2,FALSE)</f>
        <v>RUS</v>
      </c>
      <c r="F18" s="289"/>
      <c r="G18" s="290"/>
      <c r="H18" s="291"/>
      <c r="I18" s="275"/>
      <c r="J18" s="269">
        <v>12</v>
      </c>
      <c r="K18" s="319">
        <v>14</v>
      </c>
      <c r="L18" s="274" t="str">
        <f>VLOOKUP(K18,'пр.взв.'!B8:E71,2,FALSE)</f>
        <v> MURADOV Karim</v>
      </c>
      <c r="M18" s="275" t="str">
        <f>VLOOKUP(L18,'пр.взв.'!C8:F71,2,FALSE)</f>
        <v>1990</v>
      </c>
      <c r="N18" s="275" t="str">
        <f>VLOOKUP(M18,'пр.взв.'!D8:G71,2,FALSE)</f>
        <v>TJK</v>
      </c>
      <c r="O18" s="261"/>
      <c r="P18" s="314"/>
      <c r="Q18" s="200"/>
      <c r="R18" s="260"/>
    </row>
    <row r="19" spans="1:18" ht="12.75" customHeight="1">
      <c r="A19" s="308"/>
      <c r="B19" s="317"/>
      <c r="C19" s="267"/>
      <c r="D19" s="261"/>
      <c r="E19" s="261"/>
      <c r="F19" s="261"/>
      <c r="G19" s="261"/>
      <c r="H19" s="200"/>
      <c r="I19" s="206"/>
      <c r="J19" s="270"/>
      <c r="K19" s="317"/>
      <c r="L19" s="267"/>
      <c r="M19" s="261"/>
      <c r="N19" s="261"/>
      <c r="O19" s="261"/>
      <c r="P19" s="261"/>
      <c r="Q19" s="200"/>
      <c r="R19" s="206"/>
    </row>
    <row r="20" spans="1:18" ht="12.75" customHeight="1">
      <c r="A20" s="308"/>
      <c r="B20" s="316">
        <v>29</v>
      </c>
      <c r="C20" s="266" t="e">
        <f>VLOOKUP(B20,'пр.взв.'!B8:E71,2,FALSE)</f>
        <v>#N/A</v>
      </c>
      <c r="D20" s="260" t="e">
        <f>VLOOKUP(C20,'пр.взв.'!C8:F71,2,FALSE)</f>
        <v>#N/A</v>
      </c>
      <c r="E20" s="260" t="e">
        <f>VLOOKUP(D20,'пр.взв.'!D8:G71,2,FALSE)</f>
        <v>#N/A</v>
      </c>
      <c r="F20" s="262"/>
      <c r="G20" s="262"/>
      <c r="H20" s="258"/>
      <c r="I20" s="258"/>
      <c r="J20" s="270"/>
      <c r="K20" s="316">
        <v>30</v>
      </c>
      <c r="L20" s="266" t="e">
        <f>VLOOKUP(K20,'пр.взв.'!B8:E71,2,FALSE)</f>
        <v>#N/A</v>
      </c>
      <c r="M20" s="260" t="e">
        <f>VLOOKUP(L20,'пр.взв.'!C8:F71,2,FALSE)</f>
        <v>#N/A</v>
      </c>
      <c r="N20" s="260" t="e">
        <f>VLOOKUP(M20,'пр.взв.'!D8:G71,2,FALSE)</f>
        <v>#N/A</v>
      </c>
      <c r="O20" s="262"/>
      <c r="P20" s="262"/>
      <c r="Q20" s="258"/>
      <c r="R20" s="258"/>
    </row>
    <row r="21" spans="1:18" ht="13.5" customHeight="1" thickBot="1">
      <c r="A21" s="309"/>
      <c r="B21" s="318"/>
      <c r="C21" s="284"/>
      <c r="D21" s="278"/>
      <c r="E21" s="278"/>
      <c r="F21" s="279"/>
      <c r="G21" s="279"/>
      <c r="H21" s="268"/>
      <c r="I21" s="268"/>
      <c r="J21" s="282"/>
      <c r="K21" s="318"/>
      <c r="L21" s="284"/>
      <c r="M21" s="278"/>
      <c r="N21" s="278"/>
      <c r="O21" s="279"/>
      <c r="P21" s="279"/>
      <c r="Q21" s="268"/>
      <c r="R21" s="268"/>
    </row>
    <row r="22" spans="1:18" ht="12.75" customHeight="1">
      <c r="A22" s="308">
        <v>5</v>
      </c>
      <c r="B22" s="319">
        <v>3</v>
      </c>
      <c r="C22" s="310" t="str">
        <f>VLOOKUP(B22,'пр.взв.'!B8:E71,2,FALSE)</f>
        <v>TURAKULOV Rashan</v>
      </c>
      <c r="D22" s="311" t="str">
        <f>VLOOKUP(C22,'пр.взв.'!C8:F71,2,FALSE)</f>
        <v>1988</v>
      </c>
      <c r="E22" s="311" t="str">
        <f>VLOOKUP(D22,'пр.взв.'!D8:G71,2,FALSE)</f>
        <v>UZB</v>
      </c>
      <c r="F22" s="263"/>
      <c r="G22" s="276"/>
      <c r="H22" s="277"/>
      <c r="I22" s="259"/>
      <c r="J22" s="269">
        <v>13</v>
      </c>
      <c r="K22" s="319">
        <v>4</v>
      </c>
      <c r="L22" s="310" t="str">
        <f>VLOOKUP(K22,'пр.взв.'!B8:E71,2,FALSE)</f>
        <v>DULIJAN Alexandr</v>
      </c>
      <c r="M22" s="311" t="str">
        <f>VLOOKUP(L22,'пр.взв.'!C8:F71,2,FALSE)</f>
        <v>1985</v>
      </c>
      <c r="N22" s="311" t="str">
        <f>VLOOKUP(M22,'пр.взв.'!D8:G71,2,FALSE)</f>
        <v>SRB</v>
      </c>
      <c r="O22" s="263"/>
      <c r="P22" s="276"/>
      <c r="Q22" s="277"/>
      <c r="R22" s="259"/>
    </row>
    <row r="23" spans="1:18" ht="12.75" customHeight="1">
      <c r="A23" s="308"/>
      <c r="B23" s="317"/>
      <c r="C23" s="267"/>
      <c r="D23" s="261"/>
      <c r="E23" s="261"/>
      <c r="F23" s="261"/>
      <c r="G23" s="261"/>
      <c r="H23" s="200"/>
      <c r="I23" s="206"/>
      <c r="J23" s="270"/>
      <c r="K23" s="317"/>
      <c r="L23" s="267"/>
      <c r="M23" s="261"/>
      <c r="N23" s="261"/>
      <c r="O23" s="261"/>
      <c r="P23" s="261"/>
      <c r="Q23" s="200"/>
      <c r="R23" s="206"/>
    </row>
    <row r="24" spans="1:18" ht="12.75" customHeight="1">
      <c r="A24" s="308"/>
      <c r="B24" s="316">
        <v>19</v>
      </c>
      <c r="C24" s="266" t="e">
        <f>VLOOKUP(B24,'пр.взв.'!B8:E71,2,FALSE)</f>
        <v>#N/A</v>
      </c>
      <c r="D24" s="260" t="e">
        <f>VLOOKUP(C24,'пр.взв.'!C8:F71,2,FALSE)</f>
        <v>#N/A</v>
      </c>
      <c r="E24" s="260" t="e">
        <f>VLOOKUP(D24,'пр.взв.'!D8:G71,2,FALSE)</f>
        <v>#N/A</v>
      </c>
      <c r="F24" s="262"/>
      <c r="G24" s="262"/>
      <c r="H24" s="258"/>
      <c r="I24" s="258"/>
      <c r="J24" s="270"/>
      <c r="K24" s="316">
        <v>20</v>
      </c>
      <c r="L24" s="266" t="e">
        <f>VLOOKUP(K24,'пр.взв.'!B8:E71,2,FALSE)</f>
        <v>#N/A</v>
      </c>
      <c r="M24" s="260" t="e">
        <f>VLOOKUP(L24,'пр.взв.'!C8:F71,2,FALSE)</f>
        <v>#N/A</v>
      </c>
      <c r="N24" s="260" t="e">
        <f>VLOOKUP(M24,'пр.взв.'!D8:G71,2,FALSE)</f>
        <v>#N/A</v>
      </c>
      <c r="O24" s="262"/>
      <c r="P24" s="262"/>
      <c r="Q24" s="258"/>
      <c r="R24" s="258"/>
    </row>
    <row r="25" spans="1:18" ht="13.5" customHeight="1" thickBot="1">
      <c r="A25" s="309"/>
      <c r="B25" s="318"/>
      <c r="C25" s="284"/>
      <c r="D25" s="278"/>
      <c r="E25" s="278"/>
      <c r="F25" s="279"/>
      <c r="G25" s="279"/>
      <c r="H25" s="268"/>
      <c r="I25" s="268"/>
      <c r="J25" s="282"/>
      <c r="K25" s="318"/>
      <c r="L25" s="284"/>
      <c r="M25" s="278"/>
      <c r="N25" s="278"/>
      <c r="O25" s="279"/>
      <c r="P25" s="279"/>
      <c r="Q25" s="268"/>
      <c r="R25" s="268"/>
    </row>
    <row r="26" spans="1:18" ht="12.75" customHeight="1">
      <c r="A26" s="307">
        <v>6</v>
      </c>
      <c r="B26" s="319">
        <v>11</v>
      </c>
      <c r="C26" s="274" t="str">
        <f>VLOOKUP(B26,'пр.взв.'!B8:E71,2,FALSE)</f>
        <v>DARGVADORJ Bayarmagnai</v>
      </c>
      <c r="D26" s="275" t="str">
        <f>VLOOKUP(C26,'пр.взв.'!C8:F71,2,FALSE)</f>
        <v>1988</v>
      </c>
      <c r="E26" s="275" t="str">
        <f>VLOOKUP(D26,'пр.взв.'!D8:G71,2,FALSE)</f>
        <v>UZB</v>
      </c>
      <c r="F26" s="289"/>
      <c r="G26" s="290"/>
      <c r="H26" s="291"/>
      <c r="I26" s="275"/>
      <c r="J26" s="269">
        <v>14</v>
      </c>
      <c r="K26" s="319">
        <v>12</v>
      </c>
      <c r="L26" s="274" t="str">
        <f>VLOOKUP(K26,'пр.взв.'!B8:E71,2,FALSE)</f>
        <v>CONWAY Brian</v>
      </c>
      <c r="M26" s="275" t="str">
        <f>VLOOKUP(L26,'пр.взв.'!C8:F71,2,FALSE)</f>
        <v>1971</v>
      </c>
      <c r="N26" s="275" t="str">
        <f>VLOOKUP(M26,'пр.взв.'!D8:G71,2,FALSE)</f>
        <v>IRL</v>
      </c>
      <c r="O26" s="289"/>
      <c r="P26" s="290"/>
      <c r="Q26" s="291"/>
      <c r="R26" s="275"/>
    </row>
    <row r="27" spans="1:18" ht="12.75" customHeight="1">
      <c r="A27" s="308"/>
      <c r="B27" s="317"/>
      <c r="C27" s="267"/>
      <c r="D27" s="261"/>
      <c r="E27" s="261"/>
      <c r="F27" s="261"/>
      <c r="G27" s="261"/>
      <c r="H27" s="200"/>
      <c r="I27" s="206"/>
      <c r="J27" s="270"/>
      <c r="K27" s="317"/>
      <c r="L27" s="267"/>
      <c r="M27" s="261"/>
      <c r="N27" s="261"/>
      <c r="O27" s="261"/>
      <c r="P27" s="261"/>
      <c r="Q27" s="200"/>
      <c r="R27" s="206"/>
    </row>
    <row r="28" spans="1:18" ht="12.75" customHeight="1">
      <c r="A28" s="308"/>
      <c r="B28" s="316">
        <v>27</v>
      </c>
      <c r="C28" s="266" t="e">
        <f>VLOOKUP(B28,'пр.взв.'!B8:E71,2,FALSE)</f>
        <v>#N/A</v>
      </c>
      <c r="D28" s="260" t="e">
        <f>VLOOKUP(C28,'пр.взв.'!C8:F71,2,FALSE)</f>
        <v>#N/A</v>
      </c>
      <c r="E28" s="260" t="e">
        <f>VLOOKUP(D28,'пр.взв.'!D8:G71,2,FALSE)</f>
        <v>#N/A</v>
      </c>
      <c r="F28" s="262"/>
      <c r="G28" s="262"/>
      <c r="H28" s="258"/>
      <c r="I28" s="258"/>
      <c r="J28" s="270"/>
      <c r="K28" s="316">
        <v>28</v>
      </c>
      <c r="L28" s="266" t="e">
        <f>VLOOKUP(K28,'пр.взв.'!B8:E71,2,FALSE)</f>
        <v>#N/A</v>
      </c>
      <c r="M28" s="260" t="e">
        <f>VLOOKUP(L28,'пр.взв.'!C8:F71,2,FALSE)</f>
        <v>#N/A</v>
      </c>
      <c r="N28" s="260" t="e">
        <f>VLOOKUP(M28,'пр.взв.'!D8:G71,2,FALSE)</f>
        <v>#N/A</v>
      </c>
      <c r="O28" s="262"/>
      <c r="P28" s="262"/>
      <c r="Q28" s="258"/>
      <c r="R28" s="258"/>
    </row>
    <row r="29" spans="1:18" ht="13.5" customHeight="1" thickBot="1">
      <c r="A29" s="315"/>
      <c r="B29" s="318"/>
      <c r="C29" s="284"/>
      <c r="D29" s="278"/>
      <c r="E29" s="278"/>
      <c r="F29" s="279"/>
      <c r="G29" s="279"/>
      <c r="H29" s="268"/>
      <c r="I29" s="268"/>
      <c r="J29" s="282"/>
      <c r="K29" s="318"/>
      <c r="L29" s="284"/>
      <c r="M29" s="278"/>
      <c r="N29" s="278"/>
      <c r="O29" s="279"/>
      <c r="P29" s="279"/>
      <c r="Q29" s="268"/>
      <c r="R29" s="268"/>
    </row>
    <row r="30" spans="1:18" ht="12.75" customHeight="1">
      <c r="A30" s="307">
        <v>7</v>
      </c>
      <c r="B30" s="319">
        <v>7</v>
      </c>
      <c r="C30" s="310" t="str">
        <f>VLOOKUP(B30,'пр.взв.'!B8:E71,2,FALSE)</f>
        <v>MAYKOV Elchin</v>
      </c>
      <c r="D30" s="311" t="str">
        <f>VLOOKUP(C30,'пр.взв.'!C8:F71,2,FALSE)</f>
        <v>1981</v>
      </c>
      <c r="E30" s="311" t="str">
        <f>VLOOKUP(D30,'пр.взв.'!D8:G71,2,FALSE)</f>
        <v>AZE</v>
      </c>
      <c r="F30" s="263"/>
      <c r="G30" s="276"/>
      <c r="H30" s="277"/>
      <c r="I30" s="259"/>
      <c r="J30" s="269">
        <v>15</v>
      </c>
      <c r="K30" s="319">
        <v>8</v>
      </c>
      <c r="L30" s="310" t="str">
        <f>VLOOKUP(K30,'пр.взв.'!B8:E71,2,FALSE)</f>
        <v>SIRBU Mikhail</v>
      </c>
      <c r="M30" s="311" t="str">
        <f>VLOOKUP(L30,'пр.взв.'!C8:F71,2,FALSE)</f>
        <v>1988</v>
      </c>
      <c r="N30" s="311" t="str">
        <f>VLOOKUP(M30,'пр.взв.'!D8:G71,2,FALSE)</f>
        <v>UZB</v>
      </c>
      <c r="O30" s="263"/>
      <c r="P30" s="276"/>
      <c r="Q30" s="277"/>
      <c r="R30" s="259"/>
    </row>
    <row r="31" spans="1:18" ht="12.75" customHeight="1">
      <c r="A31" s="308"/>
      <c r="B31" s="317"/>
      <c r="C31" s="267"/>
      <c r="D31" s="261"/>
      <c r="E31" s="261"/>
      <c r="F31" s="261"/>
      <c r="G31" s="261"/>
      <c r="H31" s="200"/>
      <c r="I31" s="206"/>
      <c r="J31" s="270"/>
      <c r="K31" s="317"/>
      <c r="L31" s="267"/>
      <c r="M31" s="261"/>
      <c r="N31" s="261"/>
      <c r="O31" s="261"/>
      <c r="P31" s="261"/>
      <c r="Q31" s="200"/>
      <c r="R31" s="206"/>
    </row>
    <row r="32" spans="1:18" ht="12.75" customHeight="1">
      <c r="A32" s="308"/>
      <c r="B32" s="316">
        <v>23</v>
      </c>
      <c r="C32" s="266" t="e">
        <f>VLOOKUP(B32,'пр.взв.'!B8:E71,2,FALSE)</f>
        <v>#N/A</v>
      </c>
      <c r="D32" s="260" t="e">
        <f>VLOOKUP(C32,'пр.взв.'!C8:F71,2,FALSE)</f>
        <v>#N/A</v>
      </c>
      <c r="E32" s="260" t="e">
        <f>VLOOKUP(D32,'пр.взв.'!D8:G71,2,FALSE)</f>
        <v>#N/A</v>
      </c>
      <c r="F32" s="262"/>
      <c r="G32" s="262"/>
      <c r="H32" s="258"/>
      <c r="I32" s="258"/>
      <c r="J32" s="270"/>
      <c r="K32" s="316">
        <v>24</v>
      </c>
      <c r="L32" s="266" t="e">
        <f>VLOOKUP(K32,'пр.взв.'!B8:E71,2,FALSE)</f>
        <v>#N/A</v>
      </c>
      <c r="M32" s="260" t="e">
        <f>VLOOKUP(L32,'пр.взв.'!C8:F71,2,FALSE)</f>
        <v>#N/A</v>
      </c>
      <c r="N32" s="260" t="e">
        <f>VLOOKUP(M32,'пр.взв.'!D8:G71,2,FALSE)</f>
        <v>#N/A</v>
      </c>
      <c r="O32" s="262"/>
      <c r="P32" s="262"/>
      <c r="Q32" s="258"/>
      <c r="R32" s="258"/>
    </row>
    <row r="33" spans="1:18" ht="13.5" customHeight="1" thickBot="1">
      <c r="A33" s="309"/>
      <c r="B33" s="318"/>
      <c r="C33" s="284"/>
      <c r="D33" s="278"/>
      <c r="E33" s="278"/>
      <c r="F33" s="279"/>
      <c r="G33" s="279"/>
      <c r="H33" s="268"/>
      <c r="I33" s="268"/>
      <c r="J33" s="282"/>
      <c r="K33" s="318"/>
      <c r="L33" s="284"/>
      <c r="M33" s="278"/>
      <c r="N33" s="278"/>
      <c r="O33" s="279"/>
      <c r="P33" s="279"/>
      <c r="Q33" s="268"/>
      <c r="R33" s="268"/>
    </row>
    <row r="34" spans="1:18" ht="12.75" customHeight="1">
      <c r="A34" s="307">
        <v>8</v>
      </c>
      <c r="B34" s="319">
        <v>15</v>
      </c>
      <c r="C34" s="310" t="str">
        <f>VLOOKUP(B34,'пр.взв.'!B8:E71,2,FALSE)</f>
        <v>KAZAKBAEV Azamat</v>
      </c>
      <c r="D34" s="311" t="str">
        <f>VLOOKUP(C34,'пр.взв.'!C8:F71,2,FALSE)</f>
        <v>1986</v>
      </c>
      <c r="E34" s="311" t="str">
        <f>VLOOKUP(D34,'пр.взв.'!D8:G71,2,FALSE)</f>
        <v>KGZ</v>
      </c>
      <c r="F34" s="261"/>
      <c r="G34" s="314"/>
      <c r="H34" s="200"/>
      <c r="I34" s="260"/>
      <c r="J34" s="269">
        <v>16</v>
      </c>
      <c r="K34" s="319">
        <v>16</v>
      </c>
      <c r="L34" s="310" t="str">
        <f>VLOOKUP(K34,'пр.взв.'!B8:E71,2,FALSE)</f>
        <v>GENOV Evgeni</v>
      </c>
      <c r="M34" s="311" t="str">
        <f>VLOOKUP(L34,'пр.взв.'!C8:F71,2,FALSE)</f>
        <v>1978</v>
      </c>
      <c r="N34" s="311" t="str">
        <f>VLOOKUP(M34,'пр.взв.'!D8:G71,2,FALSE)</f>
        <v>PAK</v>
      </c>
      <c r="O34" s="261"/>
      <c r="P34" s="314"/>
      <c r="Q34" s="200"/>
      <c r="R34" s="260"/>
    </row>
    <row r="35" spans="1:18" ht="12.75" customHeight="1">
      <c r="A35" s="308"/>
      <c r="B35" s="317"/>
      <c r="C35" s="267"/>
      <c r="D35" s="261"/>
      <c r="E35" s="261"/>
      <c r="F35" s="261"/>
      <c r="G35" s="261"/>
      <c r="H35" s="200"/>
      <c r="I35" s="206"/>
      <c r="J35" s="270"/>
      <c r="K35" s="317"/>
      <c r="L35" s="267"/>
      <c r="M35" s="261"/>
      <c r="N35" s="261"/>
      <c r="O35" s="261"/>
      <c r="P35" s="261"/>
      <c r="Q35" s="200"/>
      <c r="R35" s="206"/>
    </row>
    <row r="36" spans="1:18" ht="12.75" customHeight="1">
      <c r="A36" s="308"/>
      <c r="B36" s="316">
        <v>31</v>
      </c>
      <c r="C36" s="266" t="e">
        <f>VLOOKUP(B36,'пр.взв.'!B8:E71,2,FALSE)</f>
        <v>#N/A</v>
      </c>
      <c r="D36" s="260" t="e">
        <f>VLOOKUP(C36,'пр.взв.'!C8:F71,2,FALSE)</f>
        <v>#N/A</v>
      </c>
      <c r="E36" s="260" t="e">
        <f>VLOOKUP(D36,'пр.взв.'!D8:G71,2,FALSE)</f>
        <v>#N/A</v>
      </c>
      <c r="F36" s="262"/>
      <c r="G36" s="262"/>
      <c r="H36" s="258"/>
      <c r="I36" s="258"/>
      <c r="J36" s="270"/>
      <c r="K36" s="316">
        <v>32</v>
      </c>
      <c r="L36" s="266" t="e">
        <f>VLOOKUP(K36,'пр.взв.'!B8:E71,2,FALSE)</f>
        <v>#N/A</v>
      </c>
      <c r="M36" s="260" t="e">
        <f>VLOOKUP(L36,'пр.взв.'!C8:F71,2,FALSE)</f>
        <v>#N/A</v>
      </c>
      <c r="N36" s="260" t="e">
        <f>VLOOKUP(M36,'пр.взв.'!D8:G71,2,FALSE)</f>
        <v>#N/A</v>
      </c>
      <c r="O36" s="262"/>
      <c r="P36" s="262"/>
      <c r="Q36" s="258"/>
      <c r="R36" s="258"/>
    </row>
    <row r="37" spans="1:18" ht="12.75" customHeight="1">
      <c r="A37" s="315"/>
      <c r="B37" s="317"/>
      <c r="C37" s="267"/>
      <c r="D37" s="261"/>
      <c r="E37" s="261"/>
      <c r="F37" s="263"/>
      <c r="G37" s="263"/>
      <c r="H37" s="259"/>
      <c r="I37" s="259"/>
      <c r="J37" s="271"/>
      <c r="K37" s="317"/>
      <c r="L37" s="267"/>
      <c r="M37" s="261"/>
      <c r="N37" s="261"/>
      <c r="O37" s="263"/>
      <c r="P37" s="263"/>
      <c r="Q37" s="259"/>
      <c r="R37" s="259"/>
    </row>
    <row r="39" spans="2:18" ht="16.5" thickBot="1">
      <c r="B39" s="89" t="s">
        <v>54</v>
      </c>
      <c r="C39" s="90" t="s">
        <v>63</v>
      </c>
      <c r="D39" s="91" t="s">
        <v>64</v>
      </c>
      <c r="E39" s="92"/>
      <c r="F39" s="89"/>
      <c r="G39" s="92"/>
      <c r="H39" s="92"/>
      <c r="I39" s="92"/>
      <c r="J39" s="92"/>
      <c r="K39" s="89" t="s">
        <v>59</v>
      </c>
      <c r="L39" s="90" t="s">
        <v>63</v>
      </c>
      <c r="M39" s="91" t="s">
        <v>64</v>
      </c>
      <c r="N39" s="92"/>
      <c r="O39" s="89"/>
      <c r="P39" s="92"/>
      <c r="Q39" s="92"/>
      <c r="R39" s="92"/>
    </row>
    <row r="40" spans="1:18" ht="12.75">
      <c r="A40" s="297" t="s">
        <v>65</v>
      </c>
      <c r="B40" s="312" t="s">
        <v>35</v>
      </c>
      <c r="C40" s="292" t="s">
        <v>36</v>
      </c>
      <c r="D40" s="292" t="s">
        <v>37</v>
      </c>
      <c r="E40" s="292" t="s">
        <v>46</v>
      </c>
      <c r="F40" s="294" t="s">
        <v>47</v>
      </c>
      <c r="G40" s="295" t="s">
        <v>49</v>
      </c>
      <c r="H40" s="285" t="s">
        <v>50</v>
      </c>
      <c r="I40" s="287" t="s">
        <v>48</v>
      </c>
      <c r="J40" s="297" t="s">
        <v>65</v>
      </c>
      <c r="K40" s="297" t="s">
        <v>35</v>
      </c>
      <c r="L40" s="292" t="s">
        <v>36</v>
      </c>
      <c r="M40" s="292" t="s">
        <v>37</v>
      </c>
      <c r="N40" s="292" t="s">
        <v>46</v>
      </c>
      <c r="O40" s="294" t="s">
        <v>47</v>
      </c>
      <c r="P40" s="295" t="s">
        <v>49</v>
      </c>
      <c r="Q40" s="285" t="s">
        <v>50</v>
      </c>
      <c r="R40" s="287" t="s">
        <v>48</v>
      </c>
    </row>
    <row r="41" spans="1:18" ht="13.5" thickBot="1">
      <c r="A41" s="298"/>
      <c r="B41" s="313" t="s">
        <v>35</v>
      </c>
      <c r="C41" s="293" t="s">
        <v>36</v>
      </c>
      <c r="D41" s="293" t="s">
        <v>37</v>
      </c>
      <c r="E41" s="293" t="s">
        <v>46</v>
      </c>
      <c r="F41" s="293" t="s">
        <v>47</v>
      </c>
      <c r="G41" s="296"/>
      <c r="H41" s="286"/>
      <c r="I41" s="288" t="s">
        <v>48</v>
      </c>
      <c r="J41" s="298"/>
      <c r="K41" s="298" t="s">
        <v>35</v>
      </c>
      <c r="L41" s="293" t="s">
        <v>36</v>
      </c>
      <c r="M41" s="293" t="s">
        <v>37</v>
      </c>
      <c r="N41" s="293" t="s">
        <v>46</v>
      </c>
      <c r="O41" s="293" t="s">
        <v>47</v>
      </c>
      <c r="P41" s="296"/>
      <c r="Q41" s="286"/>
      <c r="R41" s="288" t="s">
        <v>48</v>
      </c>
    </row>
    <row r="42" spans="1:18" ht="12.75">
      <c r="A42" s="307">
        <v>1</v>
      </c>
      <c r="B42" s="306"/>
      <c r="C42" s="310" t="e">
        <f>VLOOKUP(B42,'пр.взв.'!B8:E71,2,FALSE)</f>
        <v>#N/A</v>
      </c>
      <c r="D42" s="311" t="e">
        <f>VLOOKUP(C42,'пр.взв.'!C8:F71,2,FALSE)</f>
        <v>#N/A</v>
      </c>
      <c r="E42" s="311" t="e">
        <f>VLOOKUP(D42,'пр.взв.'!D8:G71,2,FALSE)</f>
        <v>#N/A</v>
      </c>
      <c r="F42" s="263"/>
      <c r="G42" s="276"/>
      <c r="H42" s="277"/>
      <c r="I42" s="259"/>
      <c r="J42" s="269">
        <v>5</v>
      </c>
      <c r="K42" s="306"/>
      <c r="L42" s="310" t="e">
        <f>VLOOKUP(K42,'пр.взв.'!B8:E71,2,FALSE)</f>
        <v>#N/A</v>
      </c>
      <c r="M42" s="311" t="e">
        <f>VLOOKUP(L42,'пр.взв.'!C8:F71,2,FALSE)</f>
        <v>#N/A</v>
      </c>
      <c r="N42" s="311" t="e">
        <f>VLOOKUP(M42,'пр.взв.'!D8:G71,2,FALSE)</f>
        <v>#N/A</v>
      </c>
      <c r="O42" s="263"/>
      <c r="P42" s="276"/>
      <c r="Q42" s="277"/>
      <c r="R42" s="259"/>
    </row>
    <row r="43" spans="1:18" ht="12.75">
      <c r="A43" s="308"/>
      <c r="B43" s="304"/>
      <c r="C43" s="267"/>
      <c r="D43" s="261"/>
      <c r="E43" s="261"/>
      <c r="F43" s="261"/>
      <c r="G43" s="261"/>
      <c r="H43" s="200"/>
      <c r="I43" s="206"/>
      <c r="J43" s="270"/>
      <c r="K43" s="304"/>
      <c r="L43" s="267"/>
      <c r="M43" s="261"/>
      <c r="N43" s="261"/>
      <c r="O43" s="261"/>
      <c r="P43" s="261"/>
      <c r="Q43" s="200"/>
      <c r="R43" s="206"/>
    </row>
    <row r="44" spans="1:18" ht="12.75">
      <c r="A44" s="308"/>
      <c r="B44" s="304"/>
      <c r="C44" s="266" t="e">
        <f>VLOOKUP(B44,'пр.взв.'!B8:E71,2,FALSE)</f>
        <v>#N/A</v>
      </c>
      <c r="D44" s="260" t="e">
        <f>VLOOKUP(C44,'пр.взв.'!C8:F71,2,FALSE)</f>
        <v>#N/A</v>
      </c>
      <c r="E44" s="260" t="e">
        <f>VLOOKUP(D44,'пр.взв.'!D8:G71,2,FALSE)</f>
        <v>#N/A</v>
      </c>
      <c r="F44" s="262"/>
      <c r="G44" s="262"/>
      <c r="H44" s="258"/>
      <c r="I44" s="258"/>
      <c r="J44" s="270"/>
      <c r="K44" s="304"/>
      <c r="L44" s="266" t="e">
        <f>VLOOKUP(K44,'пр.взв.'!B8:E71,2,FALSE)</f>
        <v>#N/A</v>
      </c>
      <c r="M44" s="260" t="e">
        <f>VLOOKUP(L44,'пр.взв.'!C8:F71,2,FALSE)</f>
        <v>#N/A</v>
      </c>
      <c r="N44" s="260" t="e">
        <f>VLOOKUP(M44,'пр.взв.'!D8:G71,2,FALSE)</f>
        <v>#N/A</v>
      </c>
      <c r="O44" s="262"/>
      <c r="P44" s="262"/>
      <c r="Q44" s="258"/>
      <c r="R44" s="258"/>
    </row>
    <row r="45" spans="1:18" ht="13.5" thickBot="1">
      <c r="A45" s="309"/>
      <c r="B45" s="305"/>
      <c r="C45" s="284"/>
      <c r="D45" s="278"/>
      <c r="E45" s="278"/>
      <c r="F45" s="279"/>
      <c r="G45" s="279"/>
      <c r="H45" s="268"/>
      <c r="I45" s="268"/>
      <c r="J45" s="282"/>
      <c r="K45" s="305"/>
      <c r="L45" s="284"/>
      <c r="M45" s="278"/>
      <c r="N45" s="278"/>
      <c r="O45" s="279"/>
      <c r="P45" s="279"/>
      <c r="Q45" s="268"/>
      <c r="R45" s="268"/>
    </row>
    <row r="46" spans="1:18" ht="12.75">
      <c r="A46" s="307">
        <v>2</v>
      </c>
      <c r="B46" s="306"/>
      <c r="C46" s="274" t="e">
        <f>VLOOKUP(B46,'пр.взв.'!B8:E71,2,FALSE)</f>
        <v>#N/A</v>
      </c>
      <c r="D46" s="275" t="e">
        <f>VLOOKUP(C46,'пр.взв.'!C8:F71,2,FALSE)</f>
        <v>#N/A</v>
      </c>
      <c r="E46" s="275" t="e">
        <f>VLOOKUP(D46,'пр.взв.'!D8:G71,2,FALSE)</f>
        <v>#N/A</v>
      </c>
      <c r="F46" s="289"/>
      <c r="G46" s="290"/>
      <c r="H46" s="291"/>
      <c r="I46" s="275"/>
      <c r="J46" s="269">
        <v>6</v>
      </c>
      <c r="K46" s="306"/>
      <c r="L46" s="274" t="e">
        <f>VLOOKUP(K46,'пр.взв.'!B8:E71,2,FALSE)</f>
        <v>#N/A</v>
      </c>
      <c r="M46" s="275" t="e">
        <f>VLOOKUP(L46,'пр.взв.'!C8:F71,2,FALSE)</f>
        <v>#N/A</v>
      </c>
      <c r="N46" s="275" t="e">
        <f>VLOOKUP(M46,'пр.взв.'!D8:G71,2,FALSE)</f>
        <v>#N/A</v>
      </c>
      <c r="O46" s="289"/>
      <c r="P46" s="290"/>
      <c r="Q46" s="291"/>
      <c r="R46" s="275"/>
    </row>
    <row r="47" spans="1:18" ht="12.75">
      <c r="A47" s="308"/>
      <c r="B47" s="304"/>
      <c r="C47" s="267"/>
      <c r="D47" s="261"/>
      <c r="E47" s="261"/>
      <c r="F47" s="261"/>
      <c r="G47" s="261"/>
      <c r="H47" s="200"/>
      <c r="I47" s="206"/>
      <c r="J47" s="270"/>
      <c r="K47" s="304"/>
      <c r="L47" s="267"/>
      <c r="M47" s="261"/>
      <c r="N47" s="261"/>
      <c r="O47" s="261"/>
      <c r="P47" s="261"/>
      <c r="Q47" s="200"/>
      <c r="R47" s="206"/>
    </row>
    <row r="48" spans="1:18" ht="12.75">
      <c r="A48" s="308"/>
      <c r="B48" s="304"/>
      <c r="C48" s="266" t="e">
        <f>VLOOKUP(B48,'пр.взв.'!B8:E71,2,FALSE)</f>
        <v>#N/A</v>
      </c>
      <c r="D48" s="260" t="e">
        <f>VLOOKUP(C48,'пр.взв.'!C8:F71,2,FALSE)</f>
        <v>#N/A</v>
      </c>
      <c r="E48" s="260" t="e">
        <f>VLOOKUP(D48,'пр.взв.'!D8:G71,2,FALSE)</f>
        <v>#N/A</v>
      </c>
      <c r="F48" s="262"/>
      <c r="G48" s="262"/>
      <c r="H48" s="258"/>
      <c r="I48" s="258"/>
      <c r="J48" s="270"/>
      <c r="K48" s="304"/>
      <c r="L48" s="266" t="e">
        <f>VLOOKUP(K48,'пр.взв.'!B8:E71,2,FALSE)</f>
        <v>#N/A</v>
      </c>
      <c r="M48" s="260" t="e">
        <f>VLOOKUP(L48,'пр.взв.'!C8:F71,2,FALSE)</f>
        <v>#N/A</v>
      </c>
      <c r="N48" s="260" t="e">
        <f>VLOOKUP(M48,'пр.взв.'!D8:G71,2,FALSE)</f>
        <v>#N/A</v>
      </c>
      <c r="O48" s="262"/>
      <c r="P48" s="262"/>
      <c r="Q48" s="258"/>
      <c r="R48" s="258"/>
    </row>
    <row r="49" spans="1:18" ht="13.5" thickBot="1">
      <c r="A49" s="309"/>
      <c r="B49" s="305"/>
      <c r="C49" s="284"/>
      <c r="D49" s="278"/>
      <c r="E49" s="278"/>
      <c r="F49" s="279"/>
      <c r="G49" s="279"/>
      <c r="H49" s="268"/>
      <c r="I49" s="268"/>
      <c r="J49" s="282"/>
      <c r="K49" s="305"/>
      <c r="L49" s="284"/>
      <c r="M49" s="278"/>
      <c r="N49" s="278"/>
      <c r="O49" s="279"/>
      <c r="P49" s="279"/>
      <c r="Q49" s="268"/>
      <c r="R49" s="268"/>
    </row>
    <row r="50" spans="1:18" ht="12.75">
      <c r="A50" s="307">
        <v>3</v>
      </c>
      <c r="B50" s="306"/>
      <c r="C50" s="310" t="e">
        <f>VLOOKUP(B50,'пр.взв.'!B8:E71,2,FALSE)</f>
        <v>#N/A</v>
      </c>
      <c r="D50" s="311" t="e">
        <f>VLOOKUP(C50,'пр.взв.'!C8:F71,2,FALSE)</f>
        <v>#N/A</v>
      </c>
      <c r="E50" s="311" t="e">
        <f>VLOOKUP(D50,'пр.взв.'!D8:G71,2,FALSE)</f>
        <v>#N/A</v>
      </c>
      <c r="F50" s="263"/>
      <c r="G50" s="276"/>
      <c r="H50" s="277"/>
      <c r="I50" s="259"/>
      <c r="J50" s="269">
        <v>7</v>
      </c>
      <c r="K50" s="306"/>
      <c r="L50" s="310" t="e">
        <f>VLOOKUP(K50,'пр.взв.'!B8:E71,2,FALSE)</f>
        <v>#N/A</v>
      </c>
      <c r="M50" s="311" t="e">
        <f>VLOOKUP(L50,'пр.взв.'!C8:F71,2,FALSE)</f>
        <v>#N/A</v>
      </c>
      <c r="N50" s="311" t="e">
        <f>VLOOKUP(M50,'пр.взв.'!D8:G71,2,FALSE)</f>
        <v>#N/A</v>
      </c>
      <c r="O50" s="263"/>
      <c r="P50" s="276"/>
      <c r="Q50" s="277"/>
      <c r="R50" s="259"/>
    </row>
    <row r="51" spans="1:18" ht="12.75">
      <c r="A51" s="308"/>
      <c r="B51" s="304"/>
      <c r="C51" s="267"/>
      <c r="D51" s="261"/>
      <c r="E51" s="261"/>
      <c r="F51" s="261"/>
      <c r="G51" s="261"/>
      <c r="H51" s="200"/>
      <c r="I51" s="206"/>
      <c r="J51" s="270"/>
      <c r="K51" s="304"/>
      <c r="L51" s="267"/>
      <c r="M51" s="261"/>
      <c r="N51" s="261"/>
      <c r="O51" s="261"/>
      <c r="P51" s="261"/>
      <c r="Q51" s="200"/>
      <c r="R51" s="206"/>
    </row>
    <row r="52" spans="1:18" ht="12.75">
      <c r="A52" s="308"/>
      <c r="B52" s="304"/>
      <c r="C52" s="266" t="e">
        <f>VLOOKUP(B52,'пр.взв.'!B8:E71,2,FALSE)</f>
        <v>#N/A</v>
      </c>
      <c r="D52" s="260" t="e">
        <f>VLOOKUP(C52,'пр.взв.'!C8:F71,2,FALSE)</f>
        <v>#N/A</v>
      </c>
      <c r="E52" s="260" t="e">
        <f>VLOOKUP(D52,'пр.взв.'!D8:G71,2,FALSE)</f>
        <v>#N/A</v>
      </c>
      <c r="F52" s="262"/>
      <c r="G52" s="262"/>
      <c r="H52" s="258"/>
      <c r="I52" s="258"/>
      <c r="J52" s="270"/>
      <c r="K52" s="304"/>
      <c r="L52" s="266" t="e">
        <f>VLOOKUP(K52,'пр.взв.'!B8:E71,2,FALSE)</f>
        <v>#N/A</v>
      </c>
      <c r="M52" s="260" t="e">
        <f>VLOOKUP(L52,'пр.взв.'!C8:F71,2,FALSE)</f>
        <v>#N/A</v>
      </c>
      <c r="N52" s="260" t="e">
        <f>VLOOKUP(M52,'пр.взв.'!D8:G71,2,FALSE)</f>
        <v>#N/A</v>
      </c>
      <c r="O52" s="262"/>
      <c r="P52" s="262"/>
      <c r="Q52" s="258"/>
      <c r="R52" s="258"/>
    </row>
    <row r="53" spans="1:18" ht="13.5" thickBot="1">
      <c r="A53" s="309"/>
      <c r="B53" s="305"/>
      <c r="C53" s="284"/>
      <c r="D53" s="278"/>
      <c r="E53" s="278"/>
      <c r="F53" s="279"/>
      <c r="G53" s="279"/>
      <c r="H53" s="268"/>
      <c r="I53" s="268"/>
      <c r="J53" s="282"/>
      <c r="K53" s="305"/>
      <c r="L53" s="284"/>
      <c r="M53" s="278"/>
      <c r="N53" s="278"/>
      <c r="O53" s="279"/>
      <c r="P53" s="279"/>
      <c r="Q53" s="268"/>
      <c r="R53" s="268"/>
    </row>
    <row r="54" spans="1:18" ht="12.75">
      <c r="A54" s="307">
        <v>4</v>
      </c>
      <c r="B54" s="306"/>
      <c r="C54" s="274" t="e">
        <f>VLOOKUP(B54,'пр.взв.'!B8:E71,2,FALSE)</f>
        <v>#N/A</v>
      </c>
      <c r="D54" s="275" t="e">
        <f>VLOOKUP(C54,'пр.взв.'!C8:F71,2,FALSE)</f>
        <v>#N/A</v>
      </c>
      <c r="E54" s="275" t="e">
        <f>VLOOKUP(D54,'пр.взв.'!D8:G71,2,FALSE)</f>
        <v>#N/A</v>
      </c>
      <c r="F54" s="261"/>
      <c r="G54" s="314"/>
      <c r="H54" s="200"/>
      <c r="I54" s="260"/>
      <c r="J54" s="269">
        <v>8</v>
      </c>
      <c r="K54" s="306"/>
      <c r="L54" s="274" t="e">
        <f>VLOOKUP(K54,'пр.взв.'!B8:E71,2,FALSE)</f>
        <v>#N/A</v>
      </c>
      <c r="M54" s="275" t="e">
        <f>VLOOKUP(L54,'пр.взв.'!C8:F71,2,FALSE)</f>
        <v>#N/A</v>
      </c>
      <c r="N54" s="275" t="e">
        <f>VLOOKUP(M54,'пр.взв.'!D8:G71,2,FALSE)</f>
        <v>#N/A</v>
      </c>
      <c r="O54" s="261"/>
      <c r="P54" s="314"/>
      <c r="Q54" s="200"/>
      <c r="R54" s="260"/>
    </row>
    <row r="55" spans="1:18" ht="12.75">
      <c r="A55" s="308"/>
      <c r="B55" s="304"/>
      <c r="C55" s="267"/>
      <c r="D55" s="261"/>
      <c r="E55" s="261"/>
      <c r="F55" s="261"/>
      <c r="G55" s="261"/>
      <c r="H55" s="200"/>
      <c r="I55" s="206"/>
      <c r="J55" s="270"/>
      <c r="K55" s="304"/>
      <c r="L55" s="267"/>
      <c r="M55" s="261"/>
      <c r="N55" s="261"/>
      <c r="O55" s="261"/>
      <c r="P55" s="261"/>
      <c r="Q55" s="200"/>
      <c r="R55" s="206"/>
    </row>
    <row r="56" spans="1:18" ht="12.75">
      <c r="A56" s="308"/>
      <c r="B56" s="304"/>
      <c r="C56" s="266" t="e">
        <f>VLOOKUP(B56,'пр.взв.'!B8:E71,2,FALSE)</f>
        <v>#N/A</v>
      </c>
      <c r="D56" s="260" t="e">
        <f>VLOOKUP(C56,'пр.взв.'!C8:F71,2,FALSE)</f>
        <v>#N/A</v>
      </c>
      <c r="E56" s="260" t="e">
        <f>VLOOKUP(D56,'пр.взв.'!D8:G71,2,FALSE)</f>
        <v>#N/A</v>
      </c>
      <c r="F56" s="262"/>
      <c r="G56" s="262"/>
      <c r="H56" s="258"/>
      <c r="I56" s="258"/>
      <c r="J56" s="270"/>
      <c r="K56" s="304"/>
      <c r="L56" s="266" t="e">
        <f>VLOOKUP(K56,'пр.взв.'!B8:E71,2,FALSE)</f>
        <v>#N/A</v>
      </c>
      <c r="M56" s="260" t="e">
        <f>VLOOKUP(L56,'пр.взв.'!C8:F71,2,FALSE)</f>
        <v>#N/A</v>
      </c>
      <c r="N56" s="260" t="e">
        <f>VLOOKUP(M56,'пр.взв.'!D8:G71,2,FALSE)</f>
        <v>#N/A</v>
      </c>
      <c r="O56" s="262"/>
      <c r="P56" s="262"/>
      <c r="Q56" s="258"/>
      <c r="R56" s="258"/>
    </row>
    <row r="57" spans="1:18" ht="12.75">
      <c r="A57" s="315"/>
      <c r="B57" s="304"/>
      <c r="C57" s="267"/>
      <c r="D57" s="261"/>
      <c r="E57" s="261"/>
      <c r="F57" s="263"/>
      <c r="G57" s="263"/>
      <c r="H57" s="259"/>
      <c r="I57" s="259"/>
      <c r="J57" s="271"/>
      <c r="K57" s="304"/>
      <c r="L57" s="267"/>
      <c r="M57" s="261"/>
      <c r="N57" s="261"/>
      <c r="O57" s="263"/>
      <c r="P57" s="263"/>
      <c r="Q57" s="259"/>
      <c r="R57" s="259"/>
    </row>
    <row r="59" spans="2:18" ht="16.5" thickBot="1">
      <c r="B59" s="89" t="s">
        <v>54</v>
      </c>
      <c r="C59" s="90" t="s">
        <v>63</v>
      </c>
      <c r="D59" s="91" t="s">
        <v>69</v>
      </c>
      <c r="E59" s="92"/>
      <c r="F59" s="89"/>
      <c r="G59" s="92"/>
      <c r="H59" s="92"/>
      <c r="I59" s="92"/>
      <c r="J59" s="92"/>
      <c r="K59" s="89" t="s">
        <v>59</v>
      </c>
      <c r="L59" s="90" t="s">
        <v>63</v>
      </c>
      <c r="M59" s="91" t="s">
        <v>69</v>
      </c>
      <c r="N59" s="92"/>
      <c r="O59" s="89"/>
      <c r="P59" s="92"/>
      <c r="Q59" s="92"/>
      <c r="R59" s="92"/>
    </row>
    <row r="60" spans="1:18" ht="12.75">
      <c r="A60" s="297" t="s">
        <v>65</v>
      </c>
      <c r="B60" s="312" t="s">
        <v>35</v>
      </c>
      <c r="C60" s="292" t="s">
        <v>36</v>
      </c>
      <c r="D60" s="292" t="s">
        <v>37</v>
      </c>
      <c r="E60" s="292" t="s">
        <v>46</v>
      </c>
      <c r="F60" s="294" t="s">
        <v>47</v>
      </c>
      <c r="G60" s="295" t="s">
        <v>49</v>
      </c>
      <c r="H60" s="285" t="s">
        <v>50</v>
      </c>
      <c r="I60" s="287" t="s">
        <v>48</v>
      </c>
      <c r="J60" s="297" t="s">
        <v>65</v>
      </c>
      <c r="K60" s="297" t="s">
        <v>35</v>
      </c>
      <c r="L60" s="292" t="s">
        <v>36</v>
      </c>
      <c r="M60" s="292" t="s">
        <v>37</v>
      </c>
      <c r="N60" s="292" t="s">
        <v>46</v>
      </c>
      <c r="O60" s="294" t="s">
        <v>47</v>
      </c>
      <c r="P60" s="295" t="s">
        <v>49</v>
      </c>
      <c r="Q60" s="285" t="s">
        <v>50</v>
      </c>
      <c r="R60" s="287" t="s">
        <v>48</v>
      </c>
    </row>
    <row r="61" spans="1:18" ht="13.5" thickBot="1">
      <c r="A61" s="298"/>
      <c r="B61" s="313" t="s">
        <v>35</v>
      </c>
      <c r="C61" s="293" t="s">
        <v>36</v>
      </c>
      <c r="D61" s="293" t="s">
        <v>37</v>
      </c>
      <c r="E61" s="293" t="s">
        <v>46</v>
      </c>
      <c r="F61" s="293" t="s">
        <v>47</v>
      </c>
      <c r="G61" s="296"/>
      <c r="H61" s="286"/>
      <c r="I61" s="288" t="s">
        <v>48</v>
      </c>
      <c r="J61" s="298"/>
      <c r="K61" s="298" t="s">
        <v>35</v>
      </c>
      <c r="L61" s="293" t="s">
        <v>36</v>
      </c>
      <c r="M61" s="293" t="s">
        <v>37</v>
      </c>
      <c r="N61" s="293" t="s">
        <v>46</v>
      </c>
      <c r="O61" s="293" t="s">
        <v>47</v>
      </c>
      <c r="P61" s="296"/>
      <c r="Q61" s="286"/>
      <c r="R61" s="288" t="s">
        <v>48</v>
      </c>
    </row>
    <row r="62" spans="1:18" ht="12.75">
      <c r="A62" s="307">
        <v>1</v>
      </c>
      <c r="B62" s="306"/>
      <c r="C62" s="310" t="e">
        <f>VLOOKUP(B62,'пр.взв.'!B8:E71,2,FALSE)</f>
        <v>#N/A</v>
      </c>
      <c r="D62" s="311" t="e">
        <f>VLOOKUP(C62,'пр.взв.'!C8:F71,2,FALSE)</f>
        <v>#N/A</v>
      </c>
      <c r="E62" s="311" t="e">
        <f>VLOOKUP(D62,'пр.взв.'!D8:G71,2,FALSE)</f>
        <v>#N/A</v>
      </c>
      <c r="F62" s="263"/>
      <c r="G62" s="276"/>
      <c r="H62" s="277"/>
      <c r="I62" s="259"/>
      <c r="J62" s="269">
        <v>5</v>
      </c>
      <c r="K62" s="306"/>
      <c r="L62" s="274" t="e">
        <f>VLOOKUP(K62,'пр.взв.'!B8:E71,2,FALSE)</f>
        <v>#N/A</v>
      </c>
      <c r="M62" s="275" t="e">
        <f>VLOOKUP(L62,'пр.взв.'!C8:F71,2,FALSE)</f>
        <v>#N/A</v>
      </c>
      <c r="N62" s="275" t="e">
        <f>VLOOKUP(M62,'пр.взв.'!D8:G71,2,FALSE)</f>
        <v>#N/A</v>
      </c>
      <c r="O62" s="289"/>
      <c r="P62" s="290"/>
      <c r="Q62" s="291"/>
      <c r="R62" s="281"/>
    </row>
    <row r="63" spans="1:18" ht="12.75">
      <c r="A63" s="308"/>
      <c r="B63" s="304"/>
      <c r="C63" s="267"/>
      <c r="D63" s="261"/>
      <c r="E63" s="261"/>
      <c r="F63" s="261"/>
      <c r="G63" s="261"/>
      <c r="H63" s="200"/>
      <c r="I63" s="206"/>
      <c r="J63" s="270"/>
      <c r="K63" s="304"/>
      <c r="L63" s="267"/>
      <c r="M63" s="261"/>
      <c r="N63" s="261"/>
      <c r="O63" s="261"/>
      <c r="P63" s="261"/>
      <c r="Q63" s="200"/>
      <c r="R63" s="206"/>
    </row>
    <row r="64" spans="1:18" ht="12.75">
      <c r="A64" s="308"/>
      <c r="B64" s="304"/>
      <c r="C64" s="266" t="e">
        <f>VLOOKUP(B64,'пр.взв.'!B8:E71,2,FALSE)</f>
        <v>#N/A</v>
      </c>
      <c r="D64" s="260" t="e">
        <f>VLOOKUP(C64,'пр.взв.'!C8:F71,2,FALSE)</f>
        <v>#N/A</v>
      </c>
      <c r="E64" s="260" t="e">
        <f>VLOOKUP(D64,'пр.взв.'!D8:G71,2,FALSE)</f>
        <v>#N/A</v>
      </c>
      <c r="F64" s="262"/>
      <c r="G64" s="262"/>
      <c r="H64" s="258"/>
      <c r="I64" s="258"/>
      <c r="J64" s="270"/>
      <c r="K64" s="304"/>
      <c r="L64" s="266" t="e">
        <f>VLOOKUP(K64,'пр.взв.'!B8:E71,2,FALSE)</f>
        <v>#N/A</v>
      </c>
      <c r="M64" s="260" t="e">
        <f>VLOOKUP(L64,'пр.взв.'!C8:F71,2,FALSE)</f>
        <v>#N/A</v>
      </c>
      <c r="N64" s="260" t="e">
        <f>VLOOKUP(M64,'пр.взв.'!D8:G71,2,FALSE)</f>
        <v>#N/A</v>
      </c>
      <c r="O64" s="262"/>
      <c r="P64" s="262"/>
      <c r="Q64" s="258"/>
      <c r="R64" s="258"/>
    </row>
    <row r="65" spans="1:18" ht="13.5" thickBot="1">
      <c r="A65" s="309"/>
      <c r="B65" s="305"/>
      <c r="C65" s="284"/>
      <c r="D65" s="278"/>
      <c r="E65" s="278"/>
      <c r="F65" s="279"/>
      <c r="G65" s="279"/>
      <c r="H65" s="268"/>
      <c r="I65" s="268"/>
      <c r="J65" s="282"/>
      <c r="K65" s="305"/>
      <c r="L65" s="284"/>
      <c r="M65" s="278"/>
      <c r="N65" s="278"/>
      <c r="O65" s="279"/>
      <c r="P65" s="279"/>
      <c r="Q65" s="268"/>
      <c r="R65" s="268"/>
    </row>
    <row r="66" spans="1:18" ht="12.75">
      <c r="A66" s="307">
        <v>2</v>
      </c>
      <c r="B66" s="306"/>
      <c r="C66" s="274" t="e">
        <f>VLOOKUP(B66,'пр.взв.'!B8:E71,2,FALSE)</f>
        <v>#N/A</v>
      </c>
      <c r="D66" s="275" t="e">
        <f>VLOOKUP(C66,'пр.взв.'!C8:F71,2,FALSE)</f>
        <v>#N/A</v>
      </c>
      <c r="E66" s="275" t="e">
        <f>VLOOKUP(D66,'пр.взв.'!D8:G71,2,FALSE)</f>
        <v>#N/A</v>
      </c>
      <c r="F66" s="289"/>
      <c r="G66" s="290"/>
      <c r="H66" s="291"/>
      <c r="I66" s="275"/>
      <c r="J66" s="269">
        <v>6</v>
      </c>
      <c r="K66" s="306"/>
      <c r="L66" s="274" t="e">
        <f>VLOOKUP(K66,'пр.взв.'!B8:E71,2,FALSE)</f>
        <v>#N/A</v>
      </c>
      <c r="M66" s="275" t="e">
        <f>VLOOKUP(L66,'пр.взв.'!C8:F71,2,FALSE)</f>
        <v>#N/A</v>
      </c>
      <c r="N66" s="275" t="e">
        <f>VLOOKUP(M66,'пр.взв.'!D8:G71,2,FALSE)</f>
        <v>#N/A</v>
      </c>
      <c r="O66" s="289"/>
      <c r="P66" s="290"/>
      <c r="Q66" s="291"/>
      <c r="R66" s="275"/>
    </row>
    <row r="67" spans="1:18" ht="12.75">
      <c r="A67" s="308"/>
      <c r="B67" s="304"/>
      <c r="C67" s="267"/>
      <c r="D67" s="261"/>
      <c r="E67" s="261"/>
      <c r="F67" s="261"/>
      <c r="G67" s="261"/>
      <c r="H67" s="200"/>
      <c r="I67" s="206"/>
      <c r="J67" s="270"/>
      <c r="K67" s="304"/>
      <c r="L67" s="267"/>
      <c r="M67" s="261"/>
      <c r="N67" s="261"/>
      <c r="O67" s="261"/>
      <c r="P67" s="261"/>
      <c r="Q67" s="200"/>
      <c r="R67" s="206"/>
    </row>
    <row r="68" spans="1:18" ht="12.75">
      <c r="A68" s="308"/>
      <c r="B68" s="304"/>
      <c r="C68" s="266" t="e">
        <f>VLOOKUP(B68,'пр.взв.'!B8:E71,2,FALSE)</f>
        <v>#N/A</v>
      </c>
      <c r="D68" s="260" t="e">
        <f>VLOOKUP(C68,'пр.взв.'!C8:F71,2,FALSE)</f>
        <v>#N/A</v>
      </c>
      <c r="E68" s="260" t="e">
        <f>VLOOKUP(D68,'пр.взв.'!D8:G71,2,FALSE)</f>
        <v>#N/A</v>
      </c>
      <c r="F68" s="262"/>
      <c r="G68" s="262"/>
      <c r="H68" s="258"/>
      <c r="I68" s="258"/>
      <c r="J68" s="270"/>
      <c r="K68" s="304"/>
      <c r="L68" s="266" t="e">
        <f>VLOOKUP(K68,'пр.взв.'!B8:E71,2,FALSE)</f>
        <v>#N/A</v>
      </c>
      <c r="M68" s="260" t="e">
        <f>VLOOKUP(L68,'пр.взв.'!C8:F71,2,FALSE)</f>
        <v>#N/A</v>
      </c>
      <c r="N68" s="260" t="e">
        <f>VLOOKUP(M68,'пр.взв.'!D8:G71,2,FALSE)</f>
        <v>#N/A</v>
      </c>
      <c r="O68" s="262"/>
      <c r="P68" s="262"/>
      <c r="Q68" s="258"/>
      <c r="R68" s="258"/>
    </row>
    <row r="69" spans="1:18" ht="13.5" thickBot="1">
      <c r="A69" s="309"/>
      <c r="B69" s="305"/>
      <c r="C69" s="284"/>
      <c r="D69" s="278"/>
      <c r="E69" s="278"/>
      <c r="F69" s="279"/>
      <c r="G69" s="279"/>
      <c r="H69" s="268"/>
      <c r="I69" s="268"/>
      <c r="J69" s="271"/>
      <c r="K69" s="304"/>
      <c r="L69" s="267"/>
      <c r="M69" s="261"/>
      <c r="N69" s="261"/>
      <c r="O69" s="263"/>
      <c r="P69" s="263"/>
      <c r="Q69" s="259"/>
      <c r="R69" s="259"/>
    </row>
    <row r="71" spans="2:18" ht="16.5" thickBot="1">
      <c r="B71" s="89" t="s">
        <v>54</v>
      </c>
      <c r="C71" s="303" t="s">
        <v>66</v>
      </c>
      <c r="D71" s="303"/>
      <c r="E71" s="303"/>
      <c r="F71" s="303"/>
      <c r="G71" s="303"/>
      <c r="H71" s="303"/>
      <c r="I71" s="303"/>
      <c r="J71" s="93"/>
      <c r="K71" s="89" t="s">
        <v>59</v>
      </c>
      <c r="L71" s="303" t="s">
        <v>66</v>
      </c>
      <c r="M71" s="303"/>
      <c r="N71" s="303"/>
      <c r="O71" s="303"/>
      <c r="P71" s="303"/>
      <c r="Q71" s="303"/>
      <c r="R71" s="303"/>
    </row>
    <row r="72" spans="1:18" ht="12.75">
      <c r="A72" s="297" t="s">
        <v>65</v>
      </c>
      <c r="B72" s="294" t="s">
        <v>35</v>
      </c>
      <c r="C72" s="292" t="s">
        <v>36</v>
      </c>
      <c r="D72" s="292" t="s">
        <v>37</v>
      </c>
      <c r="E72" s="292" t="s">
        <v>46</v>
      </c>
      <c r="F72" s="294" t="s">
        <v>47</v>
      </c>
      <c r="G72" s="295" t="s">
        <v>49</v>
      </c>
      <c r="H72" s="285" t="s">
        <v>50</v>
      </c>
      <c r="I72" s="287" t="s">
        <v>48</v>
      </c>
      <c r="J72" s="297" t="s">
        <v>65</v>
      </c>
      <c r="K72" s="294" t="s">
        <v>35</v>
      </c>
      <c r="L72" s="292" t="s">
        <v>36</v>
      </c>
      <c r="M72" s="292" t="s">
        <v>37</v>
      </c>
      <c r="N72" s="292" t="s">
        <v>46</v>
      </c>
      <c r="O72" s="294" t="s">
        <v>47</v>
      </c>
      <c r="P72" s="295" t="s">
        <v>49</v>
      </c>
      <c r="Q72" s="285" t="s">
        <v>50</v>
      </c>
      <c r="R72" s="287" t="s">
        <v>48</v>
      </c>
    </row>
    <row r="73" spans="1:18" ht="13.5" thickBot="1">
      <c r="A73" s="298"/>
      <c r="B73" s="293" t="s">
        <v>35</v>
      </c>
      <c r="C73" s="293" t="s">
        <v>36</v>
      </c>
      <c r="D73" s="293" t="s">
        <v>37</v>
      </c>
      <c r="E73" s="293" t="s">
        <v>46</v>
      </c>
      <c r="F73" s="293" t="s">
        <v>47</v>
      </c>
      <c r="G73" s="296"/>
      <c r="H73" s="286"/>
      <c r="I73" s="288" t="s">
        <v>48</v>
      </c>
      <c r="J73" s="298"/>
      <c r="K73" s="293" t="s">
        <v>35</v>
      </c>
      <c r="L73" s="293" t="s">
        <v>36</v>
      </c>
      <c r="M73" s="293" t="s">
        <v>37</v>
      </c>
      <c r="N73" s="293" t="s">
        <v>46</v>
      </c>
      <c r="O73" s="293" t="s">
        <v>47</v>
      </c>
      <c r="P73" s="296"/>
      <c r="Q73" s="286"/>
      <c r="R73" s="288" t="s">
        <v>48</v>
      </c>
    </row>
    <row r="74" spans="1:18" ht="12.75">
      <c r="A74" s="300">
        <v>1</v>
      </c>
      <c r="B74" s="272"/>
      <c r="C74" s="274" t="e">
        <f>VLOOKUP(B74,'пр.взв.'!B8:E71,2,FALSE)</f>
        <v>#N/A</v>
      </c>
      <c r="D74" s="275" t="e">
        <f>VLOOKUP(C74,'пр.взв.'!C8:F71,2,FALSE)</f>
        <v>#N/A</v>
      </c>
      <c r="E74" s="275" t="e">
        <f>VLOOKUP(D74,'пр.взв.'!D8:G71,2,FALSE)</f>
        <v>#N/A</v>
      </c>
      <c r="F74" s="263"/>
      <c r="G74" s="276"/>
      <c r="H74" s="277"/>
      <c r="I74" s="259"/>
      <c r="J74" s="300">
        <v>2</v>
      </c>
      <c r="K74" s="272"/>
      <c r="L74" s="274" t="e">
        <f>VLOOKUP(K74,'пр.взв.'!B8:E71,2,FALSE)</f>
        <v>#N/A</v>
      </c>
      <c r="M74" s="275" t="e">
        <f>VLOOKUP(L74,'пр.взв.'!C8:F71,2,FALSE)</f>
        <v>#N/A</v>
      </c>
      <c r="N74" s="275" t="e">
        <f>VLOOKUP(M74,'пр.взв.'!D8:G71,2,FALSE)</f>
        <v>#N/A</v>
      </c>
      <c r="O74" s="263"/>
      <c r="P74" s="276"/>
      <c r="Q74" s="277"/>
      <c r="R74" s="259"/>
    </row>
    <row r="75" spans="1:18" ht="12.75">
      <c r="A75" s="301"/>
      <c r="B75" s="273"/>
      <c r="C75" s="267"/>
      <c r="D75" s="261"/>
      <c r="E75" s="261"/>
      <c r="F75" s="261"/>
      <c r="G75" s="261"/>
      <c r="H75" s="200"/>
      <c r="I75" s="206"/>
      <c r="J75" s="301"/>
      <c r="K75" s="273"/>
      <c r="L75" s="267"/>
      <c r="M75" s="261"/>
      <c r="N75" s="261"/>
      <c r="O75" s="261"/>
      <c r="P75" s="261"/>
      <c r="Q75" s="200"/>
      <c r="R75" s="206"/>
    </row>
    <row r="76" spans="1:18" ht="12.75">
      <c r="A76" s="301"/>
      <c r="B76" s="264"/>
      <c r="C76" s="266" t="e">
        <f>VLOOKUP(B76,'пр.взв.'!B8:E71,2,FALSE)</f>
        <v>#N/A</v>
      </c>
      <c r="D76" s="260" t="e">
        <f>VLOOKUP(C76,'пр.взв.'!C8:F71,2,FALSE)</f>
        <v>#N/A</v>
      </c>
      <c r="E76" s="260" t="e">
        <f>VLOOKUP(D76,'пр.взв.'!D8:G71,2,FALSE)</f>
        <v>#N/A</v>
      </c>
      <c r="F76" s="262"/>
      <c r="G76" s="262"/>
      <c r="H76" s="258"/>
      <c r="I76" s="258"/>
      <c r="J76" s="301"/>
      <c r="K76" s="264"/>
      <c r="L76" s="266" t="e">
        <f>VLOOKUP(K76,'пр.взв.'!B8:E71,2,FALSE)</f>
        <v>#N/A</v>
      </c>
      <c r="M76" s="260" t="e">
        <f>VLOOKUP(L76,'пр.взв.'!C8:F71,2,FALSE)</f>
        <v>#N/A</v>
      </c>
      <c r="N76" s="260" t="e">
        <f>VLOOKUP(M76,'пр.взв.'!D8:G71,2,FALSE)</f>
        <v>#N/A</v>
      </c>
      <c r="O76" s="262"/>
      <c r="P76" s="262"/>
      <c r="Q76" s="258"/>
      <c r="R76" s="258"/>
    </row>
    <row r="77" spans="1:18" ht="12.75">
      <c r="A77" s="302"/>
      <c r="B77" s="265"/>
      <c r="C77" s="267"/>
      <c r="D77" s="261"/>
      <c r="E77" s="261"/>
      <c r="F77" s="263"/>
      <c r="G77" s="263"/>
      <c r="H77" s="259"/>
      <c r="I77" s="259"/>
      <c r="J77" s="302"/>
      <c r="K77" s="265"/>
      <c r="L77" s="267"/>
      <c r="M77" s="261"/>
      <c r="N77" s="261"/>
      <c r="O77" s="263"/>
      <c r="P77" s="263"/>
      <c r="Q77" s="259"/>
      <c r="R77" s="259"/>
    </row>
    <row r="79" spans="1:18" ht="15">
      <c r="A79" s="299" t="s">
        <v>67</v>
      </c>
      <c r="B79" s="299"/>
      <c r="C79" s="299"/>
      <c r="D79" s="299"/>
      <c r="E79" s="299"/>
      <c r="F79" s="299"/>
      <c r="G79" s="299"/>
      <c r="H79" s="299"/>
      <c r="I79" s="299"/>
      <c r="J79" s="299" t="s">
        <v>67</v>
      </c>
      <c r="K79" s="299"/>
      <c r="L79" s="299"/>
      <c r="M79" s="299"/>
      <c r="N79" s="299"/>
      <c r="O79" s="299"/>
      <c r="P79" s="299"/>
      <c r="Q79" s="299"/>
      <c r="R79" s="299"/>
    </row>
    <row r="80" spans="2:18" ht="16.5" thickBot="1">
      <c r="B80" s="89" t="s">
        <v>54</v>
      </c>
      <c r="C80" s="93"/>
      <c r="D80" s="93"/>
      <c r="E80" s="93"/>
      <c r="F80" s="93"/>
      <c r="G80" s="93"/>
      <c r="H80" s="93"/>
      <c r="I80" s="93"/>
      <c r="K80" s="89" t="s">
        <v>59</v>
      </c>
      <c r="L80" s="93"/>
      <c r="M80" s="93"/>
      <c r="N80" s="93"/>
      <c r="O80" s="93"/>
      <c r="P80" s="93"/>
      <c r="Q80" s="93"/>
      <c r="R80" s="93"/>
    </row>
    <row r="81" spans="1:18" ht="12.75">
      <c r="A81" s="297" t="s">
        <v>65</v>
      </c>
      <c r="B81" s="294" t="s">
        <v>35</v>
      </c>
      <c r="C81" s="292" t="s">
        <v>36</v>
      </c>
      <c r="D81" s="292" t="s">
        <v>37</v>
      </c>
      <c r="E81" s="292" t="s">
        <v>46</v>
      </c>
      <c r="F81" s="294" t="s">
        <v>47</v>
      </c>
      <c r="G81" s="295" t="s">
        <v>49</v>
      </c>
      <c r="H81" s="285" t="s">
        <v>50</v>
      </c>
      <c r="I81" s="287" t="s">
        <v>48</v>
      </c>
      <c r="J81" s="297" t="s">
        <v>65</v>
      </c>
      <c r="K81" s="294" t="s">
        <v>35</v>
      </c>
      <c r="L81" s="292" t="s">
        <v>36</v>
      </c>
      <c r="M81" s="292" t="s">
        <v>37</v>
      </c>
      <c r="N81" s="292" t="s">
        <v>46</v>
      </c>
      <c r="O81" s="294" t="s">
        <v>47</v>
      </c>
      <c r="P81" s="295" t="s">
        <v>49</v>
      </c>
      <c r="Q81" s="285" t="s">
        <v>50</v>
      </c>
      <c r="R81" s="287" t="s">
        <v>48</v>
      </c>
    </row>
    <row r="82" spans="1:18" ht="13.5" thickBot="1">
      <c r="A82" s="298"/>
      <c r="B82" s="293" t="s">
        <v>35</v>
      </c>
      <c r="C82" s="293" t="s">
        <v>36</v>
      </c>
      <c r="D82" s="293" t="s">
        <v>37</v>
      </c>
      <c r="E82" s="293" t="s">
        <v>46</v>
      </c>
      <c r="F82" s="293" t="s">
        <v>47</v>
      </c>
      <c r="G82" s="296"/>
      <c r="H82" s="286"/>
      <c r="I82" s="288" t="s">
        <v>48</v>
      </c>
      <c r="J82" s="298"/>
      <c r="K82" s="293" t="s">
        <v>35</v>
      </c>
      <c r="L82" s="293" t="s">
        <v>36</v>
      </c>
      <c r="M82" s="293" t="s">
        <v>37</v>
      </c>
      <c r="N82" s="293" t="s">
        <v>46</v>
      </c>
      <c r="O82" s="293" t="s">
        <v>47</v>
      </c>
      <c r="P82" s="296"/>
      <c r="Q82" s="286"/>
      <c r="R82" s="288" t="s">
        <v>48</v>
      </c>
    </row>
    <row r="83" spans="1:18" ht="12.75">
      <c r="A83" s="269">
        <v>1</v>
      </c>
      <c r="B83" s="272"/>
      <c r="C83" s="274" t="e">
        <f>VLOOKUP(B83,'пр.взв.'!B8:E71,2,FALSE)</f>
        <v>#N/A</v>
      </c>
      <c r="D83" s="275" t="e">
        <f>VLOOKUP(C83,'пр.взв.'!C8:F71,2,FALSE)</f>
        <v>#N/A</v>
      </c>
      <c r="E83" s="275" t="e">
        <f>VLOOKUP(D83,'пр.взв.'!D8:G71,2,FALSE)</f>
        <v>#N/A</v>
      </c>
      <c r="F83" s="289"/>
      <c r="G83" s="290"/>
      <c r="H83" s="291"/>
      <c r="I83" s="281"/>
      <c r="J83" s="269">
        <v>3</v>
      </c>
      <c r="K83" s="283"/>
      <c r="L83" s="274" t="e">
        <f>VLOOKUP(K83,'пр.взв.'!B8:E71,2,FALSE)</f>
        <v>#N/A</v>
      </c>
      <c r="M83" s="275" t="e">
        <f>VLOOKUP(L83,'пр.взв.'!C8:F71,2,FALSE)</f>
        <v>#N/A</v>
      </c>
      <c r="N83" s="275" t="e">
        <f>VLOOKUP(M83,'пр.взв.'!D8:G71,2,FALSE)</f>
        <v>#N/A</v>
      </c>
      <c r="O83" s="263"/>
      <c r="P83" s="276"/>
      <c r="Q83" s="277"/>
      <c r="R83" s="259"/>
    </row>
    <row r="84" spans="1:18" ht="12.75">
      <c r="A84" s="270"/>
      <c r="B84" s="273"/>
      <c r="C84" s="267"/>
      <c r="D84" s="261"/>
      <c r="E84" s="261"/>
      <c r="F84" s="261"/>
      <c r="G84" s="261"/>
      <c r="H84" s="200"/>
      <c r="I84" s="206"/>
      <c r="J84" s="270"/>
      <c r="K84" s="273"/>
      <c r="L84" s="267"/>
      <c r="M84" s="261"/>
      <c r="N84" s="261"/>
      <c r="O84" s="261"/>
      <c r="P84" s="261"/>
      <c r="Q84" s="200"/>
      <c r="R84" s="206"/>
    </row>
    <row r="85" spans="1:18" ht="12.75">
      <c r="A85" s="270"/>
      <c r="B85" s="264"/>
      <c r="C85" s="266" t="e">
        <f>VLOOKUP(B85,'пр.взв.'!B8:E71,2,FALSE)</f>
        <v>#N/A</v>
      </c>
      <c r="D85" s="260" t="e">
        <f>VLOOKUP(C85,'пр.взв.'!C8:F71,2,FALSE)</f>
        <v>#N/A</v>
      </c>
      <c r="E85" s="260" t="e">
        <f>VLOOKUP(D85,'пр.взв.'!D8:G71,2,FALSE)</f>
        <v>#N/A</v>
      </c>
      <c r="F85" s="262"/>
      <c r="G85" s="262"/>
      <c r="H85" s="258"/>
      <c r="I85" s="258"/>
      <c r="J85" s="270"/>
      <c r="K85" s="264"/>
      <c r="L85" s="266" t="e">
        <f>VLOOKUP(K85,'пр.взв.'!B8:E71,2,FALSE)</f>
        <v>#N/A</v>
      </c>
      <c r="M85" s="260" t="e">
        <f>VLOOKUP(L85,'пр.взв.'!C8:F71,2,FALSE)</f>
        <v>#N/A</v>
      </c>
      <c r="N85" s="260" t="e">
        <f>VLOOKUP(M85,'пр.взв.'!D8:G71,2,FALSE)</f>
        <v>#N/A</v>
      </c>
      <c r="O85" s="262"/>
      <c r="P85" s="262"/>
      <c r="Q85" s="258"/>
      <c r="R85" s="258"/>
    </row>
    <row r="86" spans="1:18" ht="13.5" thickBot="1">
      <c r="A86" s="271"/>
      <c r="B86" s="280"/>
      <c r="C86" s="267"/>
      <c r="D86" s="261"/>
      <c r="E86" s="261"/>
      <c r="F86" s="279"/>
      <c r="G86" s="279"/>
      <c r="H86" s="268"/>
      <c r="I86" s="268"/>
      <c r="J86" s="282"/>
      <c r="K86" s="280"/>
      <c r="L86" s="284"/>
      <c r="M86" s="278"/>
      <c r="N86" s="278"/>
      <c r="O86" s="279"/>
      <c r="P86" s="279"/>
      <c r="Q86" s="268"/>
      <c r="R86" s="268"/>
    </row>
    <row r="87" spans="1:18" ht="12.75">
      <c r="A87" s="269">
        <v>2</v>
      </c>
      <c r="B87" s="272"/>
      <c r="C87" s="274" t="e">
        <f>VLOOKUP(B87,'пр.взв.'!B8:E71,2,FALSE)</f>
        <v>#N/A</v>
      </c>
      <c r="D87" s="275" t="e">
        <f>VLOOKUP(C87,'пр.взв.'!C8:F71,2,FALSE)</f>
        <v>#N/A</v>
      </c>
      <c r="E87" s="275" t="e">
        <f>VLOOKUP(D87,'пр.взв.'!D8:G71,2,FALSE)</f>
        <v>#N/A</v>
      </c>
      <c r="F87" s="263"/>
      <c r="G87" s="276"/>
      <c r="H87" s="277"/>
      <c r="I87" s="259"/>
      <c r="J87" s="270">
        <v>4</v>
      </c>
      <c r="K87" s="272"/>
      <c r="L87" s="310" t="e">
        <f>VLOOKUP(K87,'пр.взв.'!B8:E71,2,FALSE)</f>
        <v>#N/A</v>
      </c>
      <c r="M87" s="311" t="e">
        <f>VLOOKUP(L87,'пр.взв.'!C8:F71,2,FALSE)</f>
        <v>#N/A</v>
      </c>
      <c r="N87" s="311" t="e">
        <f>VLOOKUP(M87,'пр.взв.'!D8:G71,2,FALSE)</f>
        <v>#N/A</v>
      </c>
      <c r="O87" s="263"/>
      <c r="P87" s="276"/>
      <c r="Q87" s="277"/>
      <c r="R87" s="259"/>
    </row>
    <row r="88" spans="1:18" ht="12.75">
      <c r="A88" s="270"/>
      <c r="B88" s="273"/>
      <c r="C88" s="267"/>
      <c r="D88" s="261"/>
      <c r="E88" s="261"/>
      <c r="F88" s="261"/>
      <c r="G88" s="261"/>
      <c r="H88" s="200"/>
      <c r="I88" s="206"/>
      <c r="J88" s="270"/>
      <c r="K88" s="273"/>
      <c r="L88" s="267"/>
      <c r="M88" s="261"/>
      <c r="N88" s="261"/>
      <c r="O88" s="261"/>
      <c r="P88" s="261"/>
      <c r="Q88" s="200"/>
      <c r="R88" s="206"/>
    </row>
    <row r="89" spans="1:18" ht="12.75">
      <c r="A89" s="270"/>
      <c r="B89" s="264"/>
      <c r="C89" s="266" t="e">
        <f>VLOOKUP(B89,'пр.взв.'!B8:E71,2,FALSE)</f>
        <v>#N/A</v>
      </c>
      <c r="D89" s="260" t="e">
        <f>VLOOKUP(C89,'пр.взв.'!C8:F71,2,FALSE)</f>
        <v>#N/A</v>
      </c>
      <c r="E89" s="260" t="e">
        <f>VLOOKUP(D89,'пр.взв.'!D8:G71,2,FALSE)</f>
        <v>#N/A</v>
      </c>
      <c r="F89" s="262"/>
      <c r="G89" s="262"/>
      <c r="H89" s="258"/>
      <c r="I89" s="258"/>
      <c r="J89" s="270"/>
      <c r="K89" s="264"/>
      <c r="L89" s="266" t="e">
        <f>VLOOKUP(K89,'пр.взв.'!B8:E71,2,FALSE)</f>
        <v>#N/A</v>
      </c>
      <c r="M89" s="260" t="e">
        <f>VLOOKUP(L89,'пр.взв.'!C8:F71,2,FALSE)</f>
        <v>#N/A</v>
      </c>
      <c r="N89" s="260" t="e">
        <f>VLOOKUP(M89,'пр.взв.'!D8:G71,2,FALSE)</f>
        <v>#N/A</v>
      </c>
      <c r="O89" s="262"/>
      <c r="P89" s="262"/>
      <c r="Q89" s="258"/>
      <c r="R89" s="258"/>
    </row>
    <row r="90" spans="1:18" ht="12.75">
      <c r="A90" s="271"/>
      <c r="B90" s="265"/>
      <c r="C90" s="267"/>
      <c r="D90" s="261"/>
      <c r="E90" s="261"/>
      <c r="F90" s="263"/>
      <c r="G90" s="263"/>
      <c r="H90" s="259"/>
      <c r="I90" s="259"/>
      <c r="J90" s="271"/>
      <c r="K90" s="265"/>
      <c r="L90" s="267"/>
      <c r="M90" s="261"/>
      <c r="N90" s="261"/>
      <c r="O90" s="263"/>
      <c r="P90" s="263"/>
      <c r="Q90" s="259"/>
      <c r="R90" s="259"/>
    </row>
  </sheetData>
  <mergeCells count="6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I87:I88"/>
    <mergeCell ref="J87:J90"/>
    <mergeCell ref="K87:K88"/>
    <mergeCell ref="L87:L88"/>
    <mergeCell ref="K89:K90"/>
    <mergeCell ref="L89:L90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M44:M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90"/>
  <sheetViews>
    <sheetView tabSelected="1" workbookViewId="0" topLeftCell="A1">
      <selection activeCell="Q82" sqref="A1:Q83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1:17" ht="24" customHeight="1" thickBot="1">
      <c r="A1" s="417" t="s">
        <v>41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2" spans="2:20" ht="30" customHeight="1" thickBot="1">
      <c r="B2" s="56"/>
      <c r="D2" s="81"/>
      <c r="E2" s="81"/>
      <c r="F2" s="81"/>
      <c r="G2" s="81"/>
      <c r="H2" s="81"/>
      <c r="I2" s="81"/>
      <c r="J2" s="81"/>
      <c r="K2" s="70"/>
      <c r="L2" s="70"/>
      <c r="M2" s="70"/>
      <c r="N2" s="70"/>
      <c r="O2" s="84"/>
      <c r="P2" s="432" t="str">
        <f>HYPERLINK('[1]реквизиты'!$A$2)</f>
        <v>THE WORLD SAMBO CHAMPIONSHIP  /men/</v>
      </c>
      <c r="Q2" s="433"/>
      <c r="R2" s="83"/>
      <c r="S2" s="83"/>
      <c r="T2" s="53"/>
    </row>
    <row r="3" spans="2:19" ht="12.75" customHeight="1" thickBot="1">
      <c r="B3" s="57"/>
      <c r="J3" s="82"/>
      <c r="O3" s="55"/>
      <c r="P3" s="414" t="str">
        <f>HYPERLINK('[1]реквизиты'!$A$3)</f>
        <v>13-17 November 2008      S.Petersburg /Rossia/</v>
      </c>
      <c r="Q3" s="414"/>
      <c r="R3" s="85"/>
      <c r="S3" s="85"/>
    </row>
    <row r="4" spans="4:20" ht="15.75" customHeight="1" thickBot="1">
      <c r="D4" s="83"/>
      <c r="E4" s="83"/>
      <c r="F4" s="83"/>
      <c r="G4" s="83"/>
      <c r="H4" s="83"/>
      <c r="I4" s="83"/>
      <c r="J4" s="83"/>
      <c r="P4" s="415" t="str">
        <f>HYPERLINK('пр.взв.'!A4)</f>
        <v>Weight category 57 кg.</v>
      </c>
      <c r="Q4" s="416"/>
      <c r="R4" s="83"/>
      <c r="S4" s="83"/>
      <c r="T4" s="10"/>
    </row>
    <row r="5" spans="5:16" ht="9" customHeight="1">
      <c r="E5" s="347" t="s">
        <v>0</v>
      </c>
      <c r="G5" s="422">
        <v>17</v>
      </c>
      <c r="H5" s="43"/>
      <c r="I5" s="43"/>
      <c r="K5" s="430" t="s">
        <v>42</v>
      </c>
      <c r="L5" s="430"/>
      <c r="M5" s="430"/>
      <c r="N5" s="430"/>
      <c r="O5" s="430"/>
      <c r="P5" s="430"/>
    </row>
    <row r="6" spans="5:16" ht="9" customHeight="1" thickBot="1">
      <c r="E6" s="347"/>
      <c r="G6" s="423"/>
      <c r="H6" s="142"/>
      <c r="I6" s="143"/>
      <c r="J6" s="10"/>
      <c r="K6" s="430"/>
      <c r="L6" s="430"/>
      <c r="M6" s="430"/>
      <c r="N6" s="430"/>
      <c r="O6" s="430"/>
      <c r="P6" s="430"/>
    </row>
    <row r="7" spans="6:17" ht="9" customHeight="1">
      <c r="F7" s="43"/>
      <c r="G7" s="148"/>
      <c r="H7" s="168"/>
      <c r="I7" s="135">
        <v>17</v>
      </c>
      <c r="J7" s="136"/>
      <c r="K7" s="136"/>
      <c r="L7" s="136"/>
      <c r="M7" s="136"/>
      <c r="N7" s="43"/>
      <c r="O7" s="43"/>
      <c r="P7" s="43"/>
      <c r="Q7" s="43"/>
    </row>
    <row r="8" spans="6:17" ht="9" customHeight="1" thickBot="1">
      <c r="F8" s="43"/>
      <c r="G8" s="148"/>
      <c r="H8" s="168"/>
      <c r="I8" s="164" t="s">
        <v>115</v>
      </c>
      <c r="J8" s="169"/>
      <c r="K8" s="170"/>
      <c r="L8" s="136"/>
      <c r="M8" s="136"/>
      <c r="N8" s="43"/>
      <c r="O8" s="43"/>
      <c r="P8" s="43"/>
      <c r="Q8" s="43"/>
    </row>
    <row r="9" spans="1:17" ht="9" customHeight="1" thickBot="1">
      <c r="A9" s="347" t="s">
        <v>33</v>
      </c>
      <c r="F9" s="43"/>
      <c r="G9" s="424">
        <v>9</v>
      </c>
      <c r="H9" s="171"/>
      <c r="I9" s="147"/>
      <c r="J9" s="136"/>
      <c r="K9" s="175" t="s">
        <v>18</v>
      </c>
      <c r="L9" s="136"/>
      <c r="M9" s="136"/>
      <c r="N9" s="143"/>
      <c r="O9" s="43"/>
      <c r="P9" s="43"/>
      <c r="Q9" s="43"/>
    </row>
    <row r="10" spans="1:18" ht="9" customHeight="1" thickBot="1">
      <c r="A10" s="348"/>
      <c r="E10" s="158"/>
      <c r="F10" s="159"/>
      <c r="G10" s="425"/>
      <c r="H10" s="167"/>
      <c r="I10" s="166"/>
      <c r="J10" s="163"/>
      <c r="K10" s="176" t="s">
        <v>115</v>
      </c>
      <c r="L10" s="172"/>
      <c r="M10" s="136"/>
      <c r="N10" s="406">
        <v>1</v>
      </c>
      <c r="O10" s="388">
        <v>1</v>
      </c>
      <c r="P10" s="390" t="str">
        <f>VLOOKUP(O10,'пр.взв.'!B8:E71,2,FALSE)</f>
        <v>MASHKOVICH Anton</v>
      </c>
      <c r="Q10" s="383" t="str">
        <f>VLOOKUP(O10,'пр.взв.'!B8:E71,4,FALSE)</f>
        <v>BLR</v>
      </c>
      <c r="R10" s="54"/>
    </row>
    <row r="11" spans="1:18" ht="9" customHeight="1" thickBot="1">
      <c r="A11" s="362">
        <v>1</v>
      </c>
      <c r="B11" s="364" t="str">
        <f>VLOOKUP('пр.хода'!A11,'пр.взв.'!B8:E71,2,FALSE)</f>
        <v>MASHKOVICH Anton</v>
      </c>
      <c r="C11" s="366" t="str">
        <f>VLOOKUP('пр.хода'!B11,'пр.взв.'!C8:F71,2,FALSE)</f>
        <v>1987</v>
      </c>
      <c r="D11" s="368" t="str">
        <f>VLOOKUP(A11,'пр.взв.'!B8:E71,4,FALSE)</f>
        <v>BLR</v>
      </c>
      <c r="E11" s="125"/>
      <c r="F11" s="125"/>
      <c r="G11" s="125"/>
      <c r="H11" s="125"/>
      <c r="I11" s="426" t="s">
        <v>18</v>
      </c>
      <c r="J11" s="162"/>
      <c r="K11" s="163"/>
      <c r="L11" s="173"/>
      <c r="M11" s="175" t="s">
        <v>18</v>
      </c>
      <c r="N11" s="407"/>
      <c r="O11" s="389"/>
      <c r="P11" s="391"/>
      <c r="Q11" s="384"/>
      <c r="R11" s="54"/>
    </row>
    <row r="12" spans="1:18" ht="9" customHeight="1" thickBot="1">
      <c r="A12" s="363"/>
      <c r="B12" s="365"/>
      <c r="C12" s="367"/>
      <c r="D12" s="369"/>
      <c r="E12" s="187" t="s">
        <v>1</v>
      </c>
      <c r="F12" s="125"/>
      <c r="G12" s="101"/>
      <c r="H12" s="101"/>
      <c r="I12" s="427"/>
      <c r="J12" s="163"/>
      <c r="K12" s="163"/>
      <c r="L12" s="173"/>
      <c r="M12" s="176" t="s">
        <v>117</v>
      </c>
      <c r="N12" s="408">
        <v>2</v>
      </c>
      <c r="O12" s="385">
        <v>2</v>
      </c>
      <c r="P12" s="386" t="str">
        <f>VLOOKUP(O12,'пр.взв.'!B8:E71,2,FALSE)</f>
        <v>POLTAVTSEV Oleksii</v>
      </c>
      <c r="Q12" s="387" t="str">
        <f>VLOOKUP(O12,'пр.взв.'!B8:E71,4,FALSE)</f>
        <v>UKR</v>
      </c>
      <c r="R12" s="54"/>
    </row>
    <row r="13" spans="1:18" ht="9" customHeight="1" thickBot="1">
      <c r="A13" s="349">
        <v>17</v>
      </c>
      <c r="B13" s="351" t="str">
        <f>VLOOKUP('пр.хода'!A13,'пр.взв.'!B10:E71,2,FALSE)</f>
        <v>ZHAYNAKOV Dauren</v>
      </c>
      <c r="C13" s="353" t="str">
        <f>VLOOKUP(A13,'пр.взв.'!B8:E71,3,FALSE)</f>
        <v>1985</v>
      </c>
      <c r="D13" s="357" t="str">
        <f>VLOOKUP(A13,'пр.взв.'!B8:E71,4,FALSE)</f>
        <v>KAZ</v>
      </c>
      <c r="E13" s="188" t="s">
        <v>114</v>
      </c>
      <c r="F13" s="126"/>
      <c r="G13" s="127"/>
      <c r="H13" s="125"/>
      <c r="I13" s="101"/>
      <c r="J13" s="138"/>
      <c r="K13" s="428" t="s">
        <v>12</v>
      </c>
      <c r="L13" s="174"/>
      <c r="M13" s="136"/>
      <c r="N13" s="409"/>
      <c r="O13" s="385"/>
      <c r="P13" s="386"/>
      <c r="Q13" s="387"/>
      <c r="R13" s="54"/>
    </row>
    <row r="14" spans="1:18" ht="9" customHeight="1" thickBot="1">
      <c r="A14" s="350"/>
      <c r="B14" s="352"/>
      <c r="C14" s="338"/>
      <c r="D14" s="340"/>
      <c r="E14" s="128" t="s">
        <v>113</v>
      </c>
      <c r="F14" s="101"/>
      <c r="G14" s="187" t="s">
        <v>1</v>
      </c>
      <c r="H14" s="101"/>
      <c r="I14" s="101"/>
      <c r="J14" s="165"/>
      <c r="K14" s="429"/>
      <c r="L14" s="136"/>
      <c r="M14" s="136"/>
      <c r="N14" s="410">
        <v>3</v>
      </c>
      <c r="O14" s="324">
        <v>13</v>
      </c>
      <c r="P14" s="400" t="str">
        <f>VLOOKUP(O14,'пр.взв.'!B8:E71,2,FALSE)</f>
        <v>GALLYMOV Timur </v>
      </c>
      <c r="Q14" s="380" t="str">
        <f>VLOOKUP(O14,'пр.взв.'!B8:E71,4,FALSE)</f>
        <v>RUS</v>
      </c>
      <c r="R14" s="54"/>
    </row>
    <row r="15" spans="1:18" ht="9" customHeight="1" thickBot="1">
      <c r="A15" s="354">
        <v>9</v>
      </c>
      <c r="B15" s="356" t="str">
        <f>VLOOKUP('пр.хода'!A15,'пр.взв.'!B12:E71,2,FALSE)</f>
        <v>KEVIN Pastrano</v>
      </c>
      <c r="C15" s="337" t="str">
        <f>VLOOKUP('пр.хода'!B15,'пр.взв.'!C12:F71,2,FALSE)</f>
        <v>1987</v>
      </c>
      <c r="D15" s="339" t="str">
        <f>VLOOKUP(A15,'пр.взв.'!B8:E71,4,FALSE)</f>
        <v>VEN</v>
      </c>
      <c r="E15" s="128"/>
      <c r="F15" s="101"/>
      <c r="G15" s="188" t="s">
        <v>115</v>
      </c>
      <c r="H15" s="126"/>
      <c r="I15" s="127"/>
      <c r="J15" s="101"/>
      <c r="K15" s="101"/>
      <c r="L15" s="140"/>
      <c r="M15" s="143"/>
      <c r="N15" s="411"/>
      <c r="O15" s="324"/>
      <c r="P15" s="400"/>
      <c r="Q15" s="380"/>
      <c r="R15" s="54"/>
    </row>
    <row r="16" spans="1:18" ht="9" customHeight="1">
      <c r="A16" s="355"/>
      <c r="B16" s="352"/>
      <c r="C16" s="338"/>
      <c r="D16" s="340"/>
      <c r="E16" s="135" t="s">
        <v>14</v>
      </c>
      <c r="F16" s="129"/>
      <c r="G16" s="127"/>
      <c r="H16" s="101"/>
      <c r="I16" s="127"/>
      <c r="J16" s="125"/>
      <c r="K16" s="125"/>
      <c r="L16" s="140"/>
      <c r="M16" s="43"/>
      <c r="N16" s="410">
        <v>3</v>
      </c>
      <c r="O16" s="324">
        <v>6</v>
      </c>
      <c r="P16" s="400" t="str">
        <f>VLOOKUP(O16,'пр.взв.'!B8:E71,2,FALSE)</f>
        <v>VARDANYAN Vahan</v>
      </c>
      <c r="Q16" s="380" t="str">
        <f>VLOOKUP(O16,'пр.взв.'!B8:E71,4,FALSE)</f>
        <v>ARM</v>
      </c>
      <c r="R16" s="54"/>
    </row>
    <row r="17" spans="1:18" ht="9" customHeight="1" thickBot="1">
      <c r="A17" s="349">
        <v>25</v>
      </c>
      <c r="B17" s="358" t="e">
        <f>VLOOKUP('пр.хода'!A17,'пр.взв.'!B14:E71,2,FALSE)</f>
        <v>#N/A</v>
      </c>
      <c r="C17" s="341" t="e">
        <f>VLOOKUP('пр.хода'!B17,'пр.взв.'!C14:F71,2,FALSE)</f>
        <v>#N/A</v>
      </c>
      <c r="D17" s="343" t="e">
        <f>VLOOKUP(A17,'пр.взв.'!B8:E71,4,FALSE)</f>
        <v>#N/A</v>
      </c>
      <c r="E17" s="164"/>
      <c r="F17" s="125"/>
      <c r="G17" s="101"/>
      <c r="H17" s="101"/>
      <c r="I17" s="127"/>
      <c r="J17" s="125"/>
      <c r="K17" s="125"/>
      <c r="L17" s="140"/>
      <c r="M17" s="43"/>
      <c r="N17" s="411"/>
      <c r="O17" s="324"/>
      <c r="P17" s="400"/>
      <c r="Q17" s="380"/>
      <c r="R17" s="54"/>
    </row>
    <row r="18" spans="1:18" ht="9" customHeight="1" thickBot="1">
      <c r="A18" s="350"/>
      <c r="B18" s="359"/>
      <c r="C18" s="345"/>
      <c r="D18" s="346"/>
      <c r="E18" s="128"/>
      <c r="F18" s="125"/>
      <c r="G18" s="101"/>
      <c r="H18" s="101"/>
      <c r="I18" s="187" t="s">
        <v>1</v>
      </c>
      <c r="J18" s="125"/>
      <c r="K18" s="125"/>
      <c r="L18" s="140"/>
      <c r="M18" s="43"/>
      <c r="N18" s="412">
        <v>5</v>
      </c>
      <c r="O18" s="370">
        <v>7</v>
      </c>
      <c r="P18" s="323" t="str">
        <f>VLOOKUP(O18,'пр.взв.'!B8:E71,2,FALSE)</f>
        <v>MAYKOV Elchin</v>
      </c>
      <c r="Q18" s="381" t="str">
        <f>VLOOKUP(O18,'пр.взв.'!B8:E71,4,FALSE)</f>
        <v>AZE</v>
      </c>
      <c r="R18" s="54"/>
    </row>
    <row r="19" spans="1:18" ht="9" customHeight="1" thickBot="1">
      <c r="A19" s="354">
        <v>5</v>
      </c>
      <c r="B19" s="356" t="str">
        <f>VLOOKUP('пр.хода'!A19,'пр.взв.'!B16:E71,2,FALSE)</f>
        <v>CHAMAN Sher</v>
      </c>
      <c r="C19" s="337" t="str">
        <f>VLOOKUP('пр.хода'!B19,'пр.взв.'!C16:F71,2,FALSE)</f>
        <v>1978</v>
      </c>
      <c r="D19" s="339" t="str">
        <f>VLOOKUP(A19,'пр.взв.'!B8:E71,4,FALSE)</f>
        <v>PAK</v>
      </c>
      <c r="E19" s="128"/>
      <c r="F19" s="125"/>
      <c r="G19" s="101"/>
      <c r="H19" s="101"/>
      <c r="I19" s="188" t="s">
        <v>115</v>
      </c>
      <c r="J19" s="130"/>
      <c r="K19" s="125"/>
      <c r="L19" s="140"/>
      <c r="M19" s="43"/>
      <c r="N19" s="413"/>
      <c r="O19" s="370"/>
      <c r="P19" s="323"/>
      <c r="Q19" s="381"/>
      <c r="R19" s="54"/>
    </row>
    <row r="20" spans="1:18" ht="9" customHeight="1">
      <c r="A20" s="355"/>
      <c r="B20" s="352"/>
      <c r="C20" s="338"/>
      <c r="D20" s="340"/>
      <c r="E20" s="135" t="s">
        <v>9</v>
      </c>
      <c r="F20" s="125"/>
      <c r="G20" s="101"/>
      <c r="H20" s="101"/>
      <c r="I20" s="127"/>
      <c r="J20" s="131"/>
      <c r="K20" s="125"/>
      <c r="L20" s="140"/>
      <c r="M20" s="43"/>
      <c r="N20" s="412">
        <v>5</v>
      </c>
      <c r="O20" s="370">
        <v>16</v>
      </c>
      <c r="P20" s="323" t="str">
        <f>VLOOKUP(O20,'пр.взв.'!B8:E71,2,FALSE)</f>
        <v>GENOV Evgeni</v>
      </c>
      <c r="Q20" s="381" t="str">
        <f>VLOOKUP(O20,'пр.взв.'!B8:E71,4,FALSE)</f>
        <v>BUL</v>
      </c>
      <c r="R20" s="54"/>
    </row>
    <row r="21" spans="1:18" ht="9" customHeight="1" thickBot="1">
      <c r="A21" s="349">
        <v>21</v>
      </c>
      <c r="B21" s="358" t="e">
        <f>VLOOKUP('пр.хода'!A21,'пр.взв.'!B18:E71,2,FALSE)</f>
        <v>#N/A</v>
      </c>
      <c r="C21" s="341" t="e">
        <f>VLOOKUP('пр.хода'!B21,'пр.взв.'!C18:F71,2,FALSE)</f>
        <v>#N/A</v>
      </c>
      <c r="D21" s="343" t="e">
        <f>VLOOKUP(A21,'пр.взв.'!B8:E71,4,FALSE)</f>
        <v>#N/A</v>
      </c>
      <c r="E21" s="164"/>
      <c r="F21" s="126"/>
      <c r="G21" s="127"/>
      <c r="H21" s="101"/>
      <c r="I21" s="127"/>
      <c r="J21" s="131"/>
      <c r="K21" s="125"/>
      <c r="L21" s="140"/>
      <c r="M21" s="43"/>
      <c r="N21" s="413"/>
      <c r="O21" s="370"/>
      <c r="P21" s="323"/>
      <c r="Q21" s="381"/>
      <c r="R21" s="54"/>
    </row>
    <row r="22" spans="1:18" ht="9" customHeight="1" thickBot="1">
      <c r="A22" s="350"/>
      <c r="B22" s="359"/>
      <c r="C22" s="345"/>
      <c r="D22" s="346"/>
      <c r="E22" s="128"/>
      <c r="F22" s="101"/>
      <c r="G22" s="175" t="s">
        <v>18</v>
      </c>
      <c r="H22" s="129"/>
      <c r="I22" s="127"/>
      <c r="J22" s="131"/>
      <c r="K22" s="125"/>
      <c r="L22" s="140"/>
      <c r="M22" s="43"/>
      <c r="N22" s="360" t="s">
        <v>61</v>
      </c>
      <c r="O22" s="331">
        <v>17</v>
      </c>
      <c r="P22" s="334" t="str">
        <f>VLOOKUP(O22,'пр.взв.'!B8:E71,2,FALSE)</f>
        <v>ZHAYNAKOV Dauren</v>
      </c>
      <c r="Q22" s="333" t="str">
        <f>VLOOKUP(O22,'пр.взв.'!B8:E71,4,FALSE)</f>
        <v>KAZ</v>
      </c>
      <c r="R22" s="54"/>
    </row>
    <row r="23" spans="1:18" ht="9" customHeight="1" thickBot="1">
      <c r="A23" s="371">
        <v>13</v>
      </c>
      <c r="B23" s="373" t="str">
        <f>VLOOKUP('пр.хода'!A23,'пр.взв.'!B20:E71,2,FALSE)</f>
        <v>GALLYMOV Timur </v>
      </c>
      <c r="C23" s="375">
        <f>VLOOKUP('пр.хода'!B23,'пр.взв.'!C20:F71,2,FALSE)</f>
        <v>1980</v>
      </c>
      <c r="D23" s="377" t="str">
        <f>VLOOKUP(A23,'пр.взв.'!B8:E71,4,FALSE)</f>
        <v>RUS</v>
      </c>
      <c r="E23" s="128"/>
      <c r="F23" s="101"/>
      <c r="G23" s="176" t="s">
        <v>116</v>
      </c>
      <c r="H23" s="101"/>
      <c r="I23" s="101"/>
      <c r="J23" s="131"/>
      <c r="K23" s="125"/>
      <c r="L23" s="140"/>
      <c r="M23" s="43"/>
      <c r="N23" s="361"/>
      <c r="O23" s="331"/>
      <c r="P23" s="334"/>
      <c r="Q23" s="333"/>
      <c r="R23" s="54"/>
    </row>
    <row r="24" spans="1:18" ht="9" customHeight="1">
      <c r="A24" s="372"/>
      <c r="B24" s="374"/>
      <c r="C24" s="376"/>
      <c r="D24" s="378"/>
      <c r="E24" s="175" t="s">
        <v>18</v>
      </c>
      <c r="F24" s="129"/>
      <c r="G24" s="127"/>
      <c r="H24" s="101"/>
      <c r="I24" s="101"/>
      <c r="J24" s="131"/>
      <c r="K24" s="125"/>
      <c r="L24" s="140"/>
      <c r="M24" s="43"/>
      <c r="N24" s="360" t="s">
        <v>61</v>
      </c>
      <c r="O24" s="331">
        <v>10</v>
      </c>
      <c r="P24" s="334" t="str">
        <f>VLOOKUP(O24,'пр.взв.'!B8:E71,2,FALSE)</f>
        <v>SAYDALIZODA Syhrob</v>
      </c>
      <c r="Q24" s="333" t="str">
        <f>VLOOKUP(O24,'пр.взв.'!B8:E71,4,FALSE)</f>
        <v>TJK</v>
      </c>
      <c r="R24" s="54"/>
    </row>
    <row r="25" spans="1:18" ht="9" customHeight="1" thickBot="1">
      <c r="A25" s="349">
        <v>29</v>
      </c>
      <c r="B25" s="358" t="e">
        <f>VLOOKUP('пр.хода'!A25,'пр.взв.'!B22:E73,2,FALSE)</f>
        <v>#N/A</v>
      </c>
      <c r="C25" s="341" t="e">
        <f>VLOOKUP('пр.хода'!B25,'пр.взв.'!C22:F73,2,FALSE)</f>
        <v>#N/A</v>
      </c>
      <c r="D25" s="343" t="e">
        <f>VLOOKUP(A25,'пр.взв.'!B8:E71,4,FALSE)</f>
        <v>#N/A</v>
      </c>
      <c r="E25" s="176"/>
      <c r="F25" s="125"/>
      <c r="G25" s="101"/>
      <c r="H25" s="101"/>
      <c r="I25" s="101"/>
      <c r="J25" s="131"/>
      <c r="K25" s="125"/>
      <c r="L25" s="140"/>
      <c r="M25" s="43"/>
      <c r="N25" s="361"/>
      <c r="O25" s="331"/>
      <c r="P25" s="334"/>
      <c r="Q25" s="333"/>
      <c r="R25" s="54"/>
    </row>
    <row r="26" spans="1:18" ht="9" customHeight="1" thickBot="1">
      <c r="A26" s="350"/>
      <c r="B26" s="359"/>
      <c r="C26" s="345"/>
      <c r="D26" s="346"/>
      <c r="E26" s="128"/>
      <c r="F26" s="125"/>
      <c r="G26" s="101"/>
      <c r="H26" s="101"/>
      <c r="I26" s="101"/>
      <c r="J26" s="131"/>
      <c r="K26" s="187" t="s">
        <v>1</v>
      </c>
      <c r="L26" s="140"/>
      <c r="M26" s="43"/>
      <c r="N26" s="360" t="s">
        <v>14</v>
      </c>
      <c r="O26" s="331">
        <v>9</v>
      </c>
      <c r="P26" s="379" t="str">
        <f>VLOOKUP(O26,'пр.взв.'!B8:E71,2,FALSE)</f>
        <v>KEVIN Pastrano</v>
      </c>
      <c r="Q26" s="333" t="str">
        <f>VLOOKUP(O26,'пр.взв.'!B8:E71,4,FALSE)</f>
        <v>VEN</v>
      </c>
      <c r="R26" s="54"/>
    </row>
    <row r="27" spans="1:18" ht="9" customHeight="1" thickBot="1">
      <c r="A27" s="354">
        <v>3</v>
      </c>
      <c r="B27" s="356" t="str">
        <f>VLOOKUP(A27,'пр.взв.'!B8:E71,2,FALSE)</f>
        <v>TURAKULOV Rashan</v>
      </c>
      <c r="C27" s="337" t="str">
        <f>VLOOKUP(B27,'пр.взв.'!C8:F71,2,FALSE)</f>
        <v>1988</v>
      </c>
      <c r="D27" s="339" t="str">
        <f>VLOOKUP(A27,'пр.взв.'!B8:E71,4,FALSE)</f>
        <v>UZB</v>
      </c>
      <c r="E27" s="128"/>
      <c r="F27" s="125"/>
      <c r="G27" s="101"/>
      <c r="H27" s="101"/>
      <c r="I27" s="101"/>
      <c r="J27" s="131"/>
      <c r="K27" s="188" t="s">
        <v>115</v>
      </c>
      <c r="L27" s="141"/>
      <c r="M27" s="43"/>
      <c r="N27" s="361"/>
      <c r="O27" s="331"/>
      <c r="P27" s="379"/>
      <c r="Q27" s="333"/>
      <c r="R27" s="54"/>
    </row>
    <row r="28" spans="1:18" ht="9" customHeight="1">
      <c r="A28" s="355"/>
      <c r="B28" s="352"/>
      <c r="C28" s="338"/>
      <c r="D28" s="340"/>
      <c r="E28" s="135" t="s">
        <v>5</v>
      </c>
      <c r="F28" s="125"/>
      <c r="G28" s="101"/>
      <c r="H28" s="101"/>
      <c r="I28" s="101"/>
      <c r="J28" s="131"/>
      <c r="K28" s="125" t="s">
        <v>113</v>
      </c>
      <c r="L28" s="137"/>
      <c r="M28" s="43"/>
      <c r="N28" s="360" t="s">
        <v>119</v>
      </c>
      <c r="O28" s="331">
        <v>11</v>
      </c>
      <c r="P28" s="334" t="str">
        <f>VLOOKUP(O28,'пр.взв.'!B8:E71,2,FALSE)</f>
        <v>DARGVADORJ Bayarmagnai</v>
      </c>
      <c r="Q28" s="333" t="str">
        <f>VLOOKUP(O28,'пр.взв.'!B8:E71,4,FALSE)</f>
        <v>MNG</v>
      </c>
      <c r="R28" s="54"/>
    </row>
    <row r="29" spans="1:18" ht="9" customHeight="1" thickBot="1">
      <c r="A29" s="349">
        <v>19</v>
      </c>
      <c r="B29" s="358" t="e">
        <f>VLOOKUP('пр.хода'!A29,'пр.взв.'!B26:E77,2,FALSE)</f>
        <v>#N/A</v>
      </c>
      <c r="C29" s="341" t="e">
        <f>VLOOKUP('пр.хода'!B29,'пр.взв.'!C26:F77,2,FALSE)</f>
        <v>#N/A</v>
      </c>
      <c r="D29" s="343" t="e">
        <f>VLOOKUP(A29,'пр.взв.'!B8:E71,4,FALSE)</f>
        <v>#N/A</v>
      </c>
      <c r="E29" s="164"/>
      <c r="F29" s="126"/>
      <c r="G29" s="127"/>
      <c r="H29" s="101"/>
      <c r="I29" s="101"/>
      <c r="J29" s="131"/>
      <c r="K29" s="125"/>
      <c r="L29" s="137"/>
      <c r="M29" s="43"/>
      <c r="N29" s="361"/>
      <c r="O29" s="331"/>
      <c r="P29" s="334"/>
      <c r="Q29" s="333"/>
      <c r="R29" s="54"/>
    </row>
    <row r="30" spans="1:18" ht="9" customHeight="1" thickBot="1">
      <c r="A30" s="350"/>
      <c r="B30" s="359"/>
      <c r="C30" s="345"/>
      <c r="D30" s="346"/>
      <c r="E30" s="128"/>
      <c r="F30" s="101"/>
      <c r="G30" s="135" t="s">
        <v>16</v>
      </c>
      <c r="H30" s="101"/>
      <c r="I30" s="101"/>
      <c r="J30" s="131"/>
      <c r="K30" s="125"/>
      <c r="L30" s="137"/>
      <c r="M30" s="43"/>
      <c r="N30" s="360" t="s">
        <v>119</v>
      </c>
      <c r="O30" s="331">
        <v>4</v>
      </c>
      <c r="P30" s="334" t="str">
        <f>VLOOKUP(O30,'пр.взв.'!B8:E71,2,FALSE)</f>
        <v>DULIJAN Alexandr</v>
      </c>
      <c r="Q30" s="333" t="str">
        <f>VLOOKUP(O30,'пр.взв.'!B8:E71,4,FALSE)</f>
        <v>SRB</v>
      </c>
      <c r="R30" s="54"/>
    </row>
    <row r="31" spans="1:18" ht="9" customHeight="1" thickBot="1">
      <c r="A31" s="354">
        <v>11</v>
      </c>
      <c r="B31" s="356" t="str">
        <f>VLOOKUP('пр.хода'!A31,'пр.взв.'!B28:E79,2,FALSE)</f>
        <v>DARGVADORJ Bayarmagnai</v>
      </c>
      <c r="C31" s="337" t="str">
        <f>VLOOKUP('пр.хода'!B31,'пр.взв.'!C28:F79,2,FALSE)</f>
        <v>1988</v>
      </c>
      <c r="D31" s="339" t="str">
        <f>VLOOKUP(A31,'пр.взв.'!B8:E71,4,FALSE)</f>
        <v>MNG</v>
      </c>
      <c r="E31" s="128"/>
      <c r="F31" s="101"/>
      <c r="G31" s="164" t="s">
        <v>114</v>
      </c>
      <c r="H31" s="126"/>
      <c r="I31" s="127"/>
      <c r="J31" s="131"/>
      <c r="K31" s="125"/>
      <c r="L31" s="137"/>
      <c r="M31" s="43"/>
      <c r="N31" s="361"/>
      <c r="O31" s="331"/>
      <c r="P31" s="334"/>
      <c r="Q31" s="333"/>
      <c r="R31" s="54"/>
    </row>
    <row r="32" spans="1:18" ht="9" customHeight="1">
      <c r="A32" s="355"/>
      <c r="B32" s="352"/>
      <c r="C32" s="338"/>
      <c r="D32" s="340"/>
      <c r="E32" s="135" t="s">
        <v>16</v>
      </c>
      <c r="F32" s="129"/>
      <c r="G32" s="127"/>
      <c r="H32" s="101"/>
      <c r="I32" s="127"/>
      <c r="J32" s="131"/>
      <c r="K32" s="125"/>
      <c r="L32" s="137"/>
      <c r="M32" s="43"/>
      <c r="N32" s="360" t="s">
        <v>120</v>
      </c>
      <c r="O32" s="331">
        <v>5</v>
      </c>
      <c r="P32" s="334" t="str">
        <f>VLOOKUP(O32,'пр.взв.'!B8:E71,2,FALSE)</f>
        <v>CHAMAN Sher</v>
      </c>
      <c r="Q32" s="333" t="str">
        <f>VLOOKUP(O32,'пр.взв.'!B8:E71,4,FALSE)</f>
        <v>PAK</v>
      </c>
      <c r="R32" s="54"/>
    </row>
    <row r="33" spans="1:18" ht="9" customHeight="1" thickBot="1">
      <c r="A33" s="349">
        <v>27</v>
      </c>
      <c r="B33" s="358" t="e">
        <f>VLOOKUP('пр.хода'!A33,'пр.взв.'!B30:E81,2,FALSE)</f>
        <v>#N/A</v>
      </c>
      <c r="C33" s="341" t="e">
        <f>VLOOKUP('пр.хода'!B33,'пр.взв.'!C30:F81,2,FALSE)</f>
        <v>#N/A</v>
      </c>
      <c r="D33" s="343" t="e">
        <f>VLOOKUP(A33,'пр.взв.'!B8:E71,4,FALSE)</f>
        <v>#N/A</v>
      </c>
      <c r="E33" s="164"/>
      <c r="F33" s="125"/>
      <c r="G33" s="101"/>
      <c r="H33" s="101"/>
      <c r="I33" s="127"/>
      <c r="J33" s="131"/>
      <c r="K33" s="125"/>
      <c r="L33" s="137"/>
      <c r="M33" s="43"/>
      <c r="N33" s="361"/>
      <c r="O33" s="331"/>
      <c r="P33" s="334"/>
      <c r="Q33" s="333"/>
      <c r="R33" s="54"/>
    </row>
    <row r="34" spans="1:18" ht="9" customHeight="1" thickBot="1">
      <c r="A34" s="350"/>
      <c r="B34" s="359"/>
      <c r="C34" s="345"/>
      <c r="D34" s="346"/>
      <c r="E34" s="128"/>
      <c r="F34" s="125"/>
      <c r="G34" s="101"/>
      <c r="H34" s="101"/>
      <c r="I34" s="135" t="s">
        <v>12</v>
      </c>
      <c r="J34" s="132"/>
      <c r="K34" s="125"/>
      <c r="L34" s="137"/>
      <c r="M34" s="43"/>
      <c r="N34" s="360" t="s">
        <v>120</v>
      </c>
      <c r="O34" s="331">
        <v>3</v>
      </c>
      <c r="P34" s="334" t="str">
        <f>VLOOKUP(O34,'пр.взв.'!B8:E71,2,FALSE)</f>
        <v>TURAKULOV Rashan</v>
      </c>
      <c r="Q34" s="333" t="str">
        <f>VLOOKUP(O34,'пр.взв.'!B8:E71,4,FALSE)</f>
        <v>UZB</v>
      </c>
      <c r="R34" s="54"/>
    </row>
    <row r="35" spans="1:19" ht="9" customHeight="1" thickBot="1">
      <c r="A35" s="354">
        <v>7</v>
      </c>
      <c r="B35" s="356" t="str">
        <f>VLOOKUP(A35,'пр.взв.'!B8:E71,2,FALSE)</f>
        <v>MAYKOV Elchin</v>
      </c>
      <c r="C35" s="337" t="str">
        <f>VLOOKUP(B35,'пр.взв.'!C8:F71,2,FALSE)</f>
        <v>1981</v>
      </c>
      <c r="D35" s="339" t="str">
        <f>VLOOKUP(A35,'пр.взв.'!B8:E71,4,FALSE)</f>
        <v>AZE</v>
      </c>
      <c r="E35" s="128"/>
      <c r="F35" s="125"/>
      <c r="G35" s="101"/>
      <c r="H35" s="101"/>
      <c r="I35" s="164" t="s">
        <v>114</v>
      </c>
      <c r="J35" s="101"/>
      <c r="K35" s="125"/>
      <c r="L35" s="137"/>
      <c r="M35" s="43"/>
      <c r="N35" s="361"/>
      <c r="O35" s="331"/>
      <c r="P35" s="334"/>
      <c r="Q35" s="333"/>
      <c r="R35" s="47"/>
      <c r="S35" s="10"/>
    </row>
    <row r="36" spans="1:19" ht="9" customHeight="1">
      <c r="A36" s="355"/>
      <c r="B36" s="352"/>
      <c r="C36" s="338"/>
      <c r="D36" s="340"/>
      <c r="E36" s="135" t="s">
        <v>12</v>
      </c>
      <c r="F36" s="125"/>
      <c r="G36" s="101"/>
      <c r="H36" s="101"/>
      <c r="I36" s="127"/>
      <c r="J36" s="101"/>
      <c r="K36" s="125"/>
      <c r="L36" s="137"/>
      <c r="M36" s="43"/>
      <c r="N36" s="360" t="s">
        <v>120</v>
      </c>
      <c r="O36" s="331">
        <v>15</v>
      </c>
      <c r="P36" s="334" t="str">
        <f>VLOOKUP(O36,'пр.взв.'!B8:E71,2,FALSE)</f>
        <v>KAZAKBAEV Azamat</v>
      </c>
      <c r="Q36" s="333" t="str">
        <f>VLOOKUP(O36,'пр.взв.'!B8:E71,4,FALSE)</f>
        <v>KGZ</v>
      </c>
      <c r="R36" s="47"/>
      <c r="S36" s="10"/>
    </row>
    <row r="37" spans="1:19" ht="9" customHeight="1" thickBot="1">
      <c r="A37" s="349">
        <v>23</v>
      </c>
      <c r="B37" s="358" t="e">
        <f>VLOOKUP('пр.хода'!A37,'пр.взв.'!B34:E85,2,FALSE)</f>
        <v>#N/A</v>
      </c>
      <c r="C37" s="341" t="e">
        <f>VLOOKUP('пр.хода'!B37,'пр.взв.'!C34:F85,2,FALSE)</f>
        <v>#N/A</v>
      </c>
      <c r="D37" s="343" t="e">
        <f>VLOOKUP(A37,'пр.взв.'!B8:E71,4,FALSE)</f>
        <v>#N/A</v>
      </c>
      <c r="E37" s="164"/>
      <c r="F37" s="126"/>
      <c r="G37" s="127"/>
      <c r="H37" s="101"/>
      <c r="I37" s="127"/>
      <c r="J37" s="101"/>
      <c r="K37" s="125"/>
      <c r="L37" s="137"/>
      <c r="M37" s="43"/>
      <c r="N37" s="361"/>
      <c r="O37" s="331"/>
      <c r="P37" s="334"/>
      <c r="Q37" s="333"/>
      <c r="R37" s="47"/>
      <c r="S37" s="10"/>
    </row>
    <row r="38" spans="1:19" ht="9" customHeight="1" thickBot="1">
      <c r="A38" s="350"/>
      <c r="B38" s="359"/>
      <c r="C38" s="345"/>
      <c r="D38" s="346"/>
      <c r="E38" s="128"/>
      <c r="F38" s="101"/>
      <c r="G38" s="135" t="s">
        <v>12</v>
      </c>
      <c r="H38" s="129"/>
      <c r="I38" s="127"/>
      <c r="J38" s="101"/>
      <c r="K38" s="125"/>
      <c r="L38" s="137"/>
      <c r="M38" s="43"/>
      <c r="N38" s="360" t="s">
        <v>120</v>
      </c>
      <c r="O38" s="331">
        <v>14</v>
      </c>
      <c r="P38" s="334" t="str">
        <f>VLOOKUP(O38,'пр.взв.'!B8:E71,2,FALSE)</f>
        <v> MURADOV Karim</v>
      </c>
      <c r="Q38" s="333" t="str">
        <f>VLOOKUP(O38,'пр.взв.'!B8:E71,4,FALSE)</f>
        <v>LTU</v>
      </c>
      <c r="R38" s="47"/>
      <c r="S38" s="10"/>
    </row>
    <row r="39" spans="1:19" ht="9" customHeight="1" thickBot="1">
      <c r="A39" s="354">
        <v>15</v>
      </c>
      <c r="B39" s="356" t="str">
        <f>VLOOKUP('пр.хода'!A39,'пр.взв.'!B36:E87,2,FALSE)</f>
        <v>KAZAKBAEV Azamat</v>
      </c>
      <c r="C39" s="337" t="str">
        <f>VLOOKUP('пр.хода'!B39,'пр.взв.'!C36:F87,2,FALSE)</f>
        <v>1986</v>
      </c>
      <c r="D39" s="339" t="str">
        <f>VLOOKUP(A39,'пр.взв.'!B8:E71,4,FALSE)</f>
        <v>KGZ</v>
      </c>
      <c r="E39" s="128"/>
      <c r="F39" s="101"/>
      <c r="G39" s="164" t="s">
        <v>114</v>
      </c>
      <c r="H39" s="101"/>
      <c r="I39" s="101"/>
      <c r="J39" s="101"/>
      <c r="K39" s="101"/>
      <c r="L39" s="137"/>
      <c r="M39" s="43"/>
      <c r="N39" s="361"/>
      <c r="O39" s="331"/>
      <c r="P39" s="334"/>
      <c r="Q39" s="333"/>
      <c r="R39" s="47"/>
      <c r="S39" s="10"/>
    </row>
    <row r="40" spans="1:18" ht="9" customHeight="1">
      <c r="A40" s="355"/>
      <c r="B40" s="352"/>
      <c r="C40" s="338"/>
      <c r="D40" s="340"/>
      <c r="E40" s="135" t="s">
        <v>20</v>
      </c>
      <c r="F40" s="129"/>
      <c r="G40" s="127"/>
      <c r="H40" s="101"/>
      <c r="I40" s="125"/>
      <c r="J40" s="101"/>
      <c r="K40" s="101"/>
      <c r="L40" s="137"/>
      <c r="M40" s="43"/>
      <c r="N40" s="360" t="s">
        <v>120</v>
      </c>
      <c r="O40" s="331">
        <v>12</v>
      </c>
      <c r="P40" s="334" t="str">
        <f>VLOOKUP(O40,'пр.взв.'!B8:E71,2,FALSE)</f>
        <v>CONWAY Brian</v>
      </c>
      <c r="Q40" s="333" t="str">
        <f>VLOOKUP(O40,'пр.взв.'!B8:E71,4,FALSE)</f>
        <v>IRL</v>
      </c>
      <c r="R40" s="54"/>
    </row>
    <row r="41" spans="1:18" ht="9" customHeight="1" thickBot="1">
      <c r="A41" s="349">
        <v>31</v>
      </c>
      <c r="B41" s="358" t="e">
        <f>VLOOKUP('пр.хода'!A41,'пр.взв.'!B38:E89,2,FALSE)</f>
        <v>#N/A</v>
      </c>
      <c r="C41" s="341" t="e">
        <f>VLOOKUP('пр.хода'!B41,'пр.взв.'!C38:F89,2,FALSE)</f>
        <v>#N/A</v>
      </c>
      <c r="D41" s="343" t="e">
        <f>VLOOKUP(A41,'пр.взв.'!B8:E71,4,FALSE)</f>
        <v>#N/A</v>
      </c>
      <c r="E41" s="164"/>
      <c r="F41" s="125"/>
      <c r="G41" s="125"/>
      <c r="H41" s="101"/>
      <c r="I41" s="125"/>
      <c r="J41" s="101"/>
      <c r="K41" s="101"/>
      <c r="L41" s="137"/>
      <c r="M41" s="43"/>
      <c r="N41" s="361"/>
      <c r="O41" s="331"/>
      <c r="P41" s="334"/>
      <c r="Q41" s="333"/>
      <c r="R41" s="54"/>
    </row>
    <row r="42" spans="1:18" ht="9" customHeight="1" thickBot="1">
      <c r="A42" s="350"/>
      <c r="B42" s="382"/>
      <c r="C42" s="342"/>
      <c r="D42" s="344"/>
      <c r="E42" s="128"/>
      <c r="F42" s="125"/>
      <c r="G42" s="125"/>
      <c r="H42" s="101"/>
      <c r="I42" s="125"/>
      <c r="J42" s="101"/>
      <c r="K42" s="101"/>
      <c r="L42" s="137"/>
      <c r="M42" s="43"/>
      <c r="N42" s="360" t="s">
        <v>120</v>
      </c>
      <c r="O42" s="331">
        <v>8</v>
      </c>
      <c r="P42" s="334" t="str">
        <f>VLOOKUP(O42,'пр.взв.'!B8:E71,2,FALSE)</f>
        <v>SIRBU Mikhail</v>
      </c>
      <c r="Q42" s="333" t="str">
        <f>VLOOKUP(O42,'пр.взв.'!B8:E71,4,FALSE)</f>
        <v>MDA</v>
      </c>
      <c r="R42" s="54"/>
    </row>
    <row r="43" spans="1:18" ht="9" customHeight="1" thickBot="1">
      <c r="A43" s="347" t="s">
        <v>60</v>
      </c>
      <c r="B43" s="49"/>
      <c r="C43" s="52"/>
      <c r="D43" s="52"/>
      <c r="E43" s="133"/>
      <c r="F43" s="134"/>
      <c r="G43" s="134"/>
      <c r="H43" s="134"/>
      <c r="I43" s="125"/>
      <c r="J43" s="101"/>
      <c r="K43" s="101"/>
      <c r="L43" s="187" t="s">
        <v>1</v>
      </c>
      <c r="M43" s="152"/>
      <c r="N43" s="431"/>
      <c r="O43" s="332"/>
      <c r="P43" s="335"/>
      <c r="Q43" s="336"/>
      <c r="R43" s="54"/>
    </row>
    <row r="44" spans="1:18" ht="9" customHeight="1" thickBot="1">
      <c r="A44" s="348"/>
      <c r="B44" s="49"/>
      <c r="C44" s="52"/>
      <c r="D44" s="52"/>
      <c r="E44" s="61"/>
      <c r="F44" s="60"/>
      <c r="G44" s="60"/>
      <c r="H44" s="60"/>
      <c r="I44" s="95"/>
      <c r="J44" s="94"/>
      <c r="K44" s="94"/>
      <c r="L44" s="188" t="s">
        <v>116</v>
      </c>
      <c r="M44" s="153"/>
      <c r="N44" s="328"/>
      <c r="O44" s="329"/>
      <c r="P44" s="330"/>
      <c r="Q44" s="327"/>
      <c r="R44" s="47"/>
    </row>
    <row r="45" spans="1:18" ht="9" customHeight="1" thickBot="1">
      <c r="A45" s="392">
        <v>2</v>
      </c>
      <c r="B45" s="394" t="str">
        <f>VLOOKUP(A45,'пр.взв.'!B8:F71,2,FALSE)</f>
        <v>POLTAVTSEV Oleksii</v>
      </c>
      <c r="C45" s="396" t="str">
        <f>VLOOKUP(B45,'пр.взв.'!C6:G67,2,FALSE)</f>
        <v>1987</v>
      </c>
      <c r="D45" s="398" t="str">
        <f>VLOOKUP(A45,'пр.взв.'!B8:E71,4,FALSE)</f>
        <v>UKR</v>
      </c>
      <c r="E45" s="95"/>
      <c r="F45" s="95"/>
      <c r="G45" s="95"/>
      <c r="H45" s="95"/>
      <c r="I45" s="100"/>
      <c r="J45" s="94"/>
      <c r="K45" s="94"/>
      <c r="L45" s="137"/>
      <c r="M45" s="43"/>
      <c r="N45" s="328"/>
      <c r="O45" s="329"/>
      <c r="P45" s="330"/>
      <c r="Q45" s="327"/>
      <c r="R45" s="47"/>
    </row>
    <row r="46" spans="1:18" ht="9" customHeight="1">
      <c r="A46" s="393"/>
      <c r="B46" s="395"/>
      <c r="C46" s="397"/>
      <c r="D46" s="399"/>
      <c r="E46" s="185">
        <v>2</v>
      </c>
      <c r="F46" s="95"/>
      <c r="G46" s="94"/>
      <c r="H46" s="94"/>
      <c r="I46" s="101"/>
      <c r="J46" s="94"/>
      <c r="K46" s="94"/>
      <c r="L46" s="137"/>
      <c r="M46" s="43"/>
      <c r="N46" s="328"/>
      <c r="O46" s="329"/>
      <c r="P46" s="330"/>
      <c r="Q46" s="327"/>
      <c r="R46" s="47"/>
    </row>
    <row r="47" spans="1:18" ht="9" customHeight="1" thickBot="1">
      <c r="A47" s="349">
        <v>18</v>
      </c>
      <c r="B47" s="358" t="e">
        <f>VLOOKUP(A47,'пр.взв.'!B10:F71,2,FALSE)</f>
        <v>#N/A</v>
      </c>
      <c r="C47" s="341" t="e">
        <f>VLOOKUP(B47,'пр.взв.'!C6:G69,2,FALSE)</f>
        <v>#N/A</v>
      </c>
      <c r="D47" s="343" t="e">
        <f>VLOOKUP(A47,'пр.взв.'!B8:E71,4,FALSE)</f>
        <v>#N/A</v>
      </c>
      <c r="E47" s="186"/>
      <c r="F47" s="96"/>
      <c r="G47" s="97"/>
      <c r="H47" s="95"/>
      <c r="I47" s="94"/>
      <c r="J47" s="94"/>
      <c r="K47" s="100"/>
      <c r="L47" s="137"/>
      <c r="M47" s="43"/>
      <c r="N47" s="328"/>
      <c r="O47" s="329"/>
      <c r="P47" s="330"/>
      <c r="Q47" s="327"/>
      <c r="R47" s="47"/>
    </row>
    <row r="48" spans="1:18" ht="9" customHeight="1" thickBot="1">
      <c r="A48" s="350"/>
      <c r="B48" s="359"/>
      <c r="C48" s="345"/>
      <c r="D48" s="346"/>
      <c r="E48" s="98"/>
      <c r="F48" s="94"/>
      <c r="G48" s="183">
        <v>2</v>
      </c>
      <c r="H48" s="101"/>
      <c r="I48" s="101"/>
      <c r="J48" s="101"/>
      <c r="K48" s="101"/>
      <c r="L48" s="137"/>
      <c r="M48" s="43"/>
      <c r="N48" s="328"/>
      <c r="O48" s="329"/>
      <c r="P48" s="330"/>
      <c r="Q48" s="327"/>
      <c r="R48" s="47"/>
    </row>
    <row r="49" spans="1:18" ht="9" customHeight="1" thickBot="1">
      <c r="A49" s="354">
        <v>10</v>
      </c>
      <c r="B49" s="356" t="str">
        <f>VLOOKUP(A49,'пр.взв.'!B12:F71,2,FALSE)</f>
        <v>SAYDALIZODA Syhrob</v>
      </c>
      <c r="C49" s="337" t="str">
        <f>VLOOKUP(B49,'пр.взв.'!C8:G71,2,FALSE)</f>
        <v>1990</v>
      </c>
      <c r="D49" s="339" t="str">
        <f>VLOOKUP(A49,'пр.взв.'!B8:E71,4,FALSE)</f>
        <v>TJK</v>
      </c>
      <c r="E49" s="98"/>
      <c r="F49" s="94"/>
      <c r="G49" s="184" t="s">
        <v>116</v>
      </c>
      <c r="H49" s="126"/>
      <c r="I49" s="127"/>
      <c r="J49" s="125"/>
      <c r="K49" s="95"/>
      <c r="L49" s="137"/>
      <c r="M49" s="43"/>
      <c r="N49" s="328"/>
      <c r="O49" s="329"/>
      <c r="P49" s="330"/>
      <c r="Q49" s="327"/>
      <c r="R49" s="47"/>
    </row>
    <row r="50" spans="1:18" ht="9" customHeight="1">
      <c r="A50" s="355"/>
      <c r="B50" s="352"/>
      <c r="C50" s="338"/>
      <c r="D50" s="340"/>
      <c r="E50" s="103">
        <v>10</v>
      </c>
      <c r="F50" s="99"/>
      <c r="G50" s="127"/>
      <c r="H50" s="101"/>
      <c r="I50" s="127"/>
      <c r="J50" s="125"/>
      <c r="K50" s="95"/>
      <c r="L50" s="137"/>
      <c r="M50" s="43"/>
      <c r="N50" s="328"/>
      <c r="O50" s="329"/>
      <c r="P50" s="330"/>
      <c r="Q50" s="327"/>
      <c r="R50" s="47"/>
    </row>
    <row r="51" spans="1:18" ht="9" customHeight="1" thickBot="1">
      <c r="A51" s="349">
        <v>26</v>
      </c>
      <c r="B51" s="358" t="e">
        <f>VLOOKUP(A51,'пр.взв.'!B14:F71,2,FALSE)</f>
        <v>#N/A</v>
      </c>
      <c r="C51" s="341" t="e">
        <f>VLOOKUP(B51,'пр.взв.'!C10:G71,2,FALSE)</f>
        <v>#N/A</v>
      </c>
      <c r="D51" s="343" t="e">
        <f>VLOOKUP(A51,'пр.взв.'!B8:E71,4,FALSE)</f>
        <v>#N/A</v>
      </c>
      <c r="E51" s="161"/>
      <c r="F51" s="95"/>
      <c r="G51" s="101"/>
      <c r="H51" s="101"/>
      <c r="I51" s="127"/>
      <c r="J51" s="125"/>
      <c r="K51" s="95"/>
      <c r="L51" s="137"/>
      <c r="M51" s="43"/>
      <c r="N51" s="328"/>
      <c r="O51" s="329"/>
      <c r="P51" s="330"/>
      <c r="Q51" s="327"/>
      <c r="R51" s="47"/>
    </row>
    <row r="52" spans="1:18" ht="9" customHeight="1" thickBot="1">
      <c r="A52" s="350"/>
      <c r="B52" s="359"/>
      <c r="C52" s="345"/>
      <c r="D52" s="346"/>
      <c r="E52" s="98"/>
      <c r="F52" s="95"/>
      <c r="G52" s="101"/>
      <c r="H52" s="101"/>
      <c r="I52" s="183" t="s">
        <v>3</v>
      </c>
      <c r="J52" s="125"/>
      <c r="K52" s="95"/>
      <c r="L52" s="137"/>
      <c r="M52" s="43"/>
      <c r="N52" s="328"/>
      <c r="O52" s="329"/>
      <c r="P52" s="330"/>
      <c r="Q52" s="327"/>
      <c r="R52" s="47"/>
    </row>
    <row r="53" spans="1:18" ht="9" customHeight="1" thickBot="1">
      <c r="A53" s="371">
        <v>6</v>
      </c>
      <c r="B53" s="373" t="str">
        <f>VLOOKUP(A53,'пр.взв.'!B16:F71,2,FALSE)</f>
        <v>VARDANYAN Vahan</v>
      </c>
      <c r="C53" s="375" t="str">
        <f>VLOOKUP(B53,'пр.взв.'!C12:G71,2,FALSE)</f>
        <v>1985</v>
      </c>
      <c r="D53" s="377" t="str">
        <f>VLOOKUP(A53,'пр.взв.'!B8:E71,4,FALSE)</f>
        <v>ARM</v>
      </c>
      <c r="E53" s="98"/>
      <c r="F53" s="95"/>
      <c r="G53" s="101"/>
      <c r="H53" s="101"/>
      <c r="I53" s="184" t="s">
        <v>114</v>
      </c>
      <c r="J53" s="130"/>
      <c r="K53" s="95"/>
      <c r="L53" s="137"/>
      <c r="M53" s="43"/>
      <c r="N53" s="328"/>
      <c r="O53" s="329"/>
      <c r="P53" s="330"/>
      <c r="Q53" s="327"/>
      <c r="R53" s="47"/>
    </row>
    <row r="54" spans="1:18" ht="9" customHeight="1">
      <c r="A54" s="372"/>
      <c r="B54" s="374"/>
      <c r="C54" s="376"/>
      <c r="D54" s="378"/>
      <c r="E54" s="177">
        <v>6</v>
      </c>
      <c r="F54" s="95"/>
      <c r="G54" s="101"/>
      <c r="H54" s="101"/>
      <c r="I54" s="127"/>
      <c r="J54" s="131"/>
      <c r="K54" s="95"/>
      <c r="L54" s="137"/>
      <c r="M54" s="43"/>
      <c r="N54" s="328"/>
      <c r="O54" s="329"/>
      <c r="P54" s="330"/>
      <c r="Q54" s="327"/>
      <c r="R54" s="47"/>
    </row>
    <row r="55" spans="1:18" ht="9" customHeight="1" thickBot="1">
      <c r="A55" s="349">
        <v>22</v>
      </c>
      <c r="B55" s="358" t="e">
        <f>VLOOKUP(A55,'пр.взв.'!B18:F71,2,FALSE)</f>
        <v>#N/A</v>
      </c>
      <c r="C55" s="341" t="e">
        <f>VLOOKUP(B55,'пр.взв.'!C14:G71,2,FALSE)</f>
        <v>#N/A</v>
      </c>
      <c r="D55" s="343" t="e">
        <f>VLOOKUP(A55,'пр.взв.'!B8:E71,4,FALSE)</f>
        <v>#N/A</v>
      </c>
      <c r="E55" s="178"/>
      <c r="F55" s="96"/>
      <c r="G55" s="127"/>
      <c r="H55" s="101"/>
      <c r="I55" s="127"/>
      <c r="J55" s="131"/>
      <c r="K55" s="95"/>
      <c r="L55" s="137"/>
      <c r="M55" s="43"/>
      <c r="N55" s="328"/>
      <c r="O55" s="329"/>
      <c r="P55" s="330"/>
      <c r="Q55" s="327"/>
      <c r="R55" s="47"/>
    </row>
    <row r="56" spans="1:18" ht="9" customHeight="1" thickBot="1">
      <c r="A56" s="350"/>
      <c r="B56" s="359"/>
      <c r="C56" s="345"/>
      <c r="D56" s="346"/>
      <c r="E56" s="98"/>
      <c r="F56" s="94"/>
      <c r="G56" s="175" t="s">
        <v>11</v>
      </c>
      <c r="H56" s="129"/>
      <c r="I56" s="127"/>
      <c r="J56" s="131"/>
      <c r="K56" s="95"/>
      <c r="L56" s="137"/>
      <c r="M56" s="43"/>
      <c r="N56" s="328"/>
      <c r="O56" s="329"/>
      <c r="P56" s="330"/>
      <c r="Q56" s="327"/>
      <c r="R56" s="47"/>
    </row>
    <row r="57" spans="1:18" ht="9" customHeight="1" thickBot="1">
      <c r="A57" s="354">
        <v>14</v>
      </c>
      <c r="B57" s="356" t="str">
        <f>VLOOKUP(A57,'пр.взв.'!B20:F71,2,FALSE)</f>
        <v> MURADOV Karim</v>
      </c>
      <c r="C57" s="337" t="str">
        <f>VLOOKUP(B57,'пр.взв.'!C16:G71,2,FALSE)</f>
        <v>1990</v>
      </c>
      <c r="D57" s="339" t="str">
        <f>VLOOKUP(A57,'пр.взв.'!B8:E71,4,FALSE)</f>
        <v>LTU</v>
      </c>
      <c r="E57" s="98"/>
      <c r="F57" s="94"/>
      <c r="G57" s="176" t="s">
        <v>116</v>
      </c>
      <c r="H57" s="101"/>
      <c r="I57" s="101"/>
      <c r="J57" s="131"/>
      <c r="K57" s="95"/>
      <c r="L57" s="137"/>
      <c r="M57" s="43"/>
      <c r="N57" s="328"/>
      <c r="O57" s="329"/>
      <c r="P57" s="330"/>
      <c r="Q57" s="327"/>
      <c r="R57" s="47"/>
    </row>
    <row r="58" spans="1:18" ht="9" customHeight="1">
      <c r="A58" s="355"/>
      <c r="B58" s="352"/>
      <c r="C58" s="338"/>
      <c r="D58" s="340"/>
      <c r="E58" s="103">
        <v>14</v>
      </c>
      <c r="F58" s="99"/>
      <c r="G58" s="127"/>
      <c r="H58" s="101"/>
      <c r="I58" s="101"/>
      <c r="J58" s="131"/>
      <c r="K58" s="95"/>
      <c r="L58" s="137"/>
      <c r="M58" s="43"/>
      <c r="N58" s="328"/>
      <c r="O58" s="329"/>
      <c r="P58" s="330"/>
      <c r="Q58" s="327"/>
      <c r="R58" s="47"/>
    </row>
    <row r="59" spans="1:18" ht="9" customHeight="1" thickBot="1">
      <c r="A59" s="349">
        <v>30</v>
      </c>
      <c r="B59" s="358" t="e">
        <f>VLOOKUP(A59,'пр.взв.'!B22:F73,2,FALSE)</f>
        <v>#N/A</v>
      </c>
      <c r="C59" s="341" t="e">
        <f>VLOOKUP(B59,'пр.взв.'!C18:G71,2,FALSE)</f>
        <v>#N/A</v>
      </c>
      <c r="D59" s="343" t="e">
        <f>VLOOKUP(C59,'пр.взв.'!D18:H71,2,FALSE)</f>
        <v>#N/A</v>
      </c>
      <c r="E59" s="161"/>
      <c r="F59" s="95"/>
      <c r="G59" s="101"/>
      <c r="H59" s="101"/>
      <c r="I59" s="101"/>
      <c r="J59" s="131"/>
      <c r="K59" s="95"/>
      <c r="L59" s="137"/>
      <c r="M59" s="43"/>
      <c r="N59" s="328"/>
      <c r="O59" s="329"/>
      <c r="P59" s="330"/>
      <c r="Q59" s="327"/>
      <c r="R59" s="47"/>
    </row>
    <row r="60" spans="1:18" ht="9" customHeight="1" thickBot="1">
      <c r="A60" s="350"/>
      <c r="B60" s="359"/>
      <c r="C60" s="345"/>
      <c r="D60" s="346"/>
      <c r="E60" s="98"/>
      <c r="F60" s="95"/>
      <c r="G60" s="101"/>
      <c r="H60" s="101"/>
      <c r="I60" s="101"/>
      <c r="J60" s="131"/>
      <c r="K60" s="183">
        <v>2</v>
      </c>
      <c r="L60" s="139"/>
      <c r="M60" s="43"/>
      <c r="N60" s="328"/>
      <c r="O60" s="329"/>
      <c r="P60" s="330"/>
      <c r="Q60" s="327"/>
      <c r="R60" s="47"/>
    </row>
    <row r="61" spans="1:18" ht="9" customHeight="1" thickBot="1">
      <c r="A61" s="354">
        <v>4</v>
      </c>
      <c r="B61" s="356" t="str">
        <f>VLOOKUP(A61,'пр.взв.'!B8:E71,2,FALSE)</f>
        <v>DULIJAN Alexandr</v>
      </c>
      <c r="C61" s="337" t="str">
        <f>VLOOKUP(B61,'пр.взв.'!C8:F71,2,FALSE)</f>
        <v>1985</v>
      </c>
      <c r="D61" s="339" t="str">
        <f>VLOOKUP(A61,'пр.взв.'!B8:E71,4,FALSE)</f>
        <v>SRB</v>
      </c>
      <c r="E61" s="98"/>
      <c r="F61" s="95"/>
      <c r="G61" s="101"/>
      <c r="H61" s="101"/>
      <c r="I61" s="101"/>
      <c r="J61" s="131"/>
      <c r="K61" s="184" t="s">
        <v>114</v>
      </c>
      <c r="L61" s="140"/>
      <c r="M61" s="43"/>
      <c r="N61" s="328"/>
      <c r="O61" s="329"/>
      <c r="P61" s="330"/>
      <c r="Q61" s="327"/>
      <c r="R61" s="47"/>
    </row>
    <row r="62" spans="1:18" ht="9" customHeight="1">
      <c r="A62" s="355"/>
      <c r="B62" s="352"/>
      <c r="C62" s="338"/>
      <c r="D62" s="340"/>
      <c r="E62" s="103">
        <v>4</v>
      </c>
      <c r="F62" s="95"/>
      <c r="G62" s="101"/>
      <c r="H62" s="101"/>
      <c r="I62" s="101"/>
      <c r="J62" s="131"/>
      <c r="K62" s="149" t="s">
        <v>113</v>
      </c>
      <c r="L62" s="140"/>
      <c r="M62" s="43"/>
      <c r="N62" s="328"/>
      <c r="O62" s="329"/>
      <c r="P62" s="330"/>
      <c r="Q62" s="327"/>
      <c r="R62" s="47"/>
    </row>
    <row r="63" spans="1:18" ht="9" customHeight="1" thickBot="1">
      <c r="A63" s="349">
        <v>20</v>
      </c>
      <c r="B63" s="358" t="e">
        <f>VLOOKUP(A63,'пр.взв.'!B26:F77,2,FALSE)</f>
        <v>#N/A</v>
      </c>
      <c r="C63" s="341" t="e">
        <f>VLOOKUP(B63,'пр.взв.'!C22:G73,2,FALSE)</f>
        <v>#N/A</v>
      </c>
      <c r="D63" s="343" t="e">
        <f>VLOOKUP(A63,'пр.взв.'!B8:E71,4,FALSE)</f>
        <v>#N/A</v>
      </c>
      <c r="E63" s="161"/>
      <c r="F63" s="96"/>
      <c r="G63" s="127"/>
      <c r="H63" s="101"/>
      <c r="I63" s="101"/>
      <c r="J63" s="131"/>
      <c r="K63" s="95"/>
      <c r="L63" s="140"/>
      <c r="M63" s="43"/>
      <c r="N63" s="328"/>
      <c r="O63" s="329"/>
      <c r="P63" s="330"/>
      <c r="Q63" s="327"/>
      <c r="R63" s="47"/>
    </row>
    <row r="64" spans="1:18" ht="9" customHeight="1" thickBot="1">
      <c r="A64" s="350"/>
      <c r="B64" s="359"/>
      <c r="C64" s="345"/>
      <c r="D64" s="346"/>
      <c r="E64" s="98"/>
      <c r="F64" s="94"/>
      <c r="G64" s="135" t="s">
        <v>7</v>
      </c>
      <c r="H64" s="101"/>
      <c r="I64" s="101"/>
      <c r="J64" s="144"/>
      <c r="K64" s="60"/>
      <c r="L64" s="43"/>
      <c r="M64" s="43"/>
      <c r="N64" s="328"/>
      <c r="O64" s="329"/>
      <c r="P64" s="330"/>
      <c r="Q64" s="327"/>
      <c r="R64" s="47"/>
    </row>
    <row r="65" spans="1:18" ht="9" customHeight="1" thickBot="1">
      <c r="A65" s="354">
        <v>12</v>
      </c>
      <c r="B65" s="356" t="str">
        <f>VLOOKUP(A65,'пр.взв.'!B28:F79,2,FALSE)</f>
        <v>CONWAY Brian</v>
      </c>
      <c r="C65" s="337" t="str">
        <f>VLOOKUP(B65,'пр.взв.'!C24:G75,2,FALSE)</f>
        <v>1971</v>
      </c>
      <c r="D65" s="339" t="str">
        <f>VLOOKUP(A65,'пр.взв.'!B8:E71,4,FALSE)</f>
        <v>IRL</v>
      </c>
      <c r="E65" s="98"/>
      <c r="F65" s="94"/>
      <c r="G65" s="164" t="s">
        <v>116</v>
      </c>
      <c r="H65" s="126"/>
      <c r="I65" s="127"/>
      <c r="J65" s="144"/>
      <c r="K65" s="60"/>
      <c r="L65" s="143"/>
      <c r="M65" s="143"/>
      <c r="N65" s="328"/>
      <c r="O65" s="329"/>
      <c r="P65" s="330"/>
      <c r="Q65" s="327"/>
      <c r="R65" s="47"/>
    </row>
    <row r="66" spans="1:18" ht="9" customHeight="1">
      <c r="A66" s="355"/>
      <c r="B66" s="352"/>
      <c r="C66" s="338"/>
      <c r="D66" s="340"/>
      <c r="E66" s="103">
        <v>12</v>
      </c>
      <c r="F66" s="99"/>
      <c r="G66" s="127"/>
      <c r="H66" s="101"/>
      <c r="I66" s="127"/>
      <c r="J66" s="144"/>
      <c r="K66" s="60"/>
      <c r="L66" s="143"/>
      <c r="M66" s="143"/>
      <c r="N66" s="328"/>
      <c r="O66" s="329"/>
      <c r="P66" s="330"/>
      <c r="Q66" s="327"/>
      <c r="R66" s="47"/>
    </row>
    <row r="67" spans="1:18" ht="9" customHeight="1" thickBot="1">
      <c r="A67" s="349">
        <v>28</v>
      </c>
      <c r="B67" s="358" t="e">
        <f>VLOOKUP(A67,'пр.взв.'!B30:F81,2,FALSE)</f>
        <v>#N/A</v>
      </c>
      <c r="C67" s="341" t="e">
        <f>VLOOKUP(B67,'пр.взв.'!C26:G77,2,FALSE)</f>
        <v>#N/A</v>
      </c>
      <c r="D67" s="343" t="e">
        <f>VLOOKUP(A67,'пр.взв.'!B8:E71,4,FALSE)</f>
        <v>#N/A</v>
      </c>
      <c r="E67" s="161"/>
      <c r="F67" s="95"/>
      <c r="G67" s="101"/>
      <c r="H67" s="101"/>
      <c r="I67" s="127"/>
      <c r="J67" s="144"/>
      <c r="K67" s="60"/>
      <c r="L67" s="143"/>
      <c r="M67" s="143"/>
      <c r="N67" s="328"/>
      <c r="O67" s="329"/>
      <c r="P67" s="330"/>
      <c r="Q67" s="327"/>
      <c r="R67" s="47"/>
    </row>
    <row r="68" spans="1:18" ht="9" customHeight="1" thickBot="1">
      <c r="A68" s="350"/>
      <c r="B68" s="359"/>
      <c r="C68" s="345"/>
      <c r="D68" s="346"/>
      <c r="E68" s="98"/>
      <c r="F68" s="95"/>
      <c r="G68" s="101"/>
      <c r="H68" s="101"/>
      <c r="I68" s="135" t="s">
        <v>21</v>
      </c>
      <c r="J68" s="145"/>
      <c r="K68" s="60"/>
      <c r="L68" s="143"/>
      <c r="M68" s="143"/>
      <c r="N68" s="328"/>
      <c r="O68" s="329"/>
      <c r="P68" s="330"/>
      <c r="Q68" s="327"/>
      <c r="R68" s="47"/>
    </row>
    <row r="69" spans="1:18" ht="9" customHeight="1" thickBot="1">
      <c r="A69" s="354">
        <v>8</v>
      </c>
      <c r="B69" s="356" t="str">
        <f>VLOOKUP(A69,'пр.взв.'!B8:E71,2,FALSE)</f>
        <v>SIRBU Mikhail</v>
      </c>
      <c r="C69" s="337" t="str">
        <f>VLOOKUP(B69,'пр.взв.'!C8:F71,2,FALSE)</f>
        <v>1988</v>
      </c>
      <c r="D69" s="339" t="str">
        <f>VLOOKUP(A69,'пр.взв.'!B8:E71,4,FALSE)</f>
        <v>MDA</v>
      </c>
      <c r="E69" s="98"/>
      <c r="F69" s="95"/>
      <c r="G69" s="101"/>
      <c r="H69" s="101"/>
      <c r="I69" s="164" t="s">
        <v>114</v>
      </c>
      <c r="J69" s="146"/>
      <c r="K69" s="60"/>
      <c r="L69" s="143"/>
      <c r="M69" s="143"/>
      <c r="N69" s="328"/>
      <c r="O69" s="329"/>
      <c r="P69" s="330"/>
      <c r="Q69" s="327"/>
      <c r="R69" s="47"/>
    </row>
    <row r="70" spans="1:18" ht="9" customHeight="1">
      <c r="A70" s="355"/>
      <c r="B70" s="352"/>
      <c r="C70" s="338"/>
      <c r="D70" s="340"/>
      <c r="E70" s="103">
        <v>8</v>
      </c>
      <c r="F70" s="95"/>
      <c r="G70" s="101"/>
      <c r="H70" s="101"/>
      <c r="I70" s="127"/>
      <c r="J70" s="146"/>
      <c r="K70" s="60"/>
      <c r="L70" s="143"/>
      <c r="M70" s="143"/>
      <c r="N70" s="328"/>
      <c r="O70" s="329"/>
      <c r="P70" s="330"/>
      <c r="Q70" s="327"/>
      <c r="R70" s="47"/>
    </row>
    <row r="71" spans="1:18" ht="9" customHeight="1" thickBot="1">
      <c r="A71" s="349">
        <v>24</v>
      </c>
      <c r="B71" s="358" t="e">
        <f>VLOOKUP(A71,'пр.взв.'!B34:F85,2,FALSE)</f>
        <v>#N/A</v>
      </c>
      <c r="C71" s="341" t="e">
        <f>VLOOKUP(B71,'пр.взв.'!C30:G81,2,FALSE)</f>
        <v>#N/A</v>
      </c>
      <c r="D71" s="343" t="e">
        <f>VLOOKUP(A71,'пр.взв.'!B8:E71,4,FALSE)</f>
        <v>#N/A</v>
      </c>
      <c r="E71" s="161"/>
      <c r="F71" s="96"/>
      <c r="G71" s="127"/>
      <c r="H71" s="101"/>
      <c r="I71" s="127"/>
      <c r="J71" s="146"/>
      <c r="L71" s="143"/>
      <c r="M71" s="143"/>
      <c r="N71" s="328"/>
      <c r="O71" s="329"/>
      <c r="P71" s="330"/>
      <c r="Q71" s="327"/>
      <c r="R71" s="47"/>
    </row>
    <row r="72" spans="1:18" ht="9" customHeight="1" thickBot="1">
      <c r="A72" s="350"/>
      <c r="B72" s="359"/>
      <c r="C72" s="345"/>
      <c r="D72" s="346"/>
      <c r="E72" s="98"/>
      <c r="F72" s="94"/>
      <c r="G72" s="135" t="s">
        <v>21</v>
      </c>
      <c r="H72" s="129"/>
      <c r="I72" s="127"/>
      <c r="J72" s="146"/>
      <c r="L72" s="143"/>
      <c r="M72" s="143"/>
      <c r="N72" s="328"/>
      <c r="O72" s="329"/>
      <c r="P72" s="330"/>
      <c r="Q72" s="327"/>
      <c r="R72" s="47"/>
    </row>
    <row r="73" spans="1:18" ht="9" customHeight="1" thickBot="1">
      <c r="A73" s="354">
        <v>16</v>
      </c>
      <c r="B73" s="356" t="str">
        <f>VLOOKUP(A73,'пр.взв.'!B36:F87,2,FALSE)</f>
        <v>GENOV Evgeni</v>
      </c>
      <c r="C73" s="337" t="str">
        <f>VLOOKUP(B73,'пр.взв.'!C32:G83,2,FALSE)</f>
        <v>1978</v>
      </c>
      <c r="D73" s="339" t="str">
        <f>VLOOKUP(A73,'пр.взв.'!B8:E71,4,FALSE)</f>
        <v>BUL</v>
      </c>
      <c r="E73" s="98"/>
      <c r="F73" s="94"/>
      <c r="G73" s="164" t="s">
        <v>114</v>
      </c>
      <c r="H73" s="101"/>
      <c r="I73" s="101"/>
      <c r="J73" s="146"/>
      <c r="K73" s="325" t="s">
        <v>34</v>
      </c>
      <c r="L73" s="143"/>
      <c r="M73" s="143"/>
      <c r="N73" s="328"/>
      <c r="O73" s="329"/>
      <c r="P73" s="330"/>
      <c r="Q73" s="327"/>
      <c r="R73" s="47"/>
    </row>
    <row r="74" spans="1:18" ht="9" customHeight="1">
      <c r="A74" s="355"/>
      <c r="B74" s="352"/>
      <c r="C74" s="338"/>
      <c r="D74" s="340"/>
      <c r="E74" s="103">
        <v>16</v>
      </c>
      <c r="F74" s="102"/>
      <c r="G74" s="166"/>
      <c r="H74" s="179"/>
      <c r="I74" s="163"/>
      <c r="J74" s="167"/>
      <c r="K74" s="325"/>
      <c r="L74" s="143"/>
      <c r="M74" s="143"/>
      <c r="N74" s="43"/>
      <c r="O74" s="154"/>
      <c r="P74" s="154"/>
      <c r="Q74" s="154"/>
      <c r="R74" s="54"/>
    </row>
    <row r="75" spans="1:18" ht="9" customHeight="1" thickBot="1">
      <c r="A75" s="349">
        <v>32</v>
      </c>
      <c r="B75" s="358" t="e">
        <f>VLOOKUP(A75,'пр.взв.'!B38:F89,2,FALSE)</f>
        <v>#N/A</v>
      </c>
      <c r="C75" s="341">
        <f>E462</f>
        <v>0</v>
      </c>
      <c r="D75" s="343" t="e">
        <f>VLOOKUP(A75,'пр.взв.'!B8:E71,4,FALSE)</f>
        <v>#N/A</v>
      </c>
      <c r="E75" s="161"/>
      <c r="F75" s="95"/>
      <c r="G75" s="166"/>
      <c r="H75" s="180"/>
      <c r="I75" s="163"/>
      <c r="J75" s="166"/>
      <c r="K75" s="160"/>
      <c r="L75" s="326" t="s">
        <v>42</v>
      </c>
      <c r="M75" s="326"/>
      <c r="N75" s="326"/>
      <c r="O75" s="326"/>
      <c r="P75" s="326"/>
      <c r="Q75" s="326"/>
      <c r="R75" s="54"/>
    </row>
    <row r="76" spans="1:18" ht="9" customHeight="1" thickBot="1">
      <c r="A76" s="350"/>
      <c r="B76" s="382"/>
      <c r="C76" s="342"/>
      <c r="D76" s="344"/>
      <c r="E76" s="95"/>
      <c r="F76" s="95"/>
      <c r="G76" s="140"/>
      <c r="H76" s="80"/>
      <c r="I76" s="80"/>
      <c r="J76" s="420">
        <v>10</v>
      </c>
      <c r="K76" s="140"/>
      <c r="L76" s="326"/>
      <c r="M76" s="326"/>
      <c r="N76" s="326"/>
      <c r="O76" s="326"/>
      <c r="P76" s="326"/>
      <c r="Q76" s="326"/>
      <c r="R76" s="54"/>
    </row>
    <row r="77" spans="1:18" ht="9" customHeight="1" thickBot="1">
      <c r="A77" s="50"/>
      <c r="B77" s="50"/>
      <c r="C77" s="50"/>
      <c r="D77" s="49"/>
      <c r="F77" s="347"/>
      <c r="G77" s="43"/>
      <c r="H77" s="143"/>
      <c r="I77" s="143"/>
      <c r="J77" s="421"/>
      <c r="K77" s="150"/>
      <c r="L77" s="151"/>
      <c r="M77" s="80"/>
      <c r="N77" s="80"/>
      <c r="O77" s="155"/>
      <c r="P77" s="155"/>
      <c r="Q77" s="155"/>
      <c r="R77" s="54"/>
    </row>
    <row r="78" spans="1:18" ht="9" customHeight="1">
      <c r="A78" s="401" t="str">
        <f>HYPERLINK('[1]реквизиты'!$A$11)</f>
        <v>Chiaf referee</v>
      </c>
      <c r="B78" s="402"/>
      <c r="C78" s="403" t="str">
        <f>HYPERLINK('[1]реквизиты'!$G$11)</f>
        <v>E. Selivanov</v>
      </c>
      <c r="D78" s="404"/>
      <c r="E78" s="404"/>
      <c r="F78" s="347"/>
      <c r="G78" s="43"/>
      <c r="H78" s="181"/>
      <c r="I78" s="143"/>
      <c r="J78" s="140"/>
      <c r="K78" s="80"/>
      <c r="L78" s="177">
        <v>6</v>
      </c>
      <c r="M78" s="80"/>
      <c r="N78" s="80"/>
      <c r="O78" s="155"/>
      <c r="P78" s="155"/>
      <c r="Q78" s="155"/>
      <c r="R78" s="54"/>
    </row>
    <row r="79" spans="1:18" ht="9" customHeight="1" thickBot="1">
      <c r="A79" s="402"/>
      <c r="B79" s="402"/>
      <c r="C79" s="404"/>
      <c r="D79" s="404"/>
      <c r="E79" s="404"/>
      <c r="F79" s="405" t="str">
        <f>HYPERLINK('[1]реквизиты'!$G$12)</f>
        <v>/RUS/</v>
      </c>
      <c r="G79" s="405"/>
      <c r="H79" s="182"/>
      <c r="I79" s="143"/>
      <c r="J79" s="140"/>
      <c r="K79" s="80"/>
      <c r="L79" s="176" t="s">
        <v>116</v>
      </c>
      <c r="M79" s="141"/>
      <c r="N79" s="80"/>
      <c r="O79" s="155"/>
      <c r="P79" s="155"/>
      <c r="Q79" s="155"/>
      <c r="R79" s="54"/>
    </row>
    <row r="80" spans="1:17" ht="9" customHeight="1">
      <c r="A80" s="24"/>
      <c r="B80" s="24"/>
      <c r="C80" s="59"/>
      <c r="E80" s="59"/>
      <c r="F80" s="405"/>
      <c r="G80" s="405"/>
      <c r="H80" s="43"/>
      <c r="I80" s="43"/>
      <c r="J80" s="418">
        <v>6</v>
      </c>
      <c r="K80" s="156"/>
      <c r="L80" s="151"/>
      <c r="M80" s="137"/>
      <c r="N80" s="177">
        <v>6</v>
      </c>
      <c r="O80" s="140"/>
      <c r="P80" s="140"/>
      <c r="Q80" s="140"/>
    </row>
    <row r="81" spans="1:17" ht="9" customHeight="1" thickBot="1">
      <c r="A81" s="401" t="str">
        <f>HYPERLINK('[1]реквизиты'!$A$13)</f>
        <v>Chiaf secretary</v>
      </c>
      <c r="B81" s="402"/>
      <c r="C81" s="403" t="str">
        <f>HYPERLINK('[1]реквизиты'!$G$13)</f>
        <v>R.Zakirov</v>
      </c>
      <c r="D81" s="403"/>
      <c r="E81" s="403"/>
      <c r="F81" s="157"/>
      <c r="G81" s="157"/>
      <c r="H81" s="143"/>
      <c r="I81" s="143"/>
      <c r="J81" s="419"/>
      <c r="K81" s="80"/>
      <c r="L81" s="80"/>
      <c r="M81" s="137"/>
      <c r="N81" s="178" t="s">
        <v>118</v>
      </c>
      <c r="O81" s="140"/>
      <c r="P81" s="140"/>
      <c r="Q81" s="140"/>
    </row>
    <row r="82" spans="1:17" ht="9" customHeight="1">
      <c r="A82" s="402"/>
      <c r="B82" s="402"/>
      <c r="C82" s="403"/>
      <c r="D82" s="403"/>
      <c r="E82" s="403"/>
      <c r="F82" s="405" t="str">
        <f>HYPERLINK('[1]реквизиты'!$G$14)</f>
        <v>/RUS/</v>
      </c>
      <c r="G82" s="405"/>
      <c r="H82" s="143"/>
      <c r="I82" s="43"/>
      <c r="J82" s="140"/>
      <c r="K82" s="140"/>
      <c r="L82" s="420">
        <v>16</v>
      </c>
      <c r="M82" s="139"/>
      <c r="N82" s="80"/>
      <c r="O82" s="140"/>
      <c r="P82" s="140"/>
      <c r="Q82" s="140"/>
    </row>
    <row r="83" spans="6:17" ht="9" customHeight="1" thickBot="1">
      <c r="F83" s="405"/>
      <c r="G83" s="405"/>
      <c r="H83" s="152"/>
      <c r="I83" s="143"/>
      <c r="J83" s="80"/>
      <c r="K83" s="140"/>
      <c r="L83" s="421"/>
      <c r="M83" s="80"/>
      <c r="N83" s="80"/>
      <c r="O83" s="140"/>
      <c r="P83" s="140"/>
      <c r="Q83" s="140"/>
    </row>
    <row r="84" spans="6:17" ht="9" customHeight="1"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6:17" ht="9" customHeight="1"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6:17" ht="9" customHeight="1">
      <c r="F86" s="43"/>
      <c r="G86" s="1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6:17" ht="9" customHeight="1"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6:17" ht="9" customHeight="1"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6:17" ht="9" customHeight="1"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6:17" ht="9" customHeight="1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ht="9" customHeight="1"/>
    <row r="92" ht="9" customHeight="1"/>
    <row r="93" ht="9" customHeight="1"/>
  </sheetData>
  <mergeCells count="280">
    <mergeCell ref="J80:J81"/>
    <mergeCell ref="L82:L83"/>
    <mergeCell ref="J76:J77"/>
    <mergeCell ref="G5:G6"/>
    <mergeCell ref="G9:G10"/>
    <mergeCell ref="I11:I12"/>
    <mergeCell ref="K13:K14"/>
    <mergeCell ref="K5:P6"/>
    <mergeCell ref="P16:P17"/>
    <mergeCell ref="O18:O19"/>
    <mergeCell ref="P2:Q2"/>
    <mergeCell ref="P3:Q3"/>
    <mergeCell ref="P4:Q4"/>
    <mergeCell ref="A1:Q1"/>
    <mergeCell ref="N52:N53"/>
    <mergeCell ref="N54:N55"/>
    <mergeCell ref="N56:N57"/>
    <mergeCell ref="N58:N59"/>
    <mergeCell ref="N28:N29"/>
    <mergeCell ref="N30:N31"/>
    <mergeCell ref="N36:N37"/>
    <mergeCell ref="N44:N45"/>
    <mergeCell ref="N32:N33"/>
    <mergeCell ref="N34:N35"/>
    <mergeCell ref="N40:N41"/>
    <mergeCell ref="N38:N39"/>
    <mergeCell ref="N42:N43"/>
    <mergeCell ref="N18:N19"/>
    <mergeCell ref="N20:N21"/>
    <mergeCell ref="N24:N25"/>
    <mergeCell ref="N26:N27"/>
    <mergeCell ref="N10:N11"/>
    <mergeCell ref="N12:N13"/>
    <mergeCell ref="N14:N15"/>
    <mergeCell ref="N16:N17"/>
    <mergeCell ref="P46:P47"/>
    <mergeCell ref="O48:O49"/>
    <mergeCell ref="N50:N51"/>
    <mergeCell ref="O46:O47"/>
    <mergeCell ref="N46:N47"/>
    <mergeCell ref="N48:N49"/>
    <mergeCell ref="N70:N71"/>
    <mergeCell ref="O70:O71"/>
    <mergeCell ref="P70:P71"/>
    <mergeCell ref="Q70:Q71"/>
    <mergeCell ref="N72:N73"/>
    <mergeCell ref="O72:O73"/>
    <mergeCell ref="P72:P73"/>
    <mergeCell ref="Q72:Q73"/>
    <mergeCell ref="O56:O57"/>
    <mergeCell ref="Q52:Q53"/>
    <mergeCell ref="O52:O53"/>
    <mergeCell ref="P52:P53"/>
    <mergeCell ref="P56:P57"/>
    <mergeCell ref="P54:P55"/>
    <mergeCell ref="O54:O55"/>
    <mergeCell ref="O66:O67"/>
    <mergeCell ref="P66:P67"/>
    <mergeCell ref="Q66:Q67"/>
    <mergeCell ref="P68:P69"/>
    <mergeCell ref="A75:A76"/>
    <mergeCell ref="B75:B76"/>
    <mergeCell ref="C75:C76"/>
    <mergeCell ref="D75:D76"/>
    <mergeCell ref="A81:B82"/>
    <mergeCell ref="C81:E82"/>
    <mergeCell ref="F77:F78"/>
    <mergeCell ref="A78:B79"/>
    <mergeCell ref="C78:E79"/>
    <mergeCell ref="F82:G83"/>
    <mergeCell ref="F79:G80"/>
    <mergeCell ref="A73:A74"/>
    <mergeCell ref="B73:B74"/>
    <mergeCell ref="C73:C74"/>
    <mergeCell ref="D73:D74"/>
    <mergeCell ref="A71:A72"/>
    <mergeCell ref="B71:B72"/>
    <mergeCell ref="C71:C72"/>
    <mergeCell ref="D71:D72"/>
    <mergeCell ref="A69:A70"/>
    <mergeCell ref="B69:B70"/>
    <mergeCell ref="C69:C70"/>
    <mergeCell ref="D69:D70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Q14:Q15"/>
    <mergeCell ref="A45:A46"/>
    <mergeCell ref="B45:B46"/>
    <mergeCell ref="C45:C46"/>
    <mergeCell ref="D45:D46"/>
    <mergeCell ref="O22:O23"/>
    <mergeCell ref="P22:P23"/>
    <mergeCell ref="A43:A44"/>
    <mergeCell ref="O14:O15"/>
    <mergeCell ref="P14:P15"/>
    <mergeCell ref="Q10:Q11"/>
    <mergeCell ref="O12:O13"/>
    <mergeCell ref="P12:P13"/>
    <mergeCell ref="Q12:Q13"/>
    <mergeCell ref="O10:O11"/>
    <mergeCell ref="P10:P11"/>
    <mergeCell ref="A41:A42"/>
    <mergeCell ref="B41:B42"/>
    <mergeCell ref="C37:C38"/>
    <mergeCell ref="D37:D38"/>
    <mergeCell ref="A37:A38"/>
    <mergeCell ref="B37:B38"/>
    <mergeCell ref="A39:A40"/>
    <mergeCell ref="B39:B40"/>
    <mergeCell ref="C39:C40"/>
    <mergeCell ref="D39:D40"/>
    <mergeCell ref="Q16:Q17"/>
    <mergeCell ref="Q18:Q19"/>
    <mergeCell ref="Q20:Q21"/>
    <mergeCell ref="Q22:Q23"/>
    <mergeCell ref="Q24:Q25"/>
    <mergeCell ref="O26:O27"/>
    <mergeCell ref="P26:P27"/>
    <mergeCell ref="Q26:Q27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17:A18"/>
    <mergeCell ref="B17:B18"/>
    <mergeCell ref="B19:B20"/>
    <mergeCell ref="D17:D18"/>
    <mergeCell ref="Q28:Q29"/>
    <mergeCell ref="O30:O31"/>
    <mergeCell ref="P30:P31"/>
    <mergeCell ref="Q30:Q31"/>
    <mergeCell ref="P32:P33"/>
    <mergeCell ref="O34:O35"/>
    <mergeCell ref="P34:P35"/>
    <mergeCell ref="O38:O39"/>
    <mergeCell ref="P38:P39"/>
    <mergeCell ref="O36:O37"/>
    <mergeCell ref="P36:P37"/>
    <mergeCell ref="Q38:Q39"/>
    <mergeCell ref="E5:E6"/>
    <mergeCell ref="O28:O29"/>
    <mergeCell ref="P28:P29"/>
    <mergeCell ref="O24:O25"/>
    <mergeCell ref="P24:P25"/>
    <mergeCell ref="Q32:Q33"/>
    <mergeCell ref="Q34:Q35"/>
    <mergeCell ref="Q36:Q37"/>
    <mergeCell ref="O20:O21"/>
    <mergeCell ref="B21:B22"/>
    <mergeCell ref="C21:C22"/>
    <mergeCell ref="N22:N23"/>
    <mergeCell ref="A11:A12"/>
    <mergeCell ref="B11:B12"/>
    <mergeCell ref="C11:C12"/>
    <mergeCell ref="D11:D12"/>
    <mergeCell ref="A19:A20"/>
    <mergeCell ref="D19:D20"/>
    <mergeCell ref="C19:C20"/>
    <mergeCell ref="A9:A10"/>
    <mergeCell ref="O40:O41"/>
    <mergeCell ref="P40:P41"/>
    <mergeCell ref="A13:A14"/>
    <mergeCell ref="B13:B14"/>
    <mergeCell ref="C13:C14"/>
    <mergeCell ref="A15:A16"/>
    <mergeCell ref="B15:B16"/>
    <mergeCell ref="D13:D14"/>
    <mergeCell ref="A21:A22"/>
    <mergeCell ref="C15:C16"/>
    <mergeCell ref="D15:D16"/>
    <mergeCell ref="C41:C42"/>
    <mergeCell ref="D41:D42"/>
    <mergeCell ref="C17:C18"/>
    <mergeCell ref="D21:D22"/>
    <mergeCell ref="P20:P21"/>
    <mergeCell ref="O32:O33"/>
    <mergeCell ref="Q62:Q63"/>
    <mergeCell ref="P60:P61"/>
    <mergeCell ref="Q40:Q41"/>
    <mergeCell ref="O44:O45"/>
    <mergeCell ref="O58:O59"/>
    <mergeCell ref="P58:P59"/>
    <mergeCell ref="P42:P43"/>
    <mergeCell ref="Q42:Q43"/>
    <mergeCell ref="N68:N69"/>
    <mergeCell ref="O64:O65"/>
    <mergeCell ref="P64:P65"/>
    <mergeCell ref="Q60:Q61"/>
    <mergeCell ref="N62:N63"/>
    <mergeCell ref="N64:N65"/>
    <mergeCell ref="O60:O61"/>
    <mergeCell ref="O68:O69"/>
    <mergeCell ref="N66:N67"/>
    <mergeCell ref="Q68:Q69"/>
    <mergeCell ref="Q44:Q45"/>
    <mergeCell ref="P44:P45"/>
    <mergeCell ref="O42:O43"/>
    <mergeCell ref="Q54:Q55"/>
    <mergeCell ref="Q46:Q47"/>
    <mergeCell ref="O50:O51"/>
    <mergeCell ref="P50:P51"/>
    <mergeCell ref="Q50:Q51"/>
    <mergeCell ref="Q48:Q49"/>
    <mergeCell ref="P48:P49"/>
    <mergeCell ref="P18:P19"/>
    <mergeCell ref="O16:O17"/>
    <mergeCell ref="K73:K74"/>
    <mergeCell ref="L75:Q76"/>
    <mergeCell ref="Q58:Q59"/>
    <mergeCell ref="N60:N61"/>
    <mergeCell ref="Q56:Q57"/>
    <mergeCell ref="Q64:Q65"/>
    <mergeCell ref="O62:O63"/>
    <mergeCell ref="P62:P6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2008-11-15T21:36:30Z</cp:lastPrinted>
  <dcterms:created xsi:type="dcterms:W3CDTF">1996-10-08T23:32:33Z</dcterms:created>
  <dcterms:modified xsi:type="dcterms:W3CDTF">2008-11-15T21:36:33Z</dcterms:modified>
  <cp:category/>
  <cp:version/>
  <cp:contentType/>
  <cp:contentStatus/>
</cp:coreProperties>
</file>