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<sst xmlns="http://schemas.openxmlformats.org/spreadsheetml/2006/main" count="313" uniqueCount="97">
  <si>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</si>
  <si>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</si>
  <si>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</si>
  <si>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</si>
  <si>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</si>
  <si>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</si>
  <si>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</si>
  <si>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</si>
  <si>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</si>
  <si>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</si>
  <si>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</si>
  <si>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</si>
  <si>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</si>
  <si>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</si>
  <si>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</si>
  <si>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</si>
  <si>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</si>
  <si>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</si>
  <si>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</si>
  <si>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</si>
  <si>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</si>
  <si>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</si>
  <si>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</si>
  <si>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</si>
  <si>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</si>
  <si>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</si>
  <si>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</si>
  <si>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</si>
  <si>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</si>
  <si>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</si>
  <si>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</si>
  <si>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</si>
  <si>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7-8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</si>
  <si>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</si>
  <si>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</si>
  <si>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</si>
  <si>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</si>
  <si>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</si>
  <si>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</si>
  <si>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BATSCHURIN Denis</t>
  </si>
  <si>
    <t>1980</t>
  </si>
  <si>
    <t>GER</t>
  </si>
  <si>
    <t>KOSTOV Sevastiyan</t>
  </si>
  <si>
    <t>BUL</t>
  </si>
  <si>
    <t>RUESCH Michaele</t>
  </si>
  <si>
    <t>1983</t>
  </si>
  <si>
    <t>USA</t>
  </si>
  <si>
    <t>IONESCU Liviu</t>
  </si>
  <si>
    <t>1977</t>
  </si>
  <si>
    <t>ROU</t>
  </si>
  <si>
    <t>ROTARU Vjaceslav</t>
  </si>
  <si>
    <t>1982</t>
  </si>
  <si>
    <t>MDA</t>
  </si>
  <si>
    <t>SAMITDINOV Nurbek</t>
  </si>
  <si>
    <t>1978</t>
  </si>
  <si>
    <t>KGZ</t>
  </si>
  <si>
    <t>ESIN Bejbit</t>
  </si>
  <si>
    <t>1984</t>
  </si>
  <si>
    <t>KAZ</t>
  </si>
  <si>
    <t>MULLER Tomas</t>
  </si>
  <si>
    <t>CZE</t>
  </si>
  <si>
    <t>PARDAEV Ozod</t>
  </si>
  <si>
    <t>1987</t>
  </si>
  <si>
    <t>UZB</t>
  </si>
  <si>
    <t>GRECHIHO Sergej</t>
  </si>
  <si>
    <t>1985</t>
  </si>
  <si>
    <t>LTU</t>
  </si>
  <si>
    <t>SEVKOVS Vladimirs</t>
  </si>
  <si>
    <t>1979</t>
  </si>
  <si>
    <t>LAT</t>
  </si>
  <si>
    <t>VARDANYAN Vachik</t>
  </si>
  <si>
    <t>ARM</t>
  </si>
  <si>
    <t>RISTOV Murat</t>
  </si>
  <si>
    <t>RUS</t>
  </si>
  <si>
    <t>MARKARJAN Edvard</t>
  </si>
  <si>
    <t>UKR</t>
  </si>
  <si>
    <t>SPAVLOVICH Ivan</t>
  </si>
  <si>
    <t>1988</t>
  </si>
  <si>
    <t>Weight category 68 кg.</t>
  </si>
  <si>
    <t>8</t>
  </si>
  <si>
    <t>B1</t>
  </si>
  <si>
    <t>SRB</t>
  </si>
  <si>
    <t>9</t>
  </si>
  <si>
    <t>4:0</t>
  </si>
  <si>
    <t>13</t>
  </si>
  <si>
    <t>11</t>
  </si>
  <si>
    <t>7</t>
  </si>
  <si>
    <t>10</t>
  </si>
  <si>
    <t>14</t>
  </si>
  <si>
    <t>3:1</t>
  </si>
  <si>
    <t>12</t>
  </si>
  <si>
    <t>5</t>
  </si>
  <si>
    <t>4</t>
  </si>
  <si>
    <t>3:0</t>
  </si>
  <si>
    <t>9-10</t>
  </si>
  <si>
    <t>11-15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</si>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</sst>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b/>
      <sz val="10"/>
      <color indexed="18"/>
      <name val="a_AlternaSh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15" applyNumberFormat="1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5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8" xfId="15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5" fillId="4" borderId="40" xfId="15" applyNumberFormat="1" applyFont="1" applyFill="1" applyBorder="1" applyAlignment="1">
      <alignment horizontal="center" vertical="center" wrapText="1"/>
    </xf>
    <xf numFmtId="0" fontId="25" fillId="4" borderId="12" xfId="15" applyNumberFormat="1" applyFont="1" applyFill="1" applyBorder="1" applyAlignment="1">
      <alignment horizontal="center" vertical="center" wrapText="1"/>
    </xf>
    <xf numFmtId="0" fontId="25" fillId="4" borderId="41" xfId="15" applyNumberFormat="1" applyFont="1" applyFill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5" fillId="5" borderId="40" xfId="15" applyNumberFormat="1" applyFont="1" applyFill="1" applyBorder="1" applyAlignment="1">
      <alignment horizontal="center" vertical="center" wrapText="1"/>
    </xf>
    <xf numFmtId="0" fontId="5" fillId="5" borderId="12" xfId="15" applyNumberFormat="1" applyFont="1" applyFill="1" applyBorder="1" applyAlignment="1">
      <alignment horizontal="center" vertical="center" wrapText="1"/>
    </xf>
    <xf numFmtId="0" fontId="5" fillId="5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29" fillId="0" borderId="38" xfId="15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0" borderId="39" xfId="0" applyNumberFormat="1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26" fillId="0" borderId="0" xfId="15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0" borderId="0" xfId="15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6" borderId="15" xfId="15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7" borderId="16" xfId="15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15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6" borderId="33" xfId="15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left" vertical="center" wrapText="1"/>
    </xf>
    <xf numFmtId="0" fontId="7" fillId="7" borderId="46" xfId="15" applyFont="1" applyFill="1" applyBorder="1" applyAlignment="1">
      <alignment horizontal="left" vertical="center" wrapText="1"/>
    </xf>
    <xf numFmtId="0" fontId="7" fillId="7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-&#1073;&#1086;&#1077;&#1074;&#1086;&#107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CHAMPIONSHIP IN COMBAT SAMBO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7" t="s">
        <v>27</v>
      </c>
      <c r="C1" s="177"/>
      <c r="D1" s="177"/>
      <c r="E1" s="177"/>
      <c r="F1" s="177"/>
      <c r="G1" s="177"/>
      <c r="H1" s="177"/>
      <c r="I1" s="177"/>
      <c r="J1" s="100"/>
      <c r="K1" s="177" t="s">
        <v>27</v>
      </c>
      <c r="L1" s="177"/>
      <c r="M1" s="177"/>
      <c r="N1" s="177"/>
      <c r="O1" s="177"/>
      <c r="P1" s="177"/>
      <c r="Q1" s="177"/>
      <c r="R1" s="177"/>
    </row>
    <row r="2" spans="2:18" ht="15.75">
      <c r="B2" s="178" t="str">
        <f>HYPERLINK('[2]пр.взв.'!A4)</f>
        <v>Weight category кg.</v>
      </c>
      <c r="C2" s="179"/>
      <c r="D2" s="179"/>
      <c r="E2" s="179"/>
      <c r="F2" s="179"/>
      <c r="G2" s="179"/>
      <c r="H2" s="179"/>
      <c r="I2" s="179"/>
      <c r="J2" s="101"/>
      <c r="K2" s="178" t="str">
        <f>HYPERLINK('[2]пр.взв.'!A4)</f>
        <v>Weight category кg.</v>
      </c>
      <c r="L2" s="179"/>
      <c r="M2" s="179"/>
      <c r="N2" s="179"/>
      <c r="O2" s="179"/>
      <c r="P2" s="179"/>
      <c r="Q2" s="179"/>
      <c r="R2" s="179"/>
    </row>
    <row r="3" spans="2:18" ht="16.5" thickBot="1">
      <c r="B3" s="102" t="s">
        <v>22</v>
      </c>
      <c r="C3" s="103" t="s">
        <v>35</v>
      </c>
      <c r="D3" s="104" t="s">
        <v>30</v>
      </c>
      <c r="E3" s="105"/>
      <c r="F3" s="102"/>
      <c r="G3" s="105"/>
      <c r="H3" s="105"/>
      <c r="I3" s="105"/>
      <c r="J3" s="105"/>
      <c r="K3" s="102" t="s">
        <v>29</v>
      </c>
      <c r="L3" s="103" t="s">
        <v>35</v>
      </c>
      <c r="M3" s="104" t="s">
        <v>30</v>
      </c>
      <c r="N3" s="105"/>
      <c r="O3" s="102"/>
      <c r="P3" s="105"/>
      <c r="Q3" s="105"/>
      <c r="R3" s="105"/>
    </row>
    <row r="4" spans="1:18" ht="12.75" customHeight="1">
      <c r="A4" s="145" t="s">
        <v>31</v>
      </c>
      <c r="B4" s="157" t="s">
        <v>2</v>
      </c>
      <c r="C4" s="149" t="s">
        <v>3</v>
      </c>
      <c r="D4" s="149" t="s">
        <v>4</v>
      </c>
      <c r="E4" s="149" t="s">
        <v>14</v>
      </c>
      <c r="F4" s="147" t="s">
        <v>15</v>
      </c>
      <c r="G4" s="150" t="s">
        <v>17</v>
      </c>
      <c r="H4" s="152" t="s">
        <v>18</v>
      </c>
      <c r="I4" s="124" t="s">
        <v>16</v>
      </c>
      <c r="J4" s="145" t="s">
        <v>31</v>
      </c>
      <c r="K4" s="145" t="s">
        <v>2</v>
      </c>
      <c r="L4" s="149" t="s">
        <v>3</v>
      </c>
      <c r="M4" s="149" t="s">
        <v>4</v>
      </c>
      <c r="N4" s="149" t="s">
        <v>14</v>
      </c>
      <c r="O4" s="147" t="s">
        <v>15</v>
      </c>
      <c r="P4" s="150" t="s">
        <v>17</v>
      </c>
      <c r="Q4" s="152" t="s">
        <v>18</v>
      </c>
      <c r="R4" s="124" t="s">
        <v>16</v>
      </c>
    </row>
    <row r="5" spans="1:18" ht="13.5" customHeight="1" thickBot="1">
      <c r="A5" s="146"/>
      <c r="B5" s="158" t="s">
        <v>2</v>
      </c>
      <c r="C5" s="148" t="s">
        <v>3</v>
      </c>
      <c r="D5" s="148" t="s">
        <v>4</v>
      </c>
      <c r="E5" s="148" t="s">
        <v>14</v>
      </c>
      <c r="F5" s="148" t="s">
        <v>15</v>
      </c>
      <c r="G5" s="151"/>
      <c r="H5" s="153"/>
      <c r="I5" s="122" t="s">
        <v>16</v>
      </c>
      <c r="J5" s="146"/>
      <c r="K5" s="146" t="s">
        <v>2</v>
      </c>
      <c r="L5" s="148" t="s">
        <v>3</v>
      </c>
      <c r="M5" s="148" t="s">
        <v>4</v>
      </c>
      <c r="N5" s="148" t="s">
        <v>14</v>
      </c>
      <c r="O5" s="148" t="s">
        <v>15</v>
      </c>
      <c r="P5" s="151"/>
      <c r="Q5" s="153"/>
      <c r="R5" s="122" t="s">
        <v>16</v>
      </c>
    </row>
    <row r="6" spans="1:18" ht="12.75" customHeight="1">
      <c r="A6" s="160">
        <v>1</v>
      </c>
      <c r="B6" s="174">
        <v>1</v>
      </c>
      <c r="C6" s="123" t="str">
        <f>VLOOKUP(B6,'пр.взв.'!B7:E38,2,FALSE)</f>
        <v>BATSCHURIN Denis</v>
      </c>
      <c r="D6" s="138" t="str">
        <f>VLOOKUP(C6,'пр.взв.'!C7:F38,2,FALSE)</f>
        <v>1980</v>
      </c>
      <c r="E6" s="138" t="str">
        <f>VLOOKUP(D6,'пр.взв.'!D7:G38,2,FALSE)</f>
        <v>GER</v>
      </c>
      <c r="F6" s="132"/>
      <c r="G6" s="139"/>
      <c r="H6" s="140"/>
      <c r="I6" s="128"/>
      <c r="J6" s="142">
        <v>5</v>
      </c>
      <c r="K6" s="174">
        <v>2</v>
      </c>
      <c r="L6" s="123" t="str">
        <f>VLOOKUP(K6,'пр.взв.'!B7:E38,2,FALSE)</f>
        <v>KOSTOV Sevastiyan</v>
      </c>
      <c r="M6" s="138" t="str">
        <f>VLOOKUP(L6,'пр.взв.'!C7:F38,2,FALSE)</f>
        <v>1980</v>
      </c>
      <c r="N6" s="138" t="str">
        <f>VLOOKUP(M6,'пр.взв.'!D7:G38,2,FALSE)</f>
        <v>GER</v>
      </c>
      <c r="O6" s="132"/>
      <c r="P6" s="139"/>
      <c r="Q6" s="140"/>
      <c r="R6" s="128"/>
    </row>
    <row r="7" spans="1:18" ht="12.75" customHeight="1">
      <c r="A7" s="161"/>
      <c r="B7" s="172"/>
      <c r="C7" s="137"/>
      <c r="D7" s="130"/>
      <c r="E7" s="130"/>
      <c r="F7" s="130"/>
      <c r="G7" s="130"/>
      <c r="H7" s="141"/>
      <c r="I7" s="133"/>
      <c r="J7" s="143"/>
      <c r="K7" s="172"/>
      <c r="L7" s="137"/>
      <c r="M7" s="130"/>
      <c r="N7" s="130"/>
      <c r="O7" s="130"/>
      <c r="P7" s="130"/>
      <c r="Q7" s="141"/>
      <c r="R7" s="133"/>
    </row>
    <row r="8" spans="1:18" ht="12.75" customHeight="1">
      <c r="A8" s="161"/>
      <c r="B8" s="172">
        <v>9</v>
      </c>
      <c r="C8" s="136" t="str">
        <f>VLOOKUP(B8,'пр.взв.'!B7:E38,2,FALSE)</f>
        <v>PARDAEV Ozod</v>
      </c>
      <c r="D8" s="129" t="str">
        <f>VLOOKUP(C8,'пр.взв.'!C7:F38,2,FALSE)</f>
        <v>1987</v>
      </c>
      <c r="E8" s="129" t="str">
        <f>VLOOKUP(D8,'пр.взв.'!D7:G38,2,FALSE)</f>
        <v>UZB</v>
      </c>
      <c r="F8" s="131"/>
      <c r="G8" s="131"/>
      <c r="H8" s="127"/>
      <c r="I8" s="127"/>
      <c r="J8" s="143"/>
      <c r="K8" s="172">
        <v>10</v>
      </c>
      <c r="L8" s="136" t="str">
        <f>VLOOKUP(K8,'пр.взв.'!B7:E38,2,FALSE)</f>
        <v>GRECHIHO Sergej</v>
      </c>
      <c r="M8" s="129" t="str">
        <f>VLOOKUP(L8,'пр.взв.'!C7:F38,2,FALSE)</f>
        <v>1985</v>
      </c>
      <c r="N8" s="129" t="str">
        <f>VLOOKUP(M8,'пр.взв.'!D7:G38,2,FALSE)</f>
        <v>LTU</v>
      </c>
      <c r="O8" s="131"/>
      <c r="P8" s="131"/>
      <c r="Q8" s="127"/>
      <c r="R8" s="127"/>
    </row>
    <row r="9" spans="1:18" ht="13.5" customHeight="1" thickBot="1">
      <c r="A9" s="162"/>
      <c r="B9" s="175"/>
      <c r="C9" s="159"/>
      <c r="D9" s="171"/>
      <c r="E9" s="171"/>
      <c r="F9" s="166"/>
      <c r="G9" s="166"/>
      <c r="H9" s="167"/>
      <c r="I9" s="167"/>
      <c r="J9" s="156"/>
      <c r="K9" s="175"/>
      <c r="L9" s="159"/>
      <c r="M9" s="171"/>
      <c r="N9" s="171"/>
      <c r="O9" s="166"/>
      <c r="P9" s="166"/>
      <c r="Q9" s="167"/>
      <c r="R9" s="167"/>
    </row>
    <row r="10" spans="1:18" ht="12.75" customHeight="1">
      <c r="A10" s="160">
        <v>2</v>
      </c>
      <c r="B10" s="174">
        <v>5</v>
      </c>
      <c r="C10" s="176" t="str">
        <f>VLOOKUP(B10,'пр.взв.'!B7:E38,2,FALSE)</f>
        <v>ROTARU Vjaceslav</v>
      </c>
      <c r="D10" s="170" t="str">
        <f>VLOOKUP(C10,'пр.взв.'!C7:F38,2,FALSE)</f>
        <v>1982</v>
      </c>
      <c r="E10" s="170" t="str">
        <f>VLOOKUP(D10,'пр.взв.'!D7:G38,2,FALSE)</f>
        <v>MDA</v>
      </c>
      <c r="F10" s="165"/>
      <c r="G10" s="168"/>
      <c r="H10" s="169"/>
      <c r="I10" s="170"/>
      <c r="J10" s="142">
        <v>6</v>
      </c>
      <c r="K10" s="174">
        <v>6</v>
      </c>
      <c r="L10" s="176" t="str">
        <f>VLOOKUP(K10,'пр.взв.'!B7:E38,2,FALSE)</f>
        <v>SAMITDINOV Nurbek</v>
      </c>
      <c r="M10" s="170" t="str">
        <f>VLOOKUP(L10,'пр.взв.'!C7:F38,2,FALSE)</f>
        <v>1978</v>
      </c>
      <c r="N10" s="170" t="str">
        <f>VLOOKUP(M10,'пр.взв.'!D7:G38,2,FALSE)</f>
        <v>KGZ</v>
      </c>
      <c r="O10" s="165"/>
      <c r="P10" s="168"/>
      <c r="Q10" s="169"/>
      <c r="R10" s="170"/>
    </row>
    <row r="11" spans="1:18" ht="12.75" customHeight="1">
      <c r="A11" s="161"/>
      <c r="B11" s="172"/>
      <c r="C11" s="137"/>
      <c r="D11" s="130"/>
      <c r="E11" s="130"/>
      <c r="F11" s="130"/>
      <c r="G11" s="130"/>
      <c r="H11" s="141"/>
      <c r="I11" s="133"/>
      <c r="J11" s="143"/>
      <c r="K11" s="172"/>
      <c r="L11" s="137"/>
      <c r="M11" s="130"/>
      <c r="N11" s="130"/>
      <c r="O11" s="130"/>
      <c r="P11" s="130"/>
      <c r="Q11" s="141"/>
      <c r="R11" s="133"/>
    </row>
    <row r="12" spans="1:18" ht="12.75" customHeight="1">
      <c r="A12" s="161"/>
      <c r="B12" s="172">
        <v>13</v>
      </c>
      <c r="C12" s="136" t="str">
        <f>VLOOKUP(B12,'пр.взв.'!B7:E38,2,FALSE)</f>
        <v>RISTOV Murat</v>
      </c>
      <c r="D12" s="129" t="str">
        <f>VLOOKUP(C12,'пр.взв.'!C7:F38,2,FALSE)</f>
        <v>1983</v>
      </c>
      <c r="E12" s="129" t="str">
        <f>VLOOKUP(D12,'пр.взв.'!D7:G38,2,FALSE)</f>
        <v>USA</v>
      </c>
      <c r="F12" s="131"/>
      <c r="G12" s="131"/>
      <c r="H12" s="127"/>
      <c r="I12" s="127"/>
      <c r="J12" s="143"/>
      <c r="K12" s="172">
        <v>14</v>
      </c>
      <c r="L12" s="136" t="str">
        <f>VLOOKUP(K12,'пр.взв.'!B7:E38,2,FALSE)</f>
        <v>MARKARJAN Edvard</v>
      </c>
      <c r="M12" s="129" t="str">
        <f>VLOOKUP(L12,'пр.взв.'!C7:F38,2,FALSE)</f>
        <v>1982</v>
      </c>
      <c r="N12" s="129" t="str">
        <f>VLOOKUP(M12,'пр.взв.'!D7:G38,2,FALSE)</f>
        <v>MDA</v>
      </c>
      <c r="O12" s="131"/>
      <c r="P12" s="131"/>
      <c r="Q12" s="127"/>
      <c r="R12" s="127"/>
    </row>
    <row r="13" spans="1:18" ht="12.75" customHeight="1" thickBot="1">
      <c r="A13" s="162"/>
      <c r="B13" s="175"/>
      <c r="C13" s="159"/>
      <c r="D13" s="171"/>
      <c r="E13" s="171"/>
      <c r="F13" s="166"/>
      <c r="G13" s="166"/>
      <c r="H13" s="167"/>
      <c r="I13" s="167"/>
      <c r="J13" s="156"/>
      <c r="K13" s="175"/>
      <c r="L13" s="159"/>
      <c r="M13" s="171"/>
      <c r="N13" s="171"/>
      <c r="O13" s="166"/>
      <c r="P13" s="166"/>
      <c r="Q13" s="167"/>
      <c r="R13" s="167"/>
    </row>
    <row r="14" spans="1:18" ht="12.75" customHeight="1">
      <c r="A14" s="160">
        <v>3</v>
      </c>
      <c r="B14" s="174">
        <v>3</v>
      </c>
      <c r="C14" s="123" t="str">
        <f>VLOOKUP(B14,'пр.взв.'!B7:E38,2,FALSE)</f>
        <v>RUESCH Michaele</v>
      </c>
      <c r="D14" s="138" t="str">
        <f>VLOOKUP(C14,'пр.взв.'!C7:F38,2,FALSE)</f>
        <v>1983</v>
      </c>
      <c r="E14" s="138" t="str">
        <f>VLOOKUP(D14,'пр.взв.'!D7:G38,2,FALSE)</f>
        <v>USA</v>
      </c>
      <c r="F14" s="132"/>
      <c r="G14" s="139"/>
      <c r="H14" s="140"/>
      <c r="I14" s="128"/>
      <c r="J14" s="142">
        <v>7</v>
      </c>
      <c r="K14" s="174">
        <v>4</v>
      </c>
      <c r="L14" s="123" t="str">
        <f>VLOOKUP(K14,'пр.взв.'!B7:E38,2,FALSE)</f>
        <v>IONESCU Liviu</v>
      </c>
      <c r="M14" s="138" t="str">
        <f>VLOOKUP(L14,'пр.взв.'!C7:F38,2,FALSE)</f>
        <v>1977</v>
      </c>
      <c r="N14" s="138" t="str">
        <f>VLOOKUP(M14,'пр.взв.'!D7:G38,2,FALSE)</f>
        <v>ROU</v>
      </c>
      <c r="O14" s="132"/>
      <c r="P14" s="139"/>
      <c r="Q14" s="140"/>
      <c r="R14" s="128"/>
    </row>
    <row r="15" spans="1:18" ht="12.75" customHeight="1">
      <c r="A15" s="161"/>
      <c r="B15" s="172"/>
      <c r="C15" s="137"/>
      <c r="D15" s="130"/>
      <c r="E15" s="130"/>
      <c r="F15" s="130"/>
      <c r="G15" s="130"/>
      <c r="H15" s="141"/>
      <c r="I15" s="133"/>
      <c r="J15" s="143"/>
      <c r="K15" s="172"/>
      <c r="L15" s="137"/>
      <c r="M15" s="130"/>
      <c r="N15" s="130"/>
      <c r="O15" s="130"/>
      <c r="P15" s="130"/>
      <c r="Q15" s="141"/>
      <c r="R15" s="133"/>
    </row>
    <row r="16" spans="1:18" ht="12.75" customHeight="1">
      <c r="A16" s="161"/>
      <c r="B16" s="172">
        <v>11</v>
      </c>
      <c r="C16" s="136" t="str">
        <f>VLOOKUP(B16,'пр.взв.'!B15:E30,2,FALSE)</f>
        <v>SEVKOVS Vladimirs</v>
      </c>
      <c r="D16" s="129" t="str">
        <f>VLOOKUP(C16,'пр.взв.'!C15:F30,2,FALSE)</f>
        <v>1979</v>
      </c>
      <c r="E16" s="129" t="str">
        <f>VLOOKUP(D16,'пр.взв.'!D15:G30,2,FALSE)</f>
        <v>LAT</v>
      </c>
      <c r="F16" s="131"/>
      <c r="G16" s="131"/>
      <c r="H16" s="127"/>
      <c r="I16" s="127"/>
      <c r="J16" s="143"/>
      <c r="K16" s="172">
        <v>12</v>
      </c>
      <c r="L16" s="136" t="str">
        <f>VLOOKUP(K16,'пр.взв.'!B7:E38,2,FALSE)</f>
        <v>VARDANYAN Vachik</v>
      </c>
      <c r="M16" s="129" t="str">
        <f>VLOOKUP(L16,'пр.взв.'!C7:F38,2,FALSE)</f>
        <v>1983</v>
      </c>
      <c r="N16" s="129" t="str">
        <f>VLOOKUP(M16,'пр.взв.'!D7:G38,2,FALSE)</f>
        <v>USA</v>
      </c>
      <c r="O16" s="131"/>
      <c r="P16" s="131"/>
      <c r="Q16" s="127"/>
      <c r="R16" s="127"/>
    </row>
    <row r="17" spans="1:18" ht="13.5" customHeight="1" thickBot="1">
      <c r="A17" s="162"/>
      <c r="B17" s="175"/>
      <c r="C17" s="159"/>
      <c r="D17" s="171"/>
      <c r="E17" s="171"/>
      <c r="F17" s="166"/>
      <c r="G17" s="166"/>
      <c r="H17" s="167"/>
      <c r="I17" s="167"/>
      <c r="J17" s="156"/>
      <c r="K17" s="175"/>
      <c r="L17" s="159"/>
      <c r="M17" s="171"/>
      <c r="N17" s="171"/>
      <c r="O17" s="166"/>
      <c r="P17" s="166"/>
      <c r="Q17" s="167"/>
      <c r="R17" s="167"/>
    </row>
    <row r="18" spans="1:18" ht="12.75" customHeight="1">
      <c r="A18" s="160">
        <v>4</v>
      </c>
      <c r="B18" s="174">
        <v>7</v>
      </c>
      <c r="C18" s="123" t="str">
        <f>VLOOKUP(B18,'пр.взв.'!B15:E30,2,FALSE)</f>
        <v>ESIN Bejbit</v>
      </c>
      <c r="D18" s="138" t="str">
        <f>VLOOKUP(C18,'пр.взв.'!C15:F30,2,FALSE)</f>
        <v>1984</v>
      </c>
      <c r="E18" s="138" t="str">
        <f>VLOOKUP(D18,'пр.взв.'!D15:G30,2,FALSE)</f>
        <v>KAZ</v>
      </c>
      <c r="F18" s="130"/>
      <c r="G18" s="173"/>
      <c r="H18" s="141"/>
      <c r="I18" s="129"/>
      <c r="J18" s="142">
        <v>8</v>
      </c>
      <c r="K18" s="174">
        <v>8</v>
      </c>
      <c r="L18" s="123" t="str">
        <f>VLOOKUP(K18,'пр.взв.'!B7:E38,2,FALSE)</f>
        <v>MULLER Tomas</v>
      </c>
      <c r="M18" s="138" t="str">
        <f>VLOOKUP(L18,'пр.взв.'!C7:F38,2,FALSE)</f>
        <v>1984</v>
      </c>
      <c r="N18" s="138" t="str">
        <f>VLOOKUP(M18,'пр.взв.'!D7:G38,2,FALSE)</f>
        <v>KAZ</v>
      </c>
      <c r="O18" s="130"/>
      <c r="P18" s="173"/>
      <c r="Q18" s="141"/>
      <c r="R18" s="129"/>
    </row>
    <row r="19" spans="1:18" ht="12.75" customHeight="1">
      <c r="A19" s="161"/>
      <c r="B19" s="172"/>
      <c r="C19" s="137"/>
      <c r="D19" s="130"/>
      <c r="E19" s="130"/>
      <c r="F19" s="130"/>
      <c r="G19" s="130"/>
      <c r="H19" s="141"/>
      <c r="I19" s="133"/>
      <c r="J19" s="143"/>
      <c r="K19" s="172"/>
      <c r="L19" s="137"/>
      <c r="M19" s="130"/>
      <c r="N19" s="130"/>
      <c r="O19" s="130"/>
      <c r="P19" s="130"/>
      <c r="Q19" s="141"/>
      <c r="R19" s="133"/>
    </row>
    <row r="20" spans="1:18" ht="12.75" customHeight="1">
      <c r="A20" s="161"/>
      <c r="B20" s="172">
        <v>15</v>
      </c>
      <c r="C20" s="136" t="str">
        <f>VLOOKUP(B20,'пр.взв.'!B7:E38,2,FALSE)</f>
        <v>SPAVLOVICH Ivan</v>
      </c>
      <c r="D20" s="129" t="str">
        <f>VLOOKUP(C20,'пр.взв.'!C7:F38,2,FALSE)</f>
        <v>1988</v>
      </c>
      <c r="E20" s="129" t="str">
        <f>VLOOKUP(D20,'пр.взв.'!D7:G38,2,FALSE)</f>
        <v>SRB</v>
      </c>
      <c r="F20" s="131"/>
      <c r="G20" s="131"/>
      <c r="H20" s="127"/>
      <c r="I20" s="127"/>
      <c r="J20" s="143"/>
      <c r="K20" s="172">
        <v>16</v>
      </c>
      <c r="L20" s="136" t="e">
        <f>VLOOKUP(K20,'пр.взв.'!B7:E38,2,FALSE)</f>
        <v>#N/A</v>
      </c>
      <c r="M20" s="129" t="e">
        <f>VLOOKUP(L20,'пр.взв.'!C7:F38,2,FALSE)</f>
        <v>#N/A</v>
      </c>
      <c r="N20" s="129" t="e">
        <f>VLOOKUP(M20,'пр.взв.'!D7:G38,2,FALSE)</f>
        <v>#N/A</v>
      </c>
      <c r="O20" s="131"/>
      <c r="P20" s="131"/>
      <c r="Q20" s="127"/>
      <c r="R20" s="127"/>
    </row>
    <row r="21" spans="1:18" ht="12.75" customHeight="1">
      <c r="A21" s="163"/>
      <c r="B21" s="172"/>
      <c r="C21" s="137"/>
      <c r="D21" s="130"/>
      <c r="E21" s="130"/>
      <c r="F21" s="132"/>
      <c r="G21" s="132"/>
      <c r="H21" s="128"/>
      <c r="I21" s="128"/>
      <c r="J21" s="144"/>
      <c r="K21" s="172"/>
      <c r="L21" s="137"/>
      <c r="M21" s="130"/>
      <c r="N21" s="130"/>
      <c r="O21" s="132"/>
      <c r="P21" s="132"/>
      <c r="Q21" s="128"/>
      <c r="R21" s="128"/>
    </row>
    <row r="23" spans="2:18" ht="16.5" thickBot="1">
      <c r="B23" s="102" t="s">
        <v>22</v>
      </c>
      <c r="C23" s="103" t="s">
        <v>35</v>
      </c>
      <c r="D23" s="104" t="s">
        <v>28</v>
      </c>
      <c r="E23" s="105"/>
      <c r="F23" s="102"/>
      <c r="G23" s="105"/>
      <c r="H23" s="105"/>
      <c r="I23" s="105"/>
      <c r="K23" s="102" t="s">
        <v>29</v>
      </c>
      <c r="L23" s="103" t="s">
        <v>35</v>
      </c>
      <c r="M23" s="104" t="s">
        <v>28</v>
      </c>
      <c r="N23" s="105"/>
      <c r="O23" s="102"/>
      <c r="P23" s="105"/>
      <c r="Q23" s="105"/>
      <c r="R23" s="105"/>
    </row>
    <row r="24" spans="1:18" ht="12.75" customHeight="1">
      <c r="A24" s="145" t="s">
        <v>31</v>
      </c>
      <c r="B24" s="157" t="s">
        <v>2</v>
      </c>
      <c r="C24" s="149" t="s">
        <v>3</v>
      </c>
      <c r="D24" s="149" t="s">
        <v>4</v>
      </c>
      <c r="E24" s="149" t="s">
        <v>14</v>
      </c>
      <c r="F24" s="147" t="s">
        <v>15</v>
      </c>
      <c r="G24" s="150" t="s">
        <v>17</v>
      </c>
      <c r="H24" s="152" t="s">
        <v>18</v>
      </c>
      <c r="I24" s="124" t="s">
        <v>16</v>
      </c>
      <c r="J24" s="145" t="s">
        <v>31</v>
      </c>
      <c r="K24" s="157" t="s">
        <v>2</v>
      </c>
      <c r="L24" s="149" t="s">
        <v>3</v>
      </c>
      <c r="M24" s="149" t="s">
        <v>4</v>
      </c>
      <c r="N24" s="149" t="s">
        <v>14</v>
      </c>
      <c r="O24" s="147" t="s">
        <v>15</v>
      </c>
      <c r="P24" s="150" t="s">
        <v>17</v>
      </c>
      <c r="Q24" s="152" t="s">
        <v>18</v>
      </c>
      <c r="R24" s="124" t="s">
        <v>16</v>
      </c>
    </row>
    <row r="25" spans="1:18" ht="13.5" customHeight="1" thickBot="1">
      <c r="A25" s="146"/>
      <c r="B25" s="158" t="s">
        <v>2</v>
      </c>
      <c r="C25" s="148" t="s">
        <v>3</v>
      </c>
      <c r="D25" s="148" t="s">
        <v>4</v>
      </c>
      <c r="E25" s="148" t="s">
        <v>14</v>
      </c>
      <c r="F25" s="148" t="s">
        <v>15</v>
      </c>
      <c r="G25" s="151"/>
      <c r="H25" s="153"/>
      <c r="I25" s="122" t="s">
        <v>16</v>
      </c>
      <c r="J25" s="146"/>
      <c r="K25" s="158" t="s">
        <v>2</v>
      </c>
      <c r="L25" s="148" t="s">
        <v>3</v>
      </c>
      <c r="M25" s="148" t="s">
        <v>4</v>
      </c>
      <c r="N25" s="148" t="s">
        <v>14</v>
      </c>
      <c r="O25" s="148" t="s">
        <v>15</v>
      </c>
      <c r="P25" s="151"/>
      <c r="Q25" s="153"/>
      <c r="R25" s="122" t="s">
        <v>16</v>
      </c>
    </row>
    <row r="26" spans="1:18" ht="12.75" customHeight="1">
      <c r="A26" s="142">
        <v>1</v>
      </c>
      <c r="B26" s="125">
        <v>9</v>
      </c>
      <c r="C26" s="123" t="str">
        <f>VLOOKUP(B26,'пр.взв.'!B7:E38,2,FALSE)</f>
        <v>PARDAEV Ozod</v>
      </c>
      <c r="D26" s="138" t="str">
        <f>VLOOKUP(C26,'пр.взв.'!C7:F38,2,FALSE)</f>
        <v>1987</v>
      </c>
      <c r="E26" s="138" t="str">
        <f>VLOOKUP(D26,'пр.взв.'!D7:G38,2,FALSE)</f>
        <v>UZB</v>
      </c>
      <c r="F26" s="132"/>
      <c r="G26" s="139"/>
      <c r="H26" s="140"/>
      <c r="I26" s="128"/>
      <c r="J26" s="142"/>
      <c r="K26" s="125">
        <v>10</v>
      </c>
      <c r="L26" s="123" t="str">
        <f>VLOOKUP(K26,'пр.взв.'!B7:E38,2,FALSE)</f>
        <v>GRECHIHO Sergej</v>
      </c>
      <c r="M26" s="138" t="str">
        <f>VLOOKUP(L26,'пр.взв.'!C7:F38,2,FALSE)</f>
        <v>1985</v>
      </c>
      <c r="N26" s="138" t="str">
        <f>VLOOKUP(M26,'пр.взв.'!D7:G38,2,FALSE)</f>
        <v>LTU</v>
      </c>
      <c r="O26" s="132"/>
      <c r="P26" s="139"/>
      <c r="Q26" s="140"/>
      <c r="R26" s="128"/>
    </row>
    <row r="27" spans="1:18" ht="12.75" customHeight="1">
      <c r="A27" s="143"/>
      <c r="B27" s="126"/>
      <c r="C27" s="137"/>
      <c r="D27" s="130"/>
      <c r="E27" s="130"/>
      <c r="F27" s="130"/>
      <c r="G27" s="130"/>
      <c r="H27" s="141"/>
      <c r="I27" s="133"/>
      <c r="J27" s="143"/>
      <c r="K27" s="126"/>
      <c r="L27" s="137"/>
      <c r="M27" s="130"/>
      <c r="N27" s="130"/>
      <c r="O27" s="130"/>
      <c r="P27" s="130"/>
      <c r="Q27" s="141"/>
      <c r="R27" s="133"/>
    </row>
    <row r="28" spans="1:18" ht="12.75" customHeight="1">
      <c r="A28" s="143"/>
      <c r="B28" s="134">
        <v>13</v>
      </c>
      <c r="C28" s="136" t="str">
        <f>VLOOKUP(B28,'пр.взв.'!B7:E38,2,FALSE)</f>
        <v>RISTOV Murat</v>
      </c>
      <c r="D28" s="129" t="str">
        <f>VLOOKUP(C28,'пр.взв.'!C7:F38,2,FALSE)</f>
        <v>1983</v>
      </c>
      <c r="E28" s="129" t="str">
        <f>VLOOKUP(D28,'пр.взв.'!D7:G38,2,FALSE)</f>
        <v>USA</v>
      </c>
      <c r="F28" s="131"/>
      <c r="G28" s="131"/>
      <c r="H28" s="127"/>
      <c r="I28" s="127"/>
      <c r="J28" s="143"/>
      <c r="K28" s="134">
        <v>14</v>
      </c>
      <c r="L28" s="136" t="str">
        <f>VLOOKUP(K28,'пр.взв.'!B7:E38,2,FALSE)</f>
        <v>MARKARJAN Edvard</v>
      </c>
      <c r="M28" s="129" t="str">
        <f>VLOOKUP(L28,'пр.взв.'!C7:F38,2,FALSE)</f>
        <v>1982</v>
      </c>
      <c r="N28" s="129" t="str">
        <f>VLOOKUP(M28,'пр.взв.'!D7:G38,2,FALSE)</f>
        <v>MDA</v>
      </c>
      <c r="O28" s="131"/>
      <c r="P28" s="131"/>
      <c r="Q28" s="127"/>
      <c r="R28" s="127"/>
    </row>
    <row r="29" spans="1:18" ht="13.5" customHeight="1" thickBot="1">
      <c r="A29" s="156"/>
      <c r="B29" s="153"/>
      <c r="C29" s="159"/>
      <c r="D29" s="171"/>
      <c r="E29" s="171"/>
      <c r="F29" s="166"/>
      <c r="G29" s="166"/>
      <c r="H29" s="167"/>
      <c r="I29" s="167"/>
      <c r="J29" s="156"/>
      <c r="K29" s="153"/>
      <c r="L29" s="159"/>
      <c r="M29" s="171"/>
      <c r="N29" s="171"/>
      <c r="O29" s="166"/>
      <c r="P29" s="166"/>
      <c r="Q29" s="167"/>
      <c r="R29" s="167"/>
    </row>
    <row r="30" spans="1:18" ht="12.75" customHeight="1">
      <c r="A30" s="142">
        <v>2</v>
      </c>
      <c r="B30" s="147">
        <v>11</v>
      </c>
      <c r="C30" s="123" t="str">
        <f>VLOOKUP(B30,'пр.взв.'!B7:E38,2,FALSE)</f>
        <v>SEVKOVS Vladimirs</v>
      </c>
      <c r="D30" s="138" t="str">
        <f>VLOOKUP(C30,'пр.взв.'!C7:F38,2,FALSE)</f>
        <v>1979</v>
      </c>
      <c r="E30" s="138" t="str">
        <f>VLOOKUP(D30,'пр.взв.'!D7:G38,2,FALSE)</f>
        <v>LAT</v>
      </c>
      <c r="F30" s="165"/>
      <c r="G30" s="168"/>
      <c r="H30" s="169"/>
      <c r="I30" s="170"/>
      <c r="J30" s="142"/>
      <c r="K30" s="147">
        <v>12</v>
      </c>
      <c r="L30" s="123" t="str">
        <f>VLOOKUP(K30,'пр.взв.'!B7:E38,2,FALSE)</f>
        <v>VARDANYAN Vachik</v>
      </c>
      <c r="M30" s="138" t="str">
        <f>VLOOKUP(L30,'пр.взв.'!C7:F38,2,FALSE)</f>
        <v>1983</v>
      </c>
      <c r="N30" s="138" t="str">
        <f>VLOOKUP(M30,'пр.взв.'!D7:G38,2,FALSE)</f>
        <v>USA</v>
      </c>
      <c r="O30" s="165"/>
      <c r="P30" s="168"/>
      <c r="Q30" s="169"/>
      <c r="R30" s="170"/>
    </row>
    <row r="31" spans="1:18" ht="12.75" customHeight="1">
      <c r="A31" s="143"/>
      <c r="B31" s="164"/>
      <c r="C31" s="137"/>
      <c r="D31" s="130"/>
      <c r="E31" s="130"/>
      <c r="F31" s="130"/>
      <c r="G31" s="130"/>
      <c r="H31" s="141"/>
      <c r="I31" s="133"/>
      <c r="J31" s="143"/>
      <c r="K31" s="164"/>
      <c r="L31" s="137"/>
      <c r="M31" s="130"/>
      <c r="N31" s="130"/>
      <c r="O31" s="130"/>
      <c r="P31" s="130"/>
      <c r="Q31" s="141"/>
      <c r="R31" s="133"/>
    </row>
    <row r="32" spans="1:18" ht="12.75" customHeight="1">
      <c r="A32" s="143"/>
      <c r="B32" s="134">
        <v>15</v>
      </c>
      <c r="C32" s="136" t="str">
        <f>VLOOKUP(B32,'пр.взв.'!B7:E38,2,FALSE)</f>
        <v>SPAVLOVICH Ivan</v>
      </c>
      <c r="D32" s="129" t="str">
        <f>VLOOKUP(C32,'пр.взв.'!C7:F38,2,FALSE)</f>
        <v>1988</v>
      </c>
      <c r="E32" s="129" t="str">
        <f>VLOOKUP(D32,'пр.взв.'!D7:G38,2,FALSE)</f>
        <v>SRB</v>
      </c>
      <c r="F32" s="131"/>
      <c r="G32" s="131"/>
      <c r="H32" s="127"/>
      <c r="I32" s="127"/>
      <c r="J32" s="143"/>
      <c r="K32" s="134">
        <v>16</v>
      </c>
      <c r="L32" s="136" t="e">
        <f>VLOOKUP(K32,'пр.взв.'!B7:E38,2,FALSE)</f>
        <v>#N/A</v>
      </c>
      <c r="M32" s="129" t="e">
        <f>VLOOKUP(L32,'пр.взв.'!C7:F38,2,FALSE)</f>
        <v>#N/A</v>
      </c>
      <c r="N32" s="129" t="e">
        <f>VLOOKUP(M32,'пр.взв.'!D7:G38,2,FALSE)</f>
        <v>#N/A</v>
      </c>
      <c r="O32" s="131"/>
      <c r="P32" s="131"/>
      <c r="Q32" s="127"/>
      <c r="R32" s="127"/>
    </row>
    <row r="33" spans="1:18" ht="12.75" customHeight="1">
      <c r="A33" s="144"/>
      <c r="B33" s="135"/>
      <c r="C33" s="137"/>
      <c r="D33" s="130"/>
      <c r="E33" s="130"/>
      <c r="F33" s="132"/>
      <c r="G33" s="132"/>
      <c r="H33" s="128"/>
      <c r="I33" s="128"/>
      <c r="J33" s="144"/>
      <c r="K33" s="135"/>
      <c r="L33" s="137"/>
      <c r="M33" s="130"/>
      <c r="N33" s="130"/>
      <c r="O33" s="132"/>
      <c r="P33" s="132"/>
      <c r="Q33" s="128"/>
      <c r="R33" s="128"/>
    </row>
    <row r="35" spans="3:18" ht="15">
      <c r="C35" s="155" t="s">
        <v>34</v>
      </c>
      <c r="D35" s="155"/>
      <c r="E35" s="155"/>
      <c r="F35" s="155"/>
      <c r="G35" s="155"/>
      <c r="H35" s="155"/>
      <c r="I35" s="155"/>
      <c r="L35" s="155" t="s">
        <v>34</v>
      </c>
      <c r="M35" s="155"/>
      <c r="N35" s="155"/>
      <c r="O35" s="155"/>
      <c r="P35" s="155"/>
      <c r="Q35" s="155"/>
      <c r="R35" s="155"/>
    </row>
    <row r="36" spans="2:18" ht="16.5" thickBot="1">
      <c r="B36" s="102" t="s">
        <v>22</v>
      </c>
      <c r="C36" s="106"/>
      <c r="D36" s="106"/>
      <c r="E36" s="106"/>
      <c r="F36" s="106"/>
      <c r="G36" s="106"/>
      <c r="H36" s="106"/>
      <c r="I36" s="106"/>
      <c r="K36" s="102" t="s">
        <v>29</v>
      </c>
      <c r="L36" s="106"/>
      <c r="M36" s="106"/>
      <c r="N36" s="106"/>
      <c r="O36" s="106"/>
      <c r="P36" s="106"/>
      <c r="Q36" s="106"/>
      <c r="R36" s="106"/>
    </row>
    <row r="37" spans="1:18" ht="12.75" customHeight="1">
      <c r="A37" s="145" t="s">
        <v>31</v>
      </c>
      <c r="B37" s="147" t="s">
        <v>2</v>
      </c>
      <c r="C37" s="149" t="s">
        <v>3</v>
      </c>
      <c r="D37" s="149" t="s">
        <v>4</v>
      </c>
      <c r="E37" s="149" t="s">
        <v>14</v>
      </c>
      <c r="F37" s="147" t="s">
        <v>15</v>
      </c>
      <c r="G37" s="150" t="s">
        <v>17</v>
      </c>
      <c r="H37" s="152" t="s">
        <v>18</v>
      </c>
      <c r="I37" s="124" t="s">
        <v>16</v>
      </c>
      <c r="J37" s="145" t="s">
        <v>31</v>
      </c>
      <c r="K37" s="147" t="s">
        <v>2</v>
      </c>
      <c r="L37" s="149" t="s">
        <v>3</v>
      </c>
      <c r="M37" s="149" t="s">
        <v>4</v>
      </c>
      <c r="N37" s="149" t="s">
        <v>14</v>
      </c>
      <c r="O37" s="147" t="s">
        <v>15</v>
      </c>
      <c r="P37" s="150" t="s">
        <v>17</v>
      </c>
      <c r="Q37" s="152" t="s">
        <v>18</v>
      </c>
      <c r="R37" s="124" t="s">
        <v>16</v>
      </c>
    </row>
    <row r="38" spans="1:18" ht="13.5" customHeight="1" thickBot="1">
      <c r="A38" s="146"/>
      <c r="B38" s="148" t="s">
        <v>2</v>
      </c>
      <c r="C38" s="148" t="s">
        <v>3</v>
      </c>
      <c r="D38" s="148" t="s">
        <v>4</v>
      </c>
      <c r="E38" s="148" t="s">
        <v>14</v>
      </c>
      <c r="F38" s="148" t="s">
        <v>15</v>
      </c>
      <c r="G38" s="151"/>
      <c r="H38" s="153"/>
      <c r="I38" s="122" t="s">
        <v>16</v>
      </c>
      <c r="J38" s="146"/>
      <c r="K38" s="148" t="s">
        <v>2</v>
      </c>
      <c r="L38" s="148" t="s">
        <v>3</v>
      </c>
      <c r="M38" s="148" t="s">
        <v>4</v>
      </c>
      <c r="N38" s="148" t="s">
        <v>14</v>
      </c>
      <c r="O38" s="148" t="s">
        <v>15</v>
      </c>
      <c r="P38" s="151"/>
      <c r="Q38" s="153"/>
      <c r="R38" s="122" t="s">
        <v>16</v>
      </c>
    </row>
    <row r="39" spans="1:18" ht="12.75" customHeight="1">
      <c r="A39" s="142">
        <v>1</v>
      </c>
      <c r="B39" s="125"/>
      <c r="C39" s="123" t="e">
        <f>VLOOKUP(B39,'пр.взв.'!B7:E38,2,FALSE)</f>
        <v>#N/A</v>
      </c>
      <c r="D39" s="138" t="e">
        <f>VLOOKUP(C39,'пр.взв.'!C7:F38,2,FALSE)</f>
        <v>#N/A</v>
      </c>
      <c r="E39" s="138" t="e">
        <f>VLOOKUP(D39,'пр.взв.'!D7:G38,2,FALSE)</f>
        <v>#N/A</v>
      </c>
      <c r="F39" s="132"/>
      <c r="G39" s="139"/>
      <c r="H39" s="140"/>
      <c r="I39" s="128"/>
      <c r="J39" s="142">
        <v>2</v>
      </c>
      <c r="K39" s="125"/>
      <c r="L39" s="123" t="e">
        <f>VLOOKUP(K39,'пр.взв.'!B7:E38,2,FALSE)</f>
        <v>#N/A</v>
      </c>
      <c r="M39" s="138" t="e">
        <f>VLOOKUP(L39,'пр.взв.'!C7:F38,2,FALSE)</f>
        <v>#N/A</v>
      </c>
      <c r="N39" s="138" t="e">
        <f>VLOOKUP(M39,'пр.взв.'!D7:G38,2,FALSE)</f>
        <v>#N/A</v>
      </c>
      <c r="O39" s="132"/>
      <c r="P39" s="139"/>
      <c r="Q39" s="140"/>
      <c r="R39" s="128"/>
    </row>
    <row r="40" spans="1:18" ht="12.75" customHeight="1">
      <c r="A40" s="143"/>
      <c r="B40" s="126"/>
      <c r="C40" s="137"/>
      <c r="D40" s="130"/>
      <c r="E40" s="130"/>
      <c r="F40" s="130"/>
      <c r="G40" s="130"/>
      <c r="H40" s="141"/>
      <c r="I40" s="133"/>
      <c r="J40" s="143"/>
      <c r="K40" s="126"/>
      <c r="L40" s="137"/>
      <c r="M40" s="130"/>
      <c r="N40" s="130"/>
      <c r="O40" s="130"/>
      <c r="P40" s="130"/>
      <c r="Q40" s="141"/>
      <c r="R40" s="133"/>
    </row>
    <row r="41" spans="1:18" ht="12.75" customHeight="1">
      <c r="A41" s="143"/>
      <c r="B41" s="134"/>
      <c r="C41" s="136" t="e">
        <f>VLOOKUP(B41,'пр.взв.'!B7:E38,2,FALSE)</f>
        <v>#N/A</v>
      </c>
      <c r="D41" s="129" t="e">
        <f>VLOOKUP(C41,'пр.взв.'!C7:F38,2,FALSE)</f>
        <v>#N/A</v>
      </c>
      <c r="E41" s="129" t="e">
        <f>VLOOKUP(D41,'пр.взв.'!D7:G38,2,FALSE)</f>
        <v>#N/A</v>
      </c>
      <c r="F41" s="131"/>
      <c r="G41" s="131"/>
      <c r="H41" s="127"/>
      <c r="I41" s="127"/>
      <c r="J41" s="143"/>
      <c r="K41" s="134"/>
      <c r="L41" s="136" t="e">
        <f>VLOOKUP(K41,'пр.взв.'!B7:E38,2,FALSE)</f>
        <v>#N/A</v>
      </c>
      <c r="M41" s="129" t="e">
        <f>VLOOKUP(L41,'пр.взв.'!C7:F38,2,FALSE)</f>
        <v>#N/A</v>
      </c>
      <c r="N41" s="129" t="e">
        <f>VLOOKUP(M41,'пр.взв.'!D7:G38,2,FALSE)</f>
        <v>#N/A</v>
      </c>
      <c r="O41" s="131"/>
      <c r="P41" s="131"/>
      <c r="Q41" s="127"/>
      <c r="R41" s="127"/>
    </row>
    <row r="42" spans="1:18" ht="12.75" customHeight="1">
      <c r="A42" s="144"/>
      <c r="B42" s="135"/>
      <c r="C42" s="137"/>
      <c r="D42" s="130"/>
      <c r="E42" s="130"/>
      <c r="F42" s="132"/>
      <c r="G42" s="132"/>
      <c r="H42" s="128"/>
      <c r="I42" s="128"/>
      <c r="J42" s="144"/>
      <c r="K42" s="135"/>
      <c r="L42" s="137"/>
      <c r="M42" s="130"/>
      <c r="N42" s="130"/>
      <c r="O42" s="132"/>
      <c r="P42" s="132"/>
      <c r="Q42" s="128"/>
      <c r="R42" s="128"/>
    </row>
    <row r="45" spans="1:18" ht="15">
      <c r="A45" s="154" t="s">
        <v>33</v>
      </c>
      <c r="B45" s="154"/>
      <c r="C45" s="154"/>
      <c r="D45" s="154"/>
      <c r="E45" s="154"/>
      <c r="F45" s="154"/>
      <c r="G45" s="154"/>
      <c r="H45" s="154"/>
      <c r="I45" s="154"/>
      <c r="J45" s="154" t="s">
        <v>33</v>
      </c>
      <c r="K45" s="154"/>
      <c r="L45" s="154"/>
      <c r="M45" s="154"/>
      <c r="N45" s="154"/>
      <c r="O45" s="154"/>
      <c r="P45" s="154"/>
      <c r="Q45" s="154"/>
      <c r="R45" s="154"/>
    </row>
    <row r="46" spans="2:18" ht="16.5" thickBot="1">
      <c r="B46" s="102" t="s">
        <v>22</v>
      </c>
      <c r="C46" s="106"/>
      <c r="D46" s="106"/>
      <c r="E46" s="106"/>
      <c r="F46" s="106"/>
      <c r="G46" s="106"/>
      <c r="H46" s="106"/>
      <c r="I46" s="106"/>
      <c r="K46" s="102" t="s">
        <v>29</v>
      </c>
      <c r="L46" s="106"/>
      <c r="M46" s="106"/>
      <c r="N46" s="106"/>
      <c r="O46" s="106"/>
      <c r="P46" s="106"/>
      <c r="Q46" s="106"/>
      <c r="R46" s="106"/>
    </row>
    <row r="47" spans="1:18" ht="12.75">
      <c r="A47" s="145" t="s">
        <v>31</v>
      </c>
      <c r="B47" s="147" t="s">
        <v>2</v>
      </c>
      <c r="C47" s="149" t="s">
        <v>3</v>
      </c>
      <c r="D47" s="149" t="s">
        <v>4</v>
      </c>
      <c r="E47" s="149" t="s">
        <v>14</v>
      </c>
      <c r="F47" s="147" t="s">
        <v>15</v>
      </c>
      <c r="G47" s="150" t="s">
        <v>17</v>
      </c>
      <c r="H47" s="152" t="s">
        <v>18</v>
      </c>
      <c r="I47" s="124" t="s">
        <v>16</v>
      </c>
      <c r="J47" s="145" t="s">
        <v>31</v>
      </c>
      <c r="K47" s="147" t="s">
        <v>2</v>
      </c>
      <c r="L47" s="149" t="s">
        <v>3</v>
      </c>
      <c r="M47" s="149" t="s">
        <v>4</v>
      </c>
      <c r="N47" s="149" t="s">
        <v>14</v>
      </c>
      <c r="O47" s="147" t="s">
        <v>15</v>
      </c>
      <c r="P47" s="150" t="s">
        <v>17</v>
      </c>
      <c r="Q47" s="152" t="s">
        <v>18</v>
      </c>
      <c r="R47" s="124" t="s">
        <v>16</v>
      </c>
    </row>
    <row r="48" spans="1:18" ht="13.5" thickBot="1">
      <c r="A48" s="146"/>
      <c r="B48" s="148" t="s">
        <v>2</v>
      </c>
      <c r="C48" s="148" t="s">
        <v>3</v>
      </c>
      <c r="D48" s="148" t="s">
        <v>4</v>
      </c>
      <c r="E48" s="148" t="s">
        <v>14</v>
      </c>
      <c r="F48" s="148" t="s">
        <v>15</v>
      </c>
      <c r="G48" s="151"/>
      <c r="H48" s="153"/>
      <c r="I48" s="122" t="s">
        <v>16</v>
      </c>
      <c r="J48" s="146"/>
      <c r="K48" s="148" t="s">
        <v>2</v>
      </c>
      <c r="L48" s="148" t="s">
        <v>3</v>
      </c>
      <c r="M48" s="148" t="s">
        <v>4</v>
      </c>
      <c r="N48" s="148" t="s">
        <v>14</v>
      </c>
      <c r="O48" s="148" t="s">
        <v>15</v>
      </c>
      <c r="P48" s="151"/>
      <c r="Q48" s="153"/>
      <c r="R48" s="122" t="s">
        <v>16</v>
      </c>
    </row>
    <row r="49" spans="1:18" ht="12.75">
      <c r="A49" s="142">
        <v>1</v>
      </c>
      <c r="B49" s="125"/>
      <c r="C49" s="123" t="e">
        <f>VLOOKUP(B49,'пр.взв.'!B7:E38,2,FALSE)</f>
        <v>#N/A</v>
      </c>
      <c r="D49" s="138" t="e">
        <f>VLOOKUP(C49,'пр.взв.'!C7:F38,2,FALSE)</f>
        <v>#N/A</v>
      </c>
      <c r="E49" s="138" t="e">
        <f>VLOOKUP(D49,'пр.взв.'!D7:G38,2,FALSE)</f>
        <v>#N/A</v>
      </c>
      <c r="F49" s="132"/>
      <c r="G49" s="139"/>
      <c r="H49" s="140"/>
      <c r="I49" s="128"/>
      <c r="J49" s="142">
        <v>2</v>
      </c>
      <c r="K49" s="125"/>
      <c r="L49" s="123" t="e">
        <f>VLOOKUP(K49,'пр.взв.'!B7:E38,2,FALSE)</f>
        <v>#N/A</v>
      </c>
      <c r="M49" s="138" t="e">
        <f>VLOOKUP(L49,'пр.взв.'!C7:F38,2,FALSE)</f>
        <v>#N/A</v>
      </c>
      <c r="N49" s="138" t="e">
        <f>VLOOKUP(M49,'пр.взв.'!D7:G38,2,FALSE)</f>
        <v>#N/A</v>
      </c>
      <c r="O49" s="132"/>
      <c r="P49" s="139"/>
      <c r="Q49" s="140"/>
      <c r="R49" s="128"/>
    </row>
    <row r="50" spans="1:18" ht="12.75">
      <c r="A50" s="143"/>
      <c r="B50" s="126"/>
      <c r="C50" s="137"/>
      <c r="D50" s="130"/>
      <c r="E50" s="130"/>
      <c r="F50" s="130"/>
      <c r="G50" s="130"/>
      <c r="H50" s="141"/>
      <c r="I50" s="133"/>
      <c r="J50" s="143"/>
      <c r="K50" s="126"/>
      <c r="L50" s="137"/>
      <c r="M50" s="130"/>
      <c r="N50" s="130"/>
      <c r="O50" s="130"/>
      <c r="P50" s="130"/>
      <c r="Q50" s="141"/>
      <c r="R50" s="133"/>
    </row>
    <row r="51" spans="1:18" ht="12.75">
      <c r="A51" s="143"/>
      <c r="B51" s="134"/>
      <c r="C51" s="136" t="e">
        <f>VLOOKUP(B51,'пр.взв.'!B7:E38,2,FALSE)</f>
        <v>#N/A</v>
      </c>
      <c r="D51" s="129" t="e">
        <f>VLOOKUP(C51,'пр.взв.'!C7:F38,2,FALSE)</f>
        <v>#N/A</v>
      </c>
      <c r="E51" s="129" t="e">
        <f>VLOOKUP(D51,'пр.взв.'!D7:G38,2,FALSE)</f>
        <v>#N/A</v>
      </c>
      <c r="F51" s="131"/>
      <c r="G51" s="131"/>
      <c r="H51" s="127"/>
      <c r="I51" s="127"/>
      <c r="J51" s="143"/>
      <c r="K51" s="134"/>
      <c r="L51" s="136" t="e">
        <f>VLOOKUP(K51,'пр.взв.'!B7:E38,2,FALSE)</f>
        <v>#N/A</v>
      </c>
      <c r="M51" s="129" t="e">
        <f>VLOOKUP(L51,'пр.взв.'!C7:F38,2,FALSE)</f>
        <v>#N/A</v>
      </c>
      <c r="N51" s="129" t="e">
        <f>VLOOKUP(M51,'пр.взв.'!D7:G38,2,FALSE)</f>
        <v>#N/A</v>
      </c>
      <c r="O51" s="131"/>
      <c r="P51" s="131"/>
      <c r="Q51" s="127"/>
      <c r="R51" s="127"/>
    </row>
    <row r="52" spans="1:18" ht="12.75">
      <c r="A52" s="144"/>
      <c r="B52" s="135"/>
      <c r="C52" s="137"/>
      <c r="D52" s="130"/>
      <c r="E52" s="130"/>
      <c r="F52" s="132"/>
      <c r="G52" s="132"/>
      <c r="H52" s="128"/>
      <c r="I52" s="128"/>
      <c r="J52" s="144"/>
      <c r="K52" s="135"/>
      <c r="L52" s="137"/>
      <c r="M52" s="130"/>
      <c r="N52" s="130"/>
      <c r="O52" s="132"/>
      <c r="P52" s="132"/>
      <c r="Q52" s="128"/>
      <c r="R52" s="128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THE WORLD CHAMPIONSHIP IN COMBAT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82" t="str">
        <f>HYPERLINK('пр.взв.'!A4)</f>
        <v>Weight category 68 кg.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7.75" customHeight="1" thickBot="1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89">
        <v>1</v>
      </c>
      <c r="B6" s="192"/>
      <c r="C6" s="194" t="s">
        <v>20</v>
      </c>
      <c r="D6" s="196" t="e">
        <f>VLOOKUP(B6,'пр.взв.'!B7:E38,2,FALSE)</f>
        <v>#N/A</v>
      </c>
      <c r="E6" s="202" t="e">
        <f>VLOOKUP(B6,'пр.взв.'!B7:E38,3,FALSE)</f>
        <v>#N/A</v>
      </c>
      <c r="F6" s="145" t="e">
        <f>VLOOKUP(B6,'пр.взв.'!B7:E38,4,FALSE)</f>
        <v>#N/A</v>
      </c>
      <c r="G6" s="185"/>
      <c r="H6" s="187"/>
      <c r="I6" s="185"/>
      <c r="J6" s="187"/>
      <c r="K6" s="84" t="s">
        <v>21</v>
      </c>
    </row>
    <row r="7" spans="1:11" ht="19.5" customHeight="1" thickBot="1">
      <c r="A7" s="190"/>
      <c r="B7" s="193"/>
      <c r="C7" s="195"/>
      <c r="D7" s="197"/>
      <c r="E7" s="203"/>
      <c r="F7" s="146"/>
      <c r="G7" s="186"/>
      <c r="H7" s="188"/>
      <c r="I7" s="186"/>
      <c r="J7" s="188"/>
      <c r="K7" s="85" t="s">
        <v>22</v>
      </c>
    </row>
    <row r="8" spans="1:11" ht="19.5" customHeight="1">
      <c r="A8" s="190"/>
      <c r="B8" s="192"/>
      <c r="C8" s="198" t="s">
        <v>23</v>
      </c>
      <c r="D8" s="200" t="e">
        <f>VLOOKUP(B8,'пр.взв.'!B7:E38,2,FALSE)</f>
        <v>#N/A</v>
      </c>
      <c r="E8" s="202" t="e">
        <f>VLOOKUP(B8,'пр.взв.'!B7:E38,3,FALSE)</f>
        <v>#N/A</v>
      </c>
      <c r="F8" s="202" t="e">
        <f>VLOOKUP(B8,'пр.взв.'!B7:F38,4,FALSE)</f>
        <v>#N/A</v>
      </c>
      <c r="G8" s="204"/>
      <c r="H8" s="187"/>
      <c r="I8" s="185"/>
      <c r="J8" s="187"/>
      <c r="K8" s="85" t="s">
        <v>24</v>
      </c>
    </row>
    <row r="9" spans="1:11" ht="19.5" customHeight="1" thickBot="1">
      <c r="A9" s="191"/>
      <c r="B9" s="193"/>
      <c r="C9" s="199"/>
      <c r="D9" s="201"/>
      <c r="E9" s="203"/>
      <c r="F9" s="203"/>
      <c r="G9" s="186"/>
      <c r="H9" s="188"/>
      <c r="I9" s="186"/>
      <c r="J9" s="188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89">
        <v>2</v>
      </c>
      <c r="B12" s="192"/>
      <c r="C12" s="194" t="s">
        <v>20</v>
      </c>
      <c r="D12" s="196" t="e">
        <f>VLOOKUP(B12,'пр.взв.'!B13:E44,2,FALSE)</f>
        <v>#N/A</v>
      </c>
      <c r="E12" s="202" t="e">
        <f>VLOOKUP(B12,'пр.взв.'!B13:E44,3,FALSE)</f>
        <v>#N/A</v>
      </c>
      <c r="F12" s="145" t="e">
        <f>VLOOKUP(B12,'пр.взв.'!B13:E44,4,FALSE)</f>
        <v>#N/A</v>
      </c>
      <c r="G12" s="185"/>
      <c r="H12" s="187"/>
      <c r="I12" s="185"/>
      <c r="J12" s="187"/>
      <c r="K12" s="84" t="s">
        <v>21</v>
      </c>
    </row>
    <row r="13" spans="1:11" ht="19.5" customHeight="1" thickBot="1">
      <c r="A13" s="190"/>
      <c r="B13" s="193"/>
      <c r="C13" s="195"/>
      <c r="D13" s="197"/>
      <c r="E13" s="203"/>
      <c r="F13" s="146"/>
      <c r="G13" s="186"/>
      <c r="H13" s="188"/>
      <c r="I13" s="186"/>
      <c r="J13" s="188"/>
      <c r="K13" s="85" t="s">
        <v>22</v>
      </c>
    </row>
    <row r="14" spans="1:11" ht="19.5" customHeight="1">
      <c r="A14" s="190"/>
      <c r="B14" s="192"/>
      <c r="C14" s="198" t="s">
        <v>23</v>
      </c>
      <c r="D14" s="200" t="e">
        <f>VLOOKUP(B14,'пр.взв.'!B13:E44,2,FALSE)</f>
        <v>#N/A</v>
      </c>
      <c r="E14" s="202" t="e">
        <f>VLOOKUP(B14,'пр.взв.'!B13:E44,3,FALSE)</f>
        <v>#N/A</v>
      </c>
      <c r="F14" s="202" t="e">
        <f>VLOOKUP(B14,'пр.взв.'!B13:F44,4,FALSE)</f>
        <v>#N/A</v>
      </c>
      <c r="G14" s="204"/>
      <c r="H14" s="187"/>
      <c r="I14" s="185"/>
      <c r="J14" s="187"/>
      <c r="K14" s="85" t="s">
        <v>24</v>
      </c>
    </row>
    <row r="15" spans="1:11" ht="19.5" customHeight="1" thickBot="1">
      <c r="A15" s="191"/>
      <c r="B15" s="193"/>
      <c r="C15" s="199"/>
      <c r="D15" s="201"/>
      <c r="E15" s="203"/>
      <c r="F15" s="203"/>
      <c r="G15" s="186"/>
      <c r="H15" s="188"/>
      <c r="I15" s="186"/>
      <c r="J15" s="188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205" t="s">
        <v>25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89"/>
      <c r="B19" s="192"/>
      <c r="C19" s="194" t="s">
        <v>20</v>
      </c>
      <c r="D19" s="196" t="e">
        <f>VLOOKUP(B19,'пр.взв.'!B7:E38,2,FALSE)</f>
        <v>#N/A</v>
      </c>
      <c r="E19" s="202" t="e">
        <f>VLOOKUP(B19,'пр.взв.'!B7:E38,3,FALSE)</f>
        <v>#N/A</v>
      </c>
      <c r="F19" s="145" t="e">
        <f>VLOOKUP(B19,'пр.взв.'!B7:E38,4,FALSE)</f>
        <v>#N/A</v>
      </c>
      <c r="G19" s="185"/>
      <c r="H19" s="187"/>
      <c r="I19" s="185"/>
      <c r="J19" s="187"/>
      <c r="K19" s="84" t="s">
        <v>21</v>
      </c>
    </row>
    <row r="20" spans="1:11" ht="19.5" customHeight="1" thickBot="1">
      <c r="A20" s="190"/>
      <c r="B20" s="193"/>
      <c r="C20" s="195"/>
      <c r="D20" s="197"/>
      <c r="E20" s="203"/>
      <c r="F20" s="146"/>
      <c r="G20" s="186"/>
      <c r="H20" s="188"/>
      <c r="I20" s="186"/>
      <c r="J20" s="188"/>
      <c r="K20" s="85" t="s">
        <v>22</v>
      </c>
    </row>
    <row r="21" spans="1:11" ht="19.5" customHeight="1">
      <c r="A21" s="190"/>
      <c r="B21" s="192"/>
      <c r="C21" s="198" t="s">
        <v>23</v>
      </c>
      <c r="D21" s="196" t="e">
        <f>VLOOKUP(B21,'пр.взв.'!B7:E38,2,FALSE)</f>
        <v>#N/A</v>
      </c>
      <c r="E21" s="145" t="e">
        <f>VLOOKUP(B21,'пр.взв.'!B7:E38,3,FALSE)</f>
        <v>#N/A</v>
      </c>
      <c r="F21" s="202" t="e">
        <f>VLOOKUP(B21,'пр.взв.'!B7:E38,4,FALSE)</f>
        <v>#N/A</v>
      </c>
      <c r="G21" s="204"/>
      <c r="H21" s="187"/>
      <c r="I21" s="185"/>
      <c r="J21" s="187"/>
      <c r="K21" s="85" t="s">
        <v>24</v>
      </c>
    </row>
    <row r="22" spans="1:11" ht="19.5" customHeight="1" thickBot="1">
      <c r="A22" s="191"/>
      <c r="B22" s="193"/>
      <c r="C22" s="199"/>
      <c r="D22" s="197"/>
      <c r="E22" s="146"/>
      <c r="F22" s="203"/>
      <c r="G22" s="186"/>
      <c r="H22" s="188"/>
      <c r="I22" s="186"/>
      <c r="J22" s="188"/>
      <c r="K22" s="86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3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4"/>
      <c r="F25" s="8"/>
      <c r="G25" s="4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4">
      <selection activeCell="E35" sqref="E35:E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8" t="s">
        <v>11</v>
      </c>
      <c r="B1" s="208"/>
      <c r="C1" s="208"/>
      <c r="D1" s="208"/>
      <c r="E1" s="208"/>
      <c r="F1" s="208"/>
    </row>
    <row r="2" spans="1:6" ht="35.25" customHeight="1">
      <c r="A2" s="207" t="str">
        <f>HYPERLINK('[1]реквизиты'!$A$2)</f>
        <v>THE WORLD CHAMPIONSHIP IN COMBAT SAMBO</v>
      </c>
      <c r="B2" s="207"/>
      <c r="C2" s="207"/>
      <c r="D2" s="207"/>
      <c r="E2" s="207"/>
      <c r="F2" s="207"/>
    </row>
    <row r="3" spans="1:6" ht="23.25" customHeight="1">
      <c r="A3" s="209" t="str">
        <f>HYPERLINK('[1]реквизиты'!$A$3)</f>
        <v>13-17 November 2008      S.Petersburg /Rossia/</v>
      </c>
      <c r="B3" s="209"/>
      <c r="C3" s="209"/>
      <c r="D3" s="209"/>
      <c r="E3" s="209"/>
      <c r="F3" s="209"/>
    </row>
    <row r="4" spans="1:6" ht="27.75" customHeight="1" thickBot="1">
      <c r="A4" s="206" t="s">
        <v>78</v>
      </c>
      <c r="B4" s="206"/>
      <c r="C4" s="206"/>
      <c r="D4" s="206"/>
      <c r="E4" s="206"/>
      <c r="F4" s="206"/>
    </row>
    <row r="5" spans="1:6" ht="12.75" customHeight="1">
      <c r="A5" s="212" t="s">
        <v>9</v>
      </c>
      <c r="B5" s="214" t="s">
        <v>2</v>
      </c>
      <c r="C5" s="212" t="s">
        <v>3</v>
      </c>
      <c r="D5" s="212" t="s">
        <v>38</v>
      </c>
      <c r="E5" s="212" t="s">
        <v>5</v>
      </c>
      <c r="F5" s="212" t="s">
        <v>6</v>
      </c>
    </row>
    <row r="6" spans="1:6" ht="12.75" customHeight="1" thickBot="1">
      <c r="A6" s="213" t="s">
        <v>9</v>
      </c>
      <c r="B6" s="215"/>
      <c r="C6" s="213" t="s">
        <v>3</v>
      </c>
      <c r="D6" s="213" t="s">
        <v>4</v>
      </c>
      <c r="E6" s="213" t="s">
        <v>5</v>
      </c>
      <c r="F6" s="213" t="s">
        <v>6</v>
      </c>
    </row>
    <row r="7" spans="1:6" ht="12.75" customHeight="1">
      <c r="A7" s="133">
        <v>1</v>
      </c>
      <c r="B7" s="210">
        <v>1</v>
      </c>
      <c r="C7" s="211" t="s">
        <v>39</v>
      </c>
      <c r="D7" s="141" t="s">
        <v>40</v>
      </c>
      <c r="E7" s="133" t="s">
        <v>41</v>
      </c>
      <c r="F7" s="141"/>
    </row>
    <row r="8" spans="1:6" ht="12.75" customHeight="1">
      <c r="A8" s="133"/>
      <c r="B8" s="210"/>
      <c r="C8" s="211"/>
      <c r="D8" s="141"/>
      <c r="E8" s="133"/>
      <c r="F8" s="141"/>
    </row>
    <row r="9" spans="1:6" ht="12.75" customHeight="1">
      <c r="A9" s="133">
        <v>2</v>
      </c>
      <c r="B9" s="210">
        <v>2</v>
      </c>
      <c r="C9" s="211" t="s">
        <v>42</v>
      </c>
      <c r="D9" s="141" t="s">
        <v>40</v>
      </c>
      <c r="E9" s="133" t="s">
        <v>43</v>
      </c>
      <c r="F9" s="141"/>
    </row>
    <row r="10" spans="1:6" ht="12.75" customHeight="1">
      <c r="A10" s="133"/>
      <c r="B10" s="210"/>
      <c r="C10" s="211"/>
      <c r="D10" s="141"/>
      <c r="E10" s="133"/>
      <c r="F10" s="141"/>
    </row>
    <row r="11" spans="1:6" ht="15" customHeight="1">
      <c r="A11" s="133">
        <v>3</v>
      </c>
      <c r="B11" s="210">
        <v>3</v>
      </c>
      <c r="C11" s="211" t="s">
        <v>44</v>
      </c>
      <c r="D11" s="141" t="s">
        <v>45</v>
      </c>
      <c r="E11" s="133" t="s">
        <v>46</v>
      </c>
      <c r="F11" s="141"/>
    </row>
    <row r="12" spans="1:6" ht="12.75" customHeight="1">
      <c r="A12" s="133"/>
      <c r="B12" s="210"/>
      <c r="C12" s="211"/>
      <c r="D12" s="141"/>
      <c r="E12" s="133"/>
      <c r="F12" s="141"/>
    </row>
    <row r="13" spans="1:6" ht="15" customHeight="1">
      <c r="A13" s="133">
        <v>4</v>
      </c>
      <c r="B13" s="210">
        <v>4</v>
      </c>
      <c r="C13" s="211" t="s">
        <v>47</v>
      </c>
      <c r="D13" s="141" t="s">
        <v>48</v>
      </c>
      <c r="E13" s="133" t="s">
        <v>49</v>
      </c>
      <c r="F13" s="141"/>
    </row>
    <row r="14" spans="1:6" ht="15" customHeight="1">
      <c r="A14" s="133"/>
      <c r="B14" s="210"/>
      <c r="C14" s="211"/>
      <c r="D14" s="141"/>
      <c r="E14" s="133"/>
      <c r="F14" s="141"/>
    </row>
    <row r="15" spans="1:6" ht="15.75" customHeight="1">
      <c r="A15" s="133">
        <v>5</v>
      </c>
      <c r="B15" s="210">
        <v>5</v>
      </c>
      <c r="C15" s="211" t="s">
        <v>50</v>
      </c>
      <c r="D15" s="141" t="s">
        <v>51</v>
      </c>
      <c r="E15" s="133" t="s">
        <v>52</v>
      </c>
      <c r="F15" s="141"/>
    </row>
    <row r="16" spans="1:6" ht="12.75" customHeight="1">
      <c r="A16" s="133"/>
      <c r="B16" s="210"/>
      <c r="C16" s="211"/>
      <c r="D16" s="141"/>
      <c r="E16" s="133"/>
      <c r="F16" s="141"/>
    </row>
    <row r="17" spans="1:6" ht="15" customHeight="1">
      <c r="A17" s="133">
        <v>6</v>
      </c>
      <c r="B17" s="210">
        <v>6</v>
      </c>
      <c r="C17" s="211" t="s">
        <v>53</v>
      </c>
      <c r="D17" s="141" t="s">
        <v>54</v>
      </c>
      <c r="E17" s="133" t="s">
        <v>55</v>
      </c>
      <c r="F17" s="141"/>
    </row>
    <row r="18" spans="1:6" ht="12.75" customHeight="1">
      <c r="A18" s="133"/>
      <c r="B18" s="210"/>
      <c r="C18" s="211"/>
      <c r="D18" s="141"/>
      <c r="E18" s="133"/>
      <c r="F18" s="141"/>
    </row>
    <row r="19" spans="1:6" ht="15" customHeight="1">
      <c r="A19" s="133">
        <v>7</v>
      </c>
      <c r="B19" s="210">
        <v>7</v>
      </c>
      <c r="C19" s="211" t="s">
        <v>56</v>
      </c>
      <c r="D19" s="141" t="s">
        <v>57</v>
      </c>
      <c r="E19" s="133" t="s">
        <v>58</v>
      </c>
      <c r="F19" s="141"/>
    </row>
    <row r="20" spans="1:6" ht="12.75" customHeight="1">
      <c r="A20" s="133"/>
      <c r="B20" s="210"/>
      <c r="C20" s="211"/>
      <c r="D20" s="141"/>
      <c r="E20" s="133"/>
      <c r="F20" s="141"/>
    </row>
    <row r="21" spans="1:6" ht="15" customHeight="1">
      <c r="A21" s="133">
        <v>8</v>
      </c>
      <c r="B21" s="210">
        <v>8</v>
      </c>
      <c r="C21" s="211" t="s">
        <v>59</v>
      </c>
      <c r="D21" s="141" t="s">
        <v>57</v>
      </c>
      <c r="E21" s="133" t="s">
        <v>60</v>
      </c>
      <c r="F21" s="141"/>
    </row>
    <row r="22" spans="1:6" ht="12.75" customHeight="1">
      <c r="A22" s="133"/>
      <c r="B22" s="210"/>
      <c r="C22" s="211"/>
      <c r="D22" s="141"/>
      <c r="E22" s="133"/>
      <c r="F22" s="141"/>
    </row>
    <row r="23" spans="1:6" ht="15" customHeight="1">
      <c r="A23" s="133">
        <v>9</v>
      </c>
      <c r="B23" s="210">
        <v>9</v>
      </c>
      <c r="C23" s="211" t="s">
        <v>61</v>
      </c>
      <c r="D23" s="141" t="s">
        <v>62</v>
      </c>
      <c r="E23" s="133" t="s">
        <v>63</v>
      </c>
      <c r="F23" s="141"/>
    </row>
    <row r="24" spans="1:6" ht="12.75" customHeight="1">
      <c r="A24" s="133"/>
      <c r="B24" s="210"/>
      <c r="C24" s="211"/>
      <c r="D24" s="141"/>
      <c r="E24" s="133"/>
      <c r="F24" s="141"/>
    </row>
    <row r="25" spans="1:6" ht="15" customHeight="1">
      <c r="A25" s="133">
        <v>10</v>
      </c>
      <c r="B25" s="210">
        <v>10</v>
      </c>
      <c r="C25" s="211" t="s">
        <v>64</v>
      </c>
      <c r="D25" s="141" t="s">
        <v>65</v>
      </c>
      <c r="E25" s="133" t="s">
        <v>66</v>
      </c>
      <c r="F25" s="141"/>
    </row>
    <row r="26" spans="1:6" ht="12.75" customHeight="1">
      <c r="A26" s="133"/>
      <c r="B26" s="210"/>
      <c r="C26" s="211"/>
      <c r="D26" s="141"/>
      <c r="E26" s="133"/>
      <c r="F26" s="141"/>
    </row>
    <row r="27" spans="1:6" ht="15" customHeight="1">
      <c r="A27" s="133">
        <v>11</v>
      </c>
      <c r="B27" s="210">
        <v>11</v>
      </c>
      <c r="C27" s="211" t="s">
        <v>67</v>
      </c>
      <c r="D27" s="141" t="s">
        <v>68</v>
      </c>
      <c r="E27" s="133" t="s">
        <v>69</v>
      </c>
      <c r="F27" s="141"/>
    </row>
    <row r="28" spans="1:6" ht="12.75" customHeight="1">
      <c r="A28" s="133"/>
      <c r="B28" s="210"/>
      <c r="C28" s="211"/>
      <c r="D28" s="141"/>
      <c r="E28" s="133"/>
      <c r="F28" s="141"/>
    </row>
    <row r="29" spans="1:6" ht="15" customHeight="1">
      <c r="A29" s="133">
        <v>12</v>
      </c>
      <c r="B29" s="210">
        <v>12</v>
      </c>
      <c r="C29" s="211" t="s">
        <v>70</v>
      </c>
      <c r="D29" s="141" t="s">
        <v>45</v>
      </c>
      <c r="E29" s="133" t="s">
        <v>71</v>
      </c>
      <c r="F29" s="141"/>
    </row>
    <row r="30" spans="1:6" ht="12.75" customHeight="1">
      <c r="A30" s="133"/>
      <c r="B30" s="210"/>
      <c r="C30" s="211"/>
      <c r="D30" s="141"/>
      <c r="E30" s="133"/>
      <c r="F30" s="141"/>
    </row>
    <row r="31" spans="1:6" ht="15" customHeight="1">
      <c r="A31" s="133">
        <v>13</v>
      </c>
      <c r="B31" s="210">
        <v>13</v>
      </c>
      <c r="C31" s="211" t="s">
        <v>72</v>
      </c>
      <c r="D31" s="141" t="s">
        <v>45</v>
      </c>
      <c r="E31" s="133" t="s">
        <v>73</v>
      </c>
      <c r="F31" s="141"/>
    </row>
    <row r="32" spans="1:6" ht="15.75" customHeight="1">
      <c r="A32" s="133"/>
      <c r="B32" s="210"/>
      <c r="C32" s="211"/>
      <c r="D32" s="141"/>
      <c r="E32" s="133"/>
      <c r="F32" s="141"/>
    </row>
    <row r="33" spans="1:6" ht="15" customHeight="1">
      <c r="A33" s="133">
        <v>14</v>
      </c>
      <c r="B33" s="210">
        <v>14</v>
      </c>
      <c r="C33" s="211" t="s">
        <v>74</v>
      </c>
      <c r="D33" s="141" t="s">
        <v>51</v>
      </c>
      <c r="E33" s="133" t="s">
        <v>75</v>
      </c>
      <c r="F33" s="141"/>
    </row>
    <row r="34" spans="1:6" ht="12.75" customHeight="1">
      <c r="A34" s="133"/>
      <c r="B34" s="210"/>
      <c r="C34" s="211"/>
      <c r="D34" s="141"/>
      <c r="E34" s="133"/>
      <c r="F34" s="141"/>
    </row>
    <row r="35" spans="1:6" ht="15" customHeight="1">
      <c r="A35" s="133">
        <v>15</v>
      </c>
      <c r="B35" s="210">
        <v>15</v>
      </c>
      <c r="C35" s="211" t="s">
        <v>76</v>
      </c>
      <c r="D35" s="141" t="s">
        <v>77</v>
      </c>
      <c r="E35" s="133" t="s">
        <v>81</v>
      </c>
      <c r="F35" s="141"/>
    </row>
    <row r="36" spans="1:6" ht="12.75" customHeight="1">
      <c r="A36" s="133"/>
      <c r="B36" s="210"/>
      <c r="C36" s="211"/>
      <c r="D36" s="141"/>
      <c r="E36" s="133"/>
      <c r="F36" s="141"/>
    </row>
    <row r="37" spans="1:6" ht="15" customHeight="1">
      <c r="A37" s="133">
        <v>16</v>
      </c>
      <c r="B37" s="210"/>
      <c r="C37" s="216"/>
      <c r="D37" s="164"/>
      <c r="E37" s="164"/>
      <c r="F37" s="141"/>
    </row>
    <row r="38" spans="1:6" ht="12.75" customHeight="1">
      <c r="A38" s="133"/>
      <c r="B38" s="210"/>
      <c r="C38" s="216"/>
      <c r="D38" s="164"/>
      <c r="E38" s="164"/>
      <c r="F38" s="14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4" ht="12.75">
      <c r="A42" s="48"/>
      <c r="B42" s="48"/>
      <c r="C42" s="48"/>
      <c r="D42" s="51"/>
    </row>
    <row r="43" spans="1:5" ht="12.75">
      <c r="A43" s="52">
        <f>HYPERLINK('[1]реквизиты'!$A$22)</f>
      </c>
      <c r="B43" s="48"/>
      <c r="C43" s="48"/>
      <c r="D43" s="53"/>
      <c r="E43" s="49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5">
      <selection activeCell="F16" sqref="F1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7" t="str">
        <f>HYPERLINK('[1]реквизиты'!$A$2)</f>
        <v>THE WORLD CHAMPIONSHIP IN COMBAT SAMBO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13-17 November 2008      S.Petersburg /Rossia/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9"/>
    </row>
    <row r="3" spans="1:12" ht="15.75">
      <c r="A3" s="238" t="str">
        <f>HYPERLINK('пр.взв.'!A4)</f>
        <v>Weight category 68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5"/>
    </row>
    <row r="5" spans="1:13" ht="12.75" customHeight="1" thickBot="1">
      <c r="A5" s="235">
        <v>1</v>
      </c>
      <c r="B5" s="230" t="str">
        <f>VLOOKUP(A5,'пр.взв.'!B7:C38,2,FALSE)</f>
        <v>BATSCHURIN Denis</v>
      </c>
      <c r="C5" s="232" t="str">
        <f>VLOOKUP(B5,'пр.взв.'!C7:D38,2,FALSE)</f>
        <v>1980</v>
      </c>
      <c r="D5" s="234" t="str">
        <f>VLOOKUP(A5,'пр.взв.'!B6:E37,4,FALSE)</f>
        <v>GER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7"/>
      <c r="B6" s="231"/>
      <c r="C6" s="233"/>
      <c r="D6" s="22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7">
        <v>9</v>
      </c>
      <c r="B7" s="226" t="str">
        <f>VLOOKUP(A7,'пр.взв.'!B9:C40,2,FALSE)</f>
        <v>PARDAEV Ozod</v>
      </c>
      <c r="C7" s="228" t="str">
        <f>VLOOKUP(B7,'пр.взв.'!C9:D40,2,FALSE)</f>
        <v>1987</v>
      </c>
      <c r="D7" s="228" t="str">
        <f>VLOOKUP(A7,'пр.взв.'!B6:E37,4,FALSE)</f>
        <v>UZB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8"/>
      <c r="B8" s="227"/>
      <c r="C8" s="229"/>
      <c r="D8" s="22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235">
        <v>5</v>
      </c>
      <c r="B9" s="230" t="str">
        <f>VLOOKUP(A9,'пр.взв.'!B11:C42,2,FALSE)</f>
        <v>ROTARU Vjaceslav</v>
      </c>
      <c r="C9" s="232" t="str">
        <f>VLOOKUP(B9,'пр.взв.'!C11:D42,2,FALSE)</f>
        <v>1982</v>
      </c>
      <c r="D9" s="232" t="str">
        <f>VLOOKUP(A9,'пр.взв.'!B6:E37,4,FALSE)</f>
        <v>MDA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217"/>
      <c r="B10" s="231"/>
      <c r="C10" s="233"/>
      <c r="D10" s="23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7">
        <v>13</v>
      </c>
      <c r="B11" s="226" t="str">
        <f>VLOOKUP(A11,'пр.взв.'!B7:C38,2,FALSE)</f>
        <v>RISTOV Murat</v>
      </c>
      <c r="C11" s="228" t="str">
        <f>VLOOKUP(B11,'пр.взв.'!C7:D38,2,FALSE)</f>
        <v>1983</v>
      </c>
      <c r="D11" s="228" t="str">
        <f>VLOOKUP(A11,'пр.взв.'!B6:E37,4,FALSE)</f>
        <v>RUS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8"/>
      <c r="B12" s="227"/>
      <c r="C12" s="229"/>
      <c r="D12" s="229"/>
      <c r="E12" s="17"/>
      <c r="F12" s="225"/>
      <c r="G12" s="225"/>
      <c r="H12" s="25"/>
      <c r="I12" s="19"/>
      <c r="J12" s="13"/>
      <c r="K12" s="13"/>
      <c r="L12" s="13"/>
    </row>
    <row r="13" spans="1:12" ht="12.75" customHeight="1" thickBot="1">
      <c r="A13" s="235">
        <v>3</v>
      </c>
      <c r="B13" s="230" t="str">
        <f>VLOOKUP(A13,'пр.взв.'!B7:C38,2,FALSE)</f>
        <v>RUESCH Michaele</v>
      </c>
      <c r="C13" s="232" t="str">
        <f>VLOOKUP(B13,'пр.взв.'!C7:D38,2,FALSE)</f>
        <v>1983</v>
      </c>
      <c r="D13" s="232" t="str">
        <f>VLOOKUP(A13,'пр.взв.'!B6:E37,4,FALSE)</f>
        <v>USA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217"/>
      <c r="B14" s="231"/>
      <c r="C14" s="233"/>
      <c r="D14" s="23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7">
        <v>11</v>
      </c>
      <c r="B15" s="226" t="str">
        <f>VLOOKUP(A15,'пр.взв.'!B17:C47,2,FALSE)</f>
        <v>SEVKOVS Vladimirs</v>
      </c>
      <c r="C15" s="228" t="str">
        <f>VLOOKUP(B15,'пр.взв.'!C17:D47,2,FALSE)</f>
        <v>1979</v>
      </c>
      <c r="D15" s="228" t="str">
        <f>VLOOKUP(A15,'пр.взв.'!B6:E37,4,FALSE)</f>
        <v>LAT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8"/>
      <c r="B16" s="227"/>
      <c r="C16" s="229"/>
      <c r="D16" s="22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35">
        <v>7</v>
      </c>
      <c r="B17" s="230" t="str">
        <f>VLOOKUP(A17,'пр.взв.'!B19:C49,2,FALSE)</f>
        <v>ESIN Bejbit</v>
      </c>
      <c r="C17" s="232" t="str">
        <f>VLOOKUP(B17,'пр.взв.'!C19:D49,2,FALSE)</f>
        <v>1984</v>
      </c>
      <c r="D17" s="232" t="str">
        <f>VLOOKUP(A17,'пр.взв.'!B6:E37,4,FALSE)</f>
        <v>KAZ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217"/>
      <c r="B18" s="231"/>
      <c r="C18" s="233"/>
      <c r="D18" s="23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7">
        <v>15</v>
      </c>
      <c r="B19" s="226" t="str">
        <f>VLOOKUP(A19,'пр.взв.'!B21:C51,2,FALSE)</f>
        <v>SPAVLOVICH Ivan</v>
      </c>
      <c r="C19" s="228" t="str">
        <f>VLOOKUP(B19,'пр.взв.'!C21:D51,2,FALSE)</f>
        <v>1988</v>
      </c>
      <c r="D19" s="228" t="str">
        <f>VLOOKUP(A19,'пр.взв.'!B6:E37,4,FALSE)</f>
        <v>SRB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8"/>
      <c r="B20" s="227"/>
      <c r="C20" s="229"/>
      <c r="D20" s="22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35">
        <v>2</v>
      </c>
      <c r="B22" s="230" t="str">
        <f>VLOOKUP(СТАРТОВЫЙ!A22,'пр.взв.'!B7:C38,2,FALSE)</f>
        <v>KOSTOV Sevastiyan</v>
      </c>
      <c r="C22" s="232" t="str">
        <f>VLOOKUP(СТАРТОВЫЙ!B22,'пр.взв.'!C7:D38,2,FALSE)</f>
        <v>1980</v>
      </c>
      <c r="D22" s="234" t="str">
        <f>VLOOKUP(A22,'пр.взв.'!B5:E36,4,FALSE)</f>
        <v>BUL</v>
      </c>
      <c r="E22" s="12"/>
      <c r="F22" s="13"/>
      <c r="G22" s="13"/>
      <c r="H22" s="13"/>
      <c r="I22" s="13"/>
      <c r="J22" s="4"/>
      <c r="K22" s="16"/>
    </row>
    <row r="23" spans="1:11" ht="15.75">
      <c r="A23" s="217"/>
      <c r="B23" s="231"/>
      <c r="C23" s="233"/>
      <c r="D23" s="228"/>
      <c r="E23" s="19"/>
      <c r="F23" s="15"/>
      <c r="G23" s="15"/>
      <c r="H23" s="13"/>
      <c r="I23" s="13"/>
      <c r="J23" s="4"/>
      <c r="K23" s="31"/>
    </row>
    <row r="24" spans="1:11" ht="16.5" thickBot="1">
      <c r="A24" s="217">
        <v>10</v>
      </c>
      <c r="B24" s="226" t="str">
        <f>VLOOKUP(СТАРТОВЫЙ!A24,'пр.взв.'!B9:C40,2,FALSE)</f>
        <v>GRECHIHO Sergej</v>
      </c>
      <c r="C24" s="228" t="str">
        <f>VLOOKUP(СТАРТОВЫЙ!B24,'пр.взв.'!C9:D40,2,FALSE)</f>
        <v>1985</v>
      </c>
      <c r="D24" s="228" t="str">
        <f>VLOOKUP(A24,'пр.взв.'!B5:E36,4,FALSE)</f>
        <v>LTU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218"/>
      <c r="B25" s="227"/>
      <c r="C25" s="229"/>
      <c r="D25" s="229"/>
      <c r="E25" s="17"/>
      <c r="F25" s="21"/>
      <c r="G25" s="19"/>
      <c r="H25" s="13"/>
      <c r="I25" s="13"/>
      <c r="J25" s="4"/>
      <c r="K25" s="31"/>
    </row>
    <row r="26" spans="1:11" ht="16.5" thickBot="1">
      <c r="A26" s="235">
        <v>6</v>
      </c>
      <c r="B26" s="230" t="str">
        <f>VLOOKUP(СТАРТОВЫЙ!A26,'пр.взв.'!B11:C42,2,FALSE)</f>
        <v>SAMITDINOV Nurbek</v>
      </c>
      <c r="C26" s="232" t="str">
        <f>VLOOKUP(СТАРТОВЫЙ!B26,'пр.взв.'!C11:D42,2,FALSE)</f>
        <v>1978</v>
      </c>
      <c r="D26" s="232" t="str">
        <f>VLOOKUP(A26,'пр.взв.'!B5:E36,4,FALSE)</f>
        <v>KGZ</v>
      </c>
      <c r="E26" s="12"/>
      <c r="F26" s="21"/>
      <c r="G26" s="16"/>
      <c r="H26" s="26"/>
      <c r="I26" s="13"/>
      <c r="J26" s="4"/>
      <c r="K26" s="31"/>
    </row>
    <row r="27" spans="1:11" ht="15.75">
      <c r="A27" s="217"/>
      <c r="B27" s="231"/>
      <c r="C27" s="233"/>
      <c r="D27" s="233"/>
      <c r="E27" s="19"/>
      <c r="F27" s="24"/>
      <c r="G27" s="15"/>
      <c r="H27" s="25"/>
      <c r="I27" s="13"/>
      <c r="J27" s="4"/>
      <c r="K27" s="31"/>
    </row>
    <row r="28" spans="1:11" ht="16.5" thickBot="1">
      <c r="A28" s="217">
        <v>14</v>
      </c>
      <c r="B28" s="226" t="str">
        <f>VLOOKUP(СТАРТОВЫЙ!A28,'пр.взв.'!B13:C44,2,FALSE)</f>
        <v>MARKARJAN Edvard</v>
      </c>
      <c r="C28" s="228" t="str">
        <f>VLOOKUP(СТАРТОВЫЙ!B28,'пр.взв.'!C13:D44,2,FALSE)</f>
        <v>1982</v>
      </c>
      <c r="D28" s="228" t="str">
        <f>VLOOKUP(A28,'пр.взв.'!B5:E36,4,FALSE)</f>
        <v>UKR</v>
      </c>
      <c r="E28" s="16"/>
      <c r="F28" s="15"/>
      <c r="G28" s="15"/>
      <c r="H28" s="25"/>
      <c r="I28" s="28"/>
      <c r="J28" s="4"/>
      <c r="K28" s="31"/>
    </row>
    <row r="29" spans="1:11" ht="16.5" thickBot="1">
      <c r="A29" s="218"/>
      <c r="B29" s="227"/>
      <c r="C29" s="229"/>
      <c r="D29" s="229"/>
      <c r="E29" s="17"/>
      <c r="F29" s="225"/>
      <c r="G29" s="225"/>
      <c r="H29" s="25"/>
      <c r="I29" s="19"/>
      <c r="J29" s="3"/>
      <c r="K29" s="30"/>
    </row>
    <row r="30" spans="1:9" ht="16.5" thickBot="1">
      <c r="A30" s="235">
        <v>4</v>
      </c>
      <c r="B30" s="230" t="str">
        <f>VLOOKUP(A30,'пр.взв.'!B7:C38,2,FALSE)</f>
        <v>IONESCU Liviu</v>
      </c>
      <c r="C30" s="232" t="str">
        <f>VLOOKUP(B30,'пр.взв.'!C7:D38,2,FALSE)</f>
        <v>1977</v>
      </c>
      <c r="D30" s="232" t="str">
        <f>VLOOKUP(A30,'пр.взв.'!B5:E36,4,FALSE)</f>
        <v>ROU</v>
      </c>
      <c r="E30" s="12"/>
      <c r="F30" s="15"/>
      <c r="G30" s="15"/>
      <c r="H30" s="25"/>
      <c r="I30" s="16"/>
    </row>
    <row r="31" spans="1:9" ht="15.75">
      <c r="A31" s="217"/>
      <c r="B31" s="231"/>
      <c r="C31" s="233"/>
      <c r="D31" s="233"/>
      <c r="E31" s="19"/>
      <c r="F31" s="15"/>
      <c r="G31" s="15"/>
      <c r="H31" s="25"/>
      <c r="I31" s="13"/>
    </row>
    <row r="32" spans="1:9" ht="16.5" thickBot="1">
      <c r="A32" s="217">
        <v>12</v>
      </c>
      <c r="B32" s="226" t="str">
        <f>VLOOKUP(СТАРТОВЫЙ!A32,'пр.взв.'!B17:C47,2,FALSE)</f>
        <v>VARDANYAN Vachik</v>
      </c>
      <c r="C32" s="228" t="str">
        <f>VLOOKUP(СТАРТОВЫЙ!B32,'пр.взв.'!C17:D47,2,FALSE)</f>
        <v>1983</v>
      </c>
      <c r="D32" s="228" t="str">
        <f>VLOOKUP(A32,'пр.взв.'!B5:E36,4,FALSE)</f>
        <v>ARM</v>
      </c>
      <c r="E32" s="16"/>
      <c r="F32" s="20"/>
      <c r="G32" s="15"/>
      <c r="H32" s="25"/>
      <c r="I32" s="13"/>
    </row>
    <row r="33" spans="1:9" ht="16.5" thickBot="1">
      <c r="A33" s="218"/>
      <c r="B33" s="227"/>
      <c r="C33" s="229"/>
      <c r="D33" s="229"/>
      <c r="E33" s="17"/>
      <c r="F33" s="21"/>
      <c r="G33" s="19"/>
      <c r="H33" s="27"/>
      <c r="I33" s="13"/>
    </row>
    <row r="34" spans="1:9" ht="16.5" thickBot="1">
      <c r="A34" s="235">
        <v>8</v>
      </c>
      <c r="B34" s="230" t="str">
        <f>VLOOKUP(СТАРТОВЫЙ!A34,'пр.взв.'!B19:C49,2,FALSE)</f>
        <v>MULLER Tomas</v>
      </c>
      <c r="C34" s="232" t="str">
        <f>VLOOKUP(СТАРТОВЫЙ!B34,'пр.взв.'!C19:D49,2,FALSE)</f>
        <v>1984</v>
      </c>
      <c r="D34" s="232" t="str">
        <f>VLOOKUP(A34,'пр.взв.'!B5:E36,4,FALSE)</f>
        <v>CZE</v>
      </c>
      <c r="E34" s="12"/>
      <c r="F34" s="22"/>
      <c r="G34" s="16"/>
      <c r="H34" s="10"/>
      <c r="I34" s="10"/>
    </row>
    <row r="35" spans="1:9" ht="15.75">
      <c r="A35" s="217"/>
      <c r="B35" s="231"/>
      <c r="C35" s="233"/>
      <c r="D35" s="233"/>
      <c r="E35" s="19" t="s">
        <v>79</v>
      </c>
      <c r="F35" s="23"/>
      <c r="G35" s="17"/>
      <c r="H35" s="18"/>
      <c r="I35" s="18"/>
    </row>
    <row r="36" spans="1:9" ht="16.5" thickBot="1">
      <c r="A36" s="217">
        <v>16</v>
      </c>
      <c r="B36" s="221" t="e">
        <f>VLOOKUP(СТАРТОВЫЙ!A36,'пр.взв.'!B21:C51,2,FALSE)</f>
        <v>#N/A</v>
      </c>
      <c r="C36" s="223" t="e">
        <f>VLOOKUP(СТАРТОВЫЙ!B36,'пр.взв.'!C21:D51,2,FALSE)</f>
        <v>#N/A</v>
      </c>
      <c r="D36" s="223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218"/>
      <c r="B37" s="222"/>
      <c r="C37" s="224"/>
      <c r="D37" s="224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8"/>
      <c r="C40" s="107"/>
      <c r="D40" s="219" t="s">
        <v>1</v>
      </c>
      <c r="E40" s="34"/>
      <c r="F40" s="34"/>
      <c r="G40" s="34"/>
      <c r="H40" s="34"/>
      <c r="I40" s="34"/>
    </row>
    <row r="41" spans="2:10" ht="12" customHeight="1">
      <c r="B41" s="107"/>
      <c r="C41" s="107"/>
      <c r="D41" s="219"/>
      <c r="E41" s="34"/>
      <c r="F41" s="34"/>
      <c r="G41" s="34"/>
      <c r="H41" s="34"/>
      <c r="I41" s="34"/>
      <c r="J41" s="34"/>
    </row>
    <row r="42" spans="2:11" ht="12" customHeight="1">
      <c r="B42" s="107"/>
      <c r="C42" s="107"/>
      <c r="E42" s="6"/>
      <c r="F42" s="37"/>
      <c r="G42" s="34"/>
      <c r="H42" s="34"/>
      <c r="I42" s="34"/>
      <c r="J42" s="34"/>
      <c r="K42" s="34"/>
    </row>
    <row r="43" spans="2:11" ht="12" customHeight="1">
      <c r="B43" s="107"/>
      <c r="C43" s="107"/>
      <c r="E43" s="3"/>
      <c r="F43" s="36"/>
      <c r="G43" s="35"/>
      <c r="H43" s="37"/>
      <c r="I43" s="34"/>
      <c r="J43" s="34"/>
      <c r="K43" s="32"/>
    </row>
    <row r="44" spans="2:11" ht="12" customHeight="1">
      <c r="B44" s="108"/>
      <c r="C44" s="107"/>
      <c r="F44" s="34"/>
      <c r="G44" s="32"/>
      <c r="H44" s="39"/>
      <c r="I44" s="34"/>
      <c r="J44" s="34"/>
      <c r="K44" s="32"/>
    </row>
    <row r="45" spans="2:11" ht="12" customHeight="1" thickBot="1">
      <c r="B45" s="107"/>
      <c r="C45" s="107"/>
      <c r="F45" s="34"/>
      <c r="G45" s="32"/>
      <c r="H45" s="39"/>
      <c r="I45" s="35"/>
      <c r="J45" s="37"/>
      <c r="K45" s="32"/>
    </row>
    <row r="46" spans="2:12" ht="12" customHeight="1">
      <c r="B46" s="107"/>
      <c r="C46" s="107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107"/>
      <c r="C47" s="107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107"/>
      <c r="C48" s="107"/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108"/>
      <c r="C49" s="107"/>
      <c r="D49" s="220" t="s">
        <v>80</v>
      </c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107"/>
      <c r="C50" s="107"/>
      <c r="D50" s="220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107"/>
      <c r="C51" s="107"/>
      <c r="D51" s="109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107"/>
      <c r="C52" s="107"/>
      <c r="D52" s="109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108"/>
      <c r="C53" s="107"/>
      <c r="D53" s="107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107"/>
      <c r="C54" s="107"/>
      <c r="D54" s="109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107"/>
      <c r="C55" s="107"/>
      <c r="D55" s="109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4">
      <selection activeCell="P9" sqref="P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8" customWidth="1"/>
    <col min="6" max="6" width="3.7109375" style="8" customWidth="1"/>
    <col min="7" max="7" width="4.7109375" style="8" customWidth="1"/>
    <col min="8" max="8" width="3.8515625" style="8" customWidth="1"/>
    <col min="9" max="9" width="4.7109375" style="8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47" t="s">
        <v>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44"/>
      <c r="P1" s="44"/>
      <c r="Q1" s="44"/>
      <c r="R1" s="44"/>
    </row>
    <row r="2" spans="2:19" ht="39.75" customHeight="1" thickBot="1">
      <c r="B2" s="65"/>
      <c r="D2" s="97"/>
      <c r="E2" s="112"/>
      <c r="F2" s="112"/>
      <c r="G2" s="112"/>
      <c r="H2" s="112"/>
      <c r="I2" s="112"/>
      <c r="J2" s="97"/>
      <c r="K2" s="240" t="str">
        <f>HYPERLINK('[1]реквизиты'!$A$2)</f>
        <v>THE WORLD CHAMPIONSHIP IN COMBAT SAMBO</v>
      </c>
      <c r="L2" s="241"/>
      <c r="M2" s="241"/>
      <c r="N2" s="242"/>
      <c r="O2" s="45"/>
      <c r="P2" s="45"/>
      <c r="Q2" s="45"/>
      <c r="R2" s="45"/>
      <c r="S2" s="9"/>
    </row>
    <row r="3" spans="1:14" ht="20.25" customHeight="1" thickBot="1">
      <c r="A3" s="4"/>
      <c r="B3" s="66"/>
      <c r="J3" s="98"/>
      <c r="K3" s="243" t="str">
        <f>HYPERLINK('[1]реквизиты'!$A$3)</f>
        <v>13-17 November 2008      S.Petersburg /Rossia/</v>
      </c>
      <c r="L3" s="243"/>
      <c r="M3" s="243"/>
      <c r="N3" s="243"/>
    </row>
    <row r="4" spans="1:14" ht="19.5" customHeight="1" thickBot="1">
      <c r="A4" s="309" t="s">
        <v>36</v>
      </c>
      <c r="D4" s="99"/>
      <c r="E4" s="113"/>
      <c r="F4" s="113"/>
      <c r="G4" s="113"/>
      <c r="H4" s="113"/>
      <c r="I4" s="113"/>
      <c r="J4" s="99"/>
      <c r="K4" s="244" t="str">
        <f>HYPERLINK('пр.взв.'!A4)</f>
        <v>Weight category 68 кg.</v>
      </c>
      <c r="L4" s="245"/>
      <c r="M4" s="245"/>
      <c r="N4" s="246"/>
    </row>
    <row r="5" ht="12.75" customHeight="1" thickBot="1">
      <c r="A5" s="308" t="s">
        <v>22</v>
      </c>
    </row>
    <row r="6" spans="1:14" ht="12.75" customHeight="1" thickBot="1">
      <c r="A6" s="235">
        <v>1</v>
      </c>
      <c r="B6" s="256" t="str">
        <f>VLOOKUP(A6,'пр.взв.'!B7:C38,2,FALSE)</f>
        <v>BATSCHURIN Denis</v>
      </c>
      <c r="C6" s="234" t="str">
        <f>VLOOKUP(B6,'пр.взв.'!C7:D38,2,FALSE)</f>
        <v>1980</v>
      </c>
      <c r="D6" s="234" t="str">
        <f>VLOOKUP(A6,'пр.взв.'!B7:E38,4,FALSE)</f>
        <v>GER</v>
      </c>
      <c r="E6" s="12"/>
      <c r="F6" s="13"/>
      <c r="G6" s="13"/>
      <c r="H6" s="13"/>
      <c r="I6" s="13"/>
      <c r="J6" s="13"/>
      <c r="K6" s="267">
        <v>1</v>
      </c>
      <c r="L6" s="277">
        <v>13</v>
      </c>
      <c r="M6" s="310" t="str">
        <f>VLOOKUP(L6,'пр.взв.'!B7:E38,2,FALSE)</f>
        <v>RISTOV Murat</v>
      </c>
      <c r="N6" s="283" t="str">
        <f>VLOOKUP(L6,'пр.взв.'!B7:F38,4,FALSE)</f>
        <v>RUS</v>
      </c>
    </row>
    <row r="7" spans="1:14" ht="12.75" customHeight="1">
      <c r="A7" s="217"/>
      <c r="B7" s="257"/>
      <c r="C7" s="228"/>
      <c r="D7" s="228"/>
      <c r="E7" s="111" t="s">
        <v>82</v>
      </c>
      <c r="F7" s="15"/>
      <c r="G7" s="15"/>
      <c r="H7" s="58"/>
      <c r="K7" s="268"/>
      <c r="L7" s="278"/>
      <c r="M7" s="311"/>
      <c r="N7" s="284"/>
    </row>
    <row r="8" spans="1:14" ht="12.75" customHeight="1" thickBot="1">
      <c r="A8" s="217">
        <v>9</v>
      </c>
      <c r="B8" s="258" t="str">
        <f>VLOOKUP(A8,'пр.взв.'!B9:C40,2,FALSE)</f>
        <v>PARDAEV Ozod</v>
      </c>
      <c r="C8" s="228" t="str">
        <f>VLOOKUP(B8,'пр.взв.'!C9:D40,2,FALSE)</f>
        <v>1987</v>
      </c>
      <c r="D8" s="228" t="str">
        <f>VLOOKUP(A8,'пр.взв.'!B7:E38,4,FALSE)</f>
        <v>UZB</v>
      </c>
      <c r="E8" s="16" t="s">
        <v>83</v>
      </c>
      <c r="F8" s="20"/>
      <c r="G8" s="15"/>
      <c r="H8" s="13"/>
      <c r="K8" s="269">
        <v>2</v>
      </c>
      <c r="L8" s="279">
        <v>12</v>
      </c>
      <c r="M8" s="312" t="str">
        <f>VLOOKUP(L8,'пр.взв.'!B7:E38,2,FALSE)</f>
        <v>VARDANYAN Vachik</v>
      </c>
      <c r="N8" s="285" t="str">
        <f>VLOOKUP(L8,'пр.взв.'!B7:E38,4,FALSE)</f>
        <v>ARM</v>
      </c>
    </row>
    <row r="9" spans="1:14" ht="12.75" customHeight="1" thickBot="1">
      <c r="A9" s="218"/>
      <c r="B9" s="259"/>
      <c r="C9" s="229"/>
      <c r="D9" s="229"/>
      <c r="E9" s="17"/>
      <c r="F9" s="21"/>
      <c r="G9" s="111" t="s">
        <v>84</v>
      </c>
      <c r="H9" s="13"/>
      <c r="K9" s="269"/>
      <c r="L9" s="280"/>
      <c r="M9" s="313"/>
      <c r="N9" s="286"/>
    </row>
    <row r="10" spans="1:14" ht="12.75" customHeight="1" thickBot="1">
      <c r="A10" s="235">
        <v>5</v>
      </c>
      <c r="B10" s="256" t="str">
        <f>VLOOKUP(A10,'пр.взв.'!B11:C42,2,FALSE)</f>
        <v>ROTARU Vjaceslav</v>
      </c>
      <c r="C10" s="232" t="str">
        <f>VLOOKUP(B10,'пр.взв.'!C11:D42,2,FALSE)</f>
        <v>1982</v>
      </c>
      <c r="D10" s="232" t="str">
        <f>VLOOKUP(A10,'пр.взв.'!B7:E38,4,FALSE)</f>
        <v>MDA</v>
      </c>
      <c r="E10" s="12"/>
      <c r="F10" s="21"/>
      <c r="G10" s="16" t="s">
        <v>83</v>
      </c>
      <c r="H10" s="26"/>
      <c r="I10" s="13"/>
      <c r="K10" s="275">
        <v>3</v>
      </c>
      <c r="L10" s="281">
        <v>9</v>
      </c>
      <c r="M10" s="314" t="str">
        <f>VLOOKUP(L10,'пр.взв.'!B7:E38,2,FALSE)</f>
        <v>PARDAEV Ozod</v>
      </c>
      <c r="N10" s="287" t="str">
        <f>VLOOKUP(L10,'пр.взв.'!B7:E38,4,FALSE)</f>
        <v>UZB</v>
      </c>
    </row>
    <row r="11" spans="1:14" ht="12.75" customHeight="1">
      <c r="A11" s="217"/>
      <c r="B11" s="257"/>
      <c r="C11" s="233"/>
      <c r="D11" s="233"/>
      <c r="E11" s="111" t="s">
        <v>84</v>
      </c>
      <c r="F11" s="24"/>
      <c r="G11" s="15"/>
      <c r="H11" s="25"/>
      <c r="I11" s="13"/>
      <c r="J11" s="13"/>
      <c r="K11" s="275"/>
      <c r="L11" s="282"/>
      <c r="M11" s="315"/>
      <c r="N11" s="288"/>
    </row>
    <row r="12" spans="1:14" ht="12.75" customHeight="1" thickBot="1">
      <c r="A12" s="217">
        <v>13</v>
      </c>
      <c r="B12" s="258" t="str">
        <f>VLOOKUP(A12,'пр.взв.'!B7:C38,2,FALSE)</f>
        <v>RISTOV Murat</v>
      </c>
      <c r="C12" s="228" t="str">
        <f>VLOOKUP(B12,'пр.взв.'!C7:D38,2,FALSE)</f>
        <v>1983</v>
      </c>
      <c r="D12" s="228" t="str">
        <f>VLOOKUP(A12,'пр.взв.'!B7:E38,4,FALSE)</f>
        <v>RUS</v>
      </c>
      <c r="E12" s="16" t="s">
        <v>83</v>
      </c>
      <c r="F12" s="15"/>
      <c r="G12" s="15"/>
      <c r="H12" s="25"/>
      <c r="I12" s="114"/>
      <c r="J12" s="29"/>
      <c r="K12" s="275">
        <v>3</v>
      </c>
      <c r="L12" s="281">
        <v>10</v>
      </c>
      <c r="M12" s="314" t="str">
        <f>VLOOKUP(L12,'пр.взв.'!B7:E38,2,FALSE)</f>
        <v>GRECHIHO Sergej</v>
      </c>
      <c r="N12" s="287" t="str">
        <f>VLOOKUP(L12,'пр.взв.'!B7:E38,4,FALSE)</f>
        <v>LTU</v>
      </c>
    </row>
    <row r="13" spans="1:14" ht="12.75" customHeight="1" thickBot="1">
      <c r="A13" s="218"/>
      <c r="B13" s="259"/>
      <c r="C13" s="229"/>
      <c r="D13" s="229"/>
      <c r="E13" s="17"/>
      <c r="F13" s="225"/>
      <c r="G13" s="225"/>
      <c r="H13" s="25"/>
      <c r="I13" s="111" t="s">
        <v>84</v>
      </c>
      <c r="J13" s="13"/>
      <c r="K13" s="275"/>
      <c r="L13" s="282"/>
      <c r="M13" s="315"/>
      <c r="N13" s="288"/>
    </row>
    <row r="14" spans="1:14" ht="12.75" customHeight="1" thickBot="1">
      <c r="A14" s="235">
        <v>3</v>
      </c>
      <c r="B14" s="256" t="str">
        <f>VLOOKUP(A14,'пр.взв.'!B7:C38,2,FALSE)</f>
        <v>RUESCH Michaele</v>
      </c>
      <c r="C14" s="232" t="str">
        <f>VLOOKUP(B14,'пр.взв.'!C7:D38,2,FALSE)</f>
        <v>1983</v>
      </c>
      <c r="D14" s="232" t="str">
        <f>VLOOKUP(A14,'пр.взв.'!B7:E38,4,FALSE)</f>
        <v>USA</v>
      </c>
      <c r="E14" s="12"/>
      <c r="F14" s="15"/>
      <c r="G14" s="15"/>
      <c r="H14" s="25"/>
      <c r="I14" s="16" t="s">
        <v>93</v>
      </c>
      <c r="J14" s="13"/>
      <c r="K14" s="302">
        <v>5</v>
      </c>
      <c r="L14" s="273">
        <v>11</v>
      </c>
      <c r="M14" s="303" t="str">
        <f>VLOOKUP(L14,'пр.взв.'!B7:E38,2,FALSE)</f>
        <v>SEVKOVS Vladimirs</v>
      </c>
      <c r="N14" s="289" t="str">
        <f>VLOOKUP(L14,'пр.взв.'!B7:E38,4,FALSE)</f>
        <v>LAT</v>
      </c>
    </row>
    <row r="15" spans="1:14" ht="12.75" customHeight="1">
      <c r="A15" s="217"/>
      <c r="B15" s="257"/>
      <c r="C15" s="233"/>
      <c r="D15" s="233"/>
      <c r="E15" s="111" t="s">
        <v>85</v>
      </c>
      <c r="F15" s="15"/>
      <c r="G15" s="15"/>
      <c r="H15" s="25"/>
      <c r="I15" s="75"/>
      <c r="J15" s="13"/>
      <c r="K15" s="302"/>
      <c r="L15" s="274"/>
      <c r="M15" s="304"/>
      <c r="N15" s="290"/>
    </row>
    <row r="16" spans="1:14" ht="12.75" customHeight="1" thickBot="1">
      <c r="A16" s="217">
        <v>11</v>
      </c>
      <c r="B16" s="258" t="str">
        <f>VLOOKUP(A16,'пр.взв.'!B17:C47,2,FALSE)</f>
        <v>SEVKOVS Vladimirs</v>
      </c>
      <c r="C16" s="228" t="str">
        <f>VLOOKUP(B16,'пр.взв.'!C17:D47,2,FALSE)</f>
        <v>1979</v>
      </c>
      <c r="D16" s="228" t="str">
        <f>VLOOKUP(A16,'пр.взв.'!B7:E38,4,FALSE)</f>
        <v>LAT</v>
      </c>
      <c r="E16" s="16" t="s">
        <v>83</v>
      </c>
      <c r="F16" s="20"/>
      <c r="G16" s="15"/>
      <c r="H16" s="25"/>
      <c r="I16" s="25"/>
      <c r="J16" s="13"/>
      <c r="K16" s="302">
        <v>5</v>
      </c>
      <c r="L16" s="273">
        <v>4</v>
      </c>
      <c r="M16" s="305" t="str">
        <f>VLOOKUP(L16,'пр.взв.'!B7:E38,2,FALSE)</f>
        <v>IONESCU Liviu</v>
      </c>
      <c r="N16" s="289" t="str">
        <f>VLOOKUP(L16,'пр.взв.'!B7:E38,4,FALSE)</f>
        <v>ROU</v>
      </c>
    </row>
    <row r="17" spans="1:14" ht="12.75" customHeight="1" thickBot="1">
      <c r="A17" s="218"/>
      <c r="B17" s="259"/>
      <c r="C17" s="229"/>
      <c r="D17" s="229"/>
      <c r="E17" s="17"/>
      <c r="F17" s="21"/>
      <c r="G17" s="111" t="s">
        <v>85</v>
      </c>
      <c r="H17" s="27"/>
      <c r="I17" s="25"/>
      <c r="J17" s="13"/>
      <c r="K17" s="302"/>
      <c r="L17" s="274"/>
      <c r="M17" s="306"/>
      <c r="N17" s="290"/>
    </row>
    <row r="18" spans="1:14" ht="12.75" customHeight="1" thickBot="1">
      <c r="A18" s="235">
        <v>7</v>
      </c>
      <c r="B18" s="256" t="str">
        <f>VLOOKUP(A18,'пр.взв.'!B19:C49,2,FALSE)</f>
        <v>ESIN Bejbit</v>
      </c>
      <c r="C18" s="232" t="str">
        <f>VLOOKUP(B18,'пр.взв.'!C19:D49,2,FALSE)</f>
        <v>1984</v>
      </c>
      <c r="D18" s="232" t="str">
        <f>VLOOKUP(A18,'пр.взв.'!B7:E38,4,FALSE)</f>
        <v>KAZ</v>
      </c>
      <c r="E18" s="12"/>
      <c r="F18" s="22"/>
      <c r="G18" s="16" t="s">
        <v>83</v>
      </c>
      <c r="H18" s="10"/>
      <c r="I18" s="41"/>
      <c r="J18" s="10"/>
      <c r="K18" s="261" t="s">
        <v>32</v>
      </c>
      <c r="L18" s="271">
        <v>5</v>
      </c>
      <c r="M18" s="292" t="str">
        <f>VLOOKUP(L18,'пр.взв.'!B7:E38,2,FALSE)</f>
        <v>ROTARU Vjaceslav</v>
      </c>
      <c r="N18" s="276" t="str">
        <f>VLOOKUP(L18,'пр.взв.'!B7:E38,4,FALSE)</f>
        <v>MDA</v>
      </c>
    </row>
    <row r="19" spans="1:14" ht="12.75" customHeight="1">
      <c r="A19" s="217"/>
      <c r="B19" s="257"/>
      <c r="C19" s="233"/>
      <c r="D19" s="233"/>
      <c r="E19" s="111" t="s">
        <v>86</v>
      </c>
      <c r="F19" s="23"/>
      <c r="G19" s="17"/>
      <c r="H19" s="18"/>
      <c r="I19" s="25"/>
      <c r="J19" s="18"/>
      <c r="K19" s="261"/>
      <c r="L19" s="272"/>
      <c r="M19" s="293"/>
      <c r="N19" s="233"/>
    </row>
    <row r="20" spans="1:14" ht="13.5" customHeight="1" thickBot="1">
      <c r="A20" s="217">
        <v>15</v>
      </c>
      <c r="B20" s="258" t="str">
        <f>VLOOKUP(A20,'пр.взв.'!B21:C51,2,FALSE)</f>
        <v>SPAVLOVICH Ivan</v>
      </c>
      <c r="C20" s="228" t="str">
        <f>VLOOKUP(B20,'пр.взв.'!C21:D51,2,FALSE)</f>
        <v>1988</v>
      </c>
      <c r="D20" s="228" t="str">
        <f>VLOOKUP(A20,'пр.взв.'!B7:E38,4,FALSE)</f>
        <v>SRB</v>
      </c>
      <c r="E20" s="16" t="s">
        <v>83</v>
      </c>
      <c r="F20" s="17"/>
      <c r="G20" s="17"/>
      <c r="H20" s="18"/>
      <c r="I20" s="25"/>
      <c r="J20" s="18"/>
      <c r="K20" s="261" t="s">
        <v>32</v>
      </c>
      <c r="L20" s="271">
        <v>8</v>
      </c>
      <c r="M20" s="292" t="str">
        <f>VLOOKUP(L20,'пр.взв.'!B7:E38,2,FALSE)</f>
        <v>MULLER Tomas</v>
      </c>
      <c r="N20" s="276" t="str">
        <f>VLOOKUP(L20,'пр.взв.'!B7:E38,4,FALSE)</f>
        <v>CZE</v>
      </c>
    </row>
    <row r="21" spans="1:14" ht="12" customHeight="1" thickBot="1">
      <c r="A21" s="218"/>
      <c r="B21" s="259"/>
      <c r="C21" s="229"/>
      <c r="D21" s="229"/>
      <c r="E21" s="17"/>
      <c r="F21" s="12"/>
      <c r="G21" s="12"/>
      <c r="H21" s="18"/>
      <c r="I21" s="25"/>
      <c r="J21" s="18"/>
      <c r="K21" s="261"/>
      <c r="L21" s="272"/>
      <c r="M21" s="293"/>
      <c r="N21" s="233"/>
    </row>
    <row r="22" spans="1:14" ht="12" customHeight="1">
      <c r="A22" s="307" t="s">
        <v>37</v>
      </c>
      <c r="B22" s="77"/>
      <c r="C22" s="7"/>
      <c r="D22" s="4"/>
      <c r="E22" s="11"/>
      <c r="F22" s="11"/>
      <c r="G22" s="11"/>
      <c r="I22" s="111" t="s">
        <v>84</v>
      </c>
      <c r="K22" s="261" t="s">
        <v>94</v>
      </c>
      <c r="L22" s="271">
        <v>7</v>
      </c>
      <c r="M22" s="292" t="str">
        <f>VLOOKUP(L22,'пр.взв.'!B7:E38,2,FALSE)</f>
        <v>ESIN Bejbit</v>
      </c>
      <c r="N22" s="276" t="str">
        <f>VLOOKUP(L22,'пр.взв.'!B7:E38,4,FALSE)</f>
        <v>KAZ</v>
      </c>
    </row>
    <row r="23" spans="1:14" ht="12" customHeight="1" thickBot="1">
      <c r="A23" s="308"/>
      <c r="B23" s="78"/>
      <c r="E23" s="115"/>
      <c r="F23" s="115"/>
      <c r="G23" s="115"/>
      <c r="H23" s="115"/>
      <c r="I23" s="16" t="s">
        <v>96</v>
      </c>
      <c r="J23" s="60"/>
      <c r="K23" s="261"/>
      <c r="L23" s="272"/>
      <c r="M23" s="293"/>
      <c r="N23" s="233"/>
    </row>
    <row r="24" spans="1:14" ht="12" customHeight="1" thickBot="1">
      <c r="A24" s="297">
        <v>2</v>
      </c>
      <c r="B24" s="256" t="str">
        <f>VLOOKUP(A24,'пр.взв.'!B7:E38,2,FALSE)</f>
        <v>KOSTOV Sevastiyan</v>
      </c>
      <c r="C24" s="234" t="str">
        <f>VLOOKUP(B24,'пр.взв.'!C7:F38,2,FALSE)</f>
        <v>1980</v>
      </c>
      <c r="D24" s="234" t="str">
        <f>VLOOKUP(A24,'пр.взв.'!B7:E38,4,FALSE)</f>
        <v>BUL</v>
      </c>
      <c r="E24" s="12"/>
      <c r="F24" s="13"/>
      <c r="G24" s="13"/>
      <c r="H24" s="13"/>
      <c r="I24" s="75"/>
      <c r="K24" s="261" t="s">
        <v>94</v>
      </c>
      <c r="L24" s="271">
        <v>14</v>
      </c>
      <c r="M24" s="292" t="str">
        <f>VLOOKUP(L24,'пр.взв.'!B25:E56,2,FALSE)</f>
        <v>MARKARJAN Edvard</v>
      </c>
      <c r="N24" s="276" t="str">
        <f>VLOOKUP(L24,'пр.взв.'!B7:E38,4,FALSE)</f>
        <v>UKR</v>
      </c>
    </row>
    <row r="25" spans="1:14" ht="12" customHeight="1">
      <c r="A25" s="298"/>
      <c r="B25" s="257"/>
      <c r="C25" s="228"/>
      <c r="D25" s="228"/>
      <c r="E25" s="111" t="s">
        <v>87</v>
      </c>
      <c r="F25" s="15"/>
      <c r="G25" s="15"/>
      <c r="H25" s="58"/>
      <c r="I25" s="116"/>
      <c r="K25" s="261"/>
      <c r="L25" s="272"/>
      <c r="M25" s="293"/>
      <c r="N25" s="233"/>
    </row>
    <row r="26" spans="1:14" ht="12" customHeight="1" thickBot="1">
      <c r="A26" s="298">
        <v>10</v>
      </c>
      <c r="B26" s="258" t="str">
        <f>VLOOKUP(A26,'пр.взв.'!B9:E40,2,FALSE)</f>
        <v>GRECHIHO Sergej</v>
      </c>
      <c r="C26" s="228" t="str">
        <f>VLOOKUP(B26,'пр.взв.'!C9:F40,2,FALSE)</f>
        <v>1985</v>
      </c>
      <c r="D26" s="228" t="str">
        <f>VLOOKUP(A26,'пр.взв.'!B7:E38,4,FALSE)</f>
        <v>LTU</v>
      </c>
      <c r="E26" s="16" t="s">
        <v>83</v>
      </c>
      <c r="F26" s="20"/>
      <c r="G26" s="15"/>
      <c r="H26" s="13"/>
      <c r="I26" s="116"/>
      <c r="K26" s="291" t="s">
        <v>95</v>
      </c>
      <c r="L26" s="271">
        <v>1</v>
      </c>
      <c r="M26" s="292" t="str">
        <f>VLOOKUP(L26,'пр.взв.'!B7:E38,2,FALSE)</f>
        <v>BATSCHURIN Denis</v>
      </c>
      <c r="N26" s="276" t="str">
        <f>VLOOKUP(L26,'пр.взв.'!B7:E38,4,FALSE)</f>
        <v>GER</v>
      </c>
    </row>
    <row r="27" spans="1:14" ht="12" customHeight="1" thickBot="1">
      <c r="A27" s="299"/>
      <c r="B27" s="259"/>
      <c r="C27" s="229"/>
      <c r="D27" s="229"/>
      <c r="E27" s="17"/>
      <c r="F27" s="21"/>
      <c r="G27" s="111" t="s">
        <v>87</v>
      </c>
      <c r="H27" s="13"/>
      <c r="I27" s="116"/>
      <c r="K27" s="291"/>
      <c r="L27" s="272"/>
      <c r="M27" s="293"/>
      <c r="N27" s="233"/>
    </row>
    <row r="28" spans="1:14" ht="12" customHeight="1" thickBot="1">
      <c r="A28" s="300">
        <v>6</v>
      </c>
      <c r="B28" s="256" t="str">
        <f>VLOOKUP(A28,'пр.взв.'!B11:E42,2,FALSE)</f>
        <v>SAMITDINOV Nurbek</v>
      </c>
      <c r="C28" s="232" t="str">
        <f>VLOOKUP(B28,'пр.взв.'!C11:F42,2,FALSE)</f>
        <v>1978</v>
      </c>
      <c r="D28" s="232" t="str">
        <f>VLOOKUP(A28,'пр.взв.'!B7:E38,4,FALSE)</f>
        <v>KGZ</v>
      </c>
      <c r="E28" s="12"/>
      <c r="F28" s="21"/>
      <c r="G28" s="16" t="s">
        <v>83</v>
      </c>
      <c r="H28" s="26"/>
      <c r="I28" s="25"/>
      <c r="K28" s="291" t="s">
        <v>95</v>
      </c>
      <c r="L28" s="271">
        <v>3</v>
      </c>
      <c r="M28" s="292" t="str">
        <f>VLOOKUP(L28,'пр.взв.'!B7:E38,2,FALSE)</f>
        <v>RUESCH Michaele</v>
      </c>
      <c r="N28" s="276" t="str">
        <f>VLOOKUP(L28,'пр.взв.'!B7:E38,4,FALSE)</f>
        <v>USA</v>
      </c>
    </row>
    <row r="29" spans="1:14" ht="12" customHeight="1">
      <c r="A29" s="298"/>
      <c r="B29" s="257"/>
      <c r="C29" s="233"/>
      <c r="D29" s="233"/>
      <c r="E29" s="111" t="s">
        <v>88</v>
      </c>
      <c r="F29" s="24"/>
      <c r="G29" s="15"/>
      <c r="H29" s="25"/>
      <c r="I29" s="25"/>
      <c r="J29" s="13"/>
      <c r="K29" s="291"/>
      <c r="L29" s="272"/>
      <c r="M29" s="293"/>
      <c r="N29" s="233"/>
    </row>
    <row r="30" spans="1:14" ht="12" customHeight="1" thickBot="1">
      <c r="A30" s="298">
        <v>14</v>
      </c>
      <c r="B30" s="258" t="str">
        <f>VLOOKUP(A30,'пр.взв.'!B13:E44,2,FALSE)</f>
        <v>MARKARJAN Edvard</v>
      </c>
      <c r="C30" s="228" t="str">
        <f>VLOOKUP(B30,'пр.взв.'!C13:F44,2,FALSE)</f>
        <v>1982</v>
      </c>
      <c r="D30" s="228" t="str">
        <f>VLOOKUP(A30,'пр.взв.'!B7:E38,4,FALSE)</f>
        <v>UKR</v>
      </c>
      <c r="E30" s="16" t="s">
        <v>89</v>
      </c>
      <c r="F30" s="15"/>
      <c r="G30" s="15"/>
      <c r="H30" s="25"/>
      <c r="I30" s="117"/>
      <c r="J30" s="29"/>
      <c r="K30" s="291" t="s">
        <v>95</v>
      </c>
      <c r="L30" s="271">
        <v>2</v>
      </c>
      <c r="M30" s="292" t="str">
        <f>VLOOKUP(L30,'пр.взв.'!B7:E38,2,FALSE)</f>
        <v>KOSTOV Sevastiyan</v>
      </c>
      <c r="N30" s="276" t="str">
        <f>VLOOKUP(L30,'пр.взв.'!B7:E38,4,FALSE)</f>
        <v>BUL</v>
      </c>
    </row>
    <row r="31" spans="1:14" ht="12" customHeight="1" thickBot="1">
      <c r="A31" s="301"/>
      <c r="B31" s="259"/>
      <c r="C31" s="229"/>
      <c r="D31" s="229"/>
      <c r="E31" s="17"/>
      <c r="F31" s="225"/>
      <c r="G31" s="225"/>
      <c r="H31" s="25"/>
      <c r="I31" s="111" t="s">
        <v>90</v>
      </c>
      <c r="J31" s="13"/>
      <c r="K31" s="291"/>
      <c r="L31" s="272"/>
      <c r="M31" s="293"/>
      <c r="N31" s="233"/>
    </row>
    <row r="32" spans="1:14" ht="12" customHeight="1" thickBot="1">
      <c r="A32" s="297">
        <v>4</v>
      </c>
      <c r="B32" s="256" t="str">
        <f>VLOOKUP(A32,'пр.взв.'!B7:E38,2,FALSE)</f>
        <v>IONESCU Liviu</v>
      </c>
      <c r="C32" s="232" t="str">
        <f>VLOOKUP(B32,'пр.взв.'!C7:F38,2,FALSE)</f>
        <v>1977</v>
      </c>
      <c r="D32" s="232" t="str">
        <f>VLOOKUP(A32,'пр.взв.'!B7:E38,4,FALSE)</f>
        <v>ROU</v>
      </c>
      <c r="E32" s="12"/>
      <c r="F32" s="15"/>
      <c r="G32" s="15"/>
      <c r="H32" s="25"/>
      <c r="I32" s="16" t="s">
        <v>83</v>
      </c>
      <c r="J32" s="13"/>
      <c r="K32" s="291" t="s">
        <v>95</v>
      </c>
      <c r="L32" s="271">
        <v>6</v>
      </c>
      <c r="M32" s="292" t="str">
        <f>VLOOKUP(L32,'пр.взв.'!B7:E38,2,FALSE)</f>
        <v>SAMITDINOV Nurbek</v>
      </c>
      <c r="N32" s="276" t="str">
        <f>VLOOKUP(L32,'пр.взв.'!B7:E38,4,FALSE)</f>
        <v>KGZ</v>
      </c>
    </row>
    <row r="33" spans="1:14" ht="12" customHeight="1">
      <c r="A33" s="298"/>
      <c r="B33" s="257"/>
      <c r="C33" s="233"/>
      <c r="D33" s="233"/>
      <c r="E33" s="111" t="s">
        <v>90</v>
      </c>
      <c r="F33" s="15"/>
      <c r="G33" s="15"/>
      <c r="H33" s="25"/>
      <c r="I33" s="13"/>
      <c r="J33" s="13"/>
      <c r="K33" s="291"/>
      <c r="L33" s="272"/>
      <c r="M33" s="293"/>
      <c r="N33" s="233"/>
    </row>
    <row r="34" spans="1:14" ht="12" customHeight="1" thickBot="1">
      <c r="A34" s="298">
        <v>12</v>
      </c>
      <c r="B34" s="258" t="str">
        <f>VLOOKUP(A34,'пр.взв.'!B17:E48,2,FALSE)</f>
        <v>VARDANYAN Vachik</v>
      </c>
      <c r="C34" s="228" t="str">
        <f>VLOOKUP(B34,'пр.взв.'!C17:F48,2,FALSE)</f>
        <v>1983</v>
      </c>
      <c r="D34" s="228" t="str">
        <f>VLOOKUP(A34,'пр.взв.'!B7:E38,4,FALSE)</f>
        <v>ARM</v>
      </c>
      <c r="E34" s="16" t="s">
        <v>83</v>
      </c>
      <c r="F34" s="20"/>
      <c r="G34" s="15"/>
      <c r="H34" s="25"/>
      <c r="I34" s="13"/>
      <c r="J34" s="13"/>
      <c r="K34" s="291" t="s">
        <v>95</v>
      </c>
      <c r="L34" s="271">
        <v>15</v>
      </c>
      <c r="M34" s="292" t="str">
        <f>VLOOKUP(L34,'пр.взв.'!B7:E38,2,FALSE)</f>
        <v>SPAVLOVICH Ivan</v>
      </c>
      <c r="N34" s="276" t="str">
        <f>VLOOKUP(L34,'пр.взв.'!B7:E38,4,FALSE)</f>
        <v>SRB</v>
      </c>
    </row>
    <row r="35" spans="1:14" ht="12" customHeight="1" thickBot="1">
      <c r="A35" s="299"/>
      <c r="B35" s="259"/>
      <c r="C35" s="229"/>
      <c r="D35" s="229"/>
      <c r="E35" s="17"/>
      <c r="F35" s="21"/>
      <c r="G35" s="111" t="s">
        <v>90</v>
      </c>
      <c r="H35" s="27"/>
      <c r="I35" s="13"/>
      <c r="J35" s="13"/>
      <c r="K35" s="296"/>
      <c r="L35" s="295"/>
      <c r="M35" s="294"/>
      <c r="N35" s="229"/>
    </row>
    <row r="36" spans="1:14" ht="12" customHeight="1" thickBot="1">
      <c r="A36" s="300">
        <v>8</v>
      </c>
      <c r="B36" s="256" t="str">
        <f>VLOOKUP(A36,'пр.взв.'!B19:E50,2,FALSE)</f>
        <v>MULLER Tomas</v>
      </c>
      <c r="C36" s="232" t="str">
        <f>VLOOKUP(B36,'пр.взв.'!C19:F50,2,FALSE)</f>
        <v>1984</v>
      </c>
      <c r="D36" s="232" t="str">
        <f>VLOOKUP(A36,'пр.взв.'!B7:E38,4,FALSE)</f>
        <v>CZE</v>
      </c>
      <c r="E36" s="12"/>
      <c r="F36" s="22"/>
      <c r="G36" s="16" t="s">
        <v>83</v>
      </c>
      <c r="H36" s="10"/>
      <c r="I36" s="10"/>
      <c r="J36" s="10"/>
      <c r="K36" s="270"/>
      <c r="L36" s="263"/>
      <c r="M36" s="265" t="e">
        <f>VLOOKUP(L36,'пр.взв.'!B7:E38,2,FALSE)</f>
        <v>#N/A</v>
      </c>
      <c r="N36" s="263" t="e">
        <f>VLOOKUP(L36,'пр.взв.'!B7:E38,4,FALSE)</f>
        <v>#N/A</v>
      </c>
    </row>
    <row r="37" spans="1:16" ht="14.25" customHeight="1">
      <c r="A37" s="298"/>
      <c r="B37" s="257"/>
      <c r="C37" s="233"/>
      <c r="D37" s="233"/>
      <c r="E37" s="111" t="s">
        <v>79</v>
      </c>
      <c r="F37" s="23"/>
      <c r="G37" s="17"/>
      <c r="H37" s="18"/>
      <c r="I37" s="13"/>
      <c r="J37" s="18"/>
      <c r="K37" s="270"/>
      <c r="L37" s="264"/>
      <c r="M37" s="266"/>
      <c r="N37" s="264"/>
      <c r="O37" s="4"/>
      <c r="P37" s="4"/>
    </row>
    <row r="38" spans="1:16" ht="13.5" customHeight="1" thickBot="1">
      <c r="A38" s="298">
        <v>16</v>
      </c>
      <c r="B38" s="254" t="e">
        <f>VLOOKUP(A38,'пр.взв.'!B21:E52,2,FALSE)</f>
        <v>#N/A</v>
      </c>
      <c r="C38" s="223" t="e">
        <f>VLOOKUP(B38,'пр.взв.'!C21:F52,2,FALSE)</f>
        <v>#N/A</v>
      </c>
      <c r="D38" s="223" t="e">
        <f>VLOOKUP(A38,'пр.взв.'!B7:E38,4,FALSE)</f>
        <v>#N/A</v>
      </c>
      <c r="E38" s="16"/>
      <c r="F38" s="17"/>
      <c r="G38" s="17"/>
      <c r="H38" s="18"/>
      <c r="I38" s="13"/>
      <c r="J38" s="18"/>
      <c r="K38" s="18"/>
      <c r="L38" s="18"/>
      <c r="M38" s="14"/>
      <c r="O38" s="59"/>
      <c r="P38" s="4"/>
    </row>
    <row r="39" spans="1:16" ht="13.5" customHeight="1" thickBot="1">
      <c r="A39" s="299"/>
      <c r="B39" s="255"/>
      <c r="C39" s="224"/>
      <c r="D39" s="224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5" t="s">
        <v>1</v>
      </c>
      <c r="N40" s="4"/>
      <c r="P40" s="4"/>
    </row>
    <row r="41" spans="1:16" ht="13.5" customHeight="1">
      <c r="A41" s="248" t="s">
        <v>91</v>
      </c>
      <c r="B41" s="4"/>
      <c r="C41" s="4"/>
      <c r="D41" s="70" t="s">
        <v>10</v>
      </c>
      <c r="E41" s="11"/>
      <c r="L41" s="62"/>
      <c r="N41" s="4"/>
      <c r="P41" s="63"/>
    </row>
    <row r="42" spans="1:16" ht="12.75" customHeight="1" thickBot="1">
      <c r="A42" s="249"/>
      <c r="B42" s="6"/>
      <c r="C42" s="61"/>
      <c r="D42" s="4"/>
      <c r="E42" s="11"/>
      <c r="P42" s="63"/>
    </row>
    <row r="43" spans="2:16" ht="12.75" customHeight="1">
      <c r="B43" s="4"/>
      <c r="C43" s="111" t="s">
        <v>82</v>
      </c>
      <c r="D43" s="11"/>
      <c r="E43" s="11"/>
      <c r="O43" s="67"/>
      <c r="P43" s="4"/>
    </row>
    <row r="44" spans="2:16" ht="13.5" customHeight="1" thickBot="1">
      <c r="B44" s="4"/>
      <c r="C44" s="16" t="s">
        <v>83</v>
      </c>
      <c r="D44" s="119"/>
      <c r="E44" s="11"/>
      <c r="O44" s="4"/>
      <c r="P44" s="4"/>
    </row>
    <row r="45" spans="1:16" ht="13.5" customHeight="1">
      <c r="A45" s="248" t="s">
        <v>82</v>
      </c>
      <c r="B45" s="3"/>
      <c r="C45" s="120"/>
      <c r="D45" s="116"/>
      <c r="E45" s="250">
        <v>9</v>
      </c>
      <c r="F45" s="251"/>
      <c r="O45" s="68"/>
      <c r="P45" s="69"/>
    </row>
    <row r="46" spans="1:16" ht="18.75" customHeight="1" thickBot="1">
      <c r="A46" s="249"/>
      <c r="B46" s="4"/>
      <c r="C46" s="11"/>
      <c r="D46" s="116"/>
      <c r="E46" s="252" t="s">
        <v>83</v>
      </c>
      <c r="F46" s="253"/>
      <c r="J46" s="62">
        <f>HYPERLINK('[1]реквизиты'!$A$20)</f>
      </c>
      <c r="K46" s="62"/>
      <c r="L46" s="62"/>
      <c r="M46" s="4"/>
      <c r="N46" s="4"/>
      <c r="O46" s="68"/>
      <c r="P46" s="69"/>
    </row>
    <row r="47" spans="3:16" ht="12.75" customHeight="1">
      <c r="C47" s="248" t="s">
        <v>85</v>
      </c>
      <c r="D47" s="121"/>
      <c r="E47" s="11"/>
      <c r="M47" s="4"/>
      <c r="N47" s="4"/>
      <c r="O47" s="4"/>
      <c r="P47" s="4"/>
    </row>
    <row r="48" spans="1:16" ht="15.75" thickBot="1">
      <c r="A48" s="4"/>
      <c r="C48" s="249"/>
      <c r="D48" s="11"/>
      <c r="E48" s="11"/>
      <c r="G48" s="262" t="str">
        <f>HYPERLINK('[1]реквизиты'!$A$11)</f>
        <v>Chiaf referee</v>
      </c>
      <c r="H48" s="262"/>
      <c r="I48" s="262"/>
      <c r="J48" s="262"/>
      <c r="M48" s="260" t="str">
        <f>HYPERLINK('[1]реквизиты'!$G$11)</f>
        <v>E. Selivanov</v>
      </c>
      <c r="N48" s="260"/>
      <c r="O48" s="4"/>
      <c r="P48" s="4"/>
    </row>
    <row r="49" spans="1:16" ht="15.75" thickBot="1">
      <c r="A49" s="55" t="s">
        <v>7</v>
      </c>
      <c r="C49" s="8"/>
      <c r="D49" s="8"/>
      <c r="G49" s="110"/>
      <c r="H49" s="110"/>
      <c r="I49" s="110"/>
      <c r="J49" s="72"/>
      <c r="N49" s="74" t="str">
        <f>HYPERLINK('[1]реквизиты'!$G$12)</f>
        <v>/RUS/</v>
      </c>
      <c r="O49" s="4"/>
      <c r="P49" s="4"/>
    </row>
    <row r="50" spans="1:16" ht="15">
      <c r="A50" s="248" t="s">
        <v>92</v>
      </c>
      <c r="B50" s="4"/>
      <c r="C50" s="11"/>
      <c r="D50" s="11"/>
      <c r="E50" s="11"/>
      <c r="G50" s="110"/>
      <c r="H50" s="110"/>
      <c r="I50" s="110"/>
      <c r="J50" s="72"/>
      <c r="M50" s="4"/>
      <c r="N50" s="4"/>
      <c r="O50" s="4"/>
      <c r="P50" s="4"/>
    </row>
    <row r="51" spans="1:16" ht="15.75" thickBot="1">
      <c r="A51" s="249"/>
      <c r="B51" s="6"/>
      <c r="C51" s="120"/>
      <c r="D51" s="11"/>
      <c r="E51" s="11"/>
      <c r="G51" s="262" t="str">
        <f>HYPERLINK('[1]реквизиты'!$A$13)</f>
        <v>Chiaf secretary</v>
      </c>
      <c r="H51" s="262"/>
      <c r="I51" s="262"/>
      <c r="J51" s="262"/>
      <c r="M51" s="260" t="str">
        <f>HYPERLINK('[1]реквизиты'!$G$13)</f>
        <v>R.Zakirov</v>
      </c>
      <c r="N51" s="260"/>
      <c r="O51" s="4"/>
      <c r="P51" s="4"/>
    </row>
    <row r="52" spans="2:16" ht="12.75" customHeight="1">
      <c r="B52" s="4"/>
      <c r="C52" s="111" t="s">
        <v>92</v>
      </c>
      <c r="D52" s="11"/>
      <c r="E52" s="11"/>
      <c r="G52" s="118"/>
      <c r="H52" s="118"/>
      <c r="I52" s="118"/>
      <c r="J52" s="73"/>
      <c r="N52" s="74" t="str">
        <f>HYPERLINK('[1]реквизиты'!$G$14)</f>
        <v>/RUS/</v>
      </c>
      <c r="O52" s="4"/>
      <c r="P52" s="4"/>
    </row>
    <row r="53" spans="2:16" ht="13.5" customHeight="1" thickBot="1">
      <c r="B53" s="4"/>
      <c r="C53" s="16" t="s">
        <v>83</v>
      </c>
      <c r="D53" s="119"/>
      <c r="E53" s="11"/>
      <c r="M53" s="4"/>
      <c r="N53" s="4"/>
      <c r="O53" s="68"/>
      <c r="P53" s="4"/>
    </row>
    <row r="54" spans="1:16" ht="12.75" customHeight="1">
      <c r="A54" s="248" t="s">
        <v>79</v>
      </c>
      <c r="B54" s="3"/>
      <c r="C54" s="120"/>
      <c r="D54" s="116"/>
      <c r="E54" s="250">
        <v>10</v>
      </c>
      <c r="F54" s="251"/>
      <c r="J54" s="71"/>
      <c r="K54" s="62"/>
      <c r="L54" s="62"/>
      <c r="M54" s="4"/>
      <c r="N54" s="4"/>
      <c r="O54" s="68"/>
      <c r="P54" s="4"/>
    </row>
    <row r="55" spans="1:16" ht="13.5" customHeight="1" thickBot="1">
      <c r="A55" s="249"/>
      <c r="B55" s="4"/>
      <c r="C55" s="11"/>
      <c r="D55" s="116"/>
      <c r="E55" s="252" t="s">
        <v>83</v>
      </c>
      <c r="F55" s="253"/>
      <c r="M55" s="4"/>
      <c r="N55" s="4"/>
      <c r="O55" s="4"/>
      <c r="P55" s="4"/>
    </row>
    <row r="56" spans="3:16" ht="12.75">
      <c r="C56" s="248" t="s">
        <v>87</v>
      </c>
      <c r="D56" s="121"/>
      <c r="E56" s="11"/>
      <c r="N56" s="64">
        <f>HYPERLINK('[1]реквизиты'!$G$22)</f>
      </c>
      <c r="O56" s="4"/>
      <c r="P56" s="4"/>
    </row>
    <row r="57" spans="1:16" ht="13.5" thickBot="1">
      <c r="A57" s="4"/>
      <c r="C57" s="249"/>
      <c r="D57" s="11"/>
      <c r="E57" s="11"/>
      <c r="N57" s="64"/>
      <c r="O57" s="4"/>
      <c r="P57" s="4"/>
    </row>
    <row r="58" spans="3:16" ht="12.75">
      <c r="C58" s="8"/>
      <c r="D58" s="8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50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F13:G13"/>
    <mergeCell ref="D10:D11"/>
    <mergeCell ref="D12:D13"/>
    <mergeCell ref="D14:D15"/>
    <mergeCell ref="D20:D21"/>
    <mergeCell ref="M14:M15"/>
    <mergeCell ref="K18:K19"/>
    <mergeCell ref="M18:M19"/>
    <mergeCell ref="M16:M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K12:K13"/>
    <mergeCell ref="K14:K15"/>
    <mergeCell ref="K16:K17"/>
    <mergeCell ref="L14:L15"/>
    <mergeCell ref="A24:A25"/>
    <mergeCell ref="A26:A27"/>
    <mergeCell ref="A28:A29"/>
    <mergeCell ref="A30:A31"/>
    <mergeCell ref="A32:A33"/>
    <mergeCell ref="A34:A35"/>
    <mergeCell ref="A36:A37"/>
    <mergeCell ref="A38:A39"/>
    <mergeCell ref="D34:D35"/>
    <mergeCell ref="B24:B25"/>
    <mergeCell ref="C24:C25"/>
    <mergeCell ref="D24:D25"/>
    <mergeCell ref="B26:B27"/>
    <mergeCell ref="C26:C27"/>
    <mergeCell ref="D26:D27"/>
    <mergeCell ref="D32:D33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K24:K25"/>
    <mergeCell ref="M24:M25"/>
    <mergeCell ref="K26:K27"/>
    <mergeCell ref="M26:M27"/>
    <mergeCell ref="L24:L25"/>
    <mergeCell ref="L26:L27"/>
    <mergeCell ref="K34:K3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M22:M23"/>
    <mergeCell ref="N8:N9"/>
    <mergeCell ref="N10:N11"/>
    <mergeCell ref="N12:N13"/>
    <mergeCell ref="N14:N15"/>
    <mergeCell ref="N34:N35"/>
    <mergeCell ref="L6:L7"/>
    <mergeCell ref="L8:L9"/>
    <mergeCell ref="L10:L11"/>
    <mergeCell ref="L12:L13"/>
    <mergeCell ref="N20:N21"/>
    <mergeCell ref="N22:N23"/>
    <mergeCell ref="N24:N25"/>
    <mergeCell ref="N26:N27"/>
    <mergeCell ref="N6:N7"/>
    <mergeCell ref="N28:N29"/>
    <mergeCell ref="N30:N31"/>
    <mergeCell ref="N32:N33"/>
    <mergeCell ref="L30:L31"/>
    <mergeCell ref="K6:K7"/>
    <mergeCell ref="K8:K9"/>
    <mergeCell ref="K20:K21"/>
    <mergeCell ref="L36:L37"/>
    <mergeCell ref="K36:K37"/>
    <mergeCell ref="L20:L21"/>
    <mergeCell ref="L22:L23"/>
    <mergeCell ref="L16:L17"/>
    <mergeCell ref="L18:L19"/>
    <mergeCell ref="K10:K11"/>
    <mergeCell ref="M48:N48"/>
    <mergeCell ref="M51:N51"/>
    <mergeCell ref="K22:K23"/>
    <mergeCell ref="F31:G31"/>
    <mergeCell ref="G48:J48"/>
    <mergeCell ref="G51:J51"/>
    <mergeCell ref="E45:F45"/>
    <mergeCell ref="E46:F46"/>
    <mergeCell ref="N36:N37"/>
    <mergeCell ref="M36:M37"/>
    <mergeCell ref="B38:B39"/>
    <mergeCell ref="C38:C39"/>
    <mergeCell ref="D38:D39"/>
    <mergeCell ref="B32:B33"/>
    <mergeCell ref="C32:C33"/>
    <mergeCell ref="B34:B35"/>
    <mergeCell ref="B36:B37"/>
    <mergeCell ref="C36:C37"/>
    <mergeCell ref="D36:D37"/>
    <mergeCell ref="C34:C35"/>
    <mergeCell ref="A45:A46"/>
    <mergeCell ref="C47:C48"/>
    <mergeCell ref="A50:A51"/>
    <mergeCell ref="A41:A42"/>
    <mergeCell ref="A54:A55"/>
    <mergeCell ref="C56:C57"/>
    <mergeCell ref="E54:F54"/>
    <mergeCell ref="E55:F55"/>
    <mergeCell ref="K2:N2"/>
    <mergeCell ref="K3:N3"/>
    <mergeCell ref="K4:N4"/>
    <mergeCell ref="A1:N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2008-11-16T15:20:46Z</cp:lastPrinted>
  <dcterms:created xsi:type="dcterms:W3CDTF">1996-10-08T23:32:33Z</dcterms:created>
  <dcterms:modified xsi:type="dcterms:W3CDTF">2008-11-16T15:59:55Z</dcterms:modified>
  <cp:category/>
  <cp:version/>
  <cp:contentType/>
  <cp:contentStatus/>
</cp:coreProperties>
</file>