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<sst xmlns="http://schemas.openxmlformats.org/spreadsheetml/2006/main" count="179" uniqueCount="61">
  <si>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</si>
  <si>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</si>
  <si>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</si>
  <si>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</si>
  <si>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</si>
  <si>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</si>
  <si>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</si>
  <si>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</si>
  <si>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</si>
  <si>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</si>
  <si>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</si>
  <si>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</si>
  <si>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</si>
  <si>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</si>
  <si>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</si>
  <si>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</si>
  <si>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</si>
  <si>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</si>
  <si>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</si>
  <si>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</si>
  <si>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</si>
  <si>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</si>
  <si>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</si>
  <si>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</si>
  <si>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</si>
  <si>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</si>
  <si>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</si>
  <si>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</si>
  <si>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</si>
  <si>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</si>
  <si>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CIRCLE</t>
  </si>
  <si>
    <t>Semifinal</t>
  </si>
  <si>
    <t>1/4</t>
  </si>
  <si>
    <t>"A"</t>
  </si>
  <si>
    <t>"B"</t>
  </si>
  <si>
    <t>№ m</t>
  </si>
  <si>
    <t>Year of a birth</t>
  </si>
  <si>
    <t>BLR</t>
  </si>
  <si>
    <t>EST</t>
  </si>
  <si>
    <t>1973</t>
  </si>
  <si>
    <t>RUS</t>
  </si>
  <si>
    <t>SRB</t>
  </si>
  <si>
    <t>MARCANO Elisneidy</t>
  </si>
  <si>
    <t>1985</t>
  </si>
  <si>
    <t>VEN</t>
  </si>
  <si>
    <t>VELJICH Ivana</t>
  </si>
  <si>
    <t>RODINA Irina</t>
  </si>
  <si>
    <t>MELNIKAVA Natalia</t>
  </si>
  <si>
    <t>1974</t>
  </si>
  <si>
    <t>SOPP Angelika</t>
  </si>
  <si>
    <t>1990</t>
  </si>
  <si>
    <t>PAKENYTE Santa</t>
  </si>
  <si>
    <t>LTU</t>
  </si>
  <si>
    <t>Weight category &gt;80  кg.</t>
  </si>
  <si>
    <t>3</t>
  </si>
  <si>
    <t>4</t>
  </si>
  <si>
    <t>It is free</t>
  </si>
  <si>
    <t>3:0</t>
  </si>
  <si>
    <t>3,5:0</t>
  </si>
  <si>
    <t>6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</si>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</sst>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b/>
      <sz val="14"/>
      <color indexed="16"/>
      <name val="a_AlternaSh"/>
      <family val="2"/>
    </font>
    <font>
      <u val="single"/>
      <sz val="10"/>
      <color indexed="36"/>
      <name val="Arial"/>
      <family val="0"/>
    </font>
    <font>
      <sz val="12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b/>
      <sz val="14"/>
      <name val="Arial Narrow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b/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15" applyNumberFormat="1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7" fillId="0" borderId="0" xfId="15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178" fontId="11" fillId="0" borderId="16" xfId="16" applyFont="1" applyBorder="1" applyAlignment="1">
      <alignment horizontal="center" vertical="center" wrapText="1"/>
    </xf>
    <xf numFmtId="178" fontId="11" fillId="0" borderId="17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18" xfId="16" applyFont="1" applyBorder="1" applyAlignment="1">
      <alignment horizontal="center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1" fillId="0" borderId="23" xfId="16" applyNumberFormat="1" applyFont="1" applyBorder="1" applyAlignment="1">
      <alignment horizontal="center" vertical="center" wrapText="1"/>
    </xf>
    <xf numFmtId="0" fontId="11" fillId="0" borderId="24" xfId="16" applyNumberFormat="1" applyFont="1" applyBorder="1" applyAlignment="1">
      <alignment horizontal="center" vertical="center" wrapText="1"/>
    </xf>
    <xf numFmtId="178" fontId="12" fillId="2" borderId="25" xfId="16" applyFont="1" applyFill="1" applyBorder="1" applyAlignment="1">
      <alignment horizontal="center" vertical="center" wrapText="1"/>
    </xf>
    <xf numFmtId="178" fontId="12" fillId="2" borderId="18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178" fontId="12" fillId="3" borderId="13" xfId="16" applyFont="1" applyFill="1" applyBorder="1" applyAlignment="1">
      <alignment horizontal="center" vertical="center" wrapText="1"/>
    </xf>
    <xf numFmtId="178" fontId="12" fillId="3" borderId="18" xfId="16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1" fillId="0" borderId="25" xfId="15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25" xfId="15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3" fillId="0" borderId="25" xfId="15" applyFont="1" applyBorder="1" applyAlignment="1">
      <alignment horizontal="left" vertical="center" wrapText="1"/>
    </xf>
    <xf numFmtId="0" fontId="13" fillId="0" borderId="25" xfId="15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30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1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0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1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15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33" xfId="15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0" fillId="0" borderId="28" xfId="15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29" fillId="4" borderId="30" xfId="15" applyNumberFormat="1" applyFont="1" applyFill="1" applyBorder="1" applyAlignment="1">
      <alignment horizontal="center" vertical="center" wrapText="1"/>
    </xf>
    <xf numFmtId="0" fontId="29" fillId="4" borderId="10" xfId="15" applyNumberFormat="1" applyFont="1" applyFill="1" applyBorder="1" applyAlignment="1">
      <alignment horizontal="center" vertical="center" wrapText="1"/>
    </xf>
    <xf numFmtId="0" fontId="29" fillId="4" borderId="31" xfId="15" applyNumberFormat="1" applyFont="1" applyFill="1" applyBorder="1" applyAlignment="1">
      <alignment horizontal="center" vertical="center" wrapText="1"/>
    </xf>
    <xf numFmtId="0" fontId="4" fillId="0" borderId="38" xfId="15" applyNumberFormat="1" applyFont="1" applyBorder="1" applyAlignment="1">
      <alignment horizontal="center" vertical="center" wrapText="1"/>
    </xf>
    <xf numFmtId="0" fontId="3" fillId="5" borderId="30" xfId="15" applyNumberFormat="1" applyFont="1" applyFill="1" applyBorder="1" applyAlignment="1">
      <alignment horizontal="center" vertical="center" wrapText="1"/>
    </xf>
    <xf numFmtId="0" fontId="3" fillId="5" borderId="10" xfId="15" applyNumberFormat="1" applyFont="1" applyFill="1" applyBorder="1" applyAlignment="1">
      <alignment horizontal="center" vertical="center" wrapText="1"/>
    </xf>
    <xf numFmtId="0" fontId="3" fillId="5" borderId="31" xfId="15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left" vertical="center" wrapText="1"/>
    </xf>
    <xf numFmtId="0" fontId="15" fillId="6" borderId="4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 wrapText="1"/>
    </xf>
    <xf numFmtId="0" fontId="21" fillId="7" borderId="41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left" vertical="center" wrapText="1"/>
    </xf>
    <xf numFmtId="0" fontId="15" fillId="7" borderId="40" xfId="0" applyFont="1" applyFill="1" applyBorder="1" applyAlignment="1">
      <alignment horizontal="left" vertical="center"/>
    </xf>
    <xf numFmtId="0" fontId="4" fillId="7" borderId="39" xfId="0" applyFont="1" applyFill="1" applyBorder="1" applyAlignment="1">
      <alignment horizontal="center" vertical="center" wrapText="1"/>
    </xf>
    <xf numFmtId="0" fontId="18" fillId="7" borderId="39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/>
    </xf>
    <xf numFmtId="0" fontId="32" fillId="0" borderId="28" xfId="15" applyFont="1" applyBorder="1" applyAlignment="1">
      <alignment horizontal="left" vertical="center" wrapText="1"/>
    </xf>
    <xf numFmtId="0" fontId="32" fillId="0" borderId="28" xfId="15" applyFont="1" applyBorder="1" applyAlignment="1">
      <alignment horizontal="center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left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15" fillId="0" borderId="29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left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6" fillId="0" borderId="29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5" fillId="0" borderId="4" xfId="0" applyNumberFormat="1" applyFont="1" applyBorder="1" applyAlignment="1">
      <alignment horizontal="left" vertical="center" wrapText="1"/>
    </xf>
    <xf numFmtId="49" fontId="36" fillId="0" borderId="4" xfId="0" applyNumberFormat="1" applyFont="1" applyBorder="1" applyAlignment="1">
      <alignment horizontal="center" vertical="center" wrapText="1"/>
    </xf>
    <xf numFmtId="49" fontId="36" fillId="0" borderId="25" xfId="0" applyNumberFormat="1" applyFont="1" applyBorder="1" applyAlignment="1">
      <alignment horizontal="center" vertical="center" wrapText="1"/>
    </xf>
    <xf numFmtId="49" fontId="35" fillId="0" borderId="24" xfId="0" applyNumberFormat="1" applyFont="1" applyBorder="1" applyAlignment="1">
      <alignment horizontal="left" vertical="center" wrapText="1"/>
    </xf>
    <xf numFmtId="49" fontId="36" fillId="0" borderId="24" xfId="0" applyNumberFormat="1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43" xfId="0" applyNumberFormat="1" applyFont="1" applyFill="1" applyBorder="1" applyAlignment="1">
      <alignment horizontal="center" vertical="center"/>
    </xf>
    <xf numFmtId="0" fontId="9" fillId="6" borderId="44" xfId="0" applyNumberFormat="1" applyFont="1" applyFill="1" applyBorder="1" applyAlignment="1">
      <alignment horizontal="center" vertical="center"/>
    </xf>
    <xf numFmtId="0" fontId="9" fillId="6" borderId="45" xfId="0" applyNumberFormat="1" applyFont="1" applyFill="1" applyBorder="1" applyAlignment="1">
      <alignment horizontal="center" vertical="center"/>
    </xf>
    <xf numFmtId="49" fontId="6" fillId="6" borderId="29" xfId="0" applyNumberFormat="1" applyFont="1" applyFill="1" applyBorder="1" applyAlignment="1">
      <alignment horizontal="center" vertical="center" wrapText="1"/>
    </xf>
    <xf numFmtId="49" fontId="22" fillId="6" borderId="4" xfId="0" applyNumberFormat="1" applyFont="1" applyFill="1" applyBorder="1" applyAlignment="1">
      <alignment horizontal="left" vertical="center" wrapText="1"/>
    </xf>
    <xf numFmtId="49" fontId="16" fillId="6" borderId="4" xfId="0" applyNumberFormat="1" applyFont="1" applyFill="1" applyBorder="1" applyAlignment="1">
      <alignment horizontal="center" vertical="center" wrapText="1"/>
    </xf>
    <xf numFmtId="49" fontId="16" fillId="6" borderId="25" xfId="0" applyNumberFormat="1" applyFont="1" applyFill="1" applyBorder="1" applyAlignment="1">
      <alignment horizontal="center" vertical="center" wrapText="1"/>
    </xf>
    <xf numFmtId="49" fontId="15" fillId="6" borderId="24" xfId="0" applyNumberFormat="1" applyFont="1" applyFill="1" applyBorder="1" applyAlignment="1">
      <alignment horizontal="center" vertical="center"/>
    </xf>
    <xf numFmtId="49" fontId="22" fillId="6" borderId="24" xfId="0" applyNumberFormat="1" applyFont="1" applyFill="1" applyBorder="1" applyAlignment="1">
      <alignment horizontal="left" vertical="center" wrapText="1"/>
    </xf>
    <xf numFmtId="49" fontId="16" fillId="6" borderId="24" xfId="0" applyNumberFormat="1" applyFont="1" applyFill="1" applyBorder="1" applyAlignment="1">
      <alignment horizontal="center" vertical="center" wrapText="1"/>
    </xf>
    <xf numFmtId="49" fontId="16" fillId="6" borderId="1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center" vertical="center"/>
    </xf>
    <xf numFmtId="49" fontId="6" fillId="4" borderId="23" xfId="0" applyNumberFormat="1" applyFont="1" applyFill="1" applyBorder="1" applyAlignment="1">
      <alignment horizontal="center" vertical="center" wrapText="1"/>
    </xf>
    <xf numFmtId="49" fontId="22" fillId="4" borderId="9" xfId="0" applyNumberFormat="1" applyFont="1" applyFill="1" applyBorder="1" applyAlignment="1">
      <alignment horizontal="left" vertical="center" wrapText="1"/>
    </xf>
    <xf numFmtId="49" fontId="16" fillId="4" borderId="9" xfId="0" applyNumberFormat="1" applyFont="1" applyFill="1" applyBorder="1" applyAlignment="1">
      <alignment horizontal="center" vertical="center" wrapText="1"/>
    </xf>
    <xf numFmtId="49" fontId="16" fillId="4" borderId="8" xfId="0" applyNumberFormat="1" applyFont="1" applyFill="1" applyBorder="1" applyAlignment="1">
      <alignment horizontal="center" vertical="center" wrapText="1"/>
    </xf>
    <xf numFmtId="49" fontId="15" fillId="4" borderId="29" xfId="0" applyNumberFormat="1" applyFont="1" applyFill="1" applyBorder="1" applyAlignment="1">
      <alignment horizontal="center" vertical="center"/>
    </xf>
    <xf numFmtId="49" fontId="23" fillId="4" borderId="4" xfId="0" applyNumberFormat="1" applyFont="1" applyFill="1" applyBorder="1" applyAlignment="1">
      <alignment horizontal="left" vertical="center"/>
    </xf>
    <xf numFmtId="49" fontId="17" fillId="4" borderId="4" xfId="0" applyNumberFormat="1" applyFont="1" applyFill="1" applyBorder="1" applyAlignment="1">
      <alignment horizontal="center" vertical="center"/>
    </xf>
    <xf numFmtId="49" fontId="17" fillId="4" borderId="25" xfId="0" applyNumberFormat="1" applyFont="1" applyFill="1" applyBorder="1" applyAlignment="1">
      <alignment horizontal="center" vertical="center"/>
    </xf>
    <xf numFmtId="49" fontId="9" fillId="4" borderId="8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horizontal="center" vertical="center"/>
    </xf>
    <xf numFmtId="49" fontId="37" fillId="4" borderId="15" xfId="0" applyNumberFormat="1" applyFont="1" applyFill="1" applyBorder="1" applyAlignment="1">
      <alignment horizontal="center" vertical="center"/>
    </xf>
    <xf numFmtId="49" fontId="6" fillId="7" borderId="23" xfId="0" applyNumberFormat="1" applyFont="1" applyFill="1" applyBorder="1" applyAlignment="1">
      <alignment horizontal="center" vertical="center" wrapText="1"/>
    </xf>
    <xf numFmtId="49" fontId="22" fillId="7" borderId="9" xfId="0" applyNumberFormat="1" applyFont="1" applyFill="1" applyBorder="1" applyAlignment="1">
      <alignment horizontal="left" vertical="center" wrapText="1"/>
    </xf>
    <xf numFmtId="49" fontId="16" fillId="7" borderId="9" xfId="0" applyNumberFormat="1" applyFont="1" applyFill="1" applyBorder="1" applyAlignment="1">
      <alignment horizontal="center" vertical="center" wrapText="1"/>
    </xf>
    <xf numFmtId="49" fontId="16" fillId="7" borderId="8" xfId="0" applyNumberFormat="1" applyFont="1" applyFill="1" applyBorder="1" applyAlignment="1">
      <alignment horizontal="center" vertical="center" wrapText="1"/>
    </xf>
    <xf numFmtId="49" fontId="15" fillId="7" borderId="29" xfId="0" applyNumberFormat="1" applyFont="1" applyFill="1" applyBorder="1" applyAlignment="1">
      <alignment horizontal="center" vertical="center"/>
    </xf>
    <xf numFmtId="49" fontId="23" fillId="7" borderId="4" xfId="0" applyNumberFormat="1" applyFont="1" applyFill="1" applyBorder="1" applyAlignment="1">
      <alignment horizontal="left" vertical="center"/>
    </xf>
    <xf numFmtId="49" fontId="17" fillId="7" borderId="4" xfId="0" applyNumberFormat="1" applyFont="1" applyFill="1" applyBorder="1" applyAlignment="1">
      <alignment horizontal="center" vertical="center"/>
    </xf>
    <xf numFmtId="49" fontId="17" fillId="7" borderId="25" xfId="0" applyNumberFormat="1" applyFont="1" applyFill="1" applyBorder="1" applyAlignment="1">
      <alignment horizontal="center" vertical="center"/>
    </xf>
    <xf numFmtId="49" fontId="9" fillId="7" borderId="8" xfId="0" applyNumberFormat="1" applyFont="1" applyFill="1" applyBorder="1" applyAlignment="1">
      <alignment horizontal="center" vertical="center"/>
    </xf>
    <xf numFmtId="49" fontId="3" fillId="7" borderId="1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276225</xdr:rowOff>
    </xdr:from>
    <xdr:to>
      <xdr:col>3</xdr:col>
      <xdr:colOff>419100</xdr:colOff>
      <xdr:row>2</xdr:row>
      <xdr:rowOff>285750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4425" y="276225"/>
          <a:ext cx="1390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</xdr:row>
      <xdr:rowOff>28575</xdr:rowOff>
    </xdr:from>
    <xdr:to>
      <xdr:col>9</xdr:col>
      <xdr:colOff>19050</xdr:colOff>
      <xdr:row>2</xdr:row>
      <xdr:rowOff>133350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rcRect l="12307" r="7179" b="3314"/>
        <a:stretch>
          <a:fillRect/>
        </a:stretch>
      </xdr:blipFill>
      <xdr:spPr>
        <a:xfrm>
          <a:off x="3638550" y="419100"/>
          <a:ext cx="75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1</xdr:row>
      <xdr:rowOff>76200</xdr:rowOff>
    </xdr:from>
    <xdr:to>
      <xdr:col>6</xdr:col>
      <xdr:colOff>190500</xdr:colOff>
      <xdr:row>2</xdr:row>
      <xdr:rowOff>57150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46672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314325</xdr:rowOff>
    </xdr:from>
    <xdr:to>
      <xdr:col>1</xdr:col>
      <xdr:colOff>619125</xdr:colOff>
      <xdr:row>2</xdr:row>
      <xdr:rowOff>238125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1432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5;&#1072;&#1090;%20&#1052;&#1080;&#1088;&#1072;%20%202008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   /women/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30" sqref="A1:K30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81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7.75" customHeight="1">
      <c r="A2" s="81" t="str">
        <f>HYPERLINK('[1]реквизиты'!$A$2)</f>
        <v>THE WORLD SAMBO CHAMPIONSHIP    /women/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8" customHeight="1">
      <c r="A3" s="89" t="str">
        <f>HYPERLINK('пр.взв.'!A4)</f>
        <v>Weight category &gt;80  кg.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27.75" customHeight="1" hidden="1" thickBot="1">
      <c r="A4" s="83" t="s">
        <v>13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21" customHeight="1" hidden="1" thickBot="1">
      <c r="A5" s="64" t="s">
        <v>15</v>
      </c>
      <c r="B5" s="51" t="s">
        <v>6</v>
      </c>
      <c r="C5" s="53" t="s">
        <v>16</v>
      </c>
      <c r="D5" s="51" t="s">
        <v>7</v>
      </c>
      <c r="E5" s="54" t="s">
        <v>8</v>
      </c>
      <c r="F5" s="50" t="s">
        <v>17</v>
      </c>
      <c r="G5" s="55" t="s">
        <v>18</v>
      </c>
      <c r="H5" s="55" t="s">
        <v>20</v>
      </c>
      <c r="I5" s="55" t="s">
        <v>21</v>
      </c>
      <c r="J5" s="53" t="s">
        <v>19</v>
      </c>
      <c r="K5" s="55" t="s">
        <v>22</v>
      </c>
    </row>
    <row r="6" spans="1:11" ht="19.5" customHeight="1" hidden="1">
      <c r="A6" s="101">
        <v>1</v>
      </c>
      <c r="B6" s="95"/>
      <c r="C6" s="104" t="s">
        <v>23</v>
      </c>
      <c r="D6" s="106" t="e">
        <f>VLOOKUP(B6,'пр.взв.'!B7:E22,2,FALSE)</f>
        <v>#N/A</v>
      </c>
      <c r="E6" s="91" t="e">
        <f>VLOOKUP(B6,'пр.взв.'!B7:E22,3,FALSE)</f>
        <v>#N/A</v>
      </c>
      <c r="F6" s="93" t="e">
        <f>VLOOKUP(B6,'пр.взв.'!B7:E22,4,FALSE)</f>
        <v>#N/A</v>
      </c>
      <c r="G6" s="85"/>
      <c r="H6" s="87"/>
      <c r="I6" s="85"/>
      <c r="J6" s="87"/>
      <c r="K6" s="65" t="s">
        <v>26</v>
      </c>
    </row>
    <row r="7" spans="1:11" ht="19.5" customHeight="1" hidden="1" thickBot="1">
      <c r="A7" s="102"/>
      <c r="B7" s="96"/>
      <c r="C7" s="105"/>
      <c r="D7" s="107"/>
      <c r="E7" s="92"/>
      <c r="F7" s="94"/>
      <c r="G7" s="86"/>
      <c r="H7" s="88"/>
      <c r="I7" s="86"/>
      <c r="J7" s="88"/>
      <c r="K7" s="66" t="s">
        <v>2</v>
      </c>
    </row>
    <row r="8" spans="1:11" ht="19.5" customHeight="1" hidden="1">
      <c r="A8" s="102"/>
      <c r="B8" s="95"/>
      <c r="C8" s="97" t="s">
        <v>24</v>
      </c>
      <c r="D8" s="99" t="e">
        <f>VLOOKUP(B8,'пр.взв.'!B7:E22,2,FALSE)</f>
        <v>#N/A</v>
      </c>
      <c r="E8" s="108" t="e">
        <f>VLOOKUP(B8,'пр.взв.'!B7:E22,3,FALSE)</f>
        <v>#N/A</v>
      </c>
      <c r="F8" s="109" t="e">
        <f>VLOOKUP(B8,'пр.взв.'!B7:E22,4,FALSE)</f>
        <v>#N/A</v>
      </c>
      <c r="G8" s="110"/>
      <c r="H8" s="87"/>
      <c r="I8" s="85"/>
      <c r="J8" s="87"/>
      <c r="K8" s="66" t="s">
        <v>27</v>
      </c>
    </row>
    <row r="9" spans="1:11" ht="19.5" customHeight="1" hidden="1" thickBot="1">
      <c r="A9" s="103"/>
      <c r="B9" s="96"/>
      <c r="C9" s="98"/>
      <c r="D9" s="100"/>
      <c r="E9" s="92"/>
      <c r="F9" s="94"/>
      <c r="G9" s="86"/>
      <c r="H9" s="88"/>
      <c r="I9" s="86"/>
      <c r="J9" s="88"/>
      <c r="K9" s="67"/>
    </row>
    <row r="10" spans="1:11" ht="24" customHeight="1" hidden="1" thickBot="1">
      <c r="A10" s="12"/>
      <c r="B10" s="12"/>
      <c r="C10" s="56"/>
      <c r="D10" s="12"/>
      <c r="E10" s="57"/>
      <c r="F10" s="12"/>
      <c r="G10" s="12"/>
      <c r="H10" s="12"/>
      <c r="I10" s="12"/>
      <c r="J10" s="12"/>
      <c r="K10" s="12"/>
    </row>
    <row r="11" spans="1:11" ht="26.25" hidden="1" thickBot="1">
      <c r="A11" s="52" t="s">
        <v>15</v>
      </c>
      <c r="B11" s="51" t="s">
        <v>6</v>
      </c>
      <c r="C11" s="53" t="s">
        <v>16</v>
      </c>
      <c r="D11" s="51" t="s">
        <v>7</v>
      </c>
      <c r="E11" s="54" t="s">
        <v>8</v>
      </c>
      <c r="F11" s="50" t="s">
        <v>17</v>
      </c>
      <c r="G11" s="55" t="s">
        <v>18</v>
      </c>
      <c r="H11" s="55" t="s">
        <v>20</v>
      </c>
      <c r="I11" s="55" t="s">
        <v>21</v>
      </c>
      <c r="J11" s="53" t="s">
        <v>19</v>
      </c>
      <c r="K11" s="55" t="s">
        <v>22</v>
      </c>
    </row>
    <row r="12" spans="1:11" ht="19.5" customHeight="1" hidden="1">
      <c r="A12" s="101">
        <v>2</v>
      </c>
      <c r="B12" s="95"/>
      <c r="C12" s="104" t="s">
        <v>23</v>
      </c>
      <c r="D12" s="106" t="e">
        <f>VLOOKUP(B12,'пр.взв.'!B7:E22,2,FALSE)</f>
        <v>#N/A</v>
      </c>
      <c r="E12" s="91" t="e">
        <f>VLOOKUP(B12,'пр.взв.'!B7:E22,3,FALSE)</f>
        <v>#N/A</v>
      </c>
      <c r="F12" s="91" t="e">
        <f>VLOOKUP(B12,'пр.взв.'!B7:E22,4,FALSE)</f>
        <v>#N/A</v>
      </c>
      <c r="G12" s="85"/>
      <c r="H12" s="87"/>
      <c r="I12" s="85"/>
      <c r="J12" s="87"/>
      <c r="K12" s="65" t="s">
        <v>26</v>
      </c>
    </row>
    <row r="13" spans="1:11" ht="19.5" customHeight="1" hidden="1" thickBot="1">
      <c r="A13" s="102"/>
      <c r="B13" s="96"/>
      <c r="C13" s="105"/>
      <c r="D13" s="107"/>
      <c r="E13" s="92"/>
      <c r="F13" s="92"/>
      <c r="G13" s="86"/>
      <c r="H13" s="88"/>
      <c r="I13" s="86"/>
      <c r="J13" s="88"/>
      <c r="K13" s="66" t="s">
        <v>2</v>
      </c>
    </row>
    <row r="14" spans="1:11" ht="19.5" customHeight="1" hidden="1">
      <c r="A14" s="102"/>
      <c r="B14" s="95"/>
      <c r="C14" s="97" t="s">
        <v>24</v>
      </c>
      <c r="D14" s="111" t="e">
        <f>VLOOKUP(B14,'пр.взв.'!B7:E22,2,FALSE)</f>
        <v>#N/A</v>
      </c>
      <c r="E14" s="108" t="e">
        <f>VLOOKUP(B14,'пр.взв.'!B7:E22,3,FALSE)</f>
        <v>#N/A</v>
      </c>
      <c r="F14" s="108" t="e">
        <f>VLOOKUP(B14,'пр.взв.'!B7:E22,4,FALSE)</f>
        <v>#N/A</v>
      </c>
      <c r="G14" s="110"/>
      <c r="H14" s="87"/>
      <c r="I14" s="85"/>
      <c r="J14" s="87"/>
      <c r="K14" s="66" t="s">
        <v>27</v>
      </c>
    </row>
    <row r="15" spans="1:11" ht="19.5" customHeight="1" hidden="1" thickBot="1">
      <c r="A15" s="103"/>
      <c r="B15" s="96"/>
      <c r="C15" s="98"/>
      <c r="D15" s="107"/>
      <c r="E15" s="92"/>
      <c r="F15" s="92"/>
      <c r="G15" s="86"/>
      <c r="H15" s="88"/>
      <c r="I15" s="86"/>
      <c r="J15" s="88"/>
      <c r="K15" s="67"/>
    </row>
    <row r="16" spans="1:11" ht="19.5" customHeight="1" hidden="1">
      <c r="A16" s="59"/>
      <c r="B16" s="58"/>
      <c r="C16" s="60"/>
      <c r="D16" s="60"/>
      <c r="E16" s="60"/>
      <c r="F16" s="61"/>
      <c r="G16" s="58"/>
      <c r="H16" s="58"/>
      <c r="I16" s="62"/>
      <c r="J16" s="63"/>
      <c r="K16" s="12"/>
    </row>
    <row r="17" spans="1:11" ht="20.25" customHeight="1" thickBot="1">
      <c r="A17" s="112" t="s">
        <v>25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 ht="26.25" thickBot="1">
      <c r="A18" s="52" t="s">
        <v>15</v>
      </c>
      <c r="B18" s="51" t="s">
        <v>6</v>
      </c>
      <c r="C18" s="53" t="s">
        <v>16</v>
      </c>
      <c r="D18" s="51" t="s">
        <v>7</v>
      </c>
      <c r="E18" s="54" t="s">
        <v>8</v>
      </c>
      <c r="F18" s="50" t="s">
        <v>17</v>
      </c>
      <c r="G18" s="55" t="s">
        <v>18</v>
      </c>
      <c r="H18" s="55" t="s">
        <v>20</v>
      </c>
      <c r="I18" s="55" t="s">
        <v>21</v>
      </c>
      <c r="J18" s="53" t="s">
        <v>19</v>
      </c>
      <c r="K18" s="55" t="s">
        <v>22</v>
      </c>
    </row>
    <row r="19" spans="1:11" ht="19.5" customHeight="1">
      <c r="A19" s="101"/>
      <c r="B19" s="95">
        <v>3</v>
      </c>
      <c r="C19" s="104" t="s">
        <v>23</v>
      </c>
      <c r="D19" s="106" t="str">
        <f>VLOOKUP(B19,'пр.взв.'!B7:E22,2,FALSE)</f>
        <v>RODINA Irina</v>
      </c>
      <c r="E19" s="91" t="str">
        <f>VLOOKUP(B19,'пр.взв.'!B7:E22,3,FALSE)</f>
        <v>1973</v>
      </c>
      <c r="F19" s="91" t="str">
        <f>VLOOKUP(B19,'пр.взв.'!B7:E22,4,FALSE)</f>
        <v>RUS</v>
      </c>
      <c r="G19" s="85"/>
      <c r="H19" s="87"/>
      <c r="I19" s="85"/>
      <c r="J19" s="87"/>
      <c r="K19" s="65" t="s">
        <v>26</v>
      </c>
    </row>
    <row r="20" spans="1:11" ht="19.5" customHeight="1" thickBot="1">
      <c r="A20" s="102"/>
      <c r="B20" s="96"/>
      <c r="C20" s="105"/>
      <c r="D20" s="107"/>
      <c r="E20" s="92"/>
      <c r="F20" s="92"/>
      <c r="G20" s="86"/>
      <c r="H20" s="88"/>
      <c r="I20" s="86"/>
      <c r="J20" s="88"/>
      <c r="K20" s="66" t="s">
        <v>2</v>
      </c>
    </row>
    <row r="21" spans="1:11" ht="19.5" customHeight="1">
      <c r="A21" s="102"/>
      <c r="B21" s="95">
        <v>4</v>
      </c>
      <c r="C21" s="97" t="s">
        <v>24</v>
      </c>
      <c r="D21" s="111" t="str">
        <f>VLOOKUP(B21,'пр.взв.'!B7:E22,2,FALSE)</f>
        <v>MELNIKAVA Natalia</v>
      </c>
      <c r="E21" s="108" t="str">
        <f>VLOOKUP(B21,'пр.взв.'!B7:E22,3,FALSE)</f>
        <v>1974</v>
      </c>
      <c r="F21" s="108" t="str">
        <f>VLOOKUP(B21,'пр.взв.'!B7:E22,4,FALSE)</f>
        <v>BLR</v>
      </c>
      <c r="G21" s="110"/>
      <c r="H21" s="87"/>
      <c r="I21" s="85"/>
      <c r="J21" s="87"/>
      <c r="K21" s="66" t="s">
        <v>27</v>
      </c>
    </row>
    <row r="22" spans="1:11" ht="19.5" customHeight="1" thickBot="1">
      <c r="A22" s="103"/>
      <c r="B22" s="96"/>
      <c r="C22" s="98"/>
      <c r="D22" s="107"/>
      <c r="E22" s="92"/>
      <c r="F22" s="92"/>
      <c r="G22" s="86"/>
      <c r="H22" s="88"/>
      <c r="I22" s="86"/>
      <c r="J22" s="88"/>
      <c r="K22" s="67"/>
    </row>
    <row r="23" ht="19.5" customHeight="1"/>
    <row r="24" spans="1:7" ht="19.5" customHeight="1">
      <c r="A24" s="13" t="str">
        <f>HYPERLINK('[1]реквизиты'!$A$11)</f>
        <v>Chiaf referee</v>
      </c>
      <c r="B24" s="10"/>
      <c r="C24" s="10"/>
      <c r="D24" s="10"/>
      <c r="E24" s="1"/>
      <c r="F24" s="37" t="str">
        <f>HYPERLINK('[1]реквизиты'!$G$11)</f>
        <v>E. Selivanov</v>
      </c>
      <c r="G24" s="16" t="str">
        <f>HYPERLINK('[1]реквизиты'!$G$12)</f>
        <v>/RUS/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Chiaf secretary</v>
      </c>
      <c r="C26" s="10"/>
      <c r="D26" s="18"/>
      <c r="E26" s="35"/>
      <c r="F26" s="37" t="str">
        <f>HYPERLINK('[1]реквизиты'!$G$13)</f>
        <v>R.Zakirov</v>
      </c>
      <c r="G26" s="19" t="str">
        <f>HYPERLINK('[1]реквизиты'!$G$14)</f>
        <v>/RUS/</v>
      </c>
    </row>
    <row r="27" ht="19.5" customHeight="1"/>
    <row r="28" ht="19.5" customHeight="1"/>
  </sheetData>
  <mergeCells count="62"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F21:F22"/>
    <mergeCell ref="G21:G22"/>
    <mergeCell ref="H21:H22"/>
    <mergeCell ref="E21:E22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A6:A9"/>
    <mergeCell ref="B6:B7"/>
    <mergeCell ref="C6:C7"/>
    <mergeCell ref="D6:D7"/>
    <mergeCell ref="G6:G7"/>
    <mergeCell ref="H6:H7"/>
    <mergeCell ref="B8:B9"/>
    <mergeCell ref="C8:C9"/>
    <mergeCell ref="D8:D9"/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33"/>
  <sheetViews>
    <sheetView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13" t="s">
        <v>14</v>
      </c>
      <c r="B1" s="113"/>
      <c r="C1" s="113"/>
      <c r="D1" s="113"/>
      <c r="E1" s="113"/>
      <c r="F1" s="113"/>
    </row>
    <row r="2" spans="1:6" ht="28.5" customHeight="1">
      <c r="A2" s="84" t="str">
        <f>HYPERLINK('[1]реквизиты'!$A$2)</f>
        <v>THE WORLD SAMBO CHAMPIONSHIP    /women/</v>
      </c>
      <c r="B2" s="84"/>
      <c r="C2" s="84"/>
      <c r="D2" s="84"/>
      <c r="E2" s="84"/>
      <c r="F2" s="84"/>
    </row>
    <row r="3" spans="1:10" ht="17.25" customHeight="1">
      <c r="A3" s="114" t="str">
        <f>HYPERLINK('[1]реквизиты'!$A$3)</f>
        <v>13-17 November 2008      S.Petersburg /Rossia/</v>
      </c>
      <c r="B3" s="114"/>
      <c r="C3" s="114"/>
      <c r="D3" s="114"/>
      <c r="E3" s="114"/>
      <c r="F3" s="114"/>
      <c r="G3" s="11"/>
      <c r="H3" s="11"/>
      <c r="I3" s="11"/>
      <c r="J3" s="12"/>
    </row>
    <row r="4" spans="1:10" ht="21.75" customHeight="1" thickBot="1">
      <c r="A4" s="119" t="s">
        <v>53</v>
      </c>
      <c r="B4" s="119"/>
      <c r="C4" s="119"/>
      <c r="D4" s="119"/>
      <c r="E4" s="119"/>
      <c r="F4" s="119"/>
      <c r="G4" s="11"/>
      <c r="H4" s="11"/>
      <c r="I4" s="11"/>
      <c r="J4" s="12"/>
    </row>
    <row r="5" spans="1:6" ht="12.75" customHeight="1">
      <c r="A5" s="120" t="s">
        <v>5</v>
      </c>
      <c r="B5" s="122" t="s">
        <v>6</v>
      </c>
      <c r="C5" s="120" t="s">
        <v>7</v>
      </c>
      <c r="D5" s="120" t="s">
        <v>36</v>
      </c>
      <c r="E5" s="120" t="s">
        <v>9</v>
      </c>
      <c r="F5" s="120" t="s">
        <v>10</v>
      </c>
    </row>
    <row r="6" spans="1:6" ht="12.75" customHeight="1" thickBot="1">
      <c r="A6" s="121" t="s">
        <v>5</v>
      </c>
      <c r="B6" s="123"/>
      <c r="C6" s="121" t="s">
        <v>7</v>
      </c>
      <c r="D6" s="121" t="s">
        <v>8</v>
      </c>
      <c r="E6" s="121" t="s">
        <v>9</v>
      </c>
      <c r="F6" s="121" t="s">
        <v>10</v>
      </c>
    </row>
    <row r="7" spans="1:6" ht="12.75" customHeight="1">
      <c r="A7" s="115">
        <v>1</v>
      </c>
      <c r="B7" s="117">
        <v>1</v>
      </c>
      <c r="C7" s="118" t="s">
        <v>42</v>
      </c>
      <c r="D7" s="116" t="s">
        <v>43</v>
      </c>
      <c r="E7" s="115" t="s">
        <v>44</v>
      </c>
      <c r="F7" s="116"/>
    </row>
    <row r="8" spans="1:6" ht="12.75" customHeight="1">
      <c r="A8" s="115"/>
      <c r="B8" s="117"/>
      <c r="C8" s="118"/>
      <c r="D8" s="116"/>
      <c r="E8" s="115"/>
      <c r="F8" s="116"/>
    </row>
    <row r="9" spans="1:6" ht="12.75" customHeight="1">
      <c r="A9" s="115">
        <v>2</v>
      </c>
      <c r="B9" s="117">
        <v>2</v>
      </c>
      <c r="C9" s="118" t="s">
        <v>45</v>
      </c>
      <c r="D9" s="116" t="s">
        <v>43</v>
      </c>
      <c r="E9" s="115" t="s">
        <v>41</v>
      </c>
      <c r="F9" s="116"/>
    </row>
    <row r="10" spans="1:6" ht="12.75" customHeight="1">
      <c r="A10" s="115"/>
      <c r="B10" s="117"/>
      <c r="C10" s="118"/>
      <c r="D10" s="116"/>
      <c r="E10" s="115"/>
      <c r="F10" s="116"/>
    </row>
    <row r="11" spans="1:6" ht="12.75" customHeight="1">
      <c r="A11" s="115">
        <v>3</v>
      </c>
      <c r="B11" s="117">
        <v>3</v>
      </c>
      <c r="C11" s="118" t="s">
        <v>46</v>
      </c>
      <c r="D11" s="116" t="s">
        <v>39</v>
      </c>
      <c r="E11" s="115" t="s">
        <v>40</v>
      </c>
      <c r="F11" s="116"/>
    </row>
    <row r="12" spans="1:6" ht="15" customHeight="1">
      <c r="A12" s="115"/>
      <c r="B12" s="117"/>
      <c r="C12" s="118"/>
      <c r="D12" s="116"/>
      <c r="E12" s="115"/>
      <c r="F12" s="116"/>
    </row>
    <row r="13" spans="1:6" ht="12.75" customHeight="1">
      <c r="A13" s="115">
        <v>4</v>
      </c>
      <c r="B13" s="117">
        <v>4</v>
      </c>
      <c r="C13" s="118" t="s">
        <v>47</v>
      </c>
      <c r="D13" s="116" t="s">
        <v>48</v>
      </c>
      <c r="E13" s="115" t="s">
        <v>37</v>
      </c>
      <c r="F13" s="116"/>
    </row>
    <row r="14" spans="1:6" ht="15" customHeight="1">
      <c r="A14" s="115"/>
      <c r="B14" s="117"/>
      <c r="C14" s="118"/>
      <c r="D14" s="116"/>
      <c r="E14" s="115"/>
      <c r="F14" s="116"/>
    </row>
    <row r="15" spans="1:6" ht="15" customHeight="1">
      <c r="A15" s="115">
        <v>5</v>
      </c>
      <c r="B15" s="117">
        <v>5</v>
      </c>
      <c r="C15" s="118" t="s">
        <v>49</v>
      </c>
      <c r="D15" s="116" t="s">
        <v>50</v>
      </c>
      <c r="E15" s="115" t="s">
        <v>38</v>
      </c>
      <c r="F15" s="116"/>
    </row>
    <row r="16" spans="1:6" ht="15.75" customHeight="1">
      <c r="A16" s="115"/>
      <c r="B16" s="117"/>
      <c r="C16" s="118"/>
      <c r="D16" s="116"/>
      <c r="E16" s="115"/>
      <c r="F16" s="116"/>
    </row>
    <row r="17" spans="1:6" ht="12.75" customHeight="1">
      <c r="A17" s="115">
        <v>6</v>
      </c>
      <c r="B17" s="117">
        <v>6</v>
      </c>
      <c r="C17" s="118" t="s">
        <v>51</v>
      </c>
      <c r="D17" s="116" t="s">
        <v>50</v>
      </c>
      <c r="E17" s="115" t="s">
        <v>52</v>
      </c>
      <c r="F17" s="116"/>
    </row>
    <row r="18" spans="1:6" ht="15" customHeight="1">
      <c r="A18" s="115"/>
      <c r="B18" s="117"/>
      <c r="C18" s="118"/>
      <c r="D18" s="116"/>
      <c r="E18" s="115"/>
      <c r="F18" s="116"/>
    </row>
    <row r="19" spans="1:6" ht="12.75" customHeight="1">
      <c r="A19" s="115">
        <v>7</v>
      </c>
      <c r="B19" s="117"/>
      <c r="C19" s="118"/>
      <c r="D19" s="116"/>
      <c r="E19" s="115"/>
      <c r="F19" s="116"/>
    </row>
    <row r="20" spans="1:6" ht="15" customHeight="1">
      <c r="A20" s="115"/>
      <c r="B20" s="117"/>
      <c r="C20" s="118"/>
      <c r="D20" s="116"/>
      <c r="E20" s="115"/>
      <c r="F20" s="116"/>
    </row>
    <row r="21" spans="1:6" ht="12.75" customHeight="1">
      <c r="A21" s="115">
        <v>8</v>
      </c>
      <c r="B21" s="117"/>
      <c r="C21" s="118"/>
      <c r="D21" s="116"/>
      <c r="E21" s="115"/>
      <c r="F21" s="116"/>
    </row>
    <row r="22" spans="1:6" ht="15" customHeight="1">
      <c r="A22" s="115"/>
      <c r="B22" s="117"/>
      <c r="C22" s="118"/>
      <c r="D22" s="116"/>
      <c r="E22" s="115"/>
      <c r="F22" s="116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tr">
        <f>HYPERLINK('[1]реквизиты'!$G$11)</f>
        <v>E. Selivanov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/RUS/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R.Zakirov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/RUS/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workbookViewId="0" topLeftCell="A1">
      <selection activeCell="H18" sqref="H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44" t="str">
        <f>HYPERLINK('[1]реквизиты'!$A$2)</f>
        <v>THE WORLD SAMBO CHAMPIONSHIP    /women/</v>
      </c>
      <c r="D1" s="145"/>
      <c r="E1" s="145"/>
      <c r="F1" s="145"/>
      <c r="G1" s="145"/>
      <c r="H1" s="145"/>
      <c r="I1" s="145"/>
      <c r="J1" s="146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47">
        <f>HYPERLINK('[2]ИТ.ПР'!$A$8)</f>
      </c>
      <c r="D2" s="147"/>
      <c r="E2" s="147"/>
      <c r="F2" s="147"/>
      <c r="G2" s="147"/>
      <c r="H2" s="147"/>
      <c r="I2" s="147"/>
      <c r="J2" s="147"/>
      <c r="K2" s="45"/>
      <c r="L2" s="45"/>
      <c r="M2" s="45"/>
      <c r="N2" s="45"/>
      <c r="O2" s="45"/>
      <c r="P2" s="45"/>
      <c r="Q2" s="45"/>
      <c r="R2" s="45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6"/>
      <c r="B3" s="46"/>
      <c r="C3" s="148" t="str">
        <f>HYPERLINK('пр.взв.'!A4)</f>
        <v>Weight category &gt;80  кg.</v>
      </c>
      <c r="D3" s="149"/>
      <c r="E3" s="149"/>
      <c r="F3" s="149"/>
      <c r="G3" s="149"/>
      <c r="H3" s="149"/>
      <c r="I3" s="149"/>
      <c r="J3" s="150"/>
      <c r="K3" s="46"/>
      <c r="L3" s="46"/>
      <c r="M3" s="46"/>
    </row>
    <row r="4" spans="1:13" ht="16.5" thickBot="1">
      <c r="A4" s="143" t="s">
        <v>0</v>
      </c>
      <c r="B4" s="143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31">
        <v>1</v>
      </c>
      <c r="B5" s="133" t="str">
        <f>VLOOKUP(A5,'пр.взв.'!B7:C22,2,FALSE)</f>
        <v>MARCANO Elisneidy</v>
      </c>
      <c r="C5" s="135" t="str">
        <f>VLOOKUP(B5,'пр.взв.'!C7:D22,2,FALSE)</f>
        <v>1985</v>
      </c>
      <c r="D5" s="137" t="str">
        <f>VLOOKUP(A5,'пр.взв.'!B5:E20,4,FALSE)</f>
        <v>VEN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32"/>
      <c r="B6" s="134"/>
      <c r="C6" s="136"/>
      <c r="D6" s="138"/>
      <c r="E6" s="151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24">
        <v>5</v>
      </c>
      <c r="B7" s="139" t="str">
        <f>VLOOKUP(A7,'пр.взв.'!B9:C24,2,FALSE)</f>
        <v>SOPP Angelika</v>
      </c>
      <c r="C7" s="140" t="str">
        <f>VLOOKUP(B7,'пр.взв.'!C9:D24,2,FALSE)</f>
        <v>1990</v>
      </c>
      <c r="D7" s="141" t="str">
        <f>VLOOKUP(A7,'пр.взв.'!B5:E20,4,FALSE)</f>
        <v>EST</v>
      </c>
      <c r="E7" s="152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32"/>
      <c r="B8" s="134"/>
      <c r="C8" s="136"/>
      <c r="D8" s="142"/>
      <c r="E8" s="20"/>
      <c r="F8" s="22"/>
      <c r="G8" s="151"/>
      <c r="H8" s="26"/>
      <c r="I8" s="20"/>
      <c r="J8" s="20"/>
      <c r="K8" s="20"/>
      <c r="L8" s="20"/>
      <c r="M8" s="20"/>
    </row>
    <row r="9" spans="1:13" ht="15" customHeight="1" thickBot="1">
      <c r="A9" s="131">
        <v>3</v>
      </c>
      <c r="B9" s="133" t="str">
        <f>VLOOKUP(A9,'пр.взв.'!B11:C26,2,FALSE)</f>
        <v>RODINA Irina</v>
      </c>
      <c r="C9" s="135" t="str">
        <f>VLOOKUP(B9,'пр.взв.'!C11:D26,2,FALSE)</f>
        <v>1973</v>
      </c>
      <c r="D9" s="137" t="str">
        <f>VLOOKUP(A9,'пр.взв.'!B5:E20,4,FALSE)</f>
        <v>RUS</v>
      </c>
      <c r="E9" s="20"/>
      <c r="F9" s="22"/>
      <c r="G9" s="152"/>
      <c r="H9" s="2"/>
      <c r="I9" s="24"/>
      <c r="J9" s="22"/>
      <c r="K9" s="20"/>
      <c r="L9" s="20"/>
      <c r="M9" s="20"/>
    </row>
    <row r="10" spans="1:13" ht="15" customHeight="1">
      <c r="A10" s="132"/>
      <c r="B10" s="134"/>
      <c r="C10" s="136"/>
      <c r="D10" s="138"/>
      <c r="E10" s="151" t="s">
        <v>54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24">
        <v>7</v>
      </c>
      <c r="B11" s="126" t="e">
        <f>VLOOKUP(A11,'пр.взв.'!B13:C28,2,FALSE)</f>
        <v>#N/A</v>
      </c>
      <c r="C11" s="128" t="e">
        <f>VLOOKUP(B11,'пр.взв.'!C13:D28,2,FALSE)</f>
        <v>#N/A</v>
      </c>
      <c r="D11" s="130" t="e">
        <f>VLOOKUP(A11,'пр.взв.'!B5:E20,4,FALSE)</f>
        <v>#N/A</v>
      </c>
      <c r="E11" s="152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25"/>
      <c r="B12" s="127"/>
      <c r="C12" s="129"/>
      <c r="D12" s="129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6"/>
      <c r="B13" s="76"/>
      <c r="C13" s="76"/>
      <c r="D13" s="77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8"/>
      <c r="B14" s="77"/>
      <c r="C14" s="77"/>
      <c r="D14" s="77"/>
      <c r="E14" s="20"/>
      <c r="F14" s="20"/>
      <c r="G14" s="20"/>
      <c r="H14" s="20"/>
      <c r="I14" s="151"/>
      <c r="J14" s="33"/>
      <c r="K14" s="23"/>
      <c r="L14" s="23"/>
      <c r="M14" s="20"/>
    </row>
    <row r="15" spans="1:10" ht="15" customHeight="1" thickBot="1">
      <c r="A15" s="143" t="s">
        <v>3</v>
      </c>
      <c r="B15" s="143"/>
      <c r="C15" s="77"/>
      <c r="D15" s="77"/>
      <c r="E15" s="20"/>
      <c r="F15" s="20"/>
      <c r="G15" s="20"/>
      <c r="H15" s="20"/>
      <c r="I15" s="152"/>
      <c r="J15" s="2"/>
    </row>
    <row r="16" spans="1:10" ht="15" customHeight="1" thickBot="1">
      <c r="A16" s="131">
        <v>2</v>
      </c>
      <c r="B16" s="133" t="str">
        <f>VLOOKUP(A16,'пр.взв.'!B7:C22,2,FALSE)</f>
        <v>VELJICH Ivana</v>
      </c>
      <c r="C16" s="135" t="str">
        <f>VLOOKUP(B16,'пр.взв.'!C7:D22,2,FALSE)</f>
        <v>1985</v>
      </c>
      <c r="D16" s="137" t="str">
        <f>VLOOKUP(A16,'пр.взв.'!B6:E21,4,FALSE)</f>
        <v>SRB</v>
      </c>
      <c r="E16" s="20"/>
      <c r="F16" s="20"/>
      <c r="G16" s="20"/>
      <c r="H16" s="20"/>
      <c r="I16" s="30"/>
      <c r="J16" s="2"/>
    </row>
    <row r="17" spans="1:10" ht="15" customHeight="1">
      <c r="A17" s="132"/>
      <c r="B17" s="134"/>
      <c r="C17" s="136"/>
      <c r="D17" s="138"/>
      <c r="E17" s="151"/>
      <c r="F17" s="20"/>
      <c r="G17" s="25"/>
      <c r="H17" s="22"/>
      <c r="I17" s="30"/>
      <c r="J17" s="2"/>
    </row>
    <row r="18" spans="1:10" ht="15" customHeight="1" thickBot="1">
      <c r="A18" s="124">
        <v>6</v>
      </c>
      <c r="B18" s="139" t="str">
        <f>VLOOKUP(A18,'пр.взв.'!B9:C24,2,FALSE)</f>
        <v>PAKENYTE Santa</v>
      </c>
      <c r="C18" s="140" t="str">
        <f>VLOOKUP(B18,'пр.взв.'!C9:D24,2,FALSE)</f>
        <v>1990</v>
      </c>
      <c r="D18" s="141" t="str">
        <f>VLOOKUP(A18,'пр.взв.'!B6:E21,4,FALSE)</f>
        <v>LTU</v>
      </c>
      <c r="E18" s="152"/>
      <c r="F18" s="21"/>
      <c r="G18" s="24"/>
      <c r="H18" s="22"/>
      <c r="I18" s="30"/>
      <c r="J18" s="2"/>
    </row>
    <row r="19" spans="1:10" ht="15" customHeight="1" thickBot="1">
      <c r="A19" s="132"/>
      <c r="B19" s="134"/>
      <c r="C19" s="136"/>
      <c r="D19" s="142"/>
      <c r="E19" s="20"/>
      <c r="F19" s="22"/>
      <c r="G19" s="151"/>
      <c r="H19" s="26"/>
      <c r="I19" s="30"/>
      <c r="J19" s="2"/>
    </row>
    <row r="20" spans="1:8" ht="15" customHeight="1" thickBot="1">
      <c r="A20" s="131">
        <v>4</v>
      </c>
      <c r="B20" s="133" t="str">
        <f>VLOOKUP(A20,'пр.взв.'!B11:C26,2,FALSE)</f>
        <v>MELNIKAVA Natalia</v>
      </c>
      <c r="C20" s="135" t="str">
        <f>VLOOKUP(B20,'пр.взв.'!C11:D26,2,FALSE)</f>
        <v>1974</v>
      </c>
      <c r="D20" s="137" t="str">
        <f>VLOOKUP(A20,'пр.взв.'!B6:E21,4,FALSE)</f>
        <v>BLR</v>
      </c>
      <c r="E20" s="20"/>
      <c r="F20" s="22"/>
      <c r="G20" s="152"/>
      <c r="H20" s="2"/>
    </row>
    <row r="21" spans="1:8" ht="15" customHeight="1">
      <c r="A21" s="132"/>
      <c r="B21" s="134"/>
      <c r="C21" s="136"/>
      <c r="D21" s="138"/>
      <c r="E21" s="151" t="s">
        <v>55</v>
      </c>
      <c r="F21" s="23"/>
      <c r="G21" s="24"/>
      <c r="H21" s="22"/>
    </row>
    <row r="22" spans="1:8" ht="15" customHeight="1" thickBot="1">
      <c r="A22" s="124">
        <v>8</v>
      </c>
      <c r="B22" s="126" t="e">
        <f>VLOOKUP(A22,'пр.взв.'!B13:C28,2,FALSE)</f>
        <v>#N/A</v>
      </c>
      <c r="C22" s="128" t="e">
        <f>VLOOKUP(B22,'пр.взв.'!C13:D28,2,FALSE)</f>
        <v>#N/A</v>
      </c>
      <c r="D22" s="130" t="e">
        <f>VLOOKUP(A22,'пр.взв.'!B6:E21,4,FALSE)</f>
        <v>#N/A</v>
      </c>
      <c r="E22" s="152"/>
      <c r="F22" s="20"/>
      <c r="G22" s="25"/>
      <c r="H22" s="22"/>
    </row>
    <row r="23" spans="1:8" ht="15" customHeight="1" thickBot="1">
      <c r="A23" s="125"/>
      <c r="B23" s="127"/>
      <c r="C23" s="129"/>
      <c r="D23" s="129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E. Selivanov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R.Zakirov</v>
      </c>
      <c r="J39" s="2"/>
      <c r="K39" s="19" t="str">
        <f>HYPERLINK('[1]реквизиты'!$G$14)</f>
        <v>/RUS/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" sqref="A1:R2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7.710937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57" t="s">
        <v>29</v>
      </c>
      <c r="C1" s="157"/>
      <c r="D1" s="157"/>
      <c r="E1" s="157"/>
      <c r="F1" s="157"/>
      <c r="G1" s="157"/>
      <c r="H1" s="157"/>
      <c r="I1" s="157"/>
      <c r="J1" s="69"/>
      <c r="K1" s="157" t="s">
        <v>29</v>
      </c>
      <c r="L1" s="157"/>
      <c r="M1" s="157"/>
      <c r="N1" s="157"/>
      <c r="O1" s="157"/>
      <c r="P1" s="157"/>
      <c r="Q1" s="157"/>
      <c r="R1" s="157"/>
    </row>
    <row r="2" spans="2:18" ht="24.75" customHeight="1">
      <c r="B2" s="187" t="str">
        <f>HYPERLINK('пр.взв.'!A4)</f>
        <v>Weight category &gt;80  кg.</v>
      </c>
      <c r="C2" s="188"/>
      <c r="D2" s="188"/>
      <c r="E2" s="188"/>
      <c r="F2" s="188"/>
      <c r="G2" s="188"/>
      <c r="H2" s="188"/>
      <c r="I2" s="188"/>
      <c r="J2" s="70"/>
      <c r="K2" s="187" t="str">
        <f>HYPERLINK('пр.взв.'!A4)</f>
        <v>Weight category &gt;80  кg.</v>
      </c>
      <c r="L2" s="188"/>
      <c r="M2" s="188"/>
      <c r="N2" s="188"/>
      <c r="O2" s="188"/>
      <c r="P2" s="188"/>
      <c r="Q2" s="188"/>
      <c r="R2" s="188"/>
    </row>
    <row r="3" spans="2:18" ht="24.75" customHeight="1" hidden="1" thickBot="1">
      <c r="B3" s="71" t="s">
        <v>2</v>
      </c>
      <c r="C3" s="73" t="s">
        <v>30</v>
      </c>
      <c r="D3" s="75" t="s">
        <v>32</v>
      </c>
      <c r="E3" s="72"/>
      <c r="F3" s="71"/>
      <c r="G3" s="72"/>
      <c r="H3" s="72"/>
      <c r="I3" s="72"/>
      <c r="J3" s="72"/>
      <c r="K3" s="71" t="s">
        <v>3</v>
      </c>
      <c r="L3" s="73" t="s">
        <v>30</v>
      </c>
      <c r="M3" s="75" t="s">
        <v>32</v>
      </c>
      <c r="N3" s="72"/>
      <c r="O3" s="71"/>
      <c r="P3" s="72"/>
      <c r="Q3" s="72"/>
      <c r="R3" s="72"/>
    </row>
    <row r="4" spans="1:18" ht="12.75" customHeight="1" hidden="1">
      <c r="A4" s="91" t="s">
        <v>35</v>
      </c>
      <c r="B4" s="158" t="s">
        <v>6</v>
      </c>
      <c r="C4" s="160" t="s">
        <v>7</v>
      </c>
      <c r="D4" s="160" t="s">
        <v>8</v>
      </c>
      <c r="E4" s="160" t="s">
        <v>17</v>
      </c>
      <c r="F4" s="158" t="s">
        <v>18</v>
      </c>
      <c r="G4" s="161" t="s">
        <v>20</v>
      </c>
      <c r="H4" s="163" t="s">
        <v>21</v>
      </c>
      <c r="I4" s="165" t="s">
        <v>19</v>
      </c>
      <c r="J4" s="91" t="s">
        <v>35</v>
      </c>
      <c r="K4" s="158" t="s">
        <v>6</v>
      </c>
      <c r="L4" s="160" t="s">
        <v>7</v>
      </c>
      <c r="M4" s="160" t="s">
        <v>8</v>
      </c>
      <c r="N4" s="160" t="s">
        <v>17</v>
      </c>
      <c r="O4" s="158" t="s">
        <v>18</v>
      </c>
      <c r="P4" s="161" t="s">
        <v>20</v>
      </c>
      <c r="Q4" s="163" t="s">
        <v>21</v>
      </c>
      <c r="R4" s="165" t="s">
        <v>19</v>
      </c>
    </row>
    <row r="5" spans="1:18" ht="12.75" customHeight="1" hidden="1" thickBot="1">
      <c r="A5" s="92"/>
      <c r="B5" s="159" t="s">
        <v>6</v>
      </c>
      <c r="C5" s="159" t="s">
        <v>7</v>
      </c>
      <c r="D5" s="159" t="s">
        <v>8</v>
      </c>
      <c r="E5" s="159" t="s">
        <v>17</v>
      </c>
      <c r="F5" s="159" t="s">
        <v>18</v>
      </c>
      <c r="G5" s="162"/>
      <c r="H5" s="164"/>
      <c r="I5" s="94" t="s">
        <v>19</v>
      </c>
      <c r="J5" s="92"/>
      <c r="K5" s="159" t="s">
        <v>6</v>
      </c>
      <c r="L5" s="159" t="s">
        <v>7</v>
      </c>
      <c r="M5" s="159" t="s">
        <v>8</v>
      </c>
      <c r="N5" s="159" t="s">
        <v>17</v>
      </c>
      <c r="O5" s="159" t="s">
        <v>18</v>
      </c>
      <c r="P5" s="162"/>
      <c r="Q5" s="164"/>
      <c r="R5" s="94" t="s">
        <v>19</v>
      </c>
    </row>
    <row r="6" spans="1:18" ht="12.75" customHeight="1" hidden="1">
      <c r="A6" s="153">
        <v>1</v>
      </c>
      <c r="B6" s="155">
        <v>1</v>
      </c>
      <c r="C6" s="167" t="str">
        <f>VLOOKUP(B6,'пр.взв.'!B7:E22,2,FALSE)</f>
        <v>MARCANO Elisneidy</v>
      </c>
      <c r="D6" s="169" t="str">
        <f>VLOOKUP(C6,'пр.взв.'!C7:F22,2,FALSE)</f>
        <v>1985</v>
      </c>
      <c r="E6" s="169" t="str">
        <f>VLOOKUP(D6,'пр.взв.'!D7:G22,2,FALSE)</f>
        <v>VEN</v>
      </c>
      <c r="F6" s="171"/>
      <c r="G6" s="172"/>
      <c r="H6" s="173"/>
      <c r="I6" s="174"/>
      <c r="J6" s="153">
        <v>3</v>
      </c>
      <c r="K6" s="155">
        <v>2</v>
      </c>
      <c r="L6" s="167" t="str">
        <f>VLOOKUP(K6,'пр.взв.'!B7:E22,2,FALSE)</f>
        <v>VELJICH Ivana</v>
      </c>
      <c r="M6" s="169" t="str">
        <f>VLOOKUP(L6,'пр.взв.'!C7:F22,2,FALSE)</f>
        <v>1985</v>
      </c>
      <c r="N6" s="169" t="str">
        <f>VLOOKUP(K6,'пр.взв.'!B7:E18,4,FALSE)</f>
        <v>SRB</v>
      </c>
      <c r="O6" s="171"/>
      <c r="P6" s="172"/>
      <c r="Q6" s="173"/>
      <c r="R6" s="174"/>
    </row>
    <row r="7" spans="1:18" ht="12.75" customHeight="1" hidden="1">
      <c r="A7" s="154"/>
      <c r="B7" s="166"/>
      <c r="C7" s="168"/>
      <c r="D7" s="170"/>
      <c r="E7" s="170"/>
      <c r="F7" s="170"/>
      <c r="G7" s="170"/>
      <c r="H7" s="116"/>
      <c r="I7" s="115"/>
      <c r="J7" s="154"/>
      <c r="K7" s="166"/>
      <c r="L7" s="168"/>
      <c r="M7" s="170"/>
      <c r="N7" s="170"/>
      <c r="O7" s="170"/>
      <c r="P7" s="170"/>
      <c r="Q7" s="116"/>
      <c r="R7" s="115"/>
    </row>
    <row r="8" spans="1:18" ht="12.75" customHeight="1" hidden="1">
      <c r="A8" s="154"/>
      <c r="B8" s="175">
        <v>5</v>
      </c>
      <c r="C8" s="176" t="str">
        <f>VLOOKUP(B8,'пр.взв.'!B7:E22,2,FALSE)</f>
        <v>SOPP Angelika</v>
      </c>
      <c r="D8" s="178" t="str">
        <f>VLOOKUP(C8,'пр.взв.'!C7:F22,2,FALSE)</f>
        <v>1990</v>
      </c>
      <c r="E8" s="178" t="str">
        <f>VLOOKUP(D8,'пр.взв.'!D7:G22,2,FALSE)</f>
        <v>EST</v>
      </c>
      <c r="F8" s="180"/>
      <c r="G8" s="180"/>
      <c r="H8" s="182"/>
      <c r="I8" s="182"/>
      <c r="J8" s="154"/>
      <c r="K8" s="175">
        <v>6</v>
      </c>
      <c r="L8" s="176" t="str">
        <f>VLOOKUP(K8,'пр.взв.'!B7:E22,2,FALSE)</f>
        <v>PAKENYTE Santa</v>
      </c>
      <c r="M8" s="178" t="str">
        <f>VLOOKUP(L8,'пр.взв.'!C7:F22,2,FALSE)</f>
        <v>1990</v>
      </c>
      <c r="N8" s="178" t="str">
        <f>VLOOKUP(K8,'пр.взв.'!B7:E18,4,FALSE)</f>
        <v>LTU</v>
      </c>
      <c r="O8" s="180"/>
      <c r="P8" s="180"/>
      <c r="Q8" s="182"/>
      <c r="R8" s="182"/>
    </row>
    <row r="9" spans="1:18" ht="13.5" customHeight="1" hidden="1" thickBot="1">
      <c r="A9" s="156"/>
      <c r="B9" s="164"/>
      <c r="C9" s="177"/>
      <c r="D9" s="179"/>
      <c r="E9" s="179"/>
      <c r="F9" s="181"/>
      <c r="G9" s="181"/>
      <c r="H9" s="183"/>
      <c r="I9" s="183"/>
      <c r="J9" s="156"/>
      <c r="K9" s="164"/>
      <c r="L9" s="177"/>
      <c r="M9" s="179"/>
      <c r="N9" s="179"/>
      <c r="O9" s="181"/>
      <c r="P9" s="181"/>
      <c r="Q9" s="183"/>
      <c r="R9" s="183"/>
    </row>
    <row r="10" spans="1:18" ht="12.75" customHeight="1" hidden="1">
      <c r="A10" s="153">
        <v>2</v>
      </c>
      <c r="B10" s="184">
        <v>3</v>
      </c>
      <c r="C10" s="167" t="str">
        <f>VLOOKUP(B10,'пр.взв.'!B7:E22,2,FALSE)</f>
        <v>RODINA Irina</v>
      </c>
      <c r="D10" s="169" t="str">
        <f>VLOOKUP(C10,'пр.взв.'!C7:F22,2,FALSE)</f>
        <v>1973</v>
      </c>
      <c r="E10" s="169" t="str">
        <f>VLOOKUP(D10,'пр.взв.'!D7:G22,2,FALSE)</f>
        <v>RUS</v>
      </c>
      <c r="F10" s="235" t="s">
        <v>56</v>
      </c>
      <c r="G10" s="186"/>
      <c r="H10" s="116"/>
      <c r="I10" s="178"/>
      <c r="J10" s="153">
        <v>4</v>
      </c>
      <c r="K10" s="184">
        <v>4</v>
      </c>
      <c r="L10" s="167" t="str">
        <f>VLOOKUP(K10,'пр.взв.'!B7:E22,2,FALSE)</f>
        <v>MELNIKAVA Natalia</v>
      </c>
      <c r="M10" s="169" t="str">
        <f>VLOOKUP(L10,'пр.взв.'!C7:F22,2,FALSE)</f>
        <v>1974</v>
      </c>
      <c r="N10" s="169" t="str">
        <f>VLOOKUP(M10,'пр.взв.'!D7:G22,2,FALSE)</f>
        <v>BLR</v>
      </c>
      <c r="O10" s="235" t="s">
        <v>56</v>
      </c>
      <c r="P10" s="186"/>
      <c r="Q10" s="116"/>
      <c r="R10" s="178"/>
    </row>
    <row r="11" spans="1:18" ht="12.75" customHeight="1" hidden="1">
      <c r="A11" s="154"/>
      <c r="B11" s="185"/>
      <c r="C11" s="168"/>
      <c r="D11" s="170"/>
      <c r="E11" s="170"/>
      <c r="F11" s="236"/>
      <c r="G11" s="170"/>
      <c r="H11" s="116"/>
      <c r="I11" s="115"/>
      <c r="J11" s="154"/>
      <c r="K11" s="185"/>
      <c r="L11" s="168"/>
      <c r="M11" s="170"/>
      <c r="N11" s="170"/>
      <c r="O11" s="236"/>
      <c r="P11" s="170"/>
      <c r="Q11" s="116"/>
      <c r="R11" s="115"/>
    </row>
    <row r="12" spans="1:18" ht="12.75" customHeight="1" hidden="1">
      <c r="A12" s="154"/>
      <c r="B12" s="175">
        <v>7</v>
      </c>
      <c r="C12" s="231" t="e">
        <f>VLOOKUP(B12,'пр.взв.'!B7:E22,2,FALSE)</f>
        <v>#N/A</v>
      </c>
      <c r="D12" s="232" t="e">
        <f>VLOOKUP(C12,'пр.взв.'!C7:F22,2,FALSE)</f>
        <v>#N/A</v>
      </c>
      <c r="E12" s="232" t="e">
        <f>VLOOKUP(D12,'пр.взв.'!D7:G22,2,FALSE)</f>
        <v>#N/A</v>
      </c>
      <c r="F12" s="180"/>
      <c r="G12" s="180"/>
      <c r="H12" s="182"/>
      <c r="I12" s="182"/>
      <c r="J12" s="154"/>
      <c r="K12" s="175">
        <v>8</v>
      </c>
      <c r="L12" s="231" t="e">
        <f>VLOOKUP(K12,'пр.взв.'!B7:E22,2,FALSE)</f>
        <v>#N/A</v>
      </c>
      <c r="M12" s="232" t="e">
        <f>VLOOKUP(L12,'пр.взв.'!C7:F22,2,FALSE)</f>
        <v>#N/A</v>
      </c>
      <c r="N12" s="232" t="e">
        <f>VLOOKUP(M12,'пр.взв.'!D7:G22,2,FALSE)</f>
        <v>#N/A</v>
      </c>
      <c r="O12" s="180"/>
      <c r="P12" s="180"/>
      <c r="Q12" s="182"/>
      <c r="R12" s="182"/>
    </row>
    <row r="13" spans="1:18" ht="12.75" customHeight="1" hidden="1">
      <c r="A13" s="155"/>
      <c r="B13" s="184"/>
      <c r="C13" s="233"/>
      <c r="D13" s="234"/>
      <c r="E13" s="234"/>
      <c r="F13" s="171"/>
      <c r="G13" s="171"/>
      <c r="H13" s="174"/>
      <c r="I13" s="174"/>
      <c r="J13" s="155"/>
      <c r="K13" s="184"/>
      <c r="L13" s="233"/>
      <c r="M13" s="234"/>
      <c r="N13" s="234"/>
      <c r="O13" s="171"/>
      <c r="P13" s="171"/>
      <c r="Q13" s="174"/>
      <c r="R13" s="174"/>
    </row>
    <row r="14" ht="12.75" hidden="1"/>
    <row r="15" ht="12.75" hidden="1"/>
    <row r="16" spans="2:18" ht="24.75" customHeight="1" thickBot="1">
      <c r="B16" s="71" t="s">
        <v>2</v>
      </c>
      <c r="C16" s="189" t="s">
        <v>31</v>
      </c>
      <c r="D16" s="189"/>
      <c r="E16" s="189"/>
      <c r="F16" s="189"/>
      <c r="G16" s="189"/>
      <c r="H16" s="189"/>
      <c r="I16" s="189"/>
      <c r="J16" s="80"/>
      <c r="K16" s="71" t="s">
        <v>3</v>
      </c>
      <c r="L16" s="189" t="s">
        <v>31</v>
      </c>
      <c r="M16" s="189"/>
      <c r="N16" s="189"/>
      <c r="O16" s="189"/>
      <c r="P16" s="189"/>
      <c r="Q16" s="189"/>
      <c r="R16" s="189"/>
    </row>
    <row r="17" spans="1:18" ht="12.75" customHeight="1">
      <c r="A17" s="91" t="s">
        <v>35</v>
      </c>
      <c r="B17" s="158" t="s">
        <v>6</v>
      </c>
      <c r="C17" s="160" t="s">
        <v>7</v>
      </c>
      <c r="D17" s="160" t="s">
        <v>8</v>
      </c>
      <c r="E17" s="160" t="s">
        <v>17</v>
      </c>
      <c r="F17" s="158" t="s">
        <v>18</v>
      </c>
      <c r="G17" s="161" t="s">
        <v>20</v>
      </c>
      <c r="H17" s="163" t="s">
        <v>21</v>
      </c>
      <c r="I17" s="165" t="s">
        <v>19</v>
      </c>
      <c r="J17" s="91" t="s">
        <v>35</v>
      </c>
      <c r="K17" s="158" t="s">
        <v>6</v>
      </c>
      <c r="L17" s="160" t="s">
        <v>7</v>
      </c>
      <c r="M17" s="160" t="s">
        <v>8</v>
      </c>
      <c r="N17" s="160" t="s">
        <v>17</v>
      </c>
      <c r="O17" s="158" t="s">
        <v>18</v>
      </c>
      <c r="P17" s="161" t="s">
        <v>20</v>
      </c>
      <c r="Q17" s="163" t="s">
        <v>21</v>
      </c>
      <c r="R17" s="165" t="s">
        <v>19</v>
      </c>
    </row>
    <row r="18" spans="1:18" ht="12.75" customHeight="1" thickBot="1">
      <c r="A18" s="92"/>
      <c r="B18" s="159" t="s">
        <v>6</v>
      </c>
      <c r="C18" s="159" t="s">
        <v>7</v>
      </c>
      <c r="D18" s="159" t="s">
        <v>8</v>
      </c>
      <c r="E18" s="159" t="s">
        <v>17</v>
      </c>
      <c r="F18" s="159" t="s">
        <v>18</v>
      </c>
      <c r="G18" s="162"/>
      <c r="H18" s="164"/>
      <c r="I18" s="94" t="s">
        <v>19</v>
      </c>
      <c r="J18" s="92"/>
      <c r="K18" s="159" t="s">
        <v>6</v>
      </c>
      <c r="L18" s="159" t="s">
        <v>7</v>
      </c>
      <c r="M18" s="159" t="s">
        <v>8</v>
      </c>
      <c r="N18" s="159" t="s">
        <v>17</v>
      </c>
      <c r="O18" s="159" t="s">
        <v>18</v>
      </c>
      <c r="P18" s="162"/>
      <c r="Q18" s="164"/>
      <c r="R18" s="94" t="s">
        <v>19</v>
      </c>
    </row>
    <row r="19" spans="1:18" ht="12.75" customHeight="1">
      <c r="A19" s="153">
        <v>1</v>
      </c>
      <c r="B19" s="155">
        <v>5</v>
      </c>
      <c r="C19" s="167" t="str">
        <f>VLOOKUP(B19,'пр.взв.'!B7:E22,2,FALSE)</f>
        <v>SOPP Angelika</v>
      </c>
      <c r="D19" s="169" t="str">
        <f>VLOOKUP(C19,'пр.взв.'!C7:F22,2,FALSE)</f>
        <v>1990</v>
      </c>
      <c r="E19" s="169" t="str">
        <f>VLOOKUP(D19,'пр.взв.'!D7:G22,2,FALSE)</f>
        <v>EST</v>
      </c>
      <c r="F19" s="171"/>
      <c r="G19" s="172"/>
      <c r="H19" s="173"/>
      <c r="I19" s="174"/>
      <c r="J19" s="153">
        <v>2</v>
      </c>
      <c r="K19" s="155">
        <v>6</v>
      </c>
      <c r="L19" s="167" t="str">
        <f>VLOOKUP(K19,'пр.взв.'!B7:E22,2,FALSE)</f>
        <v>PAKENYTE Santa</v>
      </c>
      <c r="M19" s="169" t="str">
        <f>VLOOKUP(L19,'пр.взв.'!C7:F22,2,FALSE)</f>
        <v>1990</v>
      </c>
      <c r="N19" s="169" t="str">
        <f>VLOOKUP(K19,'пр.взв.'!B7:E18,4,FALSE)</f>
        <v>LTU</v>
      </c>
      <c r="O19" s="171"/>
      <c r="P19" s="172"/>
      <c r="Q19" s="173"/>
      <c r="R19" s="174"/>
    </row>
    <row r="20" spans="1:18" ht="12.75" customHeight="1">
      <c r="A20" s="154"/>
      <c r="B20" s="166"/>
      <c r="C20" s="168"/>
      <c r="D20" s="170"/>
      <c r="E20" s="170"/>
      <c r="F20" s="170"/>
      <c r="G20" s="170"/>
      <c r="H20" s="116"/>
      <c r="I20" s="115"/>
      <c r="J20" s="154"/>
      <c r="K20" s="166"/>
      <c r="L20" s="168"/>
      <c r="M20" s="170"/>
      <c r="N20" s="170"/>
      <c r="O20" s="170"/>
      <c r="P20" s="170"/>
      <c r="Q20" s="116"/>
      <c r="R20" s="115"/>
    </row>
    <row r="21" spans="1:18" ht="12.75" customHeight="1">
      <c r="A21" s="154"/>
      <c r="B21" s="175">
        <v>3</v>
      </c>
      <c r="C21" s="176" t="str">
        <f>VLOOKUP(B21,'пр.взв.'!B7:E22,2,FALSE)</f>
        <v>RODINA Irina</v>
      </c>
      <c r="D21" s="178" t="str">
        <f>VLOOKUP(C21,'пр.взв.'!C7:F22,2,FALSE)</f>
        <v>1973</v>
      </c>
      <c r="E21" s="178" t="str">
        <f>VLOOKUP(D21,'пр.взв.'!D7:G22,2,FALSE)</f>
        <v>RUS</v>
      </c>
      <c r="F21" s="180"/>
      <c r="G21" s="180"/>
      <c r="H21" s="182"/>
      <c r="I21" s="182"/>
      <c r="J21" s="154"/>
      <c r="K21" s="175">
        <v>4</v>
      </c>
      <c r="L21" s="176" t="str">
        <f>VLOOKUP(K21,'пр.взв.'!B7:E22,2,FALSE)</f>
        <v>MELNIKAVA Natalia</v>
      </c>
      <c r="M21" s="178" t="str">
        <f>VLOOKUP(L21,'пр.взв.'!C7:F22,2,FALSE)</f>
        <v>1974</v>
      </c>
      <c r="N21" s="178" t="str">
        <f>VLOOKUP(M21,'пр.взв.'!D7:G22,2,FALSE)</f>
        <v>BLR</v>
      </c>
      <c r="O21" s="180"/>
      <c r="P21" s="180"/>
      <c r="Q21" s="182"/>
      <c r="R21" s="182"/>
    </row>
    <row r="22" spans="1:18" ht="12.75" customHeight="1">
      <c r="A22" s="155"/>
      <c r="B22" s="184"/>
      <c r="C22" s="168"/>
      <c r="D22" s="170"/>
      <c r="E22" s="170"/>
      <c r="F22" s="171"/>
      <c r="G22" s="171"/>
      <c r="H22" s="174"/>
      <c r="I22" s="174"/>
      <c r="J22" s="155"/>
      <c r="K22" s="184"/>
      <c r="L22" s="168"/>
      <c r="M22" s="170"/>
      <c r="N22" s="170"/>
      <c r="O22" s="171"/>
      <c r="P22" s="171"/>
      <c r="Q22" s="174"/>
      <c r="R22" s="174"/>
    </row>
    <row r="29" ht="12.75">
      <c r="N29" s="74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39"/>
  <sheetViews>
    <sheetView tabSelected="1" workbookViewId="0" topLeftCell="A1">
      <selection activeCell="S23" sqref="S23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1:14" ht="30.75" customHeight="1" thickBot="1">
      <c r="A1" s="197" t="s">
        <v>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2:14" ht="57" customHeight="1" thickBot="1">
      <c r="B2" s="40"/>
      <c r="D2" s="49"/>
      <c r="E2" s="49"/>
      <c r="F2" s="49"/>
      <c r="G2" s="49"/>
      <c r="H2" s="49"/>
      <c r="I2" s="49"/>
      <c r="J2" s="49"/>
      <c r="K2" s="190" t="str">
        <f>HYPERLINK('[1]реквизиты'!$A$2)</f>
        <v>THE WORLD SAMBO CHAMPIONSHIP    /women/</v>
      </c>
      <c r="L2" s="191"/>
      <c r="M2" s="191"/>
      <c r="N2" s="192"/>
    </row>
    <row r="3" spans="2:17" ht="26.25" customHeight="1" thickBot="1">
      <c r="B3" s="42"/>
      <c r="J3" s="43"/>
      <c r="K3" s="193" t="str">
        <f>HYPERLINK('[1]реквизиты'!$A$3)</f>
        <v>13-17 November 2008      S.Petersburg /Rossia/</v>
      </c>
      <c r="L3" s="193"/>
      <c r="M3" s="193"/>
      <c r="N3" s="193"/>
      <c r="O3" s="68"/>
      <c r="P3" s="68"/>
      <c r="Q3" s="68"/>
    </row>
    <row r="4" spans="4:17" ht="27.75" customHeight="1" thickBot="1">
      <c r="D4" s="44"/>
      <c r="E4" s="44"/>
      <c r="F4" s="44"/>
      <c r="G4" s="44"/>
      <c r="H4" s="44"/>
      <c r="I4" s="44"/>
      <c r="J4" s="44"/>
      <c r="K4" s="194" t="str">
        <f>HYPERLINK('пр.взв.'!A4)</f>
        <v>Weight category &gt;80  кg.</v>
      </c>
      <c r="L4" s="195"/>
      <c r="M4" s="195"/>
      <c r="N4" s="196"/>
      <c r="O4" s="2"/>
      <c r="P4" s="2"/>
      <c r="Q4" s="2"/>
    </row>
    <row r="5" ht="18" customHeight="1">
      <c r="A5" s="39"/>
    </row>
    <row r="6" spans="1:15" ht="24" customHeight="1" thickBot="1">
      <c r="A6" s="79" t="s">
        <v>33</v>
      </c>
      <c r="N6" s="41"/>
      <c r="O6" s="41"/>
    </row>
    <row r="7" spans="1:15" ht="15" customHeight="1" thickBot="1">
      <c r="A7" s="237">
        <v>1</v>
      </c>
      <c r="B7" s="238" t="str">
        <f>VLOOKUP(A7,'пр.взв.'!B7:E20,2,FALSE)</f>
        <v>MARCANO Elisneidy</v>
      </c>
      <c r="C7" s="239" t="str">
        <f>VLOOKUP(B7,'пр.взв.'!C7:F20,2,FALSE)</f>
        <v>1985</v>
      </c>
      <c r="D7" s="240" t="str">
        <f>VLOOKUP(A7,'пр.взв.'!B7:E22,4,FALSE)</f>
        <v>VEN</v>
      </c>
      <c r="E7" s="241"/>
      <c r="F7" s="241"/>
      <c r="G7" s="241"/>
      <c r="H7" s="241"/>
      <c r="I7" s="74"/>
      <c r="K7" s="225">
        <v>1</v>
      </c>
      <c r="L7" s="227">
        <v>3</v>
      </c>
      <c r="M7" s="229" t="str">
        <f>VLOOKUP(L7,'пр.взв.'!B7:E22,2,FALSE)</f>
        <v>RODINA Irina</v>
      </c>
      <c r="N7" s="215" t="str">
        <f>VLOOKUP(L7,'пр.взв.'!B7:E22,4,FALSE)</f>
        <v>RUS</v>
      </c>
      <c r="O7" s="41"/>
    </row>
    <row r="8" spans="1:15" ht="15" customHeight="1">
      <c r="A8" s="242"/>
      <c r="B8" s="243"/>
      <c r="C8" s="244"/>
      <c r="D8" s="245"/>
      <c r="E8" s="246">
        <v>5</v>
      </c>
      <c r="F8" s="247"/>
      <c r="G8" s="247"/>
      <c r="H8" s="247"/>
      <c r="I8" s="74"/>
      <c r="K8" s="226"/>
      <c r="L8" s="228"/>
      <c r="M8" s="230"/>
      <c r="N8" s="216"/>
      <c r="O8" s="41"/>
    </row>
    <row r="9" spans="1:15" ht="15" customHeight="1" thickBot="1">
      <c r="A9" s="277">
        <v>5</v>
      </c>
      <c r="B9" s="278" t="str">
        <f>VLOOKUP(A9,'пр.взв.'!B9:E22,2,FALSE)</f>
        <v>SOPP Angelika</v>
      </c>
      <c r="C9" s="279" t="str">
        <f>VLOOKUP(B9,'пр.взв.'!C9:F22,2,FALSE)</f>
        <v>1990</v>
      </c>
      <c r="D9" s="280" t="str">
        <f>VLOOKUP(A9,'пр.взв.'!B7:E22,4,FALSE)</f>
        <v>EST</v>
      </c>
      <c r="E9" s="249" t="s">
        <v>57</v>
      </c>
      <c r="F9" s="250"/>
      <c r="G9" s="251"/>
      <c r="H9" s="247"/>
      <c r="I9" s="74"/>
      <c r="K9" s="217">
        <v>2</v>
      </c>
      <c r="L9" s="219">
        <v>4</v>
      </c>
      <c r="M9" s="221" t="str">
        <f>VLOOKUP(L9,'пр.взв.'!B7:E22,2,FALSE)</f>
        <v>MELNIKAVA Natalia</v>
      </c>
      <c r="N9" s="223" t="str">
        <f>VLOOKUP(L9,'пр.взв.'!B7:E22,4,FALSE)</f>
        <v>BLR</v>
      </c>
      <c r="O9" s="41"/>
    </row>
    <row r="10" spans="1:15" ht="15" customHeight="1" thickBot="1">
      <c r="A10" s="281"/>
      <c r="B10" s="282"/>
      <c r="C10" s="283"/>
      <c r="D10" s="284"/>
      <c r="E10" s="247"/>
      <c r="F10" s="253"/>
      <c r="G10" s="305" t="s">
        <v>54</v>
      </c>
      <c r="H10" s="247"/>
      <c r="I10" s="74"/>
      <c r="K10" s="218"/>
      <c r="L10" s="220"/>
      <c r="M10" s="222"/>
      <c r="N10" s="224"/>
      <c r="O10" s="41"/>
    </row>
    <row r="11" spans="1:15" ht="15" customHeight="1" thickBot="1">
      <c r="A11" s="297">
        <v>3</v>
      </c>
      <c r="B11" s="298" t="str">
        <f>VLOOKUP(A11,'пр.взв.'!B11:E24,2,FALSE)</f>
        <v>RODINA Irina</v>
      </c>
      <c r="C11" s="299" t="str">
        <f>VLOOKUP(B11,'пр.взв.'!C11:F24,2,FALSE)</f>
        <v>1973</v>
      </c>
      <c r="D11" s="300" t="str">
        <f>VLOOKUP(A11,'пр.взв.'!B7:E22,4,FALSE)</f>
        <v>RUS</v>
      </c>
      <c r="E11" s="247"/>
      <c r="F11" s="253"/>
      <c r="G11" s="307" t="s">
        <v>58</v>
      </c>
      <c r="H11" s="254"/>
      <c r="I11" s="74"/>
      <c r="K11" s="209">
        <v>3</v>
      </c>
      <c r="L11" s="211">
        <v>5</v>
      </c>
      <c r="M11" s="213" t="str">
        <f>VLOOKUP(L11,'пр.взв.'!B11:E26,2,FALSE)</f>
        <v>SOPP Angelika</v>
      </c>
      <c r="N11" s="207" t="str">
        <f>VLOOKUP(L11,'пр.взв.'!B11:E26,4,FALSE)</f>
        <v>EST</v>
      </c>
      <c r="O11" s="41"/>
    </row>
    <row r="12" spans="1:15" ht="15" customHeight="1">
      <c r="A12" s="301"/>
      <c r="B12" s="302"/>
      <c r="C12" s="303"/>
      <c r="D12" s="304"/>
      <c r="E12" s="305" t="s">
        <v>54</v>
      </c>
      <c r="F12" s="255"/>
      <c r="G12" s="251"/>
      <c r="H12" s="256"/>
      <c r="I12" s="74"/>
      <c r="K12" s="210"/>
      <c r="L12" s="212"/>
      <c r="M12" s="214"/>
      <c r="N12" s="208"/>
      <c r="O12" s="41"/>
    </row>
    <row r="13" spans="1:15" ht="15" customHeight="1" thickBot="1">
      <c r="A13" s="248">
        <v>7</v>
      </c>
      <c r="B13" s="257" t="e">
        <f>VLOOKUP(A13,'пр.взв.'!B13:E26,2,FALSE)</f>
        <v>#N/A</v>
      </c>
      <c r="C13" s="258" t="e">
        <f>VLOOKUP(B13,'пр.взв.'!C13:F26,2,FALSE)</f>
        <v>#N/A</v>
      </c>
      <c r="D13" s="259" t="e">
        <f>VLOOKUP(A13,'пр.взв.'!B7:E22,4,FALSE)</f>
        <v>#N/A</v>
      </c>
      <c r="E13" s="306"/>
      <c r="F13" s="247"/>
      <c r="G13" s="253"/>
      <c r="H13" s="256"/>
      <c r="I13" s="74"/>
      <c r="K13" s="209">
        <v>3</v>
      </c>
      <c r="L13" s="211">
        <v>6</v>
      </c>
      <c r="M13" s="213" t="str">
        <f>VLOOKUP(L13,'пр.взв.'!B13:E28,2,FALSE)</f>
        <v>PAKENYTE Santa</v>
      </c>
      <c r="N13" s="207" t="str">
        <f>VLOOKUP(L13,'пр.взв.'!B13:E28,4,FALSE)</f>
        <v>LTU</v>
      </c>
      <c r="O13" s="41"/>
    </row>
    <row r="14" spans="1:15" ht="15" customHeight="1" thickBot="1">
      <c r="A14" s="252"/>
      <c r="B14" s="260"/>
      <c r="C14" s="261"/>
      <c r="D14" s="262"/>
      <c r="E14" s="247"/>
      <c r="F14" s="247"/>
      <c r="G14" s="253"/>
      <c r="H14" s="256"/>
      <c r="I14" s="74"/>
      <c r="K14" s="210"/>
      <c r="L14" s="212"/>
      <c r="M14" s="214"/>
      <c r="N14" s="208"/>
      <c r="O14" s="41"/>
    </row>
    <row r="15" spans="1:15" ht="15" customHeight="1">
      <c r="A15" s="263" t="s">
        <v>34</v>
      </c>
      <c r="B15" s="74"/>
      <c r="C15" s="74"/>
      <c r="D15" s="264"/>
      <c r="E15" s="247"/>
      <c r="F15" s="247"/>
      <c r="G15" s="253"/>
      <c r="H15" s="256"/>
      <c r="I15" s="305" t="s">
        <v>54</v>
      </c>
      <c r="K15" s="200">
        <v>5</v>
      </c>
      <c r="L15" s="206">
        <v>1</v>
      </c>
      <c r="M15" s="204" t="str">
        <f>VLOOKUP(L15,'пр.взв.'!B7:E22,2,FALSE)</f>
        <v>MARCANO Elisneidy</v>
      </c>
      <c r="N15" s="198" t="str">
        <f>VLOOKUP(L15,'пр.взв.'!B7:E22,4,FALSE)</f>
        <v>VEN</v>
      </c>
      <c r="O15" s="41"/>
    </row>
    <row r="16" spans="1:15" ht="15" customHeight="1" thickBot="1">
      <c r="A16" s="265"/>
      <c r="B16" s="74"/>
      <c r="C16" s="74"/>
      <c r="D16" s="264"/>
      <c r="E16" s="247"/>
      <c r="F16" s="247"/>
      <c r="G16" s="253"/>
      <c r="H16" s="256"/>
      <c r="I16" s="306" t="s">
        <v>60</v>
      </c>
      <c r="K16" s="201"/>
      <c r="L16" s="203"/>
      <c r="M16" s="205"/>
      <c r="N16" s="199"/>
      <c r="O16" s="41"/>
    </row>
    <row r="17" spans="1:15" ht="15" customHeight="1" thickBot="1">
      <c r="A17" s="237">
        <v>2</v>
      </c>
      <c r="B17" s="238" t="str">
        <f>VLOOKUP(A17,'пр.взв.'!B7:E22,2,FALSE)</f>
        <v>VELJICH Ivana</v>
      </c>
      <c r="C17" s="239" t="str">
        <f>VLOOKUP(B17,'пр.взв.'!C7:F22,2,FALSE)</f>
        <v>1985</v>
      </c>
      <c r="D17" s="240" t="str">
        <f>VLOOKUP(A17,'пр.взв.'!B7:E22,4,FALSE)</f>
        <v>SRB</v>
      </c>
      <c r="E17" s="247"/>
      <c r="F17" s="247"/>
      <c r="G17" s="253"/>
      <c r="H17" s="256"/>
      <c r="I17" s="74"/>
      <c r="K17" s="200">
        <v>5</v>
      </c>
      <c r="L17" s="202">
        <v>2</v>
      </c>
      <c r="M17" s="204" t="str">
        <f>VLOOKUP(L17,'пр.взв.'!B7:E22,2,FALSE)</f>
        <v>VELJICH Ivana</v>
      </c>
      <c r="N17" s="198" t="str">
        <f>VLOOKUP(L17,'пр.взв.'!B7:E22,4,FALSE)</f>
        <v>SRB</v>
      </c>
      <c r="O17" s="41"/>
    </row>
    <row r="18" spans="1:15" ht="15" customHeight="1" thickBot="1">
      <c r="A18" s="242"/>
      <c r="B18" s="243"/>
      <c r="C18" s="244"/>
      <c r="D18" s="245"/>
      <c r="E18" s="246" t="s">
        <v>59</v>
      </c>
      <c r="F18" s="247"/>
      <c r="G18" s="253"/>
      <c r="H18" s="256"/>
      <c r="I18" s="74"/>
      <c r="K18" s="293"/>
      <c r="L18" s="294"/>
      <c r="M18" s="295"/>
      <c r="N18" s="296"/>
      <c r="O18" s="41"/>
    </row>
    <row r="19" spans="1:15" ht="15" customHeight="1" thickBot="1">
      <c r="A19" s="277">
        <v>6</v>
      </c>
      <c r="B19" s="278" t="str">
        <f>VLOOKUP(A19,'пр.взв.'!B9:E24,2,FALSE)</f>
        <v>PAKENYTE Santa</v>
      </c>
      <c r="C19" s="279" t="str">
        <f>VLOOKUP(B19,'пр.взв.'!C9:F24,2,FALSE)</f>
        <v>1990</v>
      </c>
      <c r="D19" s="280" t="str">
        <f>VLOOKUP(A19,'пр.взв.'!B7:E22,4,FALSE)</f>
        <v>LTU</v>
      </c>
      <c r="E19" s="249" t="s">
        <v>57</v>
      </c>
      <c r="F19" s="250"/>
      <c r="G19" s="251"/>
      <c r="H19" s="256"/>
      <c r="I19" s="74"/>
      <c r="K19" s="285"/>
      <c r="L19" s="286"/>
      <c r="M19" s="287"/>
      <c r="N19" s="288"/>
      <c r="O19" s="41"/>
    </row>
    <row r="20" spans="1:15" ht="15" customHeight="1" thickBot="1">
      <c r="A20" s="281"/>
      <c r="B20" s="282"/>
      <c r="C20" s="283"/>
      <c r="D20" s="284"/>
      <c r="E20" s="247"/>
      <c r="F20" s="253"/>
      <c r="G20" s="316" t="s">
        <v>55</v>
      </c>
      <c r="H20" s="266"/>
      <c r="I20" s="74"/>
      <c r="K20" s="289"/>
      <c r="L20" s="290"/>
      <c r="M20" s="291"/>
      <c r="N20" s="292"/>
      <c r="O20" s="41"/>
    </row>
    <row r="21" spans="1:15" ht="15" customHeight="1" thickBot="1">
      <c r="A21" s="308">
        <v>4</v>
      </c>
      <c r="B21" s="309" t="str">
        <f>VLOOKUP(A21,'пр.взв.'!B11:E26,2,FALSE)</f>
        <v>MELNIKAVA Natalia</v>
      </c>
      <c r="C21" s="310" t="str">
        <f>VLOOKUP(B21,'пр.взв.'!C11:F26,2,FALSE)</f>
        <v>1974</v>
      </c>
      <c r="D21" s="311" t="str">
        <f>VLOOKUP(A21,'пр.взв.'!B7:E22,4,FALSE)</f>
        <v>BLR</v>
      </c>
      <c r="E21" s="247"/>
      <c r="F21" s="253"/>
      <c r="G21" s="317" t="s">
        <v>60</v>
      </c>
      <c r="H21" s="253"/>
      <c r="I21" s="74"/>
      <c r="K21" s="285"/>
      <c r="L21" s="286"/>
      <c r="M21" s="287"/>
      <c r="N21" s="288"/>
      <c r="O21" s="41"/>
    </row>
    <row r="22" spans="1:15" ht="15" customHeight="1">
      <c r="A22" s="312"/>
      <c r="B22" s="313"/>
      <c r="C22" s="314"/>
      <c r="D22" s="315"/>
      <c r="E22" s="316" t="s">
        <v>55</v>
      </c>
      <c r="F22" s="255"/>
      <c r="G22" s="251"/>
      <c r="H22" s="253"/>
      <c r="I22" s="74"/>
      <c r="K22" s="289"/>
      <c r="L22" s="290"/>
      <c r="M22" s="291"/>
      <c r="N22" s="292"/>
      <c r="O22" s="41"/>
    </row>
    <row r="23" spans="1:15" ht="15" customHeight="1" thickBot="1">
      <c r="A23" s="248">
        <v>8</v>
      </c>
      <c r="B23" s="257" t="e">
        <f>VLOOKUP(A23,'пр.взв.'!B13:E28,2,FALSE)</f>
        <v>#N/A</v>
      </c>
      <c r="C23" s="258" t="e">
        <f>VLOOKUP(B23,'пр.взв.'!C13:F28,2,FALSE)</f>
        <v>#N/A</v>
      </c>
      <c r="D23" s="259" t="e">
        <f>VLOOKUP(A23,'пр.взв.'!B7:E22,4,FALSE)</f>
        <v>#N/A</v>
      </c>
      <c r="E23" s="317"/>
      <c r="F23" s="247"/>
      <c r="G23" s="253"/>
      <c r="H23" s="253"/>
      <c r="I23" s="74"/>
      <c r="N23" s="41"/>
      <c r="O23" s="41"/>
    </row>
    <row r="24" spans="1:15" ht="15" customHeight="1" thickBot="1">
      <c r="A24" s="252"/>
      <c r="B24" s="260"/>
      <c r="C24" s="261"/>
      <c r="D24" s="262"/>
      <c r="E24" s="241"/>
      <c r="F24" s="241"/>
      <c r="G24" s="267"/>
      <c r="H24" s="267"/>
      <c r="I24" s="74"/>
      <c r="N24" s="41"/>
      <c r="O24" s="41"/>
    </row>
    <row r="25" spans="1:9" ht="45" customHeight="1">
      <c r="A25" s="268" t="s">
        <v>13</v>
      </c>
      <c r="B25" s="268"/>
      <c r="C25" s="268"/>
      <c r="D25" s="268"/>
      <c r="E25" s="268"/>
      <c r="F25" s="268"/>
      <c r="G25" s="268"/>
      <c r="H25" s="268"/>
      <c r="I25" s="74"/>
    </row>
    <row r="26" spans="3:11" ht="37.5" customHeight="1">
      <c r="C26" s="48" t="s">
        <v>1</v>
      </c>
      <c r="J26" s="270" t="s">
        <v>4</v>
      </c>
      <c r="K26" s="270"/>
    </row>
    <row r="27" ht="12.75" customHeight="1"/>
    <row r="28" spans="1:9" ht="13.5" customHeight="1">
      <c r="A28" s="269"/>
      <c r="B28" s="2"/>
      <c r="F28" s="269"/>
      <c r="G28" s="2"/>
      <c r="H28" s="2"/>
      <c r="I28" s="2"/>
    </row>
    <row r="29" spans="1:9" ht="12.75" customHeight="1" thickBot="1">
      <c r="A29" s="269"/>
      <c r="B29" s="2"/>
      <c r="F29" s="269"/>
      <c r="G29" s="2"/>
      <c r="H29" s="2"/>
      <c r="I29" s="2"/>
    </row>
    <row r="30" spans="1:11" ht="15.75" customHeight="1">
      <c r="A30" s="2"/>
      <c r="B30" s="2"/>
      <c r="C30" s="271">
        <v>5</v>
      </c>
      <c r="F30" s="2"/>
      <c r="G30" s="2"/>
      <c r="H30" s="2"/>
      <c r="I30" s="2"/>
      <c r="J30" s="273">
        <v>6</v>
      </c>
      <c r="K30" s="274"/>
    </row>
    <row r="31" spans="1:11" ht="12.75" customHeight="1" thickBot="1">
      <c r="A31" s="2"/>
      <c r="B31" s="2"/>
      <c r="C31" s="272"/>
      <c r="F31" s="2"/>
      <c r="G31" s="2"/>
      <c r="H31" s="2"/>
      <c r="I31" s="2"/>
      <c r="J31" s="275"/>
      <c r="K31" s="276"/>
    </row>
    <row r="32" spans="1:9" ht="13.5" customHeight="1">
      <c r="A32" s="269"/>
      <c r="B32" s="2"/>
      <c r="F32" s="269"/>
      <c r="G32" s="2"/>
      <c r="H32" s="2"/>
      <c r="I32" s="2"/>
    </row>
    <row r="33" spans="1:9" ht="12.75">
      <c r="A33" s="269"/>
      <c r="B33" s="2"/>
      <c r="F33" s="269"/>
      <c r="G33" s="2"/>
      <c r="H33" s="2"/>
      <c r="I33" s="2"/>
    </row>
    <row r="37" spans="1:9" ht="12.75">
      <c r="A37" s="13" t="str">
        <f>HYPERLINK('[1]реквизиты'!$A$11)</f>
        <v>Chiaf referee</v>
      </c>
      <c r="B37" s="10"/>
      <c r="C37" s="10"/>
      <c r="D37" s="10"/>
      <c r="E37" s="1"/>
      <c r="F37" s="47" t="str">
        <f>HYPERLINK('[1]реквизиты'!$G$11)</f>
        <v>E. Selivanov</v>
      </c>
      <c r="I37" s="16" t="str">
        <f>HYPERLINK('[1]реквизиты'!$G$12)</f>
        <v>/RUS/</v>
      </c>
    </row>
    <row r="38" spans="1:7" ht="12.75">
      <c r="A38" s="10"/>
      <c r="B38" s="10"/>
      <c r="C38" s="10"/>
      <c r="D38" s="15"/>
      <c r="E38" s="2"/>
      <c r="F38" s="38"/>
      <c r="G38" s="2"/>
    </row>
    <row r="39" spans="1:9" ht="12.75">
      <c r="A39" s="17" t="str">
        <f>HYPERLINK('[1]реквизиты'!$A$13)</f>
        <v>Chiaf secretary</v>
      </c>
      <c r="C39" s="10"/>
      <c r="D39" s="18"/>
      <c r="E39" s="35"/>
      <c r="F39" s="47" t="str">
        <f>HYPERLINK('[1]реквизиты'!$G$13)</f>
        <v>R.Zakirov</v>
      </c>
      <c r="I39" s="19" t="str">
        <f>HYPERLINK('[1]реквизиты'!$G$14)</f>
        <v>/RUS/</v>
      </c>
    </row>
  </sheetData>
  <mergeCells count="77">
    <mergeCell ref="J26:K26"/>
    <mergeCell ref="A23:A24"/>
    <mergeCell ref="B23:B24"/>
    <mergeCell ref="C23:C24"/>
    <mergeCell ref="D23:D24"/>
    <mergeCell ref="A21:A22"/>
    <mergeCell ref="C21:C22"/>
    <mergeCell ref="D21:D22"/>
    <mergeCell ref="B21:B22"/>
    <mergeCell ref="A13:A14"/>
    <mergeCell ref="B13:B14"/>
    <mergeCell ref="C13:C14"/>
    <mergeCell ref="D19:D20"/>
    <mergeCell ref="B17:B18"/>
    <mergeCell ref="A17:A18"/>
    <mergeCell ref="C17:C18"/>
    <mergeCell ref="B19:B20"/>
    <mergeCell ref="C19:C20"/>
    <mergeCell ref="B9:B10"/>
    <mergeCell ref="C9:C10"/>
    <mergeCell ref="A9:A10"/>
    <mergeCell ref="A11:A12"/>
    <mergeCell ref="B11:B12"/>
    <mergeCell ref="C11:C12"/>
    <mergeCell ref="A7:A8"/>
    <mergeCell ref="B7:B8"/>
    <mergeCell ref="C7:C8"/>
    <mergeCell ref="D7:D8"/>
    <mergeCell ref="F32:F33"/>
    <mergeCell ref="A28:A29"/>
    <mergeCell ref="A32:A33"/>
    <mergeCell ref="C30:C31"/>
    <mergeCell ref="N7:N8"/>
    <mergeCell ref="K9:K10"/>
    <mergeCell ref="L9:L10"/>
    <mergeCell ref="M9:M10"/>
    <mergeCell ref="N9:N10"/>
    <mergeCell ref="K7:K8"/>
    <mergeCell ref="L7:L8"/>
    <mergeCell ref="M7:M8"/>
    <mergeCell ref="N11:N12"/>
    <mergeCell ref="K13:K14"/>
    <mergeCell ref="L13:L14"/>
    <mergeCell ref="M13:M14"/>
    <mergeCell ref="N13:N14"/>
    <mergeCell ref="K11:K12"/>
    <mergeCell ref="L11:L12"/>
    <mergeCell ref="M11:M12"/>
    <mergeCell ref="N15:N16"/>
    <mergeCell ref="K17:K18"/>
    <mergeCell ref="L17:L18"/>
    <mergeCell ref="M17:M18"/>
    <mergeCell ref="N17:N18"/>
    <mergeCell ref="K15:K16"/>
    <mergeCell ref="M15:M16"/>
    <mergeCell ref="L15:L16"/>
    <mergeCell ref="N19:N20"/>
    <mergeCell ref="K21:K22"/>
    <mergeCell ref="L21:L22"/>
    <mergeCell ref="M21:M22"/>
    <mergeCell ref="N21:N22"/>
    <mergeCell ref="K19:K20"/>
    <mergeCell ref="L19:L20"/>
    <mergeCell ref="M19:M20"/>
    <mergeCell ref="D11:D12"/>
    <mergeCell ref="D9:D10"/>
    <mergeCell ref="D13:D14"/>
    <mergeCell ref="J30:K31"/>
    <mergeCell ref="A25:H25"/>
    <mergeCell ref="F28:F29"/>
    <mergeCell ref="A15:A16"/>
    <mergeCell ref="D17:D18"/>
    <mergeCell ref="A19:A20"/>
    <mergeCell ref="K2:N2"/>
    <mergeCell ref="K3:N3"/>
    <mergeCell ref="K4:N4"/>
    <mergeCell ref="A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2008-11-14T11:53:37Z</cp:lastPrinted>
  <dcterms:created xsi:type="dcterms:W3CDTF">1996-10-08T23:32:33Z</dcterms:created>
  <dcterms:modified xsi:type="dcterms:W3CDTF">2008-11-14T17:33:24Z</dcterms:modified>
  <cp:category/>
  <cp:version/>
  <cp:contentType/>
  <cp:contentStatus/>
</cp:coreProperties>
</file>