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круги" sheetId="1" r:id="rId1"/>
    <sheet name="НАГРАДНОЙ ЛИСТ" sheetId="2" r:id="rId2"/>
    <sheet name="пр.хода" sheetId="3" r:id="rId3"/>
    <sheet name="пр.взв" sheetId="4" r:id="rId4"/>
    <sheet name="ит.пр" sheetId="5" r:id="rId5"/>
    <sheet name="пф" sheetId="6" r:id="rId6"/>
    <sheet name="круги (3)" sheetId="7" r:id="rId7"/>
    <sheet name="круги (4)" sheetId="8" r:id="rId8"/>
    <sheet name="круги (5)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<sst xmlns="http://schemas.openxmlformats.org/spreadsheetml/2006/main" count="577" uniqueCount="207">
  <si>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</si>
  <si>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</si>
  <si>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</si>
  <si>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</si>
  <si>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</si>
  <si>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</si>
  <si>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</si>
  <si>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</si>
  <si>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</si>
  <si>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</si>
  <si>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</si>
  <si>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</si>
  <si>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</si>
  <si>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</si>
  <si>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</si>
  <si>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</si>
  <si>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</si>
  <si>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</si>
  <si>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</si>
  <si>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</si>
  <si>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</si>
  <si>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</si>
  <si>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</si>
  <si>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</si>
  <si>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</si>
  <si>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</si>
  <si>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</si>
  <si>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</si>
  <si>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</si>
  <si>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</si>
  <si>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</si>
  <si>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</si>
  <si>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</si>
  <si>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</si>
  <si>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</si>
  <si>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</si>
  <si>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</si>
  <si>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</si>
  <si>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</si>
  <si>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</si>
  <si>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</si>
  <si>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</si>
  <si>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</si>
  <si>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</si>
  <si>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</si>
  <si>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</si>
  <si>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</si>
  <si>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</si>
  <si>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</si>
  <si>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</si>
  <si>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</si>
  <si>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</si>
  <si>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</si>
  <si>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</si>
  <si>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</si>
  <si>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</si>
  <si>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</si>
  <si>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</si>
  <si>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</si>
  <si>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</si>
  <si>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</si>
  <si>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</si>
  <si>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</si>
  <si>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</si>
  <si>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</si>
  <si>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</si>
  <si>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</si>
  <si>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</si>
  <si>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</si>
  <si>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</si>
  <si>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</si>
  <si>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</si>
  <si>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</si>
  <si>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</si>
  <si>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</si>
  <si>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</si>
  <si>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</si>
  <si>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</si>
  <si>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фин</t>
  </si>
  <si>
    <t>В</t>
  </si>
  <si>
    <t>пф</t>
  </si>
  <si>
    <t xml:space="preserve"> КРУГ 3</t>
  </si>
  <si>
    <t xml:space="preserve"> КРУГ 4</t>
  </si>
  <si>
    <t xml:space="preserve"> КРУГ 1</t>
  </si>
  <si>
    <t xml:space="preserve"> КРУГ 6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</si>
  <si>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</si>
  <si>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</si>
  <si>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</si>
  <si>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</si>
  <si>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</si>
  <si>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</si>
  <si>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</si>
  <si>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</si>
  <si>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</si>
  <si>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</si>
  <si>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Гл.судья:</t>
  </si>
  <si>
    <t>Гл.секретарь:</t>
  </si>
  <si>
    <t>Судьи:</t>
  </si>
  <si>
    <t>Врач:</t>
  </si>
  <si>
    <t>Хворов Владимир Андреевич</t>
  </si>
  <si>
    <t>10.11.94,мс</t>
  </si>
  <si>
    <t>УФО, Свердловская, В.Пышма, "Динамо"</t>
  </si>
  <si>
    <t>Стенников В.Г.  Мельников А.Н.</t>
  </si>
  <si>
    <t>Яковлев Вадим Игоревич</t>
  </si>
  <si>
    <t>01.11.95,кмс</t>
  </si>
  <si>
    <t>Москва,"Динамо"</t>
  </si>
  <si>
    <t>Леонтьев А.А. Филимонов С.Н.           Бобров А.А.</t>
  </si>
  <si>
    <t>Акопов Виталий Александрович</t>
  </si>
  <si>
    <t>09.06.96,кмс</t>
  </si>
  <si>
    <t>Кузнецов С.В.      Вашурин В.В.</t>
  </si>
  <si>
    <t>Егоров Роман Геннадьевич</t>
  </si>
  <si>
    <t>11.11.94,кмс</t>
  </si>
  <si>
    <t>Павлов Д.А.        Фунтиков П.В.       Юхарев С.С.</t>
  </si>
  <si>
    <t>Николаев Кирилл Андреевич</t>
  </si>
  <si>
    <t>18.02.95,мс</t>
  </si>
  <si>
    <t>Филимонов С.Н. Леонтьев А.А. Чернушевич О.В.</t>
  </si>
  <si>
    <t>Шишков Сергей Николаевич</t>
  </si>
  <si>
    <t>13.06.95,мс</t>
  </si>
  <si>
    <t>Фунтиков П.В.  Филимонов С.Н. Павлов Д.А. Леонтьев А.А.</t>
  </si>
  <si>
    <t>Гаглоев Георгий Теймуразович</t>
  </si>
  <si>
    <t>07.10.94,кмс</t>
  </si>
  <si>
    <t>С-Петербург,МО</t>
  </si>
  <si>
    <t>Болов В.В.</t>
  </si>
  <si>
    <t>Алдерханов Салман Исламудинович</t>
  </si>
  <si>
    <t>11.02.94,кмс</t>
  </si>
  <si>
    <t>С-Петербург,ВС</t>
  </si>
  <si>
    <t>Кусакин С.И. Богус Ю.З.</t>
  </si>
  <si>
    <t>Ульбашев Рамазан Казимович</t>
  </si>
  <si>
    <t>12.02.95,мс</t>
  </si>
  <si>
    <t>Кандрушин Роман Алексеевич</t>
  </si>
  <si>
    <t>09.01.96,мс</t>
  </si>
  <si>
    <t>ПФО,Нижегородская, Выкса,ФСОП "Россия"</t>
  </si>
  <si>
    <t>Рогов Д.С. Гордеев М.А.</t>
  </si>
  <si>
    <t>Семенов Федор Андреевич</t>
  </si>
  <si>
    <t>11.11.97,кмс</t>
  </si>
  <si>
    <t>ПФО,Нижегородская, Дзержинск,ФСОП "Россия"</t>
  </si>
  <si>
    <t>Береснев С.Н.</t>
  </si>
  <si>
    <t>Каримов Ариф Мамед Оглы</t>
  </si>
  <si>
    <t>01.01.94,мс</t>
  </si>
  <si>
    <t>ЦФО,Ярославская</t>
  </si>
  <si>
    <t>Воронин С.М.          Загиров З.Г.</t>
  </si>
  <si>
    <t>Рябушка Константин Юрьевич</t>
  </si>
  <si>
    <t>08.04.96,кмс</t>
  </si>
  <si>
    <t>ЮФО,Ростовская,Гуково, МО</t>
  </si>
  <si>
    <t>Овчаренко А.А.     Цикуниб Ю.А.</t>
  </si>
  <si>
    <t>Григорьян Арут Миркунович</t>
  </si>
  <si>
    <t>08.08.95,кмс</t>
  </si>
  <si>
    <t>ЮФО,Краснодарский кр.,Армавир,"Динамо"</t>
  </si>
  <si>
    <t>Бородин В.Г.</t>
  </si>
  <si>
    <t>Оганисян Давид Гагикович</t>
  </si>
  <si>
    <t>11.05.94,мс</t>
  </si>
  <si>
    <t>Погосян В.Г.</t>
  </si>
  <si>
    <t>Долгов Андрей Юрьевич</t>
  </si>
  <si>
    <t>02.12.94,мс</t>
  </si>
  <si>
    <t>ЦФО,Владимирская, Владимир</t>
  </si>
  <si>
    <t>Анисимов А.В.     Логвинов А.В.</t>
  </si>
  <si>
    <t>Беляев Денис Михайлович</t>
  </si>
  <si>
    <t>11.01.98,кмс</t>
  </si>
  <si>
    <t>ЦФО,Владимирская, Муром</t>
  </si>
  <si>
    <t>Ларин Е.И.</t>
  </si>
  <si>
    <t>Кулупаев Алексей Александрович</t>
  </si>
  <si>
    <t>02.04.95,кмс</t>
  </si>
  <si>
    <t>УФО,Курганская,Курган</t>
  </si>
  <si>
    <t>Кудрявцев С.Ю.</t>
  </si>
  <si>
    <t>Бондарев Никита Сергеевич</t>
  </si>
  <si>
    <t>25.07.98,кмс</t>
  </si>
  <si>
    <t>ПФО,Пермский кр., Пермь,МО</t>
  </si>
  <si>
    <t>Газеев А.Г.</t>
  </si>
  <si>
    <t>Пантелеев Семён Васильевич</t>
  </si>
  <si>
    <t>14.11.94,кмс</t>
  </si>
  <si>
    <t>ПФО,Пермский кр., Пермь,"Динамо"</t>
  </si>
  <si>
    <t>Кашипов Р.А.</t>
  </si>
  <si>
    <t>В.к.    90    кг.</t>
  </si>
  <si>
    <t>подгруппа в</t>
  </si>
  <si>
    <t>круг 1</t>
  </si>
  <si>
    <t>В.К. 90 кг</t>
  </si>
  <si>
    <t xml:space="preserve"> КРУГ 2</t>
  </si>
  <si>
    <t>круг 2</t>
  </si>
  <si>
    <t>В.К. 90 кг.</t>
  </si>
  <si>
    <t>2.5</t>
  </si>
  <si>
    <t>3.48</t>
  </si>
  <si>
    <t>0.58</t>
  </si>
  <si>
    <t>1.36</t>
  </si>
  <si>
    <t>1.25</t>
  </si>
  <si>
    <t>4.27</t>
  </si>
  <si>
    <t>2.21</t>
  </si>
  <si>
    <t>свободен</t>
  </si>
  <si>
    <t>4.54</t>
  </si>
  <si>
    <t>Х</t>
  </si>
  <si>
    <t>х</t>
  </si>
  <si>
    <t>3.02</t>
  </si>
  <si>
    <t>6.5</t>
  </si>
  <si>
    <t>1.57</t>
  </si>
  <si>
    <t>св</t>
  </si>
  <si>
    <t>2.36</t>
  </si>
  <si>
    <t>4.56</t>
  </si>
  <si>
    <t>0.35</t>
  </si>
  <si>
    <t>2.03</t>
  </si>
  <si>
    <t>3.08</t>
  </si>
  <si>
    <t>0.17</t>
  </si>
  <si>
    <t>А2</t>
  </si>
  <si>
    <t>А1</t>
  </si>
  <si>
    <t>0.21</t>
  </si>
  <si>
    <t>В1</t>
  </si>
  <si>
    <t>В2</t>
  </si>
  <si>
    <t>3.12</t>
  </si>
  <si>
    <t>3.10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</si>
</sst>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73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11"/>
      <name val="Arial"/>
      <family val="2"/>
    </font>
    <font>
      <sz val="10"/>
      <color indexed="9"/>
      <name val="Arial Narrow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32" fillId="0" borderId="15" xfId="0" applyNumberFormat="1" applyFont="1" applyBorder="1" applyAlignment="1">
      <alignment horizontal="center" vertical="center"/>
    </xf>
    <xf numFmtId="49" fontId="32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3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80" fontId="33" fillId="0" borderId="14" xfId="0" applyNumberFormat="1" applyFont="1" applyBorder="1" applyAlignment="1">
      <alignment horizontal="center" vertical="center"/>
    </xf>
    <xf numFmtId="0" fontId="7" fillId="33" borderId="20" xfId="42" applyFont="1" applyFill="1" applyBorder="1" applyAlignment="1" applyProtection="1">
      <alignment horizontal="center" vertical="center" wrapText="1"/>
      <protection/>
    </xf>
    <xf numFmtId="0" fontId="1" fillId="0" borderId="21" xfId="42" applyNumberFormat="1" applyFill="1" applyBorder="1" applyAlignment="1" applyProtection="1">
      <alignment vertical="center" wrapText="1"/>
      <protection/>
    </xf>
    <xf numFmtId="0" fontId="16" fillId="0" borderId="0" xfId="42" applyNumberFormat="1" applyFont="1" applyFill="1" applyBorder="1" applyAlignment="1" applyProtection="1">
      <alignment vertical="center" wrapText="1"/>
      <protection/>
    </xf>
    <xf numFmtId="0" fontId="11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22" xfId="42" applyNumberFormat="1" applyFont="1" applyFill="1" applyBorder="1" applyAlignment="1" applyProtection="1">
      <alignment horizontal="left" vertical="center" wrapText="1"/>
      <protection/>
    </xf>
    <xf numFmtId="0" fontId="0" fillId="0" borderId="23" xfId="42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0" fillId="0" borderId="30" xfId="42" applyNumberFormat="1" applyFont="1" applyFill="1" applyBorder="1" applyAlignment="1" applyProtection="1">
      <alignment horizontal="left" vertical="center" wrapText="1"/>
      <protection/>
    </xf>
    <xf numFmtId="0" fontId="0" fillId="0" borderId="31" xfId="42" applyNumberFormat="1" applyFont="1" applyFill="1" applyBorder="1" applyAlignment="1" applyProtection="1">
      <alignment horizontal="left" vertical="center" wrapText="1"/>
      <protection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/>
    </xf>
    <xf numFmtId="0" fontId="0" fillId="0" borderId="30" xfId="42" applyNumberFormat="1" applyFont="1" applyFill="1" applyBorder="1" applyAlignment="1" applyProtection="1">
      <alignment horizontal="center" vertical="center" wrapText="1"/>
      <protection/>
    </xf>
    <xf numFmtId="0" fontId="0" fillId="0" borderId="23" xfId="42" applyNumberFormat="1" applyFont="1" applyFill="1" applyBorder="1" applyAlignment="1" applyProtection="1">
      <alignment horizontal="center" vertical="center" wrapText="1"/>
      <protection/>
    </xf>
    <xf numFmtId="0" fontId="2" fillId="0" borderId="34" xfId="0" applyNumberFormat="1" applyFont="1" applyBorder="1" applyAlignment="1">
      <alignment horizontal="center" vertical="center" wrapText="1"/>
    </xf>
    <xf numFmtId="0" fontId="0" fillId="0" borderId="35" xfId="42" applyNumberFormat="1" applyFont="1" applyFill="1" applyBorder="1" applyAlignment="1" applyProtection="1">
      <alignment horizontal="center" vertical="center" wrapText="1"/>
      <protection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0" fillId="0" borderId="30" xfId="42" applyNumberFormat="1" applyFont="1" applyFill="1" applyBorder="1" applyAlignment="1" applyProtection="1">
      <alignment horizontal="left" vertical="center" wrapText="1"/>
      <protection/>
    </xf>
    <xf numFmtId="0" fontId="6" fillId="0" borderId="30" xfId="42" applyNumberFormat="1" applyFont="1" applyFill="1" applyBorder="1" applyAlignment="1" applyProtection="1">
      <alignment horizontal="center" vertical="center" wrapText="1"/>
      <protection/>
    </xf>
    <xf numFmtId="0" fontId="6" fillId="0" borderId="23" xfId="42" applyNumberFormat="1" applyFont="1" applyFill="1" applyBorder="1" applyAlignment="1" applyProtection="1">
      <alignment horizontal="center" vertical="center" wrapText="1"/>
      <protection/>
    </xf>
    <xf numFmtId="0" fontId="0" fillId="0" borderId="23" xfId="42" applyNumberFormat="1" applyFont="1" applyFill="1" applyBorder="1" applyAlignment="1" applyProtection="1">
      <alignment horizontal="left" vertical="center" wrapText="1"/>
      <protection/>
    </xf>
    <xf numFmtId="0" fontId="0" fillId="0" borderId="30" xfId="42" applyNumberFormat="1" applyFont="1" applyFill="1" applyBorder="1" applyAlignment="1" applyProtection="1">
      <alignment horizontal="center" vertical="center" wrapText="1"/>
      <protection/>
    </xf>
    <xf numFmtId="0" fontId="0" fillId="0" borderId="23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6" fillId="0" borderId="30" xfId="42" applyNumberFormat="1" applyFont="1" applyFill="1" applyBorder="1" applyAlignment="1" applyProtection="1">
      <alignment horizontal="left" vertical="center" wrapText="1"/>
      <protection/>
    </xf>
    <xf numFmtId="0" fontId="6" fillId="0" borderId="22" xfId="42" applyNumberFormat="1" applyFont="1" applyFill="1" applyBorder="1" applyAlignment="1" applyProtection="1">
      <alignment horizontal="left" vertical="center" wrapText="1"/>
      <protection/>
    </xf>
    <xf numFmtId="0" fontId="25" fillId="35" borderId="44" xfId="42" applyFont="1" applyFill="1" applyBorder="1" applyAlignment="1" applyProtection="1">
      <alignment horizontal="center" vertical="center" wrapText="1"/>
      <protection/>
    </xf>
    <xf numFmtId="0" fontId="25" fillId="35" borderId="45" xfId="42" applyFont="1" applyFill="1" applyBorder="1" applyAlignment="1" applyProtection="1">
      <alignment horizontal="center" vertical="center" wrapText="1"/>
      <protection/>
    </xf>
    <xf numFmtId="0" fontId="25" fillId="35" borderId="46" xfId="42" applyFont="1" applyFill="1" applyBorder="1" applyAlignment="1" applyProtection="1">
      <alignment horizontal="center" vertical="center" wrapText="1"/>
      <protection/>
    </xf>
    <xf numFmtId="0" fontId="0" fillId="0" borderId="47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36" borderId="44" xfId="42" applyFont="1" applyFill="1" applyBorder="1" applyAlignment="1" applyProtection="1">
      <alignment horizontal="center" vertical="center"/>
      <protection/>
    </xf>
    <xf numFmtId="0" fontId="28" fillId="36" borderId="45" xfId="42" applyFont="1" applyFill="1" applyBorder="1" applyAlignment="1" applyProtection="1">
      <alignment horizontal="center" vertical="center"/>
      <protection/>
    </xf>
    <xf numFmtId="0" fontId="28" fillId="36" borderId="46" xfId="42" applyFont="1" applyFill="1" applyBorder="1" applyAlignment="1" applyProtection="1">
      <alignment horizontal="center" vertical="center"/>
      <protection/>
    </xf>
    <xf numFmtId="0" fontId="29" fillId="36" borderId="48" xfId="0" applyFont="1" applyFill="1" applyBorder="1" applyAlignment="1">
      <alignment horizontal="center" vertical="center"/>
    </xf>
    <xf numFmtId="0" fontId="29" fillId="36" borderId="21" xfId="0" applyFont="1" applyFill="1" applyBorder="1" applyAlignment="1">
      <alignment horizontal="center" vertical="center"/>
    </xf>
    <xf numFmtId="0" fontId="29" fillId="36" borderId="49" xfId="0" applyFont="1" applyFill="1" applyBorder="1" applyAlignment="1">
      <alignment horizontal="center" vertical="center"/>
    </xf>
    <xf numFmtId="0" fontId="30" fillId="0" borderId="47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9" fillId="37" borderId="48" xfId="0" applyFont="1" applyFill="1" applyBorder="1" applyAlignment="1">
      <alignment horizontal="center" vertical="center"/>
    </xf>
    <xf numFmtId="0" fontId="29" fillId="37" borderId="21" xfId="0" applyFont="1" applyFill="1" applyBorder="1" applyAlignment="1">
      <alignment horizontal="center" vertical="center"/>
    </xf>
    <xf numFmtId="0" fontId="29" fillId="37" borderId="49" xfId="0" applyFont="1" applyFill="1" applyBorder="1" applyAlignment="1">
      <alignment horizontal="center" vertical="center"/>
    </xf>
    <xf numFmtId="0" fontId="29" fillId="38" borderId="48" xfId="0" applyFont="1" applyFill="1" applyBorder="1" applyAlignment="1">
      <alignment horizontal="center" vertical="center"/>
    </xf>
    <xf numFmtId="0" fontId="29" fillId="38" borderId="21" xfId="0" applyFont="1" applyFill="1" applyBorder="1" applyAlignment="1">
      <alignment horizontal="center" vertical="center"/>
    </xf>
    <xf numFmtId="0" fontId="29" fillId="38" borderId="49" xfId="0" applyFont="1" applyFill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34" borderId="53" xfId="0" applyFont="1" applyFill="1" applyBorder="1" applyAlignment="1">
      <alignment horizontal="center" vertical="center"/>
    </xf>
    <xf numFmtId="0" fontId="11" fillId="34" borderId="54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14" fillId="34" borderId="59" xfId="0" applyFont="1" applyFill="1" applyBorder="1" applyAlignment="1">
      <alignment horizontal="center" vertical="center" wrapText="1"/>
    </xf>
    <xf numFmtId="0" fontId="11" fillId="34" borderId="60" xfId="0" applyFont="1" applyFill="1" applyBorder="1" applyAlignment="1">
      <alignment horizontal="center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33" borderId="48" xfId="42" applyFont="1" applyFill="1" applyBorder="1" applyAlignment="1" applyProtection="1">
      <alignment horizontal="center" vertical="center"/>
      <protection/>
    </xf>
    <xf numFmtId="0" fontId="7" fillId="33" borderId="47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15" xfId="42" applyFont="1" applyBorder="1" applyAlignment="1" applyProtection="1">
      <alignment horizontal="center" vertical="center" wrapText="1"/>
      <protection/>
    </xf>
    <xf numFmtId="0" fontId="5" fillId="6" borderId="44" xfId="42" applyNumberFormat="1" applyFont="1" applyFill="1" applyBorder="1" applyAlignment="1" applyProtection="1">
      <alignment horizontal="center" vertical="center" wrapText="1"/>
      <protection/>
    </xf>
    <xf numFmtId="0" fontId="20" fillId="6" borderId="45" xfId="42" applyNumberFormat="1" applyFont="1" applyFill="1" applyBorder="1" applyAlignment="1" applyProtection="1">
      <alignment horizontal="center" vertical="center" wrapText="1"/>
      <protection/>
    </xf>
    <xf numFmtId="0" fontId="20" fillId="6" borderId="46" xfId="42" applyNumberFormat="1" applyFont="1" applyFill="1" applyBorder="1" applyAlignment="1" applyProtection="1">
      <alignment horizontal="center" vertical="center" wrapText="1"/>
      <protection/>
    </xf>
    <xf numFmtId="0" fontId="22" fillId="0" borderId="53" xfId="0" applyFont="1" applyBorder="1" applyAlignment="1">
      <alignment horizontal="center" vertical="center" textRotation="90" wrapText="1"/>
    </xf>
    <xf numFmtId="0" fontId="22" fillId="0" borderId="66" xfId="0" applyFont="1" applyBorder="1" applyAlignment="1">
      <alignment horizontal="center" vertical="center" textRotation="90" wrapText="1"/>
    </xf>
    <xf numFmtId="0" fontId="5" fillId="0" borderId="53" xfId="0" applyFont="1" applyBorder="1" applyAlignment="1">
      <alignment horizontal="center" vertical="center" textRotation="90" wrapText="1"/>
    </xf>
    <xf numFmtId="0" fontId="5" fillId="0" borderId="66" xfId="0" applyFont="1" applyBorder="1" applyAlignment="1">
      <alignment horizontal="center" vertical="center" textRotation="90" wrapText="1"/>
    </xf>
    <xf numFmtId="0" fontId="11" fillId="0" borderId="6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" fontId="11" fillId="34" borderId="53" xfId="0" applyNumberFormat="1" applyFont="1" applyFill="1" applyBorder="1" applyAlignment="1">
      <alignment horizontal="center" vertical="center"/>
    </xf>
    <xf numFmtId="1" fontId="11" fillId="34" borderId="54" xfId="0" applyNumberFormat="1" applyFont="1" applyFill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3" fillId="34" borderId="21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13" fillId="39" borderId="68" xfId="0" applyFont="1" applyFill="1" applyBorder="1" applyAlignment="1">
      <alignment horizontal="center" vertical="center" wrapText="1"/>
    </xf>
    <xf numFmtId="0" fontId="13" fillId="39" borderId="69" xfId="0" applyFont="1" applyFill="1" applyBorder="1" applyAlignment="1">
      <alignment horizontal="center" vertical="center" wrapText="1"/>
    </xf>
    <xf numFmtId="0" fontId="13" fillId="40" borderId="7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3" fillId="40" borderId="71" xfId="0" applyFont="1" applyFill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 wrapText="1"/>
    </xf>
    <xf numFmtId="0" fontId="23" fillId="38" borderId="53" xfId="0" applyFont="1" applyFill="1" applyBorder="1" applyAlignment="1">
      <alignment horizontal="center" vertical="center" textRotation="90" wrapText="1"/>
    </xf>
    <xf numFmtId="0" fontId="23" fillId="38" borderId="66" xfId="0" applyFont="1" applyFill="1" applyBorder="1" applyAlignment="1">
      <alignment horizontal="center" vertical="center" textRotation="90" wrapText="1"/>
    </xf>
    <xf numFmtId="0" fontId="14" fillId="34" borderId="0" xfId="0" applyFont="1" applyFill="1" applyBorder="1" applyAlignment="1">
      <alignment horizontal="center" vertical="center" wrapText="1"/>
    </xf>
    <xf numFmtId="0" fontId="18" fillId="34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4" fillId="34" borderId="38" xfId="0" applyFont="1" applyFill="1" applyBorder="1" applyAlignment="1">
      <alignment horizontal="center" vertical="center" wrapText="1"/>
    </xf>
    <xf numFmtId="0" fontId="11" fillId="34" borderId="74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left" vertical="center" wrapText="1"/>
    </xf>
    <xf numFmtId="0" fontId="14" fillId="34" borderId="75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0" fontId="34" fillId="0" borderId="0" xfId="42" applyNumberFormat="1" applyFont="1" applyFill="1" applyBorder="1" applyAlignment="1" applyProtection="1">
      <alignment horizontal="center" vertical="center" wrapText="1"/>
      <protection/>
    </xf>
    <xf numFmtId="0" fontId="31" fillId="0" borderId="0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49" fontId="0" fillId="0" borderId="22" xfId="0" applyNumberForma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0" fillId="0" borderId="76" xfId="0" applyNumberFormat="1" applyBorder="1" applyAlignment="1">
      <alignment horizontal="center" vertical="center" wrapText="1"/>
    </xf>
    <xf numFmtId="49" fontId="2" fillId="0" borderId="77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2" fillId="0" borderId="77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center" vertical="center" wrapText="1"/>
    </xf>
    <xf numFmtId="0" fontId="2" fillId="34" borderId="77" xfId="0" applyFont="1" applyFill="1" applyBorder="1" applyAlignment="1">
      <alignment horizontal="left" vertical="center" wrapText="1"/>
    </xf>
    <xf numFmtId="0" fontId="2" fillId="34" borderId="30" xfId="0" applyFont="1" applyFill="1" applyBorder="1" applyAlignment="1">
      <alignment horizontal="left" vertical="center" wrapText="1"/>
    </xf>
    <xf numFmtId="0" fontId="2" fillId="0" borderId="77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14" fontId="2" fillId="0" borderId="77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9" fillId="0" borderId="22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14" fontId="2" fillId="0" borderId="30" xfId="0" applyNumberFormat="1" applyFont="1" applyBorder="1" applyAlignment="1">
      <alignment horizontal="center" vertical="center" wrapText="1"/>
    </xf>
    <xf numFmtId="0" fontId="0" fillId="0" borderId="30" xfId="0" applyFont="1" applyBorder="1" applyAlignment="1">
      <alignment/>
    </xf>
    <xf numFmtId="0" fontId="2" fillId="34" borderId="22" xfId="0" applyFont="1" applyFill="1" applyBorder="1" applyAlignment="1">
      <alignment horizontal="left" vertical="center" wrapText="1"/>
    </xf>
    <xf numFmtId="0" fontId="35" fillId="0" borderId="22" xfId="0" applyFont="1" applyBorder="1" applyAlignment="1">
      <alignment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36" fillId="0" borderId="77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 wrapText="1"/>
    </xf>
    <xf numFmtId="0" fontId="35" fillId="0" borderId="30" xfId="0" applyFont="1" applyBorder="1" applyAlignment="1">
      <alignment vertical="center" wrapText="1"/>
    </xf>
    <xf numFmtId="0" fontId="12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2" fillId="0" borderId="7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72" fillId="0" borderId="78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8" fillId="0" borderId="45" xfId="42" applyFont="1" applyBorder="1" applyAlignment="1" applyProtection="1">
      <alignment horizontal="center" vertical="center"/>
      <protection/>
    </xf>
    <xf numFmtId="0" fontId="8" fillId="0" borderId="46" xfId="42" applyFont="1" applyBorder="1" applyAlignment="1" applyProtection="1">
      <alignment horizontal="center" vertical="center"/>
      <protection/>
    </xf>
    <xf numFmtId="0" fontId="12" fillId="0" borderId="4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31" fillId="6" borderId="44" xfId="42" applyNumberFormat="1" applyFont="1" applyFill="1" applyBorder="1" applyAlignment="1" applyProtection="1">
      <alignment horizontal="center" vertical="center" wrapText="1"/>
      <protection/>
    </xf>
    <xf numFmtId="0" fontId="31" fillId="6" borderId="45" xfId="42" applyNumberFormat="1" applyFont="1" applyFill="1" applyBorder="1" applyAlignment="1" applyProtection="1">
      <alignment horizontal="center" vertical="center" wrapText="1"/>
      <protection/>
    </xf>
    <xf numFmtId="0" fontId="31" fillId="6" borderId="46" xfId="42" applyNumberFormat="1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2" fillId="0" borderId="40" xfId="0" applyFont="1" applyBorder="1" applyAlignment="1">
      <alignment horizontal="center" vertical="center" wrapText="1"/>
    </xf>
    <xf numFmtId="0" fontId="2" fillId="38" borderId="22" xfId="0" applyFont="1" applyFill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  <xf numFmtId="0" fontId="0" fillId="0" borderId="22" xfId="42" applyFont="1" applyFill="1" applyBorder="1" applyAlignment="1" applyProtection="1">
      <alignment horizontal="left" vertical="center" wrapText="1"/>
      <protection/>
    </xf>
    <xf numFmtId="0" fontId="5" fillId="0" borderId="22" xfId="0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0" fillId="0" borderId="77" xfId="42" applyFont="1" applyFill="1" applyBorder="1" applyAlignment="1" applyProtection="1">
      <alignment horizontal="left" vertical="center" wrapText="1"/>
      <protection/>
    </xf>
    <xf numFmtId="0" fontId="0" fillId="0" borderId="30" xfId="42" applyFont="1" applyFill="1" applyBorder="1" applyAlignment="1" applyProtection="1">
      <alignment horizontal="left" vertical="center" wrapText="1"/>
      <protection/>
    </xf>
    <xf numFmtId="49" fontId="32" fillId="0" borderId="14" xfId="0" applyNumberFormat="1" applyFont="1" applyBorder="1" applyAlignment="1">
      <alignment horizontal="center" vertical="center"/>
    </xf>
    <xf numFmtId="1" fontId="33" fillId="0" borderId="13" xfId="0" applyNumberFormat="1" applyFont="1" applyBorder="1" applyAlignment="1">
      <alignment horizontal="center" vertical="center"/>
    </xf>
    <xf numFmtId="49" fontId="54" fillId="34" borderId="53" xfId="0" applyNumberFormat="1" applyFont="1" applyFill="1" applyBorder="1" applyAlignment="1">
      <alignment horizontal="center" vertical="center"/>
    </xf>
    <xf numFmtId="49" fontId="54" fillId="34" borderId="54" xfId="0" applyNumberFormat="1" applyFont="1" applyFill="1" applyBorder="1" applyAlignment="1">
      <alignment horizontal="center" vertical="center"/>
    </xf>
    <xf numFmtId="0" fontId="10" fillId="0" borderId="35" xfId="42" applyNumberFormat="1" applyFont="1" applyFill="1" applyBorder="1" applyAlignment="1" applyProtection="1">
      <alignment horizontal="center" vertical="center" wrapText="1"/>
      <protection/>
    </xf>
    <xf numFmtId="0" fontId="10" fillId="0" borderId="30" xfId="42" applyNumberFormat="1" applyFont="1" applyFill="1" applyBorder="1" applyAlignment="1" applyProtection="1">
      <alignment horizontal="center" vertical="center" wrapText="1"/>
      <protection/>
    </xf>
    <xf numFmtId="0" fontId="10" fillId="0" borderId="23" xfId="42" applyNumberFormat="1" applyFont="1" applyFill="1" applyBorder="1" applyAlignment="1" applyProtection="1">
      <alignment horizontal="center" vertical="center" wrapText="1"/>
      <protection/>
    </xf>
    <xf numFmtId="0" fontId="0" fillId="0" borderId="31" xfId="42" applyNumberFormat="1" applyFont="1" applyFill="1" applyBorder="1" applyAlignment="1" applyProtection="1">
      <alignment horizontal="left" vertical="center" wrapText="1"/>
      <protection/>
    </xf>
    <xf numFmtId="0" fontId="0" fillId="0" borderId="35" xfId="42" applyNumberFormat="1" applyFont="1" applyFill="1" applyBorder="1" applyAlignment="1" applyProtection="1">
      <alignment horizontal="center" vertical="center" wrapText="1"/>
      <protection/>
    </xf>
    <xf numFmtId="0" fontId="0" fillId="0" borderId="22" xfId="42" applyNumberFormat="1" applyFont="1" applyFill="1" applyBorder="1" applyAlignment="1" applyProtection="1">
      <alignment horizontal="left" vertical="center" wrapText="1"/>
      <protection/>
    </xf>
    <xf numFmtId="0" fontId="33" fillId="0" borderId="79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1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314325"/>
          <a:ext cx="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2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733425</xdr:colOff>
      <xdr:row>0</xdr:row>
      <xdr:rowOff>38100</xdr:rowOff>
    </xdr:from>
    <xdr:to>
      <xdr:col>2</xdr:col>
      <xdr:colOff>1009650</xdr:colOff>
      <xdr:row>0</xdr:row>
      <xdr:rowOff>295275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</xdr:col>
      <xdr:colOff>104775</xdr:colOff>
      <xdr:row>1</xdr:row>
      <xdr:rowOff>238125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542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57150</xdr:rowOff>
    </xdr:from>
    <xdr:to>
      <xdr:col>2</xdr:col>
      <xdr:colOff>285750</xdr:colOff>
      <xdr:row>0</xdr:row>
      <xdr:rowOff>304800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5715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390525</xdr:colOff>
      <xdr:row>0</xdr:row>
      <xdr:rowOff>47625</xdr:rowOff>
    </xdr:from>
    <xdr:to>
      <xdr:col>6</xdr:col>
      <xdr:colOff>142875</xdr:colOff>
      <xdr:row>0</xdr:row>
      <xdr:rowOff>295275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47625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самбо, среди юниоров и юниорок 21-23 года</v>
          </cell>
        </row>
        <row r="3">
          <cell r="A3" t="str">
            <v>18-22 января 2016г., г.Кстово</v>
          </cell>
        </row>
        <row r="6">
          <cell r="A6" t="str">
            <v>Гл. судья, судья МК</v>
          </cell>
          <cell r="G6" t="str">
            <v>Р.Г. Залеев</v>
          </cell>
        </row>
        <row r="7">
          <cell r="G7" t="str">
            <v>/Октябрьский/</v>
          </cell>
        </row>
        <row r="8">
          <cell r="A8" t="str">
            <v>Гл. секретарь, судья ВК</v>
          </cell>
          <cell r="G8" t="str">
            <v>В.И. Рожков</v>
          </cell>
        </row>
        <row r="9">
          <cell r="G9" t="str">
            <v>/Саратов/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68"/>
  <sheetViews>
    <sheetView zoomScalePageLayoutView="0" workbookViewId="0" topLeftCell="D19">
      <selection activeCell="K27" sqref="K27:R4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99" t="s">
        <v>23</v>
      </c>
      <c r="C1" s="99"/>
      <c r="D1" s="99"/>
      <c r="E1" s="99"/>
      <c r="F1" s="99"/>
      <c r="G1" s="99"/>
      <c r="H1" s="99"/>
      <c r="I1" s="99"/>
      <c r="K1" s="112" t="s">
        <v>23</v>
      </c>
      <c r="L1" s="112"/>
      <c r="M1" s="112"/>
      <c r="N1" s="112"/>
      <c r="O1" s="112"/>
      <c r="P1" s="112"/>
      <c r="Q1" s="112"/>
      <c r="R1" s="112"/>
    </row>
    <row r="2" spans="1:18" ht="15" customHeight="1" thickBot="1">
      <c r="A2" s="11"/>
      <c r="B2" s="13"/>
      <c r="C2" s="13" t="s">
        <v>83</v>
      </c>
      <c r="D2" s="52" t="s">
        <v>0</v>
      </c>
      <c r="E2" s="13"/>
      <c r="F2" s="30" t="str">
        <f>HYPERLINK('пр.взв'!D4)</f>
        <v>В.к.    90    кг.</v>
      </c>
      <c r="G2" s="13"/>
      <c r="H2" s="13"/>
      <c r="I2" s="13"/>
      <c r="K2" s="1"/>
      <c r="L2" s="1" t="s">
        <v>176</v>
      </c>
      <c r="M2" s="53" t="s">
        <v>79</v>
      </c>
      <c r="N2" s="1"/>
      <c r="O2" s="30" t="str">
        <f>HYPERLINK('пр.взв'!D4)</f>
        <v>В.к.    90    кг.</v>
      </c>
      <c r="P2" s="1"/>
      <c r="Q2" s="1"/>
      <c r="R2" s="1"/>
    </row>
    <row r="3" spans="1:18" ht="12.75">
      <c r="A3" s="91"/>
      <c r="B3" s="100" t="s">
        <v>5</v>
      </c>
      <c r="C3" s="102" t="s">
        <v>2</v>
      </c>
      <c r="D3" s="104" t="s">
        <v>24</v>
      </c>
      <c r="E3" s="102" t="s">
        <v>25</v>
      </c>
      <c r="F3" s="102" t="s">
        <v>26</v>
      </c>
      <c r="G3" s="104" t="s">
        <v>27</v>
      </c>
      <c r="H3" s="102" t="s">
        <v>28</v>
      </c>
      <c r="I3" s="97" t="s">
        <v>29</v>
      </c>
      <c r="K3" s="113" t="s">
        <v>5</v>
      </c>
      <c r="L3" s="115" t="s">
        <v>2</v>
      </c>
      <c r="M3" s="117" t="s">
        <v>24</v>
      </c>
      <c r="N3" s="115" t="s">
        <v>25</v>
      </c>
      <c r="O3" s="115" t="s">
        <v>26</v>
      </c>
      <c r="P3" s="117" t="s">
        <v>27</v>
      </c>
      <c r="Q3" s="115" t="s">
        <v>28</v>
      </c>
      <c r="R3" s="119" t="s">
        <v>29</v>
      </c>
    </row>
    <row r="4" spans="1:18" ht="13.5" thickBot="1">
      <c r="A4" s="91"/>
      <c r="B4" s="101"/>
      <c r="C4" s="103"/>
      <c r="D4" s="105"/>
      <c r="E4" s="103"/>
      <c r="F4" s="103"/>
      <c r="G4" s="105"/>
      <c r="H4" s="103"/>
      <c r="I4" s="98"/>
      <c r="K4" s="114"/>
      <c r="L4" s="116"/>
      <c r="M4" s="118"/>
      <c r="N4" s="116"/>
      <c r="O4" s="116"/>
      <c r="P4" s="118"/>
      <c r="Q4" s="116"/>
      <c r="R4" s="120"/>
    </row>
    <row r="5" spans="1:18" ht="12" customHeight="1">
      <c r="A5" s="91"/>
      <c r="B5" s="94">
        <f>'пр.хода'!B6</f>
        <v>1</v>
      </c>
      <c r="C5" s="86" t="str">
        <f>VLOOKUP(B5,'пр.взв'!B7:E85,2,FALSE)</f>
        <v>Рябушка Константин Юрьевич</v>
      </c>
      <c r="D5" s="95" t="str">
        <f>VLOOKUP(B5,'пр.взв'!B7:F85,3,FALSE)</f>
        <v>08.04.96,кмс</v>
      </c>
      <c r="E5" s="95" t="str">
        <f>VLOOKUP(B5,'пр.взв'!B5:G85,4,FALSE)</f>
        <v>ЮФО,Ростовская,Гуково, МО</v>
      </c>
      <c r="F5" s="88"/>
      <c r="G5" s="88"/>
      <c r="H5" s="89"/>
      <c r="I5" s="90"/>
      <c r="K5" s="94">
        <v>1</v>
      </c>
      <c r="L5" s="86" t="str">
        <f>VLOOKUP(K5,'пр.взв'!B7:E86,2,FALSE)</f>
        <v>Рябушка Константин Юрьевич</v>
      </c>
      <c r="M5" s="86" t="str">
        <f>VLOOKUP(K5,'пр.взв'!B7:G86,3,FALSE)</f>
        <v>08.04.96,кмс</v>
      </c>
      <c r="N5" s="86" t="str">
        <f>VLOOKUP(K5,'пр.взв'!B7:G86,4,FALSE)</f>
        <v>ЮФО,Ростовская,Гуково, МО</v>
      </c>
      <c r="O5" s="88"/>
      <c r="P5" s="88"/>
      <c r="Q5" s="89"/>
      <c r="R5" s="90"/>
    </row>
    <row r="6" spans="1:18" ht="12" customHeight="1">
      <c r="A6" s="91"/>
      <c r="B6" s="83"/>
      <c r="C6" s="73"/>
      <c r="D6" s="92"/>
      <c r="E6" s="92"/>
      <c r="F6" s="77"/>
      <c r="G6" s="77"/>
      <c r="H6" s="79"/>
      <c r="I6" s="81"/>
      <c r="K6" s="83"/>
      <c r="L6" s="73"/>
      <c r="M6" s="73"/>
      <c r="N6" s="73"/>
      <c r="O6" s="77"/>
      <c r="P6" s="77"/>
      <c r="Q6" s="79"/>
      <c r="R6" s="81"/>
    </row>
    <row r="7" spans="1:18" ht="12" customHeight="1">
      <c r="A7" s="91"/>
      <c r="B7" s="96">
        <f>'пр.хода'!B8</f>
        <v>2</v>
      </c>
      <c r="C7" s="85" t="str">
        <f>VLOOKUP(B7,'пр.взв'!B7:G86,2,FALSE)</f>
        <v>Алдерханов Салман Исламудинович</v>
      </c>
      <c r="D7" s="92" t="str">
        <f>VLOOKUP(B7,'пр.взв'!B7:G86,3,FALSE)</f>
        <v>11.02.94,кмс</v>
      </c>
      <c r="E7" s="92" t="str">
        <f>VLOOKUP(B7,'пр.взв'!B7:G86,4,FALSE)</f>
        <v>С-Петербург,ВС</v>
      </c>
      <c r="F7" s="77"/>
      <c r="G7" s="77"/>
      <c r="H7" s="79"/>
      <c r="I7" s="81"/>
      <c r="K7" s="83">
        <v>3</v>
      </c>
      <c r="L7" s="85" t="str">
        <f>VLOOKUP(K7,'пр.взв'!B7:E86,2,FALSE)</f>
        <v>Николаев Кирилл Андреевич</v>
      </c>
      <c r="M7" s="85" t="str">
        <f>VLOOKUP(K7,'пр.взв'!B7:G88,3,FALSE)</f>
        <v>18.02.95,мс</v>
      </c>
      <c r="N7" s="85" t="str">
        <f>VLOOKUP(K7,'пр.взв'!B7:G88,4,FALSE)</f>
        <v>Москва,"Динамо"</v>
      </c>
      <c r="O7" s="77"/>
      <c r="P7" s="77"/>
      <c r="Q7" s="79"/>
      <c r="R7" s="81"/>
    </row>
    <row r="8" spans="1:18" ht="12" customHeight="1" thickBot="1">
      <c r="A8" s="91"/>
      <c r="B8" s="83"/>
      <c r="C8" s="74"/>
      <c r="D8" s="93"/>
      <c r="E8" s="93"/>
      <c r="F8" s="78"/>
      <c r="G8" s="78"/>
      <c r="H8" s="80"/>
      <c r="I8" s="82"/>
      <c r="K8" s="84"/>
      <c r="L8" s="73"/>
      <c r="M8" s="73"/>
      <c r="N8" s="73"/>
      <c r="O8" s="78"/>
      <c r="P8" s="78"/>
      <c r="Q8" s="80"/>
      <c r="R8" s="82"/>
    </row>
    <row r="9" spans="1:18" ht="12" customHeight="1">
      <c r="A9" s="91"/>
      <c r="B9" s="94">
        <f>'пр.хода'!B10</f>
        <v>3</v>
      </c>
      <c r="C9" s="86" t="str">
        <f>VLOOKUP(B9,'пр.взв'!B7:E876,2,FALSE)</f>
        <v>Николаев Кирилл Андреевич</v>
      </c>
      <c r="D9" s="95" t="str">
        <f>VLOOKUP(B9,'пр.взв'!B7:F89,3,FALSE)</f>
        <v>18.02.95,мс</v>
      </c>
      <c r="E9" s="95" t="str">
        <f>VLOOKUP(B9,'пр.взв'!B7:G89,4,FALSE)</f>
        <v>Москва,"Динамо"</v>
      </c>
      <c r="F9" s="88"/>
      <c r="G9" s="88"/>
      <c r="H9" s="89"/>
      <c r="I9" s="90"/>
      <c r="K9" s="94">
        <v>2</v>
      </c>
      <c r="L9" s="86" t="str">
        <f>VLOOKUP(K9,'пр.взв'!B7:E86,2,FALSE)</f>
        <v>Алдерханов Салман Исламудинович</v>
      </c>
      <c r="M9" s="86" t="str">
        <f>VLOOKUP(K9,'пр.взв'!B7:G90,3,FALSE)</f>
        <v>11.02.94,кмс</v>
      </c>
      <c r="N9" s="86" t="str">
        <f>VLOOKUP(K9,'пр.взв'!B7:G90,4,FALSE)</f>
        <v>С-Петербург,ВС</v>
      </c>
      <c r="O9" s="88"/>
      <c r="P9" s="88"/>
      <c r="Q9" s="89"/>
      <c r="R9" s="90"/>
    </row>
    <row r="10" spans="1:18" ht="12" customHeight="1">
      <c r="A10" s="91"/>
      <c r="B10" s="83"/>
      <c r="C10" s="73"/>
      <c r="D10" s="92"/>
      <c r="E10" s="92"/>
      <c r="F10" s="77"/>
      <c r="G10" s="77"/>
      <c r="H10" s="79"/>
      <c r="I10" s="81"/>
      <c r="K10" s="83"/>
      <c r="L10" s="73"/>
      <c r="M10" s="73"/>
      <c r="N10" s="73"/>
      <c r="O10" s="77"/>
      <c r="P10" s="77"/>
      <c r="Q10" s="79"/>
      <c r="R10" s="81"/>
    </row>
    <row r="11" spans="1:18" ht="12" customHeight="1">
      <c r="A11" s="91"/>
      <c r="B11" s="96">
        <f>'пр.хода'!B12</f>
        <v>4</v>
      </c>
      <c r="C11" s="85" t="str">
        <f>VLOOKUP(B11,'пр.взв'!B7:E86,2,FALSE)</f>
        <v>Кандрушин Роман Алексеевич</v>
      </c>
      <c r="D11" s="92" t="str">
        <f>VLOOKUP(B11,'пр.взв'!B7:G90,3,FALSE)</f>
        <v>09.01.96,мс</v>
      </c>
      <c r="E11" s="92" t="str">
        <f>VLOOKUP(B11,'пр.взв'!B7:G90,4,FALSE)</f>
        <v>ПФО,Нижегородская, Выкса,ФСОП "Россия"</v>
      </c>
      <c r="F11" s="77"/>
      <c r="G11" s="77"/>
      <c r="H11" s="79"/>
      <c r="I11" s="81"/>
      <c r="K11" s="83">
        <v>4</v>
      </c>
      <c r="L11" s="85" t="str">
        <f>VLOOKUP(K11,'пр.взв'!B7:E86,2,FALSE)</f>
        <v>Кандрушин Роман Алексеевич</v>
      </c>
      <c r="M11" s="85" t="str">
        <f>VLOOKUP(K11,'пр.взв'!B7:G92,3,FALSE)</f>
        <v>09.01.96,мс</v>
      </c>
      <c r="N11" s="85" t="str">
        <f>VLOOKUP(K11,'пр.взв'!B7:G92,4,FALSE)</f>
        <v>ПФО,Нижегородская, Выкса,ФСОП "Россия"</v>
      </c>
      <c r="O11" s="77"/>
      <c r="P11" s="77"/>
      <c r="Q11" s="79"/>
      <c r="R11" s="81"/>
    </row>
    <row r="12" spans="1:18" ht="12" customHeight="1" thickBot="1">
      <c r="A12" s="91"/>
      <c r="B12" s="83"/>
      <c r="C12" s="74"/>
      <c r="D12" s="93"/>
      <c r="E12" s="93"/>
      <c r="F12" s="78"/>
      <c r="G12" s="78"/>
      <c r="H12" s="80"/>
      <c r="I12" s="82"/>
      <c r="K12" s="84"/>
      <c r="L12" s="73"/>
      <c r="M12" s="73"/>
      <c r="N12" s="73"/>
      <c r="O12" s="78"/>
      <c r="P12" s="78"/>
      <c r="Q12" s="80"/>
      <c r="R12" s="82"/>
    </row>
    <row r="13" spans="1:18" ht="12" customHeight="1">
      <c r="A13" s="91"/>
      <c r="B13" s="94">
        <f>'пр.хода'!B14</f>
        <v>5</v>
      </c>
      <c r="C13" s="86" t="str">
        <f>VLOOKUP(B13,'пр.взв'!B7:E86,2,FALSE)</f>
        <v>Кулупаев Алексей Александрович</v>
      </c>
      <c r="D13" s="95" t="str">
        <f>VLOOKUP(B13,'пр.взв'!B5:F93,3,FALSE)</f>
        <v>02.04.95,кмс</v>
      </c>
      <c r="E13" s="95" t="str">
        <f>VLOOKUP(B13,'пр.взв'!B3:G93,4,FALSE)</f>
        <v>УФО,Курганская,Курган</v>
      </c>
      <c r="F13" s="88"/>
      <c r="G13" s="88"/>
      <c r="H13" s="89"/>
      <c r="I13" s="90"/>
      <c r="K13" s="94">
        <v>5</v>
      </c>
      <c r="L13" s="86" t="str">
        <f>VLOOKUP(K13,'пр.взв'!B7:E86,2,FALSE)</f>
        <v>Кулупаев Алексей Александрович</v>
      </c>
      <c r="M13" s="86" t="str">
        <f>VLOOKUP(K13,'пр.взв'!B5:G94,3,FALSE)</f>
        <v>02.04.95,кмс</v>
      </c>
      <c r="N13" s="86" t="str">
        <f>VLOOKUP(K13,'пр.взв'!B5:G94,4,FALSE)</f>
        <v>УФО,Курганская,Курган</v>
      </c>
      <c r="O13" s="88"/>
      <c r="P13" s="88"/>
      <c r="Q13" s="89"/>
      <c r="R13" s="90"/>
    </row>
    <row r="14" spans="1:18" ht="12" customHeight="1">
      <c r="A14" s="91"/>
      <c r="B14" s="83"/>
      <c r="C14" s="73"/>
      <c r="D14" s="92"/>
      <c r="E14" s="92"/>
      <c r="F14" s="77"/>
      <c r="G14" s="77"/>
      <c r="H14" s="79"/>
      <c r="I14" s="81"/>
      <c r="K14" s="83"/>
      <c r="L14" s="73"/>
      <c r="M14" s="73"/>
      <c r="N14" s="73"/>
      <c r="O14" s="77"/>
      <c r="P14" s="77"/>
      <c r="Q14" s="79"/>
      <c r="R14" s="81"/>
    </row>
    <row r="15" spans="1:18" ht="12" customHeight="1">
      <c r="A15" s="91"/>
      <c r="B15" s="96">
        <f>'пр.хода'!B16</f>
        <v>6</v>
      </c>
      <c r="C15" s="85" t="str">
        <f>VLOOKUP(B15,'пр.взв'!B7:E86,2,FALSE)</f>
        <v>Бондарев Никита Сергеевич</v>
      </c>
      <c r="D15" s="92" t="str">
        <f>VLOOKUP(B15,'пр.взв'!B5:G94,3,FALSE)</f>
        <v>25.07.98,кмс</v>
      </c>
      <c r="E15" s="92" t="str">
        <f>VLOOKUP(B15,'пр.взв'!B5:G94,4,FALSE)</f>
        <v>ПФО,Пермский кр., Пермь,МО</v>
      </c>
      <c r="F15" s="77"/>
      <c r="G15" s="77"/>
      <c r="H15" s="79"/>
      <c r="I15" s="81"/>
      <c r="K15" s="83">
        <v>7</v>
      </c>
      <c r="L15" s="85" t="str">
        <f>VLOOKUP(K15,'пр.взв'!B7:E86,2,FALSE)</f>
        <v>Ульбашев Рамазан Казимович</v>
      </c>
      <c r="M15" s="85" t="str">
        <f>VLOOKUP(K15,'пр.взв'!B5:G96,3,FALSE)</f>
        <v>12.02.95,мс</v>
      </c>
      <c r="N15" s="85" t="str">
        <f>VLOOKUP(K15,'пр.взв'!B5:G96,4,FALSE)</f>
        <v>С-Петербург,МО</v>
      </c>
      <c r="O15" s="77"/>
      <c r="P15" s="77"/>
      <c r="Q15" s="79"/>
      <c r="R15" s="81"/>
    </row>
    <row r="16" spans="1:18" ht="12" customHeight="1" thickBot="1">
      <c r="A16" s="91"/>
      <c r="B16" s="83"/>
      <c r="C16" s="74"/>
      <c r="D16" s="93"/>
      <c r="E16" s="93"/>
      <c r="F16" s="78"/>
      <c r="G16" s="78"/>
      <c r="H16" s="80"/>
      <c r="I16" s="82"/>
      <c r="K16" s="84"/>
      <c r="L16" s="73"/>
      <c r="M16" s="73"/>
      <c r="N16" s="73"/>
      <c r="O16" s="78"/>
      <c r="P16" s="78"/>
      <c r="Q16" s="80"/>
      <c r="R16" s="82"/>
    </row>
    <row r="17" spans="1:18" ht="12" customHeight="1">
      <c r="A17" s="91"/>
      <c r="B17" s="94">
        <f>'пр.хода'!B18</f>
        <v>7</v>
      </c>
      <c r="C17" s="86" t="str">
        <f>VLOOKUP(B17,'пр.взв'!B7:E86,2,FALSE)</f>
        <v>Ульбашев Рамазан Казимович</v>
      </c>
      <c r="D17" s="95" t="str">
        <f>VLOOKUP(B17,'пр.взв'!B7:F97,3,FALSE)</f>
        <v>12.02.95,мс</v>
      </c>
      <c r="E17" s="95" t="str">
        <f>VLOOKUP(B17,'пр.взв'!B7:G97,4,FALSE)</f>
        <v>С-Петербург,МО</v>
      </c>
      <c r="F17" s="88"/>
      <c r="G17" s="88"/>
      <c r="H17" s="89"/>
      <c r="I17" s="90"/>
      <c r="K17" s="94">
        <v>6</v>
      </c>
      <c r="L17" s="86" t="str">
        <f>VLOOKUP(K17,'пр.взв'!B7:E86,2,FALSE)</f>
        <v>Бондарев Никита Сергеевич</v>
      </c>
      <c r="M17" s="86" t="str">
        <f>VLOOKUP(K17,'пр.взв'!B7:G98,3,FALSE)</f>
        <v>25.07.98,кмс</v>
      </c>
      <c r="N17" s="86" t="str">
        <f>VLOOKUP(K17,'пр.взв'!B7:G98,4,FALSE)</f>
        <v>ПФО,Пермский кр., Пермь,МО</v>
      </c>
      <c r="O17" s="88"/>
      <c r="P17" s="88"/>
      <c r="Q17" s="89"/>
      <c r="R17" s="90"/>
    </row>
    <row r="18" spans="1:18" ht="12" customHeight="1">
      <c r="A18" s="91"/>
      <c r="B18" s="83"/>
      <c r="C18" s="73"/>
      <c r="D18" s="92"/>
      <c r="E18" s="92"/>
      <c r="F18" s="77"/>
      <c r="G18" s="77"/>
      <c r="H18" s="79"/>
      <c r="I18" s="81"/>
      <c r="K18" s="83"/>
      <c r="L18" s="73"/>
      <c r="M18" s="73"/>
      <c r="N18" s="73"/>
      <c r="O18" s="77"/>
      <c r="P18" s="77"/>
      <c r="Q18" s="79"/>
      <c r="R18" s="81"/>
    </row>
    <row r="19" spans="1:18" ht="12" customHeight="1">
      <c r="A19" s="91"/>
      <c r="B19" s="96">
        <f>'пр.хода'!B20</f>
        <v>8</v>
      </c>
      <c r="C19" s="85" t="str">
        <f>VLOOKUP(B19,'пр.взв'!B7:E86,2,FALSE)</f>
        <v>Яковлев Вадим Игоревич</v>
      </c>
      <c r="D19" s="92" t="str">
        <f>VLOOKUP(B19,'пр.взв'!B7:G98,3,FALSE)</f>
        <v>01.11.95,кмс</v>
      </c>
      <c r="E19" s="92" t="str">
        <f>VLOOKUP(B19,'пр.взв'!B7:G98,4,FALSE)</f>
        <v>Москва,"Динамо"</v>
      </c>
      <c r="F19" s="77"/>
      <c r="G19" s="77"/>
      <c r="H19" s="79"/>
      <c r="I19" s="81"/>
      <c r="K19" s="83">
        <v>9</v>
      </c>
      <c r="L19" s="85" t="str">
        <f>VLOOKUP(K19,'пр.взв'!B7:E86,2,FALSE)</f>
        <v>Долгов Андрей Юрьевич</v>
      </c>
      <c r="M19" s="85" t="str">
        <f>VLOOKUP(K19,'пр.взв'!B7:G100,3,FALSE)</f>
        <v>02.12.94,мс</v>
      </c>
      <c r="N19" s="85" t="str">
        <f>VLOOKUP(K19,'пр.взв'!B7:G100,4,FALSE)</f>
        <v>ЦФО,Владимирская, Владимир</v>
      </c>
      <c r="O19" s="77"/>
      <c r="P19" s="77"/>
      <c r="Q19" s="79"/>
      <c r="R19" s="81"/>
    </row>
    <row r="20" spans="1:18" ht="12" customHeight="1" thickBot="1">
      <c r="A20" s="91"/>
      <c r="B20" s="83"/>
      <c r="C20" s="74"/>
      <c r="D20" s="93"/>
      <c r="E20" s="93"/>
      <c r="F20" s="78"/>
      <c r="G20" s="78"/>
      <c r="H20" s="80"/>
      <c r="I20" s="82"/>
      <c r="K20" s="84"/>
      <c r="L20" s="73"/>
      <c r="M20" s="73"/>
      <c r="N20" s="73"/>
      <c r="O20" s="78"/>
      <c r="P20" s="78"/>
      <c r="Q20" s="80"/>
      <c r="R20" s="82"/>
    </row>
    <row r="21" spans="1:18" ht="12" customHeight="1">
      <c r="A21" s="91"/>
      <c r="B21" s="94">
        <f>'пр.хода'!B22</f>
        <v>9</v>
      </c>
      <c r="C21" s="86" t="str">
        <f>VLOOKUP(B21,'пр.взв'!B7:E86,2,FALSE)</f>
        <v>Долгов Андрей Юрьевич</v>
      </c>
      <c r="D21" s="95" t="str">
        <f>VLOOKUP(B21,'пр.взв'!B3:F101,3,FALSE)</f>
        <v>02.12.94,мс</v>
      </c>
      <c r="E21" s="95" t="str">
        <f>VLOOKUP(B21,'пр.взв'!B2:G101,4,FALSE)</f>
        <v>ЦФО,Владимирская, Владимир</v>
      </c>
      <c r="F21" s="88"/>
      <c r="G21" s="88"/>
      <c r="H21" s="89"/>
      <c r="I21" s="90"/>
      <c r="K21" s="94">
        <v>8</v>
      </c>
      <c r="L21" s="86" t="str">
        <f>VLOOKUP(K21,'пр.взв'!B7:E86,2,FALSE)</f>
        <v>Яковлев Вадим Игоревич</v>
      </c>
      <c r="M21" s="86" t="str">
        <f>VLOOKUP(K21,'пр.взв'!B3:G102,3,FALSE)</f>
        <v>01.11.95,кмс</v>
      </c>
      <c r="N21" s="86" t="str">
        <f>VLOOKUP(K21,'пр.взв'!B3:G102,4,FALSE)</f>
        <v>Москва,"Динамо"</v>
      </c>
      <c r="O21" s="88"/>
      <c r="P21" s="88"/>
      <c r="Q21" s="89"/>
      <c r="R21" s="90"/>
    </row>
    <row r="22" spans="1:18" ht="12" customHeight="1">
      <c r="A22" s="91"/>
      <c r="B22" s="83"/>
      <c r="C22" s="73"/>
      <c r="D22" s="92"/>
      <c r="E22" s="92"/>
      <c r="F22" s="77"/>
      <c r="G22" s="77"/>
      <c r="H22" s="79"/>
      <c r="I22" s="81"/>
      <c r="K22" s="83"/>
      <c r="L22" s="73"/>
      <c r="M22" s="73"/>
      <c r="N22" s="73"/>
      <c r="O22" s="77"/>
      <c r="P22" s="77"/>
      <c r="Q22" s="79"/>
      <c r="R22" s="81"/>
    </row>
    <row r="23" spans="1:18" ht="12" customHeight="1">
      <c r="A23" s="91"/>
      <c r="B23" s="96">
        <f>'пр.хода'!B24</f>
        <v>10</v>
      </c>
      <c r="C23" s="85" t="str">
        <f>VLOOKUP(B23,'пр.взв'!B7:E86,2,FALSE)</f>
        <v>Оганисян Давид Гагикович</v>
      </c>
      <c r="D23" s="92" t="str">
        <f>VLOOKUP(B23,'пр.взв'!B3:G102,3,FALSE)</f>
        <v>11.05.94,мс</v>
      </c>
      <c r="E23" s="92" t="str">
        <f>VLOOKUP(B23,'пр.взв'!B2:G102,4,FALSE)</f>
        <v>ЮФО,Краснодарский кр.,Армавир,"Динамо"</v>
      </c>
      <c r="F23" s="77"/>
      <c r="G23" s="77"/>
      <c r="H23" s="79"/>
      <c r="I23" s="81"/>
      <c r="K23" s="83">
        <v>10</v>
      </c>
      <c r="L23" s="85" t="str">
        <f>VLOOKUP(K23,'пр.взв'!B6:E90,2,FALSE)</f>
        <v>Оганисян Давид Гагикович</v>
      </c>
      <c r="M23" s="85" t="str">
        <f>VLOOKUP(K23,'пр.взв'!B3:G104,3,FALSE)</f>
        <v>11.05.94,мс</v>
      </c>
      <c r="N23" s="85" t="str">
        <f>VLOOKUP(K23,'пр.взв'!B3:G104,4,FALSE)</f>
        <v>ЮФО,Краснодарский кр.,Армавир,"Динамо"</v>
      </c>
      <c r="O23" s="77"/>
      <c r="P23" s="77"/>
      <c r="Q23" s="79"/>
      <c r="R23" s="81"/>
    </row>
    <row r="24" spans="1:18" ht="12" customHeight="1" thickBot="1">
      <c r="A24" s="91"/>
      <c r="B24" s="83"/>
      <c r="C24" s="74"/>
      <c r="D24" s="93"/>
      <c r="E24" s="93"/>
      <c r="F24" s="78"/>
      <c r="G24" s="78"/>
      <c r="H24" s="80"/>
      <c r="I24" s="82"/>
      <c r="K24" s="84"/>
      <c r="L24" s="73"/>
      <c r="M24" s="73"/>
      <c r="N24" s="73"/>
      <c r="O24" s="78"/>
      <c r="P24" s="78"/>
      <c r="Q24" s="80"/>
      <c r="R24" s="82"/>
    </row>
    <row r="25" spans="1:18" ht="12" customHeight="1">
      <c r="A25" s="91"/>
      <c r="B25" s="94"/>
      <c r="C25" s="86"/>
      <c r="D25" s="95"/>
      <c r="E25" s="95"/>
      <c r="F25" s="88"/>
      <c r="G25" s="88"/>
      <c r="H25" s="89"/>
      <c r="I25" s="90"/>
      <c r="K25" s="94"/>
      <c r="L25" s="86"/>
      <c r="M25" s="86"/>
      <c r="N25" s="86"/>
      <c r="O25" s="88"/>
      <c r="P25" s="88"/>
      <c r="Q25" s="89"/>
      <c r="R25" s="90"/>
    </row>
    <row r="26" spans="1:18" ht="12" customHeight="1">
      <c r="A26" s="91"/>
      <c r="B26" s="83"/>
      <c r="C26" s="73"/>
      <c r="D26" s="92"/>
      <c r="E26" s="92"/>
      <c r="F26" s="77"/>
      <c r="G26" s="77"/>
      <c r="H26" s="79"/>
      <c r="I26" s="81"/>
      <c r="K26" s="83"/>
      <c r="L26" s="73"/>
      <c r="M26" s="73"/>
      <c r="N26" s="73"/>
      <c r="O26" s="77"/>
      <c r="P26" s="77"/>
      <c r="Q26" s="79"/>
      <c r="R26" s="81"/>
    </row>
    <row r="27" spans="1:18" ht="12" customHeight="1">
      <c r="A27" s="91"/>
      <c r="B27" s="96"/>
      <c r="C27" s="106" t="s">
        <v>174</v>
      </c>
      <c r="D27" s="107" t="s">
        <v>34</v>
      </c>
      <c r="E27" s="92"/>
      <c r="F27" s="77" t="s">
        <v>175</v>
      </c>
      <c r="G27" s="77"/>
      <c r="H27" s="79"/>
      <c r="I27" s="81"/>
      <c r="K27" s="83"/>
      <c r="L27" s="106" t="s">
        <v>177</v>
      </c>
      <c r="M27" s="121" t="s">
        <v>34</v>
      </c>
      <c r="N27" s="85"/>
      <c r="O27" s="77" t="s">
        <v>178</v>
      </c>
      <c r="P27" s="77"/>
      <c r="Q27" s="79"/>
      <c r="R27" s="81"/>
    </row>
    <row r="28" spans="1:18" ht="12" customHeight="1" thickBot="1">
      <c r="A28" s="91"/>
      <c r="B28" s="83"/>
      <c r="C28" s="74"/>
      <c r="D28" s="108"/>
      <c r="E28" s="93"/>
      <c r="F28" s="78"/>
      <c r="G28" s="78"/>
      <c r="H28" s="80"/>
      <c r="I28" s="82"/>
      <c r="K28" s="84"/>
      <c r="L28" s="73"/>
      <c r="M28" s="122"/>
      <c r="N28" s="73"/>
      <c r="O28" s="78"/>
      <c r="P28" s="78"/>
      <c r="Q28" s="80"/>
      <c r="R28" s="82"/>
    </row>
    <row r="29" spans="1:18" ht="12" customHeight="1">
      <c r="A29" s="91"/>
      <c r="B29" s="94">
        <v>11</v>
      </c>
      <c r="C29" s="86" t="s">
        <v>137</v>
      </c>
      <c r="D29" s="95" t="s">
        <v>138</v>
      </c>
      <c r="E29" s="95" t="s">
        <v>139</v>
      </c>
      <c r="F29" s="88"/>
      <c r="G29" s="88"/>
      <c r="H29" s="89"/>
      <c r="I29" s="90"/>
      <c r="K29" s="94">
        <v>11</v>
      </c>
      <c r="L29" s="86" t="str">
        <f>VLOOKUP(K29,'пр.взв'!B7:E86,2,FALSE)</f>
        <v>Каримов Ариф Мамед Оглы</v>
      </c>
      <c r="M29" s="86" t="str">
        <f>VLOOKUP(K29,'пр.взв'!B3:G110,3,FALSE)</f>
        <v>01.01.94,мс</v>
      </c>
      <c r="N29" s="86" t="str">
        <f>VLOOKUP(K29,'пр.взв'!B3:G110,4,FALSE)</f>
        <v>ЦФО,Ярославская</v>
      </c>
      <c r="O29" s="88"/>
      <c r="P29" s="88"/>
      <c r="Q29" s="89"/>
      <c r="R29" s="90"/>
    </row>
    <row r="30" spans="1:18" ht="12" customHeight="1">
      <c r="A30" s="91"/>
      <c r="B30" s="83"/>
      <c r="C30" s="73"/>
      <c r="D30" s="92"/>
      <c r="E30" s="92"/>
      <c r="F30" s="77"/>
      <c r="G30" s="77"/>
      <c r="H30" s="79"/>
      <c r="I30" s="81"/>
      <c r="K30" s="83"/>
      <c r="L30" s="73"/>
      <c r="M30" s="73"/>
      <c r="N30" s="73"/>
      <c r="O30" s="77"/>
      <c r="P30" s="77"/>
      <c r="Q30" s="79"/>
      <c r="R30" s="81"/>
    </row>
    <row r="31" spans="1:18" ht="12" customHeight="1">
      <c r="A31" s="91"/>
      <c r="B31" s="96">
        <v>12</v>
      </c>
      <c r="C31" s="85" t="s">
        <v>116</v>
      </c>
      <c r="D31" s="92" t="s">
        <v>117</v>
      </c>
      <c r="E31" s="92" t="s">
        <v>105</v>
      </c>
      <c r="F31" s="77"/>
      <c r="G31" s="77"/>
      <c r="H31" s="79"/>
      <c r="I31" s="81"/>
      <c r="K31" s="83">
        <v>13</v>
      </c>
      <c r="L31" s="85" t="str">
        <f>VLOOKUP(K31,'пр.взв'!B7:E86,2,FALSE)</f>
        <v>Пантелеев Семён Васильевич</v>
      </c>
      <c r="M31" s="85" t="str">
        <f>VLOOKUP(K31,'пр.взв'!B3:G112,3,FALSE)</f>
        <v>14.11.94,кмс</v>
      </c>
      <c r="N31" s="85" t="str">
        <f>VLOOKUP(K31,'пр.взв'!B3:G112,4,FALSE)</f>
        <v>ПФО,Пермский кр., Пермь,"Динамо"</v>
      </c>
      <c r="O31" s="77"/>
      <c r="P31" s="77"/>
      <c r="Q31" s="79"/>
      <c r="R31" s="81"/>
    </row>
    <row r="32" spans="1:18" ht="12" customHeight="1" thickBot="1">
      <c r="A32" s="91"/>
      <c r="B32" s="83"/>
      <c r="C32" s="74"/>
      <c r="D32" s="93"/>
      <c r="E32" s="93"/>
      <c r="F32" s="78"/>
      <c r="G32" s="78"/>
      <c r="H32" s="80"/>
      <c r="I32" s="82"/>
      <c r="K32" s="84"/>
      <c r="L32" s="73"/>
      <c r="M32" s="73"/>
      <c r="N32" s="73"/>
      <c r="O32" s="78"/>
      <c r="P32" s="78"/>
      <c r="Q32" s="80"/>
      <c r="R32" s="82"/>
    </row>
    <row r="33" spans="1:18" ht="12" customHeight="1">
      <c r="A33" s="91"/>
      <c r="B33" s="94">
        <v>13</v>
      </c>
      <c r="C33" s="86" t="s">
        <v>168</v>
      </c>
      <c r="D33" s="95" t="s">
        <v>169</v>
      </c>
      <c r="E33" s="95" t="s">
        <v>170</v>
      </c>
      <c r="F33" s="88"/>
      <c r="G33" s="88"/>
      <c r="H33" s="89"/>
      <c r="I33" s="90"/>
      <c r="K33" s="94">
        <v>12</v>
      </c>
      <c r="L33" s="86" t="str">
        <f>VLOOKUP(K33,'пр.взв'!B7:E86,2,FALSE)</f>
        <v>Шишков Сергей Николаевич</v>
      </c>
      <c r="M33" s="86" t="str">
        <f>VLOOKUP(K33,'пр.взв'!B3:G114,3,FALSE)</f>
        <v>13.06.95,мс</v>
      </c>
      <c r="N33" s="86" t="str">
        <f>VLOOKUP(K33,'пр.взв'!B3:G114,4,FALSE)</f>
        <v>Москва,"Динамо"</v>
      </c>
      <c r="O33" s="88"/>
      <c r="P33" s="88"/>
      <c r="Q33" s="89"/>
      <c r="R33" s="90"/>
    </row>
    <row r="34" spans="1:18" ht="12" customHeight="1">
      <c r="A34" s="91"/>
      <c r="B34" s="83"/>
      <c r="C34" s="73"/>
      <c r="D34" s="92"/>
      <c r="E34" s="92"/>
      <c r="F34" s="77"/>
      <c r="G34" s="77"/>
      <c r="H34" s="79"/>
      <c r="I34" s="81"/>
      <c r="K34" s="83"/>
      <c r="L34" s="73"/>
      <c r="M34" s="73"/>
      <c r="N34" s="73"/>
      <c r="O34" s="77"/>
      <c r="P34" s="77"/>
      <c r="Q34" s="79"/>
      <c r="R34" s="81"/>
    </row>
    <row r="35" spans="1:18" ht="12" customHeight="1">
      <c r="A35" s="91"/>
      <c r="B35" s="96">
        <v>14</v>
      </c>
      <c r="C35" s="106" t="s">
        <v>119</v>
      </c>
      <c r="D35" s="110" t="s">
        <v>120</v>
      </c>
      <c r="E35" s="110" t="s">
        <v>121</v>
      </c>
      <c r="F35" s="77"/>
      <c r="G35" s="77"/>
      <c r="H35" s="79"/>
      <c r="I35" s="81"/>
      <c r="K35" s="83">
        <v>14</v>
      </c>
      <c r="L35" s="85" t="str">
        <f>VLOOKUP(K35,'пр.взв'!B7:E86,2,FALSE)</f>
        <v>Гаглоев Георгий Теймуразович</v>
      </c>
      <c r="M35" s="85" t="str">
        <f>VLOOKUP(K35,'пр.взв'!B3:G116,3,FALSE)</f>
        <v>07.10.94,кмс</v>
      </c>
      <c r="N35" s="85" t="str">
        <f>VLOOKUP(K35,'пр.взв'!B3:G116,4,FALSE)</f>
        <v>С-Петербург,МО</v>
      </c>
      <c r="O35" s="77"/>
      <c r="P35" s="77"/>
      <c r="Q35" s="79"/>
      <c r="R35" s="81"/>
    </row>
    <row r="36" spans="1:18" ht="12" customHeight="1" thickBot="1">
      <c r="A36" s="91"/>
      <c r="B36" s="83"/>
      <c r="C36" s="109"/>
      <c r="D36" s="111"/>
      <c r="E36" s="111"/>
      <c r="F36" s="78"/>
      <c r="G36" s="78"/>
      <c r="H36" s="80"/>
      <c r="I36" s="82"/>
      <c r="K36" s="84"/>
      <c r="L36" s="73"/>
      <c r="M36" s="73"/>
      <c r="N36" s="73"/>
      <c r="O36" s="78"/>
      <c r="P36" s="78"/>
      <c r="Q36" s="80"/>
      <c r="R36" s="82"/>
    </row>
    <row r="37" spans="1:18" ht="12" customHeight="1">
      <c r="A37" s="91"/>
      <c r="B37" s="94">
        <v>15</v>
      </c>
      <c r="C37" s="86" t="s">
        <v>99</v>
      </c>
      <c r="D37" s="95" t="s">
        <v>100</v>
      </c>
      <c r="E37" s="95" t="s">
        <v>101</v>
      </c>
      <c r="F37" s="88"/>
      <c r="G37" s="88"/>
      <c r="H37" s="89"/>
      <c r="I37" s="90"/>
      <c r="K37" s="94">
        <v>15</v>
      </c>
      <c r="L37" s="86" t="str">
        <f>VLOOKUP(K37,'пр.взв'!B7:E86,2,FALSE)</f>
        <v>Хворов Владимир Андреевич</v>
      </c>
      <c r="M37" s="86" t="str">
        <f>VLOOKUP(K37,'пр.взв'!B3:G118,3,FALSE)</f>
        <v>10.11.94,мс</v>
      </c>
      <c r="N37" s="86" t="str">
        <f>VLOOKUP(K37,'пр.взв'!B3:G118,4,FALSE)</f>
        <v>УФО, Свердловская, В.Пышма, "Динамо"</v>
      </c>
      <c r="O37" s="88"/>
      <c r="P37" s="88"/>
      <c r="Q37" s="89"/>
      <c r="R37" s="90"/>
    </row>
    <row r="38" spans="1:18" ht="12" customHeight="1">
      <c r="A38" s="91"/>
      <c r="B38" s="83"/>
      <c r="C38" s="73"/>
      <c r="D38" s="92"/>
      <c r="E38" s="92"/>
      <c r="F38" s="77"/>
      <c r="G38" s="77"/>
      <c r="H38" s="79"/>
      <c r="I38" s="81"/>
      <c r="K38" s="83"/>
      <c r="L38" s="73"/>
      <c r="M38" s="73"/>
      <c r="N38" s="73"/>
      <c r="O38" s="77"/>
      <c r="P38" s="77"/>
      <c r="Q38" s="79"/>
      <c r="R38" s="81"/>
    </row>
    <row r="39" spans="1:18" ht="12" customHeight="1">
      <c r="A39" s="91"/>
      <c r="B39" s="96">
        <v>16</v>
      </c>
      <c r="C39" s="85" t="s">
        <v>156</v>
      </c>
      <c r="D39" s="92" t="s">
        <v>157</v>
      </c>
      <c r="E39" s="92" t="s">
        <v>158</v>
      </c>
      <c r="F39" s="77"/>
      <c r="G39" s="77"/>
      <c r="H39" s="79"/>
      <c r="I39" s="81"/>
      <c r="K39" s="83">
        <v>17</v>
      </c>
      <c r="L39" s="85" t="str">
        <f>VLOOKUP(K39,'пр.взв'!B7:E86,2,FALSE)</f>
        <v>Григорьян Арут Миркунович</v>
      </c>
      <c r="M39" s="85" t="str">
        <f>VLOOKUP(K39,'пр.взв'!B3:G120,3,FALSE)</f>
        <v>08.08.95,кмс</v>
      </c>
      <c r="N39" s="85" t="str">
        <f>VLOOKUP(K39,'пр.взв'!B3:G120,4,FALSE)</f>
        <v>ЮФО,Краснодарский кр.,Армавир,"Динамо"</v>
      </c>
      <c r="O39" s="77"/>
      <c r="P39" s="77"/>
      <c r="Q39" s="79"/>
      <c r="R39" s="81"/>
    </row>
    <row r="40" spans="1:18" ht="12" customHeight="1" thickBot="1">
      <c r="A40" s="91"/>
      <c r="B40" s="83"/>
      <c r="C40" s="74"/>
      <c r="D40" s="93"/>
      <c r="E40" s="93"/>
      <c r="F40" s="78"/>
      <c r="G40" s="78"/>
      <c r="H40" s="80"/>
      <c r="I40" s="82"/>
      <c r="K40" s="84"/>
      <c r="L40" s="73"/>
      <c r="M40" s="73"/>
      <c r="N40" s="73"/>
      <c r="O40" s="78"/>
      <c r="P40" s="78"/>
      <c r="Q40" s="80"/>
      <c r="R40" s="82"/>
    </row>
    <row r="41" spans="1:18" ht="12" customHeight="1">
      <c r="A41" s="91"/>
      <c r="B41" s="94">
        <v>17</v>
      </c>
      <c r="C41" s="86" t="s">
        <v>145</v>
      </c>
      <c r="D41" s="95" t="s">
        <v>146</v>
      </c>
      <c r="E41" s="95" t="s">
        <v>147</v>
      </c>
      <c r="F41" s="88"/>
      <c r="G41" s="88"/>
      <c r="H41" s="89"/>
      <c r="I41" s="90"/>
      <c r="K41" s="94">
        <v>16</v>
      </c>
      <c r="L41" s="86" t="str">
        <f>VLOOKUP(K41,'пр.взв'!B7:E86,2,FALSE)</f>
        <v>Беляев Денис Михайлович</v>
      </c>
      <c r="M41" s="86" t="str">
        <f>VLOOKUP(K41,'пр.взв'!B4:G122,3,FALSE)</f>
        <v>11.01.98,кмс</v>
      </c>
      <c r="N41" s="86" t="str">
        <f>VLOOKUP(K41,'пр.взв'!B4:G122,4,FALSE)</f>
        <v>ЦФО,Владимирская, Муром</v>
      </c>
      <c r="O41" s="88"/>
      <c r="P41" s="88"/>
      <c r="Q41" s="89"/>
      <c r="R41" s="90"/>
    </row>
    <row r="42" spans="1:18" ht="12" customHeight="1">
      <c r="A42" s="91"/>
      <c r="B42" s="83"/>
      <c r="C42" s="73"/>
      <c r="D42" s="92"/>
      <c r="E42" s="92"/>
      <c r="F42" s="77"/>
      <c r="G42" s="77"/>
      <c r="H42" s="79"/>
      <c r="I42" s="81"/>
      <c r="K42" s="83"/>
      <c r="L42" s="73"/>
      <c r="M42" s="73"/>
      <c r="N42" s="73"/>
      <c r="O42" s="77"/>
      <c r="P42" s="77"/>
      <c r="Q42" s="79"/>
      <c r="R42" s="81"/>
    </row>
    <row r="43" spans="1:18" ht="12" customHeight="1">
      <c r="A43" s="91"/>
      <c r="B43" s="96">
        <v>18</v>
      </c>
      <c r="C43" s="85" t="s">
        <v>110</v>
      </c>
      <c r="D43" s="92" t="s">
        <v>111</v>
      </c>
      <c r="E43" s="92" t="s">
        <v>105</v>
      </c>
      <c r="F43" s="77"/>
      <c r="G43" s="77"/>
      <c r="H43" s="79"/>
      <c r="I43" s="81"/>
      <c r="K43" s="83">
        <v>19</v>
      </c>
      <c r="L43" s="85" t="str">
        <f>VLOOKUP(K43,'пр.взв'!B7:F86,2,FALSE)</f>
        <v>Семенов Федор Андреевич</v>
      </c>
      <c r="M43" s="85" t="str">
        <f>VLOOKUP(K43,'пр.взв'!B4:G124,3,FALSE)</f>
        <v>11.11.97,кмс</v>
      </c>
      <c r="N43" s="85" t="str">
        <f>VLOOKUP(K43,'пр.взв'!B4:G124,4,FALSE)</f>
        <v>ПФО,Нижегородская, Дзержинск,ФСОП "Россия"</v>
      </c>
      <c r="O43" s="77"/>
      <c r="P43" s="77"/>
      <c r="Q43" s="79"/>
      <c r="R43" s="81"/>
    </row>
    <row r="44" spans="1:18" ht="12" customHeight="1" thickBot="1">
      <c r="A44" s="91"/>
      <c r="B44" s="83"/>
      <c r="C44" s="74"/>
      <c r="D44" s="93"/>
      <c r="E44" s="93"/>
      <c r="F44" s="78"/>
      <c r="G44" s="78"/>
      <c r="H44" s="80"/>
      <c r="I44" s="82"/>
      <c r="K44" s="84"/>
      <c r="L44" s="73"/>
      <c r="M44" s="73"/>
      <c r="N44" s="73"/>
      <c r="O44" s="78"/>
      <c r="P44" s="78"/>
      <c r="Q44" s="80"/>
      <c r="R44" s="82"/>
    </row>
    <row r="45" spans="1:18" ht="12" customHeight="1">
      <c r="A45" s="91"/>
      <c r="B45" s="94">
        <v>19</v>
      </c>
      <c r="C45" s="86" t="s">
        <v>133</v>
      </c>
      <c r="D45" s="95" t="s">
        <v>134</v>
      </c>
      <c r="E45" s="95" t="s">
        <v>135</v>
      </c>
      <c r="F45" s="88"/>
      <c r="G45" s="88"/>
      <c r="H45" s="89"/>
      <c r="I45" s="90"/>
      <c r="K45" s="94">
        <v>18</v>
      </c>
      <c r="L45" s="86" t="str">
        <f>VLOOKUP(K45,'пр.взв'!B7:E86,2,FALSE)</f>
        <v>Егоров Роман Геннадьевич</v>
      </c>
      <c r="M45" s="86" t="str">
        <f>VLOOKUP(K45,'пр.взв'!B4:G126,3,FALSE)</f>
        <v>11.11.94,кмс</v>
      </c>
      <c r="N45" s="86" t="str">
        <f>VLOOKUP(K45,'пр.взв'!B4:G126,4,FALSE)</f>
        <v>Москва,"Динамо"</v>
      </c>
      <c r="O45" s="88"/>
      <c r="P45" s="88"/>
      <c r="Q45" s="89"/>
      <c r="R45" s="90"/>
    </row>
    <row r="46" spans="1:18" ht="12" customHeight="1">
      <c r="A46" s="91"/>
      <c r="B46" s="83"/>
      <c r="C46" s="73"/>
      <c r="D46" s="92"/>
      <c r="E46" s="92"/>
      <c r="F46" s="77"/>
      <c r="G46" s="77"/>
      <c r="H46" s="79"/>
      <c r="I46" s="81"/>
      <c r="K46" s="83"/>
      <c r="L46" s="73"/>
      <c r="M46" s="73"/>
      <c r="N46" s="73"/>
      <c r="O46" s="77"/>
      <c r="P46" s="77"/>
      <c r="Q46" s="79"/>
      <c r="R46" s="81"/>
    </row>
    <row r="47" spans="1:18" ht="12" customHeight="1">
      <c r="A47" s="91"/>
      <c r="B47" s="96">
        <v>20</v>
      </c>
      <c r="C47" s="85" t="s">
        <v>107</v>
      </c>
      <c r="D47" s="92" t="s">
        <v>108</v>
      </c>
      <c r="E47" s="92" t="s">
        <v>105</v>
      </c>
      <c r="F47" s="77"/>
      <c r="G47" s="77"/>
      <c r="H47" s="79"/>
      <c r="I47" s="81"/>
      <c r="K47" s="83">
        <v>20</v>
      </c>
      <c r="L47" s="85" t="str">
        <f>VLOOKUP(K47,'пр.взв'!B7:E86,2,FALSE)</f>
        <v>Акопов Виталий Александрович</v>
      </c>
      <c r="M47" s="85" t="str">
        <f>VLOOKUP(K47,'пр.взв'!B4:G128,3,FALSE)</f>
        <v>09.06.96,кмс</v>
      </c>
      <c r="N47" s="85" t="str">
        <f>VLOOKUP(K47,'пр.взв'!B4:G128,4,FALSE)</f>
        <v>Москва,"Динамо"</v>
      </c>
      <c r="O47" s="77"/>
      <c r="P47" s="77"/>
      <c r="Q47" s="79"/>
      <c r="R47" s="81"/>
    </row>
    <row r="48" spans="1:18" ht="12" customHeight="1" thickBot="1">
      <c r="A48" s="91"/>
      <c r="B48" s="83"/>
      <c r="C48" s="74"/>
      <c r="D48" s="93"/>
      <c r="E48" s="93"/>
      <c r="F48" s="78"/>
      <c r="G48" s="78"/>
      <c r="H48" s="80"/>
      <c r="I48" s="82"/>
      <c r="K48" s="84"/>
      <c r="L48" s="73"/>
      <c r="M48" s="73"/>
      <c r="N48" s="73"/>
      <c r="O48" s="78"/>
      <c r="P48" s="78"/>
      <c r="Q48" s="80"/>
      <c r="R48" s="82"/>
    </row>
    <row r="49" spans="1:18" ht="12" customHeight="1">
      <c r="A49" s="91"/>
      <c r="B49" s="94" t="e">
        <f>'пр.хода'!#REF!</f>
        <v>#REF!</v>
      </c>
      <c r="C49" s="86" t="e">
        <f>VLOOKUP(B49,'пр.взв'!B3:E86,2,FALSE)</f>
        <v>#REF!</v>
      </c>
      <c r="D49" s="95" t="e">
        <f>VLOOKUP(B49,'пр.взв'!B5:F129,3,FALSE)</f>
        <v>#REF!</v>
      </c>
      <c r="E49" s="95" t="e">
        <f>VLOOKUP(B49,'пр.взв'!B4:G129,4,FALSE)</f>
        <v>#REF!</v>
      </c>
      <c r="F49" s="88"/>
      <c r="G49" s="88"/>
      <c r="H49" s="89"/>
      <c r="I49" s="90"/>
      <c r="K49" s="94"/>
      <c r="L49" s="86" t="e">
        <f>VLOOKUP(K49,'пр.взв'!B7:E86,2,FALSE)</f>
        <v>#N/A</v>
      </c>
      <c r="M49" s="86" t="e">
        <f>VLOOKUP(K49,'пр.взв'!B5:G130,3,FALSE)</f>
        <v>#N/A</v>
      </c>
      <c r="N49" s="86" t="e">
        <f>VLOOKUP(K49,'пр.взв'!B5:G130,4,FALSE)</f>
        <v>#N/A</v>
      </c>
      <c r="O49" s="88"/>
      <c r="P49" s="88"/>
      <c r="Q49" s="89"/>
      <c r="R49" s="90"/>
    </row>
    <row r="50" spans="1:18" ht="12" customHeight="1">
      <c r="A50" s="91"/>
      <c r="B50" s="83"/>
      <c r="C50" s="73"/>
      <c r="D50" s="92"/>
      <c r="E50" s="92"/>
      <c r="F50" s="77"/>
      <c r="G50" s="77"/>
      <c r="H50" s="79"/>
      <c r="I50" s="81"/>
      <c r="K50" s="83"/>
      <c r="L50" s="73"/>
      <c r="M50" s="73"/>
      <c r="N50" s="73"/>
      <c r="O50" s="77"/>
      <c r="P50" s="77"/>
      <c r="Q50" s="79"/>
      <c r="R50" s="81"/>
    </row>
    <row r="51" spans="1:18" ht="12" customHeight="1">
      <c r="A51" s="91"/>
      <c r="B51" s="96" t="e">
        <f>'пр.хода'!#REF!</f>
        <v>#REF!</v>
      </c>
      <c r="C51" s="85" t="e">
        <f>VLOOKUP(B51,'пр.взв'!B7:E86,2,FALSE)</f>
        <v>#REF!</v>
      </c>
      <c r="D51" s="92" t="e">
        <f>VLOOKUP(B51,'пр.взв'!B5:G130,3,FALSE)</f>
        <v>#REF!</v>
      </c>
      <c r="E51" s="92" t="e">
        <f>VLOOKUP(B51,'пр.взв'!B5:G130,4,FALSE)</f>
        <v>#REF!</v>
      </c>
      <c r="F51" s="77"/>
      <c r="G51" s="77"/>
      <c r="H51" s="79"/>
      <c r="I51" s="81"/>
      <c r="K51" s="83"/>
      <c r="L51" s="85" t="e">
        <f>VLOOKUP(K51,'пр.взв'!B7:E86,2,FALSE)</f>
        <v>#N/A</v>
      </c>
      <c r="M51" s="85" t="e">
        <f>VLOOKUP(K51,'пр.взв'!B5:G132,3,FALSE)</f>
        <v>#N/A</v>
      </c>
      <c r="N51" s="85" t="e">
        <f>VLOOKUP(K51,'пр.взв'!B5:G132,4,FALSE)</f>
        <v>#N/A</v>
      </c>
      <c r="O51" s="77"/>
      <c r="P51" s="77"/>
      <c r="Q51" s="79"/>
      <c r="R51" s="81"/>
    </row>
    <row r="52" spans="1:18" ht="12" customHeight="1" thickBot="1">
      <c r="A52" s="91"/>
      <c r="B52" s="83"/>
      <c r="C52" s="74"/>
      <c r="D52" s="93"/>
      <c r="E52" s="93"/>
      <c r="F52" s="78"/>
      <c r="G52" s="78"/>
      <c r="H52" s="80"/>
      <c r="I52" s="82"/>
      <c r="K52" s="84"/>
      <c r="L52" s="73"/>
      <c r="M52" s="73"/>
      <c r="N52" s="73"/>
      <c r="O52" s="78"/>
      <c r="P52" s="78"/>
      <c r="Q52" s="80"/>
      <c r="R52" s="82"/>
    </row>
    <row r="53" spans="1:18" ht="12" customHeight="1">
      <c r="A53" s="91"/>
      <c r="B53" s="94" t="e">
        <f>'пр.хода'!#REF!</f>
        <v>#REF!</v>
      </c>
      <c r="C53" s="86" t="e">
        <f>VLOOKUP(B53,'пр.взв'!B7:E86,2,FALSE)</f>
        <v>#REF!</v>
      </c>
      <c r="D53" s="95" t="e">
        <f>VLOOKUP(B53,'пр.взв'!B5:F133,3,FALSE)</f>
        <v>#REF!</v>
      </c>
      <c r="E53" s="95" t="e">
        <f>VLOOKUP(B53,'пр.взв'!B5:G133,4,FALSE)</f>
        <v>#REF!</v>
      </c>
      <c r="F53" s="88"/>
      <c r="G53" s="88"/>
      <c r="H53" s="89"/>
      <c r="I53" s="90"/>
      <c r="K53" s="94"/>
      <c r="L53" s="86" t="e">
        <f>VLOOKUP(K53,'пр.взв'!B7:E86,2,FALSE)</f>
        <v>#N/A</v>
      </c>
      <c r="M53" s="86" t="e">
        <f>VLOOKUP(K53,'пр.взв'!B5:G134,3,FALSE)</f>
        <v>#N/A</v>
      </c>
      <c r="N53" s="86" t="e">
        <f>VLOOKUP(K53,'пр.взв'!B5:G134,4,FALSE)</f>
        <v>#N/A</v>
      </c>
      <c r="O53" s="88"/>
      <c r="P53" s="88"/>
      <c r="Q53" s="89"/>
      <c r="R53" s="90"/>
    </row>
    <row r="54" spans="1:18" ht="12" customHeight="1">
      <c r="A54" s="91"/>
      <c r="B54" s="83"/>
      <c r="C54" s="73"/>
      <c r="D54" s="92"/>
      <c r="E54" s="92"/>
      <c r="F54" s="77"/>
      <c r="G54" s="77"/>
      <c r="H54" s="79"/>
      <c r="I54" s="81"/>
      <c r="K54" s="83"/>
      <c r="L54" s="73"/>
      <c r="M54" s="73"/>
      <c r="N54" s="73"/>
      <c r="O54" s="77"/>
      <c r="P54" s="77"/>
      <c r="Q54" s="79"/>
      <c r="R54" s="81"/>
    </row>
    <row r="55" spans="1:18" ht="12" customHeight="1">
      <c r="A55" s="91"/>
      <c r="B55" s="96" t="e">
        <f>'пр.хода'!#REF!</f>
        <v>#REF!</v>
      </c>
      <c r="C55" s="85" t="e">
        <f>VLOOKUP(B55,'пр.взв'!B7:E86,2,FALSE)</f>
        <v>#REF!</v>
      </c>
      <c r="D55" s="92" t="e">
        <f>VLOOKUP(B55,'пр.взв'!B5:G134,3,FALSE)</f>
        <v>#REF!</v>
      </c>
      <c r="E55" s="92" t="e">
        <f>VLOOKUP(B55,'пр.взв'!B5:G134,4,FALSE)</f>
        <v>#REF!</v>
      </c>
      <c r="F55" s="77"/>
      <c r="G55" s="77"/>
      <c r="H55" s="79"/>
      <c r="I55" s="81"/>
      <c r="K55" s="83"/>
      <c r="L55" s="85" t="e">
        <f>VLOOKUP(K55,'пр.взв'!B7:E86,2,FALSE)</f>
        <v>#N/A</v>
      </c>
      <c r="M55" s="85" t="e">
        <f>VLOOKUP(K55,'пр.взв'!B5:G136,3,FALSE)</f>
        <v>#N/A</v>
      </c>
      <c r="N55" s="85" t="e">
        <f>VLOOKUP(K55,'пр.взв'!B5:G136,4,FALSE)</f>
        <v>#N/A</v>
      </c>
      <c r="O55" s="77"/>
      <c r="P55" s="77"/>
      <c r="Q55" s="79"/>
      <c r="R55" s="81"/>
    </row>
    <row r="56" spans="1:18" ht="12" customHeight="1" thickBot="1">
      <c r="A56" s="91"/>
      <c r="B56" s="83"/>
      <c r="C56" s="74"/>
      <c r="D56" s="93"/>
      <c r="E56" s="93"/>
      <c r="F56" s="78"/>
      <c r="G56" s="78"/>
      <c r="H56" s="80"/>
      <c r="I56" s="82"/>
      <c r="K56" s="84"/>
      <c r="L56" s="73"/>
      <c r="M56" s="73"/>
      <c r="N56" s="73"/>
      <c r="O56" s="78"/>
      <c r="P56" s="78"/>
      <c r="Q56" s="80"/>
      <c r="R56" s="82"/>
    </row>
    <row r="57" spans="1:18" ht="12" customHeight="1">
      <c r="A57" s="91"/>
      <c r="B57" s="94" t="e">
        <f>'пр.хода'!#REF!</f>
        <v>#REF!</v>
      </c>
      <c r="C57" s="86" t="e">
        <f>VLOOKUP(B57,'пр.взв'!B7:E86,2,FALSE)</f>
        <v>#REF!</v>
      </c>
      <c r="D57" s="95" t="e">
        <f>VLOOKUP(B57,'пр.взв'!B5:F137,3,FALSE)</f>
        <v>#REF!</v>
      </c>
      <c r="E57" s="95" t="e">
        <f>VLOOKUP(B57,'пр.взв'!B5:G137,4,FALSE)</f>
        <v>#REF!</v>
      </c>
      <c r="F57" s="87"/>
      <c r="G57" s="88"/>
      <c r="H57" s="89"/>
      <c r="I57" s="90"/>
      <c r="K57" s="94"/>
      <c r="L57" s="86" t="e">
        <f>VLOOKUP(K57,'пр.взв'!B7:E86,2,FALSE)</f>
        <v>#N/A</v>
      </c>
      <c r="M57" s="86" t="e">
        <f>VLOOKUP(K57,'пр.взв'!B5:G138,3,FALSE)</f>
        <v>#N/A</v>
      </c>
      <c r="N57" s="86" t="e">
        <f>VLOOKUP(K57,'пр.взв'!B5:G138,4,FALSE)</f>
        <v>#N/A</v>
      </c>
      <c r="O57" s="87"/>
      <c r="P57" s="88"/>
      <c r="Q57" s="89"/>
      <c r="R57" s="90"/>
    </row>
    <row r="58" spans="1:18" ht="12" customHeight="1">
      <c r="A58" s="91"/>
      <c r="B58" s="83"/>
      <c r="C58" s="73"/>
      <c r="D58" s="92"/>
      <c r="E58" s="92"/>
      <c r="F58" s="75"/>
      <c r="G58" s="77"/>
      <c r="H58" s="79"/>
      <c r="I58" s="81"/>
      <c r="K58" s="83"/>
      <c r="L58" s="73"/>
      <c r="M58" s="73"/>
      <c r="N58" s="73"/>
      <c r="O58" s="75"/>
      <c r="P58" s="77"/>
      <c r="Q58" s="79"/>
      <c r="R58" s="81"/>
    </row>
    <row r="59" spans="1:18" ht="12" customHeight="1">
      <c r="A59" s="91"/>
      <c r="B59" s="96" t="e">
        <f>'пр.хода'!#REF!</f>
        <v>#REF!</v>
      </c>
      <c r="C59" s="85" t="e">
        <f>VLOOKUP(B59,'пр.взв'!B7:E86,2,FALSE)</f>
        <v>#REF!</v>
      </c>
      <c r="D59" s="92" t="e">
        <f>VLOOKUP(B59,'пр.взв'!B5:G138,3,FALSE)</f>
        <v>#REF!</v>
      </c>
      <c r="E59" s="92" t="e">
        <f>VLOOKUP(B59,'пр.взв'!B5:G138,4,FALSE)</f>
        <v>#REF!</v>
      </c>
      <c r="F59" s="75"/>
      <c r="G59" s="77"/>
      <c r="H59" s="79"/>
      <c r="I59" s="81"/>
      <c r="K59" s="83"/>
      <c r="L59" s="85" t="e">
        <f>VLOOKUP(K59,'пр.взв'!B7:E86,2,FALSE)</f>
        <v>#N/A</v>
      </c>
      <c r="M59" s="73" t="e">
        <f>VLOOKUP(K59,'пр.взв'!B5:G140,3,FALSE)</f>
        <v>#N/A</v>
      </c>
      <c r="N59" s="73" t="e">
        <f>VLOOKUP(K59,'пр.взв'!B5:G140,4,FALSE)</f>
        <v>#N/A</v>
      </c>
      <c r="O59" s="75"/>
      <c r="P59" s="77"/>
      <c r="Q59" s="79"/>
      <c r="R59" s="81"/>
    </row>
    <row r="60" spans="1:18" ht="12" customHeight="1" thickBot="1">
      <c r="A60" s="91"/>
      <c r="B60" s="83"/>
      <c r="C60" s="74"/>
      <c r="D60" s="93"/>
      <c r="E60" s="93"/>
      <c r="F60" s="76"/>
      <c r="G60" s="78"/>
      <c r="H60" s="80"/>
      <c r="I60" s="82"/>
      <c r="K60" s="84"/>
      <c r="L60" s="74"/>
      <c r="M60" s="74"/>
      <c r="N60" s="74"/>
      <c r="O60" s="76"/>
      <c r="P60" s="78"/>
      <c r="Q60" s="80"/>
      <c r="R60" s="82"/>
    </row>
    <row r="61" spans="1:18" ht="12" customHeight="1">
      <c r="A61" s="91"/>
      <c r="B61" s="94" t="e">
        <f>'пр.хода'!#REF!</f>
        <v>#REF!</v>
      </c>
      <c r="C61" s="86" t="e">
        <f>VLOOKUP(B61,'пр.взв'!B15:E94,2,FALSE)</f>
        <v>#REF!</v>
      </c>
      <c r="D61" s="95" t="e">
        <f>VLOOKUP(B61,'пр.взв'!B13:F141,3,FALSE)</f>
        <v>#REF!</v>
      </c>
      <c r="E61" s="95" t="e">
        <f>VLOOKUP(B61,'пр.взв'!B13:G141,4,FALSE)</f>
        <v>#REF!</v>
      </c>
      <c r="F61" s="88"/>
      <c r="G61" s="88"/>
      <c r="H61" s="89"/>
      <c r="I61" s="90"/>
      <c r="K61" s="94"/>
      <c r="L61" s="86" t="e">
        <f>VLOOKUP(K61,'пр.взв'!B15:E94,2,FALSE)</f>
        <v>#N/A</v>
      </c>
      <c r="M61" s="86" t="e">
        <f>VLOOKUP(K61,'пр.взв'!B13:G142,3,FALSE)</f>
        <v>#N/A</v>
      </c>
      <c r="N61" s="86" t="e">
        <f>VLOOKUP(K61,'пр.взв'!B13:G142,4,FALSE)</f>
        <v>#N/A</v>
      </c>
      <c r="O61" s="88"/>
      <c r="P61" s="88"/>
      <c r="Q61" s="89"/>
      <c r="R61" s="90"/>
    </row>
    <row r="62" spans="1:18" ht="12" customHeight="1">
      <c r="A62" s="91"/>
      <c r="B62" s="83"/>
      <c r="C62" s="73"/>
      <c r="D62" s="92"/>
      <c r="E62" s="92"/>
      <c r="F62" s="77"/>
      <c r="G62" s="77"/>
      <c r="H62" s="79"/>
      <c r="I62" s="81"/>
      <c r="K62" s="83"/>
      <c r="L62" s="73"/>
      <c r="M62" s="73"/>
      <c r="N62" s="73"/>
      <c r="O62" s="77"/>
      <c r="P62" s="77"/>
      <c r="Q62" s="79"/>
      <c r="R62" s="81"/>
    </row>
    <row r="63" spans="1:18" ht="12.75">
      <c r="A63" s="91"/>
      <c r="B63" s="96" t="e">
        <f>'пр.хода'!#REF!</f>
        <v>#REF!</v>
      </c>
      <c r="C63" s="85" t="e">
        <f>VLOOKUP(B63,'пр.взв'!B15:E94,2,FALSE)</f>
        <v>#REF!</v>
      </c>
      <c r="D63" s="92" t="e">
        <f>VLOOKUP(B63,'пр.взв'!B13:G142,3,FALSE)</f>
        <v>#REF!</v>
      </c>
      <c r="E63" s="92" t="e">
        <f>VLOOKUP(B63,'пр.взв'!B13:G142,4,FALSE)</f>
        <v>#REF!</v>
      </c>
      <c r="F63" s="77"/>
      <c r="G63" s="77"/>
      <c r="H63" s="79"/>
      <c r="I63" s="81"/>
      <c r="K63" s="83"/>
      <c r="L63" s="85" t="e">
        <f>VLOOKUP(K63,'пр.взв'!B15:E94,2,FALSE)</f>
        <v>#N/A</v>
      </c>
      <c r="M63" s="85" t="e">
        <f>VLOOKUP(K63,'пр.взв'!B13:G144,3,FALSE)</f>
        <v>#N/A</v>
      </c>
      <c r="N63" s="85" t="e">
        <f>VLOOKUP(K63,'пр.взв'!B13:G144,4,FALSE)</f>
        <v>#N/A</v>
      </c>
      <c r="O63" s="77"/>
      <c r="P63" s="77"/>
      <c r="Q63" s="79"/>
      <c r="R63" s="81"/>
    </row>
    <row r="64" spans="1:18" ht="13.5" thickBot="1">
      <c r="A64" s="91"/>
      <c r="B64" s="83"/>
      <c r="C64" s="74"/>
      <c r="D64" s="93"/>
      <c r="E64" s="93"/>
      <c r="F64" s="78"/>
      <c r="G64" s="78"/>
      <c r="H64" s="80"/>
      <c r="I64" s="82"/>
      <c r="K64" s="84"/>
      <c r="L64" s="73"/>
      <c r="M64" s="73"/>
      <c r="N64" s="73"/>
      <c r="O64" s="78"/>
      <c r="P64" s="78"/>
      <c r="Q64" s="80"/>
      <c r="R64" s="82"/>
    </row>
    <row r="65" spans="1:18" ht="12.75">
      <c r="A65" s="91"/>
      <c r="B65" s="94" t="e">
        <f>'пр.хода'!#REF!</f>
        <v>#REF!</v>
      </c>
      <c r="C65" s="86" t="e">
        <f>VLOOKUP(B65,'пр.взв'!B15:E94,2,FALSE)</f>
        <v>#REF!</v>
      </c>
      <c r="D65" s="95" t="e">
        <f>VLOOKUP(B65,'пр.взв'!B13:F145,3,FALSE)</f>
        <v>#REF!</v>
      </c>
      <c r="E65" s="95" t="e">
        <f>VLOOKUP(B65,'пр.взв'!B13:G145,4,FALSE)</f>
        <v>#REF!</v>
      </c>
      <c r="F65" s="87"/>
      <c r="G65" s="88"/>
      <c r="H65" s="89"/>
      <c r="I65" s="90"/>
      <c r="K65" s="94"/>
      <c r="L65" s="86" t="e">
        <f>VLOOKUP(K65,'пр.взв'!B15:E94,2,FALSE)</f>
        <v>#N/A</v>
      </c>
      <c r="M65" s="86" t="e">
        <f>VLOOKUP(K65,'пр.взв'!B13:G146,3,FALSE)</f>
        <v>#N/A</v>
      </c>
      <c r="N65" s="86" t="e">
        <f>VLOOKUP(K65,'пр.взв'!B13:G146,4,FALSE)</f>
        <v>#N/A</v>
      </c>
      <c r="O65" s="87"/>
      <c r="P65" s="88"/>
      <c r="Q65" s="89"/>
      <c r="R65" s="90"/>
    </row>
    <row r="66" spans="1:18" ht="12.75">
      <c r="A66" s="91"/>
      <c r="B66" s="83"/>
      <c r="C66" s="73"/>
      <c r="D66" s="92"/>
      <c r="E66" s="92"/>
      <c r="F66" s="75"/>
      <c r="G66" s="77"/>
      <c r="H66" s="79"/>
      <c r="I66" s="81"/>
      <c r="K66" s="83"/>
      <c r="L66" s="73"/>
      <c r="M66" s="73"/>
      <c r="N66" s="73"/>
      <c r="O66" s="75"/>
      <c r="P66" s="77"/>
      <c r="Q66" s="79"/>
      <c r="R66" s="81"/>
    </row>
    <row r="67" spans="1:18" ht="12.75">
      <c r="A67" s="91"/>
      <c r="B67" s="83" t="e">
        <f>'пр.хода'!#REF!</f>
        <v>#REF!</v>
      </c>
      <c r="C67" s="85" t="e">
        <f>VLOOKUP(B67,'пр.взв'!B15:E94,2,FALSE)</f>
        <v>#REF!</v>
      </c>
      <c r="D67" s="92" t="e">
        <f>VLOOKUP(B67,'пр.взв'!B13:G146,3,FALSE)</f>
        <v>#REF!</v>
      </c>
      <c r="E67" s="92" t="e">
        <f>VLOOKUP(B67,'пр.взв'!B13:G146,4,FALSE)</f>
        <v>#REF!</v>
      </c>
      <c r="F67" s="75"/>
      <c r="G67" s="77"/>
      <c r="H67" s="79"/>
      <c r="I67" s="81"/>
      <c r="K67" s="83"/>
      <c r="L67" s="85" t="e">
        <f>VLOOKUP(K67,'пр.взв'!B15:E94,2,FALSE)</f>
        <v>#N/A</v>
      </c>
      <c r="M67" s="73" t="e">
        <f>VLOOKUP(K67,'пр.взв'!B13:G148,3,FALSE)</f>
        <v>#N/A</v>
      </c>
      <c r="N67" s="73" t="e">
        <f>VLOOKUP(K67,'пр.взв'!B13:G148,4,FALSE)</f>
        <v>#N/A</v>
      </c>
      <c r="O67" s="75"/>
      <c r="P67" s="77"/>
      <c r="Q67" s="79"/>
      <c r="R67" s="81"/>
    </row>
    <row r="68" spans="1:18" ht="13.5" thickBot="1">
      <c r="A68" s="91"/>
      <c r="B68" s="84"/>
      <c r="C68" s="74"/>
      <c r="D68" s="93"/>
      <c r="E68" s="93"/>
      <c r="F68" s="76"/>
      <c r="G68" s="78"/>
      <c r="H68" s="80"/>
      <c r="I68" s="82"/>
      <c r="K68" s="84"/>
      <c r="L68" s="74"/>
      <c r="M68" s="74"/>
      <c r="N68" s="74"/>
      <c r="O68" s="76"/>
      <c r="P68" s="78"/>
      <c r="Q68" s="80"/>
      <c r="R68" s="82"/>
    </row>
  </sheetData>
  <sheetProtection/>
  <mergeCells count="563">
    <mergeCell ref="Q59:Q60"/>
    <mergeCell ref="R59:R60"/>
    <mergeCell ref="K59:K60"/>
    <mergeCell ref="L59:L60"/>
    <mergeCell ref="M59:M60"/>
    <mergeCell ref="N59:N60"/>
    <mergeCell ref="O59:O60"/>
    <mergeCell ref="P59:P60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K55:K56"/>
    <mergeCell ref="L55:L56"/>
    <mergeCell ref="M55:M56"/>
    <mergeCell ref="N55:N56"/>
    <mergeCell ref="O55:O56"/>
    <mergeCell ref="P55:P56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1:K52"/>
    <mergeCell ref="L51:L52"/>
    <mergeCell ref="M51:M52"/>
    <mergeCell ref="N51:N52"/>
    <mergeCell ref="O51:O52"/>
    <mergeCell ref="P51:P52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47:K48"/>
    <mergeCell ref="L47:L48"/>
    <mergeCell ref="M47:M48"/>
    <mergeCell ref="N47:N48"/>
    <mergeCell ref="O47:O48"/>
    <mergeCell ref="P47:P48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3:K44"/>
    <mergeCell ref="L43:L44"/>
    <mergeCell ref="M43:M44"/>
    <mergeCell ref="N43:N44"/>
    <mergeCell ref="O43:O44"/>
    <mergeCell ref="P43:P44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39:K40"/>
    <mergeCell ref="L39:L40"/>
    <mergeCell ref="M39:M40"/>
    <mergeCell ref="N39:N40"/>
    <mergeCell ref="O39:O40"/>
    <mergeCell ref="P39:P40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5:K36"/>
    <mergeCell ref="L35:L36"/>
    <mergeCell ref="M35:M36"/>
    <mergeCell ref="N35:N36"/>
    <mergeCell ref="O35:O36"/>
    <mergeCell ref="P35:P36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1:K32"/>
    <mergeCell ref="L31:L32"/>
    <mergeCell ref="M31:M32"/>
    <mergeCell ref="N31:N32"/>
    <mergeCell ref="O31:O32"/>
    <mergeCell ref="P31:P32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27:K28"/>
    <mergeCell ref="L27:L28"/>
    <mergeCell ref="M27:M28"/>
    <mergeCell ref="N27:N28"/>
    <mergeCell ref="O27:O28"/>
    <mergeCell ref="P27:P28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3:K24"/>
    <mergeCell ref="L23:L24"/>
    <mergeCell ref="M23:M24"/>
    <mergeCell ref="N23:N24"/>
    <mergeCell ref="O23:O24"/>
    <mergeCell ref="P23:P24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  <mergeCell ref="K19:K20"/>
    <mergeCell ref="L19:L20"/>
    <mergeCell ref="M19:M20"/>
    <mergeCell ref="N19:N20"/>
    <mergeCell ref="O19:O20"/>
    <mergeCell ref="P19:P20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5:K16"/>
    <mergeCell ref="L15:L16"/>
    <mergeCell ref="M15:M16"/>
    <mergeCell ref="N15:N16"/>
    <mergeCell ref="O15:O16"/>
    <mergeCell ref="P15:P16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K11:K12"/>
    <mergeCell ref="L11:L12"/>
    <mergeCell ref="M11:M12"/>
    <mergeCell ref="N11:N12"/>
    <mergeCell ref="O11:O12"/>
    <mergeCell ref="P11:P12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7:K8"/>
    <mergeCell ref="L7:L8"/>
    <mergeCell ref="M7:M8"/>
    <mergeCell ref="N7:N8"/>
    <mergeCell ref="O7:O8"/>
    <mergeCell ref="P7:P8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G57:G58"/>
    <mergeCell ref="H57:H58"/>
    <mergeCell ref="D59:D60"/>
    <mergeCell ref="E59:E60"/>
    <mergeCell ref="F57:F58"/>
    <mergeCell ref="F59:F60"/>
    <mergeCell ref="G59:G60"/>
    <mergeCell ref="H59:H60"/>
    <mergeCell ref="D57:D58"/>
    <mergeCell ref="E57:E58"/>
    <mergeCell ref="C59:C60"/>
    <mergeCell ref="B57:B58"/>
    <mergeCell ref="C57:C58"/>
    <mergeCell ref="B55:B56"/>
    <mergeCell ref="C55:C56"/>
    <mergeCell ref="B53:B54"/>
    <mergeCell ref="C53:C54"/>
    <mergeCell ref="A55:A56"/>
    <mergeCell ref="A57:A58"/>
    <mergeCell ref="A59:A60"/>
    <mergeCell ref="B59:B60"/>
    <mergeCell ref="B45:B46"/>
    <mergeCell ref="B43:B44"/>
    <mergeCell ref="A45:A46"/>
    <mergeCell ref="A47:A48"/>
    <mergeCell ref="A49:A50"/>
    <mergeCell ref="A51:A52"/>
    <mergeCell ref="A37:A38"/>
    <mergeCell ref="A53:A54"/>
    <mergeCell ref="A43:A44"/>
    <mergeCell ref="A15:A16"/>
    <mergeCell ref="A39:A40"/>
    <mergeCell ref="A41:A42"/>
    <mergeCell ref="A35:A36"/>
    <mergeCell ref="A31:A32"/>
    <mergeCell ref="A33:A34"/>
    <mergeCell ref="A25:A26"/>
    <mergeCell ref="A29:A30"/>
    <mergeCell ref="A27:A28"/>
    <mergeCell ref="C31:C32"/>
    <mergeCell ref="A3:A4"/>
    <mergeCell ref="A5:A6"/>
    <mergeCell ref="A7:A8"/>
    <mergeCell ref="A9:A10"/>
    <mergeCell ref="A13:A14"/>
    <mergeCell ref="A17:A18"/>
    <mergeCell ref="A11:A12"/>
    <mergeCell ref="A19:A20"/>
    <mergeCell ref="A21:A22"/>
    <mergeCell ref="E23:E24"/>
    <mergeCell ref="F23:F24"/>
    <mergeCell ref="F21:F22"/>
    <mergeCell ref="G21:G22"/>
    <mergeCell ref="G23:G24"/>
    <mergeCell ref="A23:A24"/>
    <mergeCell ref="B23:B24"/>
    <mergeCell ref="C23:C24"/>
    <mergeCell ref="B47:B48"/>
    <mergeCell ref="C47:C48"/>
    <mergeCell ref="D47:D48"/>
    <mergeCell ref="B39:B40"/>
    <mergeCell ref="C39:C40"/>
    <mergeCell ref="D33:D34"/>
    <mergeCell ref="D41:D42"/>
    <mergeCell ref="C43:C44"/>
    <mergeCell ref="D43:D44"/>
    <mergeCell ref="B33:B34"/>
    <mergeCell ref="F35:F36"/>
    <mergeCell ref="G37:G38"/>
    <mergeCell ref="D15:D16"/>
    <mergeCell ref="E15:E16"/>
    <mergeCell ref="F15:F16"/>
    <mergeCell ref="G15:G16"/>
    <mergeCell ref="D23:D24"/>
    <mergeCell ref="D37:D38"/>
    <mergeCell ref="F33:F34"/>
    <mergeCell ref="E25:E26"/>
    <mergeCell ref="I55:I56"/>
    <mergeCell ref="E29:E30"/>
    <mergeCell ref="F29:F30"/>
    <mergeCell ref="G29:G30"/>
    <mergeCell ref="D29:D30"/>
    <mergeCell ref="H35:H36"/>
    <mergeCell ref="I35:I36"/>
    <mergeCell ref="H53:H54"/>
    <mergeCell ref="I53:I54"/>
    <mergeCell ref="G33:G34"/>
    <mergeCell ref="B29:B30"/>
    <mergeCell ref="B31:B32"/>
    <mergeCell ref="I59:I60"/>
    <mergeCell ref="B37:B38"/>
    <mergeCell ref="C37:C38"/>
    <mergeCell ref="F55:F56"/>
    <mergeCell ref="G55:G56"/>
    <mergeCell ref="D39:D40"/>
    <mergeCell ref="D53:D54"/>
    <mergeCell ref="E53:E54"/>
    <mergeCell ref="H33:H34"/>
    <mergeCell ref="I33:I34"/>
    <mergeCell ref="H37:H38"/>
    <mergeCell ref="I37:I38"/>
    <mergeCell ref="G35:G36"/>
    <mergeCell ref="G41:G42"/>
    <mergeCell ref="H39:H40"/>
    <mergeCell ref="D55:D56"/>
    <mergeCell ref="E55:E56"/>
    <mergeCell ref="B35:B36"/>
    <mergeCell ref="C35:C36"/>
    <mergeCell ref="D35:D36"/>
    <mergeCell ref="E35:E36"/>
    <mergeCell ref="D45:D46"/>
    <mergeCell ref="E41:E42"/>
    <mergeCell ref="C45:C46"/>
    <mergeCell ref="B41:B42"/>
    <mergeCell ref="E45:E46"/>
    <mergeCell ref="F45:F46"/>
    <mergeCell ref="E47:E48"/>
    <mergeCell ref="E49:E50"/>
    <mergeCell ref="F41:F42"/>
    <mergeCell ref="F49:F50"/>
    <mergeCell ref="F47:F48"/>
    <mergeCell ref="E43:E44"/>
    <mergeCell ref="F43:F44"/>
    <mergeCell ref="G49:G50"/>
    <mergeCell ref="F53:F54"/>
    <mergeCell ref="G45:G46"/>
    <mergeCell ref="G53:G54"/>
    <mergeCell ref="F51:F52"/>
    <mergeCell ref="G51:G52"/>
    <mergeCell ref="G47:G48"/>
    <mergeCell ref="I47:I48"/>
    <mergeCell ref="H49:H50"/>
    <mergeCell ref="B51:B52"/>
    <mergeCell ref="C51:C52"/>
    <mergeCell ref="D51:D52"/>
    <mergeCell ref="E51:E52"/>
    <mergeCell ref="B49:B50"/>
    <mergeCell ref="C49:C50"/>
    <mergeCell ref="D49:D50"/>
    <mergeCell ref="I49:I50"/>
    <mergeCell ref="I51:I52"/>
    <mergeCell ref="I39:I40"/>
    <mergeCell ref="H51:H52"/>
    <mergeCell ref="H41:H42"/>
    <mergeCell ref="I41:I42"/>
    <mergeCell ref="H43:H44"/>
    <mergeCell ref="I43:I44"/>
    <mergeCell ref="H47:H48"/>
    <mergeCell ref="H45:H46"/>
    <mergeCell ref="I45:I46"/>
    <mergeCell ref="H29:H30"/>
    <mergeCell ref="I29:I30"/>
    <mergeCell ref="D31:D32"/>
    <mergeCell ref="G31:G32"/>
    <mergeCell ref="H31:H32"/>
    <mergeCell ref="I31:I32"/>
    <mergeCell ref="E31:E32"/>
    <mergeCell ref="F31:F32"/>
    <mergeCell ref="G43:G44"/>
    <mergeCell ref="E39:E40"/>
    <mergeCell ref="F39:F40"/>
    <mergeCell ref="G39:G40"/>
    <mergeCell ref="C41:C42"/>
    <mergeCell ref="H27:H28"/>
    <mergeCell ref="C33:C34"/>
    <mergeCell ref="E37:E38"/>
    <mergeCell ref="F37:F38"/>
    <mergeCell ref="E33:E34"/>
    <mergeCell ref="I25:I26"/>
    <mergeCell ref="I27:I28"/>
    <mergeCell ref="B27:B28"/>
    <mergeCell ref="C27:C28"/>
    <mergeCell ref="D27:D28"/>
    <mergeCell ref="E27:E28"/>
    <mergeCell ref="F27:F28"/>
    <mergeCell ref="G27:G28"/>
    <mergeCell ref="C25:C26"/>
    <mergeCell ref="D25:D26"/>
    <mergeCell ref="F25:F26"/>
    <mergeCell ref="G25:G26"/>
    <mergeCell ref="H25:H26"/>
    <mergeCell ref="C29:C30"/>
    <mergeCell ref="I21:I22"/>
    <mergeCell ref="B21:B22"/>
    <mergeCell ref="C21:C22"/>
    <mergeCell ref="D21:D22"/>
    <mergeCell ref="E21:E22"/>
    <mergeCell ref="H21:H22"/>
    <mergeCell ref="H23:H24"/>
    <mergeCell ref="I23:I24"/>
    <mergeCell ref="B25:B26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C5:C6"/>
    <mergeCell ref="D5:D6"/>
    <mergeCell ref="F7:F8"/>
    <mergeCell ref="G7:G8"/>
    <mergeCell ref="H7:H8"/>
    <mergeCell ref="H3:H4"/>
    <mergeCell ref="B9:B10"/>
    <mergeCell ref="C9:C10"/>
    <mergeCell ref="D9:D10"/>
    <mergeCell ref="E9:E10"/>
    <mergeCell ref="F9:F10"/>
    <mergeCell ref="F3:F4"/>
    <mergeCell ref="H5:H6"/>
    <mergeCell ref="I5:I6"/>
    <mergeCell ref="I7:I8"/>
    <mergeCell ref="B7:B8"/>
    <mergeCell ref="C7:C8"/>
    <mergeCell ref="D7:D8"/>
    <mergeCell ref="E7:E8"/>
    <mergeCell ref="B5:B6"/>
    <mergeCell ref="I3:I4"/>
    <mergeCell ref="E5:E6"/>
    <mergeCell ref="F5:F6"/>
    <mergeCell ref="G5:G6"/>
    <mergeCell ref="B1:I1"/>
    <mergeCell ref="B3:B4"/>
    <mergeCell ref="C3:C4"/>
    <mergeCell ref="D3:D4"/>
    <mergeCell ref="E3:E4"/>
    <mergeCell ref="G3:G4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K61:K62"/>
    <mergeCell ref="L61:L62"/>
    <mergeCell ref="M61:M62"/>
    <mergeCell ref="N61:N62"/>
    <mergeCell ref="O61:O62"/>
    <mergeCell ref="P61:P62"/>
    <mergeCell ref="Q61:Q62"/>
    <mergeCell ref="R61:R62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K63:K64"/>
    <mergeCell ref="L63:L64"/>
    <mergeCell ref="M63:M64"/>
    <mergeCell ref="N63:N64"/>
    <mergeCell ref="O63:O64"/>
    <mergeCell ref="P63:P64"/>
    <mergeCell ref="Q63:Q64"/>
    <mergeCell ref="R63:R64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K65:K66"/>
    <mergeCell ref="L65:L66"/>
    <mergeCell ref="M65:M66"/>
    <mergeCell ref="N65:N66"/>
    <mergeCell ref="O65:O66"/>
    <mergeCell ref="P65:P66"/>
    <mergeCell ref="Q65:Q66"/>
    <mergeCell ref="R65:R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K67:K68"/>
    <mergeCell ref="L67:L68"/>
    <mergeCell ref="M67:M68"/>
    <mergeCell ref="N67:N68"/>
    <mergeCell ref="O67:O68"/>
    <mergeCell ref="P67:P68"/>
    <mergeCell ref="Q67:Q68"/>
    <mergeCell ref="R67:R68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4">
      <selection activeCell="L38" sqref="L38"/>
    </sheetView>
  </sheetViews>
  <sheetFormatPr defaultColWidth="9.140625" defaultRowHeight="12.75"/>
  <cols>
    <col min="8" max="8" width="15.7109375" style="0" customWidth="1"/>
  </cols>
  <sheetData>
    <row r="1" spans="1:8" ht="31.5" customHeight="1" thickBot="1">
      <c r="A1" s="123" t="str">
        <f>'[1]реквизиты'!$A$2</f>
        <v>Первенство России по самбо, среди юниоров и юниорок 21-23 года</v>
      </c>
      <c r="B1" s="124"/>
      <c r="C1" s="124"/>
      <c r="D1" s="124"/>
      <c r="E1" s="124"/>
      <c r="F1" s="124"/>
      <c r="G1" s="124"/>
      <c r="H1" s="125"/>
    </row>
    <row r="2" spans="1:8" ht="17.25" customHeight="1">
      <c r="A2" s="126" t="str">
        <f>'[1]реквизиты'!$A$3</f>
        <v>18-22 января 2016г., г.Кстово</v>
      </c>
      <c r="B2" s="126"/>
      <c r="C2" s="126"/>
      <c r="D2" s="126"/>
      <c r="E2" s="126"/>
      <c r="F2" s="126"/>
      <c r="G2" s="126"/>
      <c r="H2" s="126"/>
    </row>
    <row r="3" spans="1:8" ht="18.75" thickBot="1">
      <c r="A3" s="127" t="s">
        <v>72</v>
      </c>
      <c r="B3" s="127"/>
      <c r="C3" s="127"/>
      <c r="D3" s="127"/>
      <c r="E3" s="127"/>
      <c r="F3" s="127"/>
      <c r="G3" s="127"/>
      <c r="H3" s="127"/>
    </row>
    <row r="4" spans="2:8" ht="18.75" thickBot="1">
      <c r="B4" s="46"/>
      <c r="C4" s="47"/>
      <c r="D4" s="128" t="str">
        <f>'пр.взв'!D4</f>
        <v>В.к.    90    кг.</v>
      </c>
      <c r="E4" s="129"/>
      <c r="F4" s="130"/>
      <c r="G4" s="47"/>
      <c r="H4" s="47"/>
    </row>
    <row r="5" spans="1:8" ht="12" customHeight="1" thickBot="1">
      <c r="A5" s="47"/>
      <c r="B5" s="47"/>
      <c r="C5" s="47"/>
      <c r="D5" s="47"/>
      <c r="E5" s="47"/>
      <c r="F5" s="47"/>
      <c r="G5" s="47"/>
      <c r="H5" s="47"/>
    </row>
    <row r="6" spans="1:10" ht="18">
      <c r="A6" s="147" t="s">
        <v>73</v>
      </c>
      <c r="B6" s="134" t="str">
        <f>VLOOKUP(J6,'пр.взв'!B7:G86,2,FALSE)</f>
        <v>Оганисян Давид Гагикович</v>
      </c>
      <c r="C6" s="134"/>
      <c r="D6" s="134"/>
      <c r="E6" s="134"/>
      <c r="F6" s="134"/>
      <c r="G6" s="134"/>
      <c r="H6" s="140" t="str">
        <f>VLOOKUP(J6,'пр.взв'!B7:G86,3,FALSE)</f>
        <v>11.05.94,мс</v>
      </c>
      <c r="I6" s="47"/>
      <c r="J6" s="48">
        <f>'ит.пр'!B6</f>
        <v>10</v>
      </c>
    </row>
    <row r="7" spans="1:10" ht="18">
      <c r="A7" s="148"/>
      <c r="B7" s="135"/>
      <c r="C7" s="135"/>
      <c r="D7" s="135"/>
      <c r="E7" s="135"/>
      <c r="F7" s="135"/>
      <c r="G7" s="135"/>
      <c r="H7" s="137"/>
      <c r="I7" s="47"/>
      <c r="J7" s="48"/>
    </row>
    <row r="8" spans="1:10" ht="18">
      <c r="A8" s="148"/>
      <c r="B8" s="136" t="str">
        <f>VLOOKUP(J6,'пр.взв'!B7:G86,4,FALSE)</f>
        <v>ЮФО,Краснодарский кр.,Армавир,"Динамо"</v>
      </c>
      <c r="C8" s="136"/>
      <c r="D8" s="136"/>
      <c r="E8" s="136"/>
      <c r="F8" s="136"/>
      <c r="G8" s="136"/>
      <c r="H8" s="137"/>
      <c r="I8" s="47"/>
      <c r="J8" s="48"/>
    </row>
    <row r="9" spans="1:10" ht="18.75" thickBot="1">
      <c r="A9" s="149"/>
      <c r="B9" s="138"/>
      <c r="C9" s="138"/>
      <c r="D9" s="138"/>
      <c r="E9" s="138"/>
      <c r="F9" s="138"/>
      <c r="G9" s="138"/>
      <c r="H9" s="139"/>
      <c r="I9" s="47"/>
      <c r="J9" s="48"/>
    </row>
    <row r="10" spans="1:10" ht="18.75" thickBot="1">
      <c r="A10" s="47"/>
      <c r="B10" s="47"/>
      <c r="C10" s="47"/>
      <c r="D10" s="47"/>
      <c r="E10" s="47"/>
      <c r="F10" s="47"/>
      <c r="G10" s="47"/>
      <c r="H10" s="47"/>
      <c r="I10" s="47"/>
      <c r="J10" s="48"/>
    </row>
    <row r="11" spans="1:10" ht="18" customHeight="1">
      <c r="A11" s="131" t="s">
        <v>74</v>
      </c>
      <c r="B11" s="134" t="str">
        <f>VLOOKUP(J11,'пр.взв'!B2:G91,2,FALSE)</f>
        <v>Шишков Сергей Николаевич</v>
      </c>
      <c r="C11" s="134"/>
      <c r="D11" s="134"/>
      <c r="E11" s="134"/>
      <c r="F11" s="134"/>
      <c r="G11" s="134"/>
      <c r="H11" s="140" t="str">
        <f>VLOOKUP(J11,'пр.взв'!B2:G91,3,FALSE)</f>
        <v>13.06.95,мс</v>
      </c>
      <c r="I11" s="47"/>
      <c r="J11" s="48">
        <f>'ит.пр'!B8</f>
        <v>12</v>
      </c>
    </row>
    <row r="12" spans="1:10" ht="18" customHeight="1">
      <c r="A12" s="132"/>
      <c r="B12" s="135"/>
      <c r="C12" s="135"/>
      <c r="D12" s="135"/>
      <c r="E12" s="135"/>
      <c r="F12" s="135"/>
      <c r="G12" s="135"/>
      <c r="H12" s="137"/>
      <c r="I12" s="47"/>
      <c r="J12" s="48"/>
    </row>
    <row r="13" spans="1:10" ht="18">
      <c r="A13" s="132"/>
      <c r="B13" s="136" t="str">
        <f>VLOOKUP(J11,'пр.взв'!B2:G91,4,FALSE)</f>
        <v>Москва,"Динамо"</v>
      </c>
      <c r="C13" s="136"/>
      <c r="D13" s="136"/>
      <c r="E13" s="136"/>
      <c r="F13" s="136"/>
      <c r="G13" s="136"/>
      <c r="H13" s="137"/>
      <c r="I13" s="47"/>
      <c r="J13" s="48"/>
    </row>
    <row r="14" spans="1:10" ht="18.75" thickBot="1">
      <c r="A14" s="133"/>
      <c r="B14" s="138"/>
      <c r="C14" s="138"/>
      <c r="D14" s="138"/>
      <c r="E14" s="138"/>
      <c r="F14" s="138"/>
      <c r="G14" s="138"/>
      <c r="H14" s="139"/>
      <c r="I14" s="47"/>
      <c r="J14" s="48"/>
    </row>
    <row r="15" spans="1:10" ht="18.75" thickBot="1">
      <c r="A15" s="47"/>
      <c r="B15" s="47"/>
      <c r="C15" s="47"/>
      <c r="D15" s="47"/>
      <c r="E15" s="47"/>
      <c r="F15" s="47"/>
      <c r="G15" s="47"/>
      <c r="H15" s="47"/>
      <c r="I15" s="47"/>
      <c r="J15" s="48"/>
    </row>
    <row r="16" spans="1:10" ht="18" customHeight="1">
      <c r="A16" s="144" t="s">
        <v>75</v>
      </c>
      <c r="B16" s="134" t="str">
        <f>VLOOKUP(J16,'пр.взв'!B1:G96,2,FALSE)</f>
        <v>Николаев Кирилл Андреевич</v>
      </c>
      <c r="C16" s="134"/>
      <c r="D16" s="134"/>
      <c r="E16" s="134"/>
      <c r="F16" s="134"/>
      <c r="G16" s="134"/>
      <c r="H16" s="140" t="str">
        <f>VLOOKUP(J16,'пр.взв'!B1:G96,3,FALSE)</f>
        <v>18.02.95,мс</v>
      </c>
      <c r="I16" s="47"/>
      <c r="J16" s="48">
        <f>'ит.пр'!B10</f>
        <v>3</v>
      </c>
    </row>
    <row r="17" spans="1:10" ht="18" customHeight="1">
      <c r="A17" s="145"/>
      <c r="B17" s="135"/>
      <c r="C17" s="135"/>
      <c r="D17" s="135"/>
      <c r="E17" s="135"/>
      <c r="F17" s="135"/>
      <c r="G17" s="135"/>
      <c r="H17" s="137"/>
      <c r="I17" s="47"/>
      <c r="J17" s="48"/>
    </row>
    <row r="18" spans="1:10" ht="18">
      <c r="A18" s="145"/>
      <c r="B18" s="136" t="str">
        <f>VLOOKUP(J16,'пр.взв'!B1:G96,4,FALSE)</f>
        <v>Москва,"Динамо"</v>
      </c>
      <c r="C18" s="136"/>
      <c r="D18" s="136"/>
      <c r="E18" s="136"/>
      <c r="F18" s="136"/>
      <c r="G18" s="136"/>
      <c r="H18" s="137"/>
      <c r="I18" s="47"/>
      <c r="J18" s="48"/>
    </row>
    <row r="19" spans="1:10" ht="18.75" thickBot="1">
      <c r="A19" s="146"/>
      <c r="B19" s="138"/>
      <c r="C19" s="138"/>
      <c r="D19" s="138"/>
      <c r="E19" s="138"/>
      <c r="F19" s="138"/>
      <c r="G19" s="138"/>
      <c r="H19" s="139"/>
      <c r="I19" s="47"/>
      <c r="J19" s="48"/>
    </row>
    <row r="20" spans="1:10" ht="18.75" thickBot="1">
      <c r="A20" s="47"/>
      <c r="B20" s="47"/>
      <c r="C20" s="47"/>
      <c r="D20" s="47"/>
      <c r="E20" s="47"/>
      <c r="F20" s="47"/>
      <c r="G20" s="47"/>
      <c r="H20" s="47"/>
      <c r="I20" s="47"/>
      <c r="J20" s="48"/>
    </row>
    <row r="21" spans="1:10" ht="18" customHeight="1">
      <c r="A21" s="144" t="s">
        <v>75</v>
      </c>
      <c r="B21" s="134" t="str">
        <f>VLOOKUP(J21,'пр.взв'!B2:G101,2,FALSE)</f>
        <v>Акопов Виталий Александрович</v>
      </c>
      <c r="C21" s="134"/>
      <c r="D21" s="134"/>
      <c r="E21" s="134"/>
      <c r="F21" s="134"/>
      <c r="G21" s="134"/>
      <c r="H21" s="140" t="str">
        <f>VLOOKUP(J21,'пр.взв'!B2:G101,3,FALSE)</f>
        <v>09.06.96,кмс</v>
      </c>
      <c r="I21" s="47"/>
      <c r="J21" s="48">
        <f>'ит.пр'!B12</f>
        <v>20</v>
      </c>
    </row>
    <row r="22" spans="1:10" ht="18" customHeight="1">
      <c r="A22" s="145"/>
      <c r="B22" s="135"/>
      <c r="C22" s="135"/>
      <c r="D22" s="135"/>
      <c r="E22" s="135"/>
      <c r="F22" s="135"/>
      <c r="G22" s="135"/>
      <c r="H22" s="137"/>
      <c r="I22" s="47"/>
      <c r="J22" s="48"/>
    </row>
    <row r="23" spans="1:9" ht="18">
      <c r="A23" s="145"/>
      <c r="B23" s="136" t="str">
        <f>VLOOKUP(J21,'пр.взв'!B2:G101,4,FALSE)</f>
        <v>Москва,"Динамо"</v>
      </c>
      <c r="C23" s="136"/>
      <c r="D23" s="136"/>
      <c r="E23" s="136"/>
      <c r="F23" s="136"/>
      <c r="G23" s="136"/>
      <c r="H23" s="137"/>
      <c r="I23" s="47"/>
    </row>
    <row r="24" spans="1:9" ht="18.75" thickBot="1">
      <c r="A24" s="146"/>
      <c r="B24" s="138"/>
      <c r="C24" s="138"/>
      <c r="D24" s="138"/>
      <c r="E24" s="138"/>
      <c r="F24" s="138"/>
      <c r="G24" s="138"/>
      <c r="H24" s="139"/>
      <c r="I24" s="47"/>
    </row>
    <row r="25" spans="1:8" ht="18">
      <c r="A25" s="47"/>
      <c r="B25" s="47"/>
      <c r="C25" s="47"/>
      <c r="D25" s="47"/>
      <c r="E25" s="47"/>
      <c r="F25" s="47"/>
      <c r="G25" s="47"/>
      <c r="H25" s="47"/>
    </row>
    <row r="26" spans="1:8" ht="18">
      <c r="A26" s="47" t="s">
        <v>76</v>
      </c>
      <c r="B26" s="47"/>
      <c r="C26" s="47"/>
      <c r="D26" s="47"/>
      <c r="E26" s="47"/>
      <c r="F26" s="47"/>
      <c r="G26" s="47"/>
      <c r="H26" s="47"/>
    </row>
    <row r="27" ht="13.5" thickBot="1"/>
    <row r="28" spans="1:10" ht="12.75">
      <c r="A28" s="141" t="str">
        <f>VLOOKUP(J28,'пр.взв'!B7:G116,6,FALSE)</f>
        <v>Погосян В.Г.</v>
      </c>
      <c r="B28" s="142"/>
      <c r="C28" s="142"/>
      <c r="D28" s="142"/>
      <c r="E28" s="142"/>
      <c r="F28" s="142"/>
      <c r="G28" s="142"/>
      <c r="H28" s="140"/>
      <c r="J28">
        <f>'ит.пр'!B6</f>
        <v>10</v>
      </c>
    </row>
    <row r="29" spans="1:8" ht="13.5" thickBot="1">
      <c r="A29" s="143"/>
      <c r="B29" s="138"/>
      <c r="C29" s="138"/>
      <c r="D29" s="138"/>
      <c r="E29" s="138"/>
      <c r="F29" s="138"/>
      <c r="G29" s="138"/>
      <c r="H29" s="139"/>
    </row>
    <row r="32" spans="1:8" ht="18">
      <c r="A32" s="47" t="s">
        <v>77</v>
      </c>
      <c r="B32" s="47"/>
      <c r="C32" s="47"/>
      <c r="D32" s="47"/>
      <c r="E32" s="47"/>
      <c r="F32" s="47"/>
      <c r="G32" s="47"/>
      <c r="H32" s="47"/>
    </row>
    <row r="33" spans="1:8" ht="18">
      <c r="A33" s="47"/>
      <c r="B33" s="47"/>
      <c r="C33" s="47"/>
      <c r="D33" s="47"/>
      <c r="E33" s="47"/>
      <c r="F33" s="47"/>
      <c r="G33" s="47"/>
      <c r="H33" s="47"/>
    </row>
    <row r="34" spans="1:8" ht="18">
      <c r="A34" s="47"/>
      <c r="B34" s="47"/>
      <c r="C34" s="47"/>
      <c r="D34" s="47"/>
      <c r="E34" s="47"/>
      <c r="F34" s="47"/>
      <c r="G34" s="47"/>
      <c r="H34" s="47"/>
    </row>
    <row r="35" spans="1:8" ht="18">
      <c r="A35" s="49"/>
      <c r="B35" s="49"/>
      <c r="C35" s="49"/>
      <c r="D35" s="49"/>
      <c r="E35" s="49"/>
      <c r="F35" s="49"/>
      <c r="G35" s="49"/>
      <c r="H35" s="49"/>
    </row>
    <row r="36" spans="1:8" ht="18">
      <c r="A36" s="50"/>
      <c r="B36" s="50"/>
      <c r="C36" s="50"/>
      <c r="D36" s="50"/>
      <c r="E36" s="50"/>
      <c r="F36" s="50"/>
      <c r="G36" s="50"/>
      <c r="H36" s="50"/>
    </row>
    <row r="37" spans="1:8" ht="18">
      <c r="A37" s="49"/>
      <c r="B37" s="49"/>
      <c r="C37" s="49"/>
      <c r="D37" s="49"/>
      <c r="E37" s="49"/>
      <c r="F37" s="49"/>
      <c r="G37" s="49"/>
      <c r="H37" s="49"/>
    </row>
    <row r="38" spans="1:8" ht="18">
      <c r="A38" s="51"/>
      <c r="B38" s="51"/>
      <c r="C38" s="51"/>
      <c r="D38" s="51"/>
      <c r="E38" s="51"/>
      <c r="F38" s="51"/>
      <c r="G38" s="51"/>
      <c r="H38" s="51"/>
    </row>
    <row r="39" spans="1:8" ht="18">
      <c r="A39" s="49"/>
      <c r="B39" s="49"/>
      <c r="C39" s="49"/>
      <c r="D39" s="49"/>
      <c r="E39" s="49"/>
      <c r="F39" s="49"/>
      <c r="G39" s="49"/>
      <c r="H39" s="49"/>
    </row>
    <row r="40" spans="1:8" ht="18">
      <c r="A40" s="51"/>
      <c r="B40" s="51"/>
      <c r="C40" s="51"/>
      <c r="D40" s="51"/>
      <c r="E40" s="51"/>
      <c r="F40" s="51"/>
      <c r="G40" s="51"/>
      <c r="H40" s="51"/>
    </row>
  </sheetData>
  <sheetProtection/>
  <mergeCells count="21">
    <mergeCell ref="B8:H9"/>
    <mergeCell ref="A16:A19"/>
    <mergeCell ref="A28:H29"/>
    <mergeCell ref="A21:A24"/>
    <mergeCell ref="B21:G22"/>
    <mergeCell ref="H21:H22"/>
    <mergeCell ref="B23:H24"/>
    <mergeCell ref="H11:H12"/>
    <mergeCell ref="B18:H19"/>
    <mergeCell ref="H16:H17"/>
    <mergeCell ref="B16:G17"/>
    <mergeCell ref="A1:H1"/>
    <mergeCell ref="A2:H2"/>
    <mergeCell ref="A3:H3"/>
    <mergeCell ref="D4:F4"/>
    <mergeCell ref="A11:A14"/>
    <mergeCell ref="B6:G7"/>
    <mergeCell ref="B13:H14"/>
    <mergeCell ref="H6:H7"/>
    <mergeCell ref="B11:G12"/>
    <mergeCell ref="A6:A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E146"/>
  <sheetViews>
    <sheetView workbookViewId="0" topLeftCell="A25">
      <selection activeCell="AI40" sqref="AI40"/>
    </sheetView>
  </sheetViews>
  <sheetFormatPr defaultColWidth="9.140625" defaultRowHeight="12.75"/>
  <cols>
    <col min="1" max="1" width="1.421875" style="0" customWidth="1"/>
    <col min="2" max="2" width="4.00390625" style="0" customWidth="1"/>
    <col min="3" max="3" width="15.7109375" style="0" customWidth="1"/>
    <col min="4" max="4" width="10.00390625" style="0" customWidth="1"/>
    <col min="5" max="5" width="13.5742187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4.7109375" style="0" customWidth="1"/>
    <col min="29" max="30" width="3.7109375" style="0" customWidth="1"/>
    <col min="31" max="32" width="4.421875" style="0" customWidth="1"/>
    <col min="33" max="33" width="4.00390625" style="0" customWidth="1"/>
    <col min="34" max="34" width="1.57421875" style="0" customWidth="1"/>
    <col min="35" max="35" width="3.57421875" style="0" customWidth="1"/>
    <col min="36" max="36" width="3.421875" style="0" customWidth="1"/>
    <col min="37" max="37" width="1.421875" style="0" customWidth="1"/>
    <col min="38" max="38" width="3.28125" style="0" customWidth="1"/>
    <col min="39" max="39" width="3.00390625" style="0" customWidth="1"/>
    <col min="40" max="40" width="1.421875" style="0" customWidth="1"/>
    <col min="41" max="42" width="3.00390625" style="0" customWidth="1"/>
    <col min="43" max="43" width="2.00390625" style="0" customWidth="1"/>
    <col min="44" max="44" width="2.140625" style="0" customWidth="1"/>
  </cols>
  <sheetData>
    <row r="1" spans="1:28" ht="24" customHeight="1" thickBot="1">
      <c r="A1" s="168" t="s">
        <v>66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</row>
    <row r="2" spans="1:28" ht="26.25" customHeight="1" thickBot="1">
      <c r="A2" s="15"/>
      <c r="B2" s="195" t="s">
        <v>67</v>
      </c>
      <c r="C2" s="196"/>
      <c r="D2" s="196"/>
      <c r="E2" s="196"/>
      <c r="F2" s="196"/>
      <c r="G2" s="196"/>
      <c r="H2" s="196"/>
      <c r="I2" s="196"/>
      <c r="J2" s="196"/>
      <c r="K2" s="174" t="str">
        <f>HYPERLINK('[1]реквизиты'!$A$2)</f>
        <v>Первенство России по самбо, среди юниоров и юниорок 21-23 года</v>
      </c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6"/>
    </row>
    <row r="3" spans="1:30" ht="20.25" customHeight="1" thickBot="1">
      <c r="A3" s="16"/>
      <c r="B3" s="172" t="str">
        <f>HYPERLINK('[1]реквизиты'!$A$3)</f>
        <v>18-22 января 2016г., г.Кстово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3"/>
      <c r="X3" s="169" t="str">
        <f>HYPERLINK('пр.взв'!D4)</f>
        <v>В.к.    90    кг.</v>
      </c>
      <c r="Y3" s="170"/>
      <c r="Z3" s="170"/>
      <c r="AA3" s="170"/>
      <c r="AB3" s="171"/>
      <c r="AC3" s="14"/>
      <c r="AD3" s="14"/>
    </row>
    <row r="4" spans="1:30" ht="14.25" customHeight="1" thickBot="1">
      <c r="A4" s="212"/>
      <c r="B4" s="213" t="s">
        <v>5</v>
      </c>
      <c r="C4" s="215" t="s">
        <v>2</v>
      </c>
      <c r="D4" s="197" t="s">
        <v>3</v>
      </c>
      <c r="E4" s="199" t="s">
        <v>68</v>
      </c>
      <c r="F4" s="202" t="s">
        <v>6</v>
      </c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4"/>
      <c r="Z4" s="177" t="s">
        <v>7</v>
      </c>
      <c r="AA4" s="179" t="s">
        <v>71</v>
      </c>
      <c r="AB4" s="208" t="s">
        <v>22</v>
      </c>
      <c r="AC4" s="14"/>
      <c r="AD4" s="14"/>
    </row>
    <row r="5" spans="1:30" ht="15" customHeight="1" thickBot="1">
      <c r="A5" s="212"/>
      <c r="B5" s="214"/>
      <c r="C5" s="216"/>
      <c r="D5" s="198"/>
      <c r="E5" s="200"/>
      <c r="F5" s="191">
        <v>1</v>
      </c>
      <c r="G5" s="192"/>
      <c r="H5" s="191">
        <v>2</v>
      </c>
      <c r="I5" s="193"/>
      <c r="J5" s="205">
        <v>3</v>
      </c>
      <c r="K5" s="192"/>
      <c r="L5" s="191">
        <v>4</v>
      </c>
      <c r="M5" s="193"/>
      <c r="N5" s="205">
        <v>5</v>
      </c>
      <c r="O5" s="192"/>
      <c r="P5" s="191">
        <v>6</v>
      </c>
      <c r="Q5" s="193"/>
      <c r="R5" s="205">
        <v>7</v>
      </c>
      <c r="S5" s="192"/>
      <c r="T5" s="191">
        <v>8</v>
      </c>
      <c r="U5" s="193"/>
      <c r="V5" s="191" t="s">
        <v>80</v>
      </c>
      <c r="W5" s="193"/>
      <c r="X5" s="191" t="s">
        <v>78</v>
      </c>
      <c r="Y5" s="193"/>
      <c r="Z5" s="178"/>
      <c r="AA5" s="180"/>
      <c r="AB5" s="209"/>
      <c r="AC5" s="26"/>
      <c r="AD5" s="26"/>
    </row>
    <row r="6" spans="1:30" ht="12.75" customHeight="1">
      <c r="A6" s="210"/>
      <c r="B6" s="217">
        <v>1</v>
      </c>
      <c r="C6" s="219" t="str">
        <f>VLOOKUP(B6,'пр.взв'!B7:E30,2,FALSE)</f>
        <v>Рябушка Константин Юрьевич</v>
      </c>
      <c r="D6" s="115" t="str">
        <f>VLOOKUP(B6,'пр.взв'!B7:F86,3,FALSE)</f>
        <v>08.04.96,кмс</v>
      </c>
      <c r="E6" s="115" t="str">
        <f>VLOOKUP(B6,'пр.взв'!B7:G86,4,FALSE)</f>
        <v>ЮФО,Ростовская,Гуково, МО</v>
      </c>
      <c r="F6" s="206">
        <v>2</v>
      </c>
      <c r="G6" s="54">
        <v>3</v>
      </c>
      <c r="H6" s="194">
        <v>3</v>
      </c>
      <c r="I6" s="302">
        <v>4</v>
      </c>
      <c r="J6" s="194" t="s">
        <v>188</v>
      </c>
      <c r="K6" s="54"/>
      <c r="L6" s="194" t="s">
        <v>188</v>
      </c>
      <c r="M6" s="54"/>
      <c r="N6" s="194" t="s">
        <v>188</v>
      </c>
      <c r="O6" s="54"/>
      <c r="P6" s="194" t="s">
        <v>188</v>
      </c>
      <c r="Q6" s="54"/>
      <c r="R6" s="194" t="s">
        <v>188</v>
      </c>
      <c r="S6" s="54"/>
      <c r="T6" s="194" t="s">
        <v>188</v>
      </c>
      <c r="U6" s="58"/>
      <c r="V6" s="201" t="s">
        <v>189</v>
      </c>
      <c r="W6" s="62"/>
      <c r="X6" s="201" t="s">
        <v>189</v>
      </c>
      <c r="Y6" s="62"/>
      <c r="Z6" s="150">
        <v>2</v>
      </c>
      <c r="AA6" s="183">
        <v>7</v>
      </c>
      <c r="AB6" s="185">
        <v>16</v>
      </c>
      <c r="AC6" s="24"/>
      <c r="AD6" s="24"/>
    </row>
    <row r="7" spans="1:30" ht="12.75" customHeight="1" thickBot="1">
      <c r="A7" s="211"/>
      <c r="B7" s="218"/>
      <c r="C7" s="220"/>
      <c r="D7" s="207"/>
      <c r="E7" s="207"/>
      <c r="F7" s="157"/>
      <c r="G7" s="56"/>
      <c r="H7" s="194"/>
      <c r="I7" s="56" t="s">
        <v>187</v>
      </c>
      <c r="J7" s="194"/>
      <c r="K7" s="56"/>
      <c r="L7" s="194"/>
      <c r="M7" s="56"/>
      <c r="N7" s="194"/>
      <c r="O7" s="56"/>
      <c r="P7" s="194"/>
      <c r="Q7" s="56"/>
      <c r="R7" s="194"/>
      <c r="S7" s="56"/>
      <c r="T7" s="194"/>
      <c r="U7" s="59"/>
      <c r="V7" s="194"/>
      <c r="W7" s="56"/>
      <c r="X7" s="194"/>
      <c r="Y7" s="56"/>
      <c r="Z7" s="151"/>
      <c r="AA7" s="184"/>
      <c r="AB7" s="186"/>
      <c r="AC7" s="24"/>
      <c r="AD7" s="24"/>
    </row>
    <row r="8" spans="1:30" ht="12.75" customHeight="1" thickTop="1">
      <c r="A8" s="210"/>
      <c r="B8" s="158">
        <v>2</v>
      </c>
      <c r="C8" s="160" t="str">
        <f>VLOOKUP(B8,'пр.взв'!B9:E32,2,FALSE)</f>
        <v>Алдерханов Салман Исламудинович</v>
      </c>
      <c r="D8" s="166" t="str">
        <f>VLOOKUP(B8,'пр.взв'!B9:F88,3,FALSE)</f>
        <v>11.02.94,кмс</v>
      </c>
      <c r="E8" s="166" t="str">
        <f>VLOOKUP(B8,'пр.взв'!B9:G88,4,FALSE)</f>
        <v>С-Петербург,ВС</v>
      </c>
      <c r="F8" s="156">
        <v>1</v>
      </c>
      <c r="G8" s="301" t="s">
        <v>179</v>
      </c>
      <c r="H8" s="154">
        <v>4</v>
      </c>
      <c r="I8" s="55">
        <v>4</v>
      </c>
      <c r="J8" s="154" t="s">
        <v>188</v>
      </c>
      <c r="K8" s="55"/>
      <c r="L8" s="154" t="s">
        <v>188</v>
      </c>
      <c r="M8" s="55"/>
      <c r="N8" s="154" t="s">
        <v>189</v>
      </c>
      <c r="O8" s="55"/>
      <c r="P8" s="154" t="s">
        <v>188</v>
      </c>
      <c r="Q8" s="55"/>
      <c r="R8" s="154" t="s">
        <v>188</v>
      </c>
      <c r="S8" s="55"/>
      <c r="T8" s="154" t="s">
        <v>188</v>
      </c>
      <c r="U8" s="60"/>
      <c r="V8" s="154" t="s">
        <v>188</v>
      </c>
      <c r="W8" s="55"/>
      <c r="X8" s="154" t="s">
        <v>188</v>
      </c>
      <c r="Y8" s="55"/>
      <c r="Z8" s="150">
        <v>2</v>
      </c>
      <c r="AA8" s="303" t="s">
        <v>191</v>
      </c>
      <c r="AB8" s="185">
        <v>15</v>
      </c>
      <c r="AC8" s="24"/>
      <c r="AD8" s="24"/>
    </row>
    <row r="9" spans="1:30" ht="12.75" customHeight="1" thickBot="1">
      <c r="A9" s="188"/>
      <c r="B9" s="159"/>
      <c r="C9" s="161"/>
      <c r="D9" s="167"/>
      <c r="E9" s="167"/>
      <c r="F9" s="157"/>
      <c r="G9" s="56"/>
      <c r="H9" s="155"/>
      <c r="I9" s="56" t="s">
        <v>190</v>
      </c>
      <c r="J9" s="155"/>
      <c r="K9" s="56"/>
      <c r="L9" s="155"/>
      <c r="M9" s="56"/>
      <c r="N9" s="155"/>
      <c r="O9" s="56"/>
      <c r="P9" s="155"/>
      <c r="Q9" s="56"/>
      <c r="R9" s="155"/>
      <c r="S9" s="56"/>
      <c r="T9" s="155"/>
      <c r="U9" s="59"/>
      <c r="V9" s="155"/>
      <c r="W9" s="56"/>
      <c r="X9" s="155"/>
      <c r="Y9" s="56"/>
      <c r="Z9" s="151"/>
      <c r="AA9" s="304"/>
      <c r="AB9" s="186"/>
      <c r="AC9" s="24"/>
      <c r="AD9" s="24"/>
    </row>
    <row r="10" spans="1:30" ht="12.75" customHeight="1" thickTop="1">
      <c r="A10" s="67"/>
      <c r="B10" s="221">
        <v>3</v>
      </c>
      <c r="C10" s="160" t="str">
        <f>VLOOKUP(B10,'пр.взв'!B11:E34,2,FALSE)</f>
        <v>Николаев Кирилл Андреевич</v>
      </c>
      <c r="D10" s="162" t="str">
        <f>VLOOKUP(B10,'пр.взв'!B11:F90,3,FALSE)</f>
        <v>18.02.95,мс</v>
      </c>
      <c r="E10" s="162" t="str">
        <f>VLOOKUP(B10,'пр.взв'!B11:G90,4,FALSE)</f>
        <v>Москва,"Динамо"</v>
      </c>
      <c r="F10" s="156">
        <v>4</v>
      </c>
      <c r="G10" s="55">
        <v>1</v>
      </c>
      <c r="H10" s="154">
        <v>1</v>
      </c>
      <c r="I10" s="55">
        <v>0</v>
      </c>
      <c r="J10" s="154">
        <v>5</v>
      </c>
      <c r="K10" s="55">
        <v>1</v>
      </c>
      <c r="L10" s="154">
        <v>9</v>
      </c>
      <c r="M10" s="55">
        <v>0</v>
      </c>
      <c r="N10" s="154">
        <v>10</v>
      </c>
      <c r="O10" s="55">
        <v>3</v>
      </c>
      <c r="P10" s="154"/>
      <c r="Q10" s="55"/>
      <c r="R10" s="154"/>
      <c r="S10" s="55"/>
      <c r="T10" s="164" t="s">
        <v>200</v>
      </c>
      <c r="U10" s="60"/>
      <c r="V10" s="154">
        <v>12</v>
      </c>
      <c r="W10" s="55">
        <v>3</v>
      </c>
      <c r="X10" s="154"/>
      <c r="Y10" s="55"/>
      <c r="Z10" s="150"/>
      <c r="AA10" s="183"/>
      <c r="AB10" s="185">
        <v>3</v>
      </c>
      <c r="AC10" s="24"/>
      <c r="AD10" s="24"/>
    </row>
    <row r="11" spans="1:30" ht="12.75" customHeight="1" thickBot="1">
      <c r="A11" s="67"/>
      <c r="B11" s="218"/>
      <c r="C11" s="161"/>
      <c r="D11" s="163"/>
      <c r="E11" s="163"/>
      <c r="F11" s="157"/>
      <c r="G11" s="56"/>
      <c r="H11" s="155"/>
      <c r="I11" s="56" t="s">
        <v>187</v>
      </c>
      <c r="J11" s="155"/>
      <c r="K11" s="56"/>
      <c r="L11" s="155"/>
      <c r="M11" s="56" t="s">
        <v>198</v>
      </c>
      <c r="N11" s="155"/>
      <c r="O11" s="56"/>
      <c r="P11" s="155"/>
      <c r="Q11" s="56"/>
      <c r="R11" s="155"/>
      <c r="S11" s="56"/>
      <c r="T11" s="165"/>
      <c r="U11" s="59"/>
      <c r="V11" s="155"/>
      <c r="W11" s="56"/>
      <c r="X11" s="155"/>
      <c r="Y11" s="56"/>
      <c r="Z11" s="151"/>
      <c r="AA11" s="184"/>
      <c r="AB11" s="186"/>
      <c r="AC11" s="24"/>
      <c r="AD11" s="24"/>
    </row>
    <row r="12" spans="1:30" ht="12.75" customHeight="1" thickTop="1">
      <c r="A12" s="67"/>
      <c r="B12" s="158">
        <v>4</v>
      </c>
      <c r="C12" s="160" t="str">
        <f>VLOOKUP(B12,'пр.взв'!B13:E36,2,FALSE)</f>
        <v>Кандрушин Роман Алексеевич</v>
      </c>
      <c r="D12" s="162" t="str">
        <f>VLOOKUP(B12,'пр.взв'!B13:F92,3,FALSE)</f>
        <v>09.01.96,мс</v>
      </c>
      <c r="E12" s="166" t="str">
        <f>VLOOKUP(B12,'пр.взв'!B13:G92,4,FALSE)</f>
        <v>ПФО,Нижегородская, Выкса,ФСОП "Россия"</v>
      </c>
      <c r="F12" s="156">
        <v>3</v>
      </c>
      <c r="G12" s="55">
        <v>3</v>
      </c>
      <c r="H12" s="154">
        <v>2</v>
      </c>
      <c r="I12" s="55">
        <v>0</v>
      </c>
      <c r="J12" s="154">
        <v>7</v>
      </c>
      <c r="K12" s="55">
        <v>3</v>
      </c>
      <c r="L12" s="154" t="s">
        <v>188</v>
      </c>
      <c r="M12" s="55"/>
      <c r="N12" s="154" t="s">
        <v>188</v>
      </c>
      <c r="O12" s="55"/>
      <c r="P12" s="154" t="s">
        <v>188</v>
      </c>
      <c r="Q12" s="55"/>
      <c r="R12" s="154" t="s">
        <v>188</v>
      </c>
      <c r="S12" s="55"/>
      <c r="T12" s="154" t="s">
        <v>188</v>
      </c>
      <c r="U12" s="60"/>
      <c r="V12" s="154" t="s">
        <v>188</v>
      </c>
      <c r="W12" s="55"/>
      <c r="X12" s="154" t="s">
        <v>188</v>
      </c>
      <c r="Y12" s="55"/>
      <c r="Z12" s="150">
        <v>3</v>
      </c>
      <c r="AA12" s="183">
        <v>6</v>
      </c>
      <c r="AB12" s="185">
        <v>10</v>
      </c>
      <c r="AC12" s="24"/>
      <c r="AD12" s="24"/>
    </row>
    <row r="13" spans="1:30" ht="12.75" customHeight="1" thickBot="1">
      <c r="A13" s="67"/>
      <c r="B13" s="159"/>
      <c r="C13" s="161"/>
      <c r="D13" s="163"/>
      <c r="E13" s="167"/>
      <c r="F13" s="157"/>
      <c r="G13" s="56"/>
      <c r="H13" s="155"/>
      <c r="I13" s="56" t="s">
        <v>190</v>
      </c>
      <c r="J13" s="155"/>
      <c r="K13" s="56"/>
      <c r="L13" s="155"/>
      <c r="M13" s="56"/>
      <c r="N13" s="155"/>
      <c r="O13" s="56"/>
      <c r="P13" s="155"/>
      <c r="Q13" s="56"/>
      <c r="R13" s="155"/>
      <c r="S13" s="56"/>
      <c r="T13" s="155"/>
      <c r="U13" s="59"/>
      <c r="V13" s="155"/>
      <c r="W13" s="56"/>
      <c r="X13" s="155"/>
      <c r="Y13" s="56"/>
      <c r="Z13" s="151"/>
      <c r="AA13" s="184"/>
      <c r="AB13" s="186"/>
      <c r="AC13" s="24"/>
      <c r="AD13" s="24"/>
    </row>
    <row r="14" spans="1:30" ht="12.75" customHeight="1" thickTop="1">
      <c r="A14" s="67"/>
      <c r="B14" s="221">
        <v>5</v>
      </c>
      <c r="C14" s="160" t="str">
        <f>VLOOKUP(B14,'пр.взв'!B15:E38,2,FALSE)</f>
        <v>Кулупаев Алексей Александрович</v>
      </c>
      <c r="D14" s="162" t="str">
        <f>VLOOKUP(B14,'пр.взв'!B15:F94,3,FALSE)</f>
        <v>02.04.95,кмс</v>
      </c>
      <c r="E14" s="162" t="str">
        <f>VLOOKUP(B14,'пр.взв'!B15:G94,4,FALSE)</f>
        <v>УФО,Курганская,Курган</v>
      </c>
      <c r="F14" s="156">
        <v>6</v>
      </c>
      <c r="G14" s="55">
        <v>0</v>
      </c>
      <c r="H14" s="154">
        <v>7</v>
      </c>
      <c r="I14" s="55">
        <v>4</v>
      </c>
      <c r="J14" s="154">
        <v>3</v>
      </c>
      <c r="K14" s="55">
        <v>3</v>
      </c>
      <c r="L14" s="154" t="s">
        <v>188</v>
      </c>
      <c r="M14" s="63"/>
      <c r="N14" s="154" t="s">
        <v>188</v>
      </c>
      <c r="O14" s="55"/>
      <c r="P14" s="154" t="s">
        <v>188</v>
      </c>
      <c r="Q14" s="55"/>
      <c r="R14" s="154" t="s">
        <v>188</v>
      </c>
      <c r="S14" s="55"/>
      <c r="T14" s="154" t="s">
        <v>188</v>
      </c>
      <c r="U14" s="60"/>
      <c r="V14" s="154" t="s">
        <v>188</v>
      </c>
      <c r="W14" s="55"/>
      <c r="X14" s="154" t="s">
        <v>188</v>
      </c>
      <c r="Y14" s="55"/>
      <c r="Z14" s="150">
        <v>3</v>
      </c>
      <c r="AA14" s="183">
        <v>7</v>
      </c>
      <c r="AB14" s="185">
        <v>11</v>
      </c>
      <c r="AC14" s="24"/>
      <c r="AD14" s="24"/>
    </row>
    <row r="15" spans="1:30" ht="12.75" customHeight="1" thickBot="1">
      <c r="A15" s="67"/>
      <c r="B15" s="218"/>
      <c r="C15" s="161"/>
      <c r="D15" s="163"/>
      <c r="E15" s="163"/>
      <c r="F15" s="157"/>
      <c r="G15" s="56" t="s">
        <v>180</v>
      </c>
      <c r="H15" s="155"/>
      <c r="I15" s="56" t="s">
        <v>187</v>
      </c>
      <c r="J15" s="155"/>
      <c r="K15" s="56"/>
      <c r="L15" s="155"/>
      <c r="M15" s="56"/>
      <c r="N15" s="155"/>
      <c r="O15" s="56"/>
      <c r="P15" s="155"/>
      <c r="Q15" s="56"/>
      <c r="R15" s="155"/>
      <c r="S15" s="56"/>
      <c r="T15" s="155"/>
      <c r="U15" s="59"/>
      <c r="V15" s="155"/>
      <c r="W15" s="56"/>
      <c r="X15" s="155"/>
      <c r="Y15" s="56"/>
      <c r="Z15" s="151"/>
      <c r="AA15" s="184"/>
      <c r="AB15" s="186"/>
      <c r="AC15" s="24"/>
      <c r="AD15" s="24"/>
    </row>
    <row r="16" spans="1:30" ht="12.75" customHeight="1" thickTop="1">
      <c r="A16" s="67"/>
      <c r="B16" s="158">
        <v>6</v>
      </c>
      <c r="C16" s="160" t="str">
        <f>VLOOKUP(B16,'пр.взв'!B17:E40,2,FALSE)</f>
        <v>Бондарев Никита Сергеевич</v>
      </c>
      <c r="D16" s="162" t="str">
        <f>VLOOKUP(B16,'пр.взв'!B17:F96,3,FALSE)</f>
        <v>25.07.98,кмс</v>
      </c>
      <c r="E16" s="166" t="str">
        <f>VLOOKUP(B16,'пр.взв'!B17:G96,4,FALSE)</f>
        <v>ПФО,Пермский кр., Пермь,МО</v>
      </c>
      <c r="F16" s="156">
        <v>5</v>
      </c>
      <c r="G16" s="55">
        <v>4</v>
      </c>
      <c r="H16" s="154">
        <v>9</v>
      </c>
      <c r="I16" s="55">
        <v>4</v>
      </c>
      <c r="J16" s="154" t="s">
        <v>188</v>
      </c>
      <c r="K16" s="55"/>
      <c r="L16" s="154" t="s">
        <v>188</v>
      </c>
      <c r="M16" s="55"/>
      <c r="N16" s="154" t="s">
        <v>188</v>
      </c>
      <c r="O16" s="55"/>
      <c r="P16" s="154" t="s">
        <v>188</v>
      </c>
      <c r="Q16" s="55"/>
      <c r="R16" s="154" t="s">
        <v>188</v>
      </c>
      <c r="S16" s="55"/>
      <c r="T16" s="154" t="s">
        <v>188</v>
      </c>
      <c r="U16" s="60"/>
      <c r="V16" s="154" t="s">
        <v>188</v>
      </c>
      <c r="W16" s="55"/>
      <c r="X16" s="154" t="s">
        <v>188</v>
      </c>
      <c r="Y16" s="55"/>
      <c r="Z16" s="150">
        <v>2</v>
      </c>
      <c r="AA16" s="152">
        <v>8</v>
      </c>
      <c r="AB16" s="185">
        <v>20</v>
      </c>
      <c r="AC16" s="24"/>
      <c r="AD16" s="24"/>
    </row>
    <row r="17" spans="1:30" ht="12.75" customHeight="1" thickBot="1">
      <c r="A17" s="67"/>
      <c r="B17" s="159"/>
      <c r="C17" s="161"/>
      <c r="D17" s="163"/>
      <c r="E17" s="167"/>
      <c r="F17" s="157"/>
      <c r="G17" s="56" t="s">
        <v>180</v>
      </c>
      <c r="H17" s="155"/>
      <c r="I17" s="56" t="s">
        <v>192</v>
      </c>
      <c r="J17" s="155"/>
      <c r="K17" s="56"/>
      <c r="L17" s="155"/>
      <c r="M17" s="56"/>
      <c r="N17" s="155"/>
      <c r="O17" s="56"/>
      <c r="P17" s="155"/>
      <c r="Q17" s="56"/>
      <c r="R17" s="155"/>
      <c r="S17" s="56"/>
      <c r="T17" s="155"/>
      <c r="U17" s="59"/>
      <c r="V17" s="155"/>
      <c r="W17" s="56"/>
      <c r="X17" s="155"/>
      <c r="Y17" s="56"/>
      <c r="Z17" s="151"/>
      <c r="AA17" s="153"/>
      <c r="AB17" s="186"/>
      <c r="AC17" s="24"/>
      <c r="AD17" s="24"/>
    </row>
    <row r="18" spans="1:30" ht="12.75" customHeight="1" thickTop="1">
      <c r="A18" s="67"/>
      <c r="B18" s="158">
        <v>7</v>
      </c>
      <c r="C18" s="160" t="str">
        <f>VLOOKUP(B18,'пр.взв'!B19:E42,2,FALSE)</f>
        <v>Ульбашев Рамазан Казимович</v>
      </c>
      <c r="D18" s="162" t="str">
        <f>VLOOKUP(B18,'пр.взв'!B19:F98,3,FALSE)</f>
        <v>12.02.95,мс</v>
      </c>
      <c r="E18" s="162" t="str">
        <f>VLOOKUP(B18,'пр.взв'!B19:G98,4,FALSE)</f>
        <v>С-Петербург,МО</v>
      </c>
      <c r="F18" s="156">
        <v>8</v>
      </c>
      <c r="G18" s="55">
        <v>4</v>
      </c>
      <c r="H18" s="154">
        <v>5</v>
      </c>
      <c r="I18" s="55">
        <v>0</v>
      </c>
      <c r="J18" s="154">
        <v>4</v>
      </c>
      <c r="K18" s="55">
        <v>2</v>
      </c>
      <c r="L18" s="154">
        <v>10</v>
      </c>
      <c r="M18" s="55">
        <v>4</v>
      </c>
      <c r="N18" s="154" t="s">
        <v>188</v>
      </c>
      <c r="O18" s="55"/>
      <c r="P18" s="154" t="s">
        <v>188</v>
      </c>
      <c r="Q18" s="55"/>
      <c r="R18" s="154" t="s">
        <v>188</v>
      </c>
      <c r="S18" s="55"/>
      <c r="T18" s="154" t="s">
        <v>188</v>
      </c>
      <c r="U18" s="60"/>
      <c r="V18" s="154" t="s">
        <v>188</v>
      </c>
      <c r="W18" s="55"/>
      <c r="X18" s="154" t="s">
        <v>188</v>
      </c>
      <c r="Y18" s="55"/>
      <c r="Z18" s="150">
        <v>4</v>
      </c>
      <c r="AA18" s="152">
        <v>10</v>
      </c>
      <c r="AB18" s="185">
        <v>8</v>
      </c>
      <c r="AC18" s="24"/>
      <c r="AD18" s="24"/>
    </row>
    <row r="19" spans="1:30" ht="12.75" customHeight="1" thickBot="1">
      <c r="A19" s="67"/>
      <c r="B19" s="159"/>
      <c r="C19" s="161"/>
      <c r="D19" s="163"/>
      <c r="E19" s="163"/>
      <c r="F19" s="157"/>
      <c r="G19" s="56" t="s">
        <v>181</v>
      </c>
      <c r="H19" s="155"/>
      <c r="I19" s="56" t="s">
        <v>187</v>
      </c>
      <c r="J19" s="155"/>
      <c r="K19" s="56"/>
      <c r="L19" s="155"/>
      <c r="M19" s="56" t="s">
        <v>199</v>
      </c>
      <c r="N19" s="155"/>
      <c r="O19" s="56"/>
      <c r="P19" s="155"/>
      <c r="Q19" s="56"/>
      <c r="R19" s="155"/>
      <c r="S19" s="56"/>
      <c r="T19" s="155"/>
      <c r="U19" s="59"/>
      <c r="V19" s="155"/>
      <c r="W19" s="56"/>
      <c r="X19" s="155"/>
      <c r="Y19" s="56"/>
      <c r="Z19" s="151"/>
      <c r="AA19" s="153"/>
      <c r="AB19" s="186"/>
      <c r="AC19" s="24"/>
      <c r="AD19" s="24"/>
    </row>
    <row r="20" spans="1:30" ht="12.75" customHeight="1" thickTop="1">
      <c r="A20" s="67"/>
      <c r="B20" s="158">
        <v>8</v>
      </c>
      <c r="C20" s="160" t="str">
        <f>VLOOKUP(B20,'пр.взв'!B21:E44,2,FALSE)</f>
        <v>Яковлев Вадим Игоревич</v>
      </c>
      <c r="D20" s="162" t="str">
        <f>VLOOKUP(B20,'пр.взв'!B21:F100,3,FALSE)</f>
        <v>01.11.95,кмс</v>
      </c>
      <c r="E20" s="166" t="str">
        <f>VLOOKUP(B20,'пр.взв'!B21:G100,4,FALSE)</f>
        <v>Москва,"Динамо"</v>
      </c>
      <c r="F20" s="156">
        <v>7</v>
      </c>
      <c r="G20" s="55">
        <v>0</v>
      </c>
      <c r="H20" s="154">
        <v>10</v>
      </c>
      <c r="I20" s="55">
        <v>3</v>
      </c>
      <c r="J20" s="154">
        <v>9</v>
      </c>
      <c r="K20" s="55">
        <v>3</v>
      </c>
      <c r="L20" s="154" t="s">
        <v>188</v>
      </c>
      <c r="M20" s="55"/>
      <c r="N20" s="154" t="s">
        <v>188</v>
      </c>
      <c r="O20" s="55"/>
      <c r="P20" s="154" t="s">
        <v>188</v>
      </c>
      <c r="Q20" s="55"/>
      <c r="R20" s="154" t="s">
        <v>188</v>
      </c>
      <c r="S20" s="55"/>
      <c r="T20" s="154" t="s">
        <v>188</v>
      </c>
      <c r="U20" s="60"/>
      <c r="V20" s="154" t="s">
        <v>188</v>
      </c>
      <c r="W20" s="55"/>
      <c r="X20" s="154" t="s">
        <v>188</v>
      </c>
      <c r="Y20" s="55"/>
      <c r="Z20" s="150">
        <v>3</v>
      </c>
      <c r="AA20" s="152">
        <v>6</v>
      </c>
      <c r="AB20" s="185">
        <v>9</v>
      </c>
      <c r="AC20" s="24"/>
      <c r="AD20" s="24"/>
    </row>
    <row r="21" spans="1:30" ht="12.75" customHeight="1" thickBot="1">
      <c r="A21" s="67"/>
      <c r="B21" s="159"/>
      <c r="C21" s="161"/>
      <c r="D21" s="163"/>
      <c r="E21" s="167"/>
      <c r="F21" s="157"/>
      <c r="G21" s="56" t="s">
        <v>181</v>
      </c>
      <c r="H21" s="155"/>
      <c r="I21" s="56"/>
      <c r="J21" s="155"/>
      <c r="K21" s="56"/>
      <c r="L21" s="155"/>
      <c r="M21" s="56"/>
      <c r="N21" s="155"/>
      <c r="O21" s="56"/>
      <c r="P21" s="155"/>
      <c r="Q21" s="56"/>
      <c r="R21" s="155"/>
      <c r="S21" s="56"/>
      <c r="T21" s="155"/>
      <c r="U21" s="59"/>
      <c r="V21" s="155"/>
      <c r="W21" s="56"/>
      <c r="X21" s="155"/>
      <c r="Y21" s="56"/>
      <c r="Z21" s="151"/>
      <c r="AA21" s="153"/>
      <c r="AB21" s="186"/>
      <c r="AC21" s="24"/>
      <c r="AD21" s="24"/>
    </row>
    <row r="22" spans="1:30" ht="12.75" customHeight="1" thickTop="1">
      <c r="A22" s="67"/>
      <c r="B22" s="158">
        <v>9</v>
      </c>
      <c r="C22" s="160" t="str">
        <f>VLOOKUP(B22,'пр.взв'!B23:E46,2,FALSE)</f>
        <v>Долгов Андрей Юрьевич</v>
      </c>
      <c r="D22" s="162" t="str">
        <f>VLOOKUP(B22,'пр.взв'!B23:F102,3,FALSE)</f>
        <v>02.12.94,мс</v>
      </c>
      <c r="E22" s="162" t="str">
        <f>VLOOKUP(B22,'пр.взв'!B23:G102,4,FALSE)</f>
        <v>ЦФО,Владимирская, Владимир</v>
      </c>
      <c r="F22" s="156">
        <v>10</v>
      </c>
      <c r="G22" s="55">
        <v>3</v>
      </c>
      <c r="H22" s="154">
        <v>6</v>
      </c>
      <c r="I22" s="55">
        <v>0</v>
      </c>
      <c r="J22" s="154">
        <v>8</v>
      </c>
      <c r="K22" s="55">
        <v>2</v>
      </c>
      <c r="L22" s="154">
        <v>3</v>
      </c>
      <c r="M22" s="55">
        <v>4</v>
      </c>
      <c r="N22" s="154" t="s">
        <v>188</v>
      </c>
      <c r="O22" s="55"/>
      <c r="P22" s="154" t="s">
        <v>188</v>
      </c>
      <c r="Q22" s="55"/>
      <c r="R22" s="154" t="s">
        <v>188</v>
      </c>
      <c r="S22" s="55"/>
      <c r="T22" s="154" t="s">
        <v>188</v>
      </c>
      <c r="U22" s="60"/>
      <c r="V22" s="154" t="s">
        <v>188</v>
      </c>
      <c r="W22" s="55"/>
      <c r="X22" s="154" t="s">
        <v>188</v>
      </c>
      <c r="Y22" s="55"/>
      <c r="Z22" s="150">
        <v>4</v>
      </c>
      <c r="AA22" s="152">
        <v>9</v>
      </c>
      <c r="AB22" s="185">
        <v>7</v>
      </c>
      <c r="AC22" s="24"/>
      <c r="AD22" s="24"/>
    </row>
    <row r="23" spans="1:30" ht="12.75" customHeight="1" thickBot="1">
      <c r="A23" s="67"/>
      <c r="B23" s="159"/>
      <c r="C23" s="161"/>
      <c r="D23" s="163"/>
      <c r="E23" s="163"/>
      <c r="F23" s="157"/>
      <c r="G23" s="56"/>
      <c r="H23" s="155"/>
      <c r="I23" s="56" t="s">
        <v>192</v>
      </c>
      <c r="J23" s="155"/>
      <c r="K23" s="56"/>
      <c r="L23" s="155"/>
      <c r="M23" s="56" t="s">
        <v>198</v>
      </c>
      <c r="N23" s="155"/>
      <c r="O23" s="56"/>
      <c r="P23" s="155"/>
      <c r="Q23" s="56"/>
      <c r="R23" s="155"/>
      <c r="S23" s="56"/>
      <c r="T23" s="155"/>
      <c r="U23" s="59"/>
      <c r="V23" s="155"/>
      <c r="W23" s="56"/>
      <c r="X23" s="155"/>
      <c r="Y23" s="56"/>
      <c r="Z23" s="151"/>
      <c r="AA23" s="153"/>
      <c r="AB23" s="186"/>
      <c r="AC23" s="24"/>
      <c r="AD23" s="24"/>
    </row>
    <row r="24" spans="1:30" ht="12.75" customHeight="1" thickTop="1">
      <c r="A24" s="67"/>
      <c r="B24" s="158">
        <v>10</v>
      </c>
      <c r="C24" s="160" t="str">
        <f>VLOOKUP(B24,'пр.взв'!B25:E48,2,FALSE)</f>
        <v>Оганисян Давид Гагикович</v>
      </c>
      <c r="D24" s="162" t="str">
        <f>VLOOKUP(B24,'пр.взв'!B25:F104,3,FALSE)</f>
        <v>11.05.94,мс</v>
      </c>
      <c r="E24" s="166" t="str">
        <f>VLOOKUP(B24,'пр.взв'!B25:G104,4,FALSE)</f>
        <v>ЮФО,Краснодарский кр.,Армавир,"Динамо"</v>
      </c>
      <c r="F24" s="156">
        <v>9</v>
      </c>
      <c r="G24" s="55">
        <v>2</v>
      </c>
      <c r="H24" s="154">
        <v>8</v>
      </c>
      <c r="I24" s="55">
        <v>1</v>
      </c>
      <c r="J24" s="154" t="s">
        <v>193</v>
      </c>
      <c r="K24" s="55"/>
      <c r="L24" s="154">
        <v>7</v>
      </c>
      <c r="M24" s="55">
        <v>0</v>
      </c>
      <c r="N24" s="154">
        <v>3</v>
      </c>
      <c r="O24" s="55"/>
      <c r="P24" s="154"/>
      <c r="Q24" s="55"/>
      <c r="R24" s="154"/>
      <c r="S24" s="55"/>
      <c r="T24" s="164" t="s">
        <v>201</v>
      </c>
      <c r="U24" s="60"/>
      <c r="V24" s="154">
        <v>20</v>
      </c>
      <c r="W24" s="55">
        <v>0</v>
      </c>
      <c r="X24" s="154">
        <v>12</v>
      </c>
      <c r="Y24" s="55">
        <v>2</v>
      </c>
      <c r="Z24" s="181"/>
      <c r="AA24" s="152"/>
      <c r="AB24" s="185">
        <v>1</v>
      </c>
      <c r="AC24" s="24"/>
      <c r="AD24" s="24"/>
    </row>
    <row r="25" spans="1:30" ht="12.75" customHeight="1" thickBot="1">
      <c r="A25" s="67"/>
      <c r="B25" s="159"/>
      <c r="C25" s="161"/>
      <c r="D25" s="163"/>
      <c r="E25" s="167"/>
      <c r="F25" s="157"/>
      <c r="G25" s="57"/>
      <c r="H25" s="155"/>
      <c r="I25" s="57"/>
      <c r="J25" s="155"/>
      <c r="K25" s="57"/>
      <c r="L25" s="155"/>
      <c r="M25" s="57" t="s">
        <v>199</v>
      </c>
      <c r="N25" s="155"/>
      <c r="O25" s="57"/>
      <c r="P25" s="155"/>
      <c r="Q25" s="57"/>
      <c r="R25" s="155"/>
      <c r="S25" s="57"/>
      <c r="T25" s="165"/>
      <c r="U25" s="61"/>
      <c r="V25" s="155"/>
      <c r="W25" s="57" t="s">
        <v>206</v>
      </c>
      <c r="X25" s="155"/>
      <c r="Y25" s="57"/>
      <c r="Z25" s="182"/>
      <c r="AA25" s="153"/>
      <c r="AB25" s="186"/>
      <c r="AC25" s="24"/>
      <c r="AD25" s="24"/>
    </row>
    <row r="26" spans="1:30" ht="12.75" customHeight="1" thickTop="1">
      <c r="A26" s="67"/>
      <c r="B26" s="187" t="s">
        <v>173</v>
      </c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9"/>
      <c r="AC26" s="24"/>
      <c r="AD26" s="24"/>
    </row>
    <row r="27" spans="1:30" ht="8.25" customHeight="1" thickBot="1">
      <c r="A27" s="67"/>
      <c r="B27" s="190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9"/>
      <c r="AC27" s="24"/>
      <c r="AD27" s="24"/>
    </row>
    <row r="28" spans="1:30" ht="12.75" customHeight="1" thickTop="1">
      <c r="A28" s="67"/>
      <c r="B28" s="158">
        <v>11</v>
      </c>
      <c r="C28" s="160" t="str">
        <f>VLOOKUP(B28,'пр.взв'!B27:E50,2,FALSE)</f>
        <v>Каримов Ариф Мамед Оглы</v>
      </c>
      <c r="D28" s="162" t="str">
        <f>VLOOKUP(B28,'пр.взв'!B27:F106,3,FALSE)</f>
        <v>01.01.94,мс</v>
      </c>
      <c r="E28" s="162" t="str">
        <f>VLOOKUP(B28,'пр.взв'!B27:G106,4,FALSE)</f>
        <v>ЦФО,Ярославская</v>
      </c>
      <c r="F28" s="156">
        <v>12</v>
      </c>
      <c r="G28" s="55">
        <v>4</v>
      </c>
      <c r="H28" s="154">
        <v>13</v>
      </c>
      <c r="I28" s="55">
        <v>3</v>
      </c>
      <c r="J28" s="154" t="s">
        <v>188</v>
      </c>
      <c r="K28" s="55"/>
      <c r="L28" s="154" t="s">
        <v>188</v>
      </c>
      <c r="M28" s="55"/>
      <c r="N28" s="154" t="s">
        <v>188</v>
      </c>
      <c r="O28" s="55"/>
      <c r="P28" s="154" t="s">
        <v>188</v>
      </c>
      <c r="Q28" s="55"/>
      <c r="R28" s="154" t="s">
        <v>188</v>
      </c>
      <c r="S28" s="55"/>
      <c r="T28" s="154" t="s">
        <v>188</v>
      </c>
      <c r="U28" s="60"/>
      <c r="V28" s="154" t="s">
        <v>188</v>
      </c>
      <c r="W28" s="55"/>
      <c r="X28" s="154" t="s">
        <v>188</v>
      </c>
      <c r="Y28" s="55"/>
      <c r="Z28" s="150">
        <v>2</v>
      </c>
      <c r="AA28" s="152">
        <v>7</v>
      </c>
      <c r="AB28" s="185">
        <v>18</v>
      </c>
      <c r="AC28" s="24"/>
      <c r="AD28" s="24"/>
    </row>
    <row r="29" spans="1:30" ht="12.75" customHeight="1" thickBot="1">
      <c r="A29" s="67"/>
      <c r="B29" s="159"/>
      <c r="C29" s="161"/>
      <c r="D29" s="163"/>
      <c r="E29" s="163"/>
      <c r="F29" s="157"/>
      <c r="G29" s="56" t="s">
        <v>182</v>
      </c>
      <c r="H29" s="155"/>
      <c r="I29" s="56"/>
      <c r="J29" s="155"/>
      <c r="K29" s="56"/>
      <c r="L29" s="155"/>
      <c r="M29" s="56"/>
      <c r="N29" s="155"/>
      <c r="O29" s="56"/>
      <c r="P29" s="155"/>
      <c r="Q29" s="56"/>
      <c r="R29" s="155"/>
      <c r="S29" s="56"/>
      <c r="T29" s="155"/>
      <c r="U29" s="59"/>
      <c r="V29" s="155"/>
      <c r="W29" s="56"/>
      <c r="X29" s="155"/>
      <c r="Y29" s="56"/>
      <c r="Z29" s="151"/>
      <c r="AA29" s="153"/>
      <c r="AB29" s="186"/>
      <c r="AC29" s="24"/>
      <c r="AD29" s="24"/>
    </row>
    <row r="30" spans="1:30" ht="12.75" customHeight="1" thickTop="1">
      <c r="A30" s="67"/>
      <c r="B30" s="158">
        <v>12</v>
      </c>
      <c r="C30" s="160" t="str">
        <f>VLOOKUP(B30,'пр.взв'!B29:E52,2,FALSE)</f>
        <v>Шишков Сергей Николаевич</v>
      </c>
      <c r="D30" s="162" t="str">
        <f>VLOOKUP(B30,'пр.взв'!B29:F108,3,FALSE)</f>
        <v>13.06.95,мс</v>
      </c>
      <c r="E30" s="166" t="str">
        <f>VLOOKUP(B30,'пр.взв'!B29:G108,4,FALSE)</f>
        <v>Москва,"Динамо"</v>
      </c>
      <c r="F30" s="156">
        <v>11</v>
      </c>
      <c r="G30" s="55">
        <v>0</v>
      </c>
      <c r="H30" s="154">
        <v>14</v>
      </c>
      <c r="I30" s="55">
        <v>0</v>
      </c>
      <c r="J30" s="154">
        <v>13</v>
      </c>
      <c r="K30" s="55">
        <v>0</v>
      </c>
      <c r="L30" s="154">
        <v>18</v>
      </c>
      <c r="M30" s="55">
        <v>2</v>
      </c>
      <c r="N30" s="154">
        <v>15</v>
      </c>
      <c r="O30" s="55">
        <v>1</v>
      </c>
      <c r="P30" s="154">
        <v>20</v>
      </c>
      <c r="Q30" s="55">
        <v>0</v>
      </c>
      <c r="R30" s="154"/>
      <c r="S30" s="55"/>
      <c r="T30" s="154" t="s">
        <v>203</v>
      </c>
      <c r="U30" s="60"/>
      <c r="V30" s="154">
        <v>3</v>
      </c>
      <c r="W30" s="55">
        <v>1</v>
      </c>
      <c r="X30" s="154">
        <v>10</v>
      </c>
      <c r="Y30" s="55">
        <v>3</v>
      </c>
      <c r="Z30" s="150"/>
      <c r="AA30" s="152"/>
      <c r="AB30" s="185">
        <v>2</v>
      </c>
      <c r="AC30" s="24"/>
      <c r="AD30" s="24"/>
    </row>
    <row r="31" spans="1:30" ht="12.75" customHeight="1" thickBot="1">
      <c r="A31" s="67"/>
      <c r="B31" s="159"/>
      <c r="C31" s="161"/>
      <c r="D31" s="163"/>
      <c r="E31" s="167"/>
      <c r="F31" s="157"/>
      <c r="G31" s="56" t="s">
        <v>182</v>
      </c>
      <c r="H31" s="155"/>
      <c r="I31" s="56" t="s">
        <v>194</v>
      </c>
      <c r="J31" s="155"/>
      <c r="K31" s="56" t="s">
        <v>196</v>
      </c>
      <c r="L31" s="155"/>
      <c r="M31" s="56"/>
      <c r="N31" s="155"/>
      <c r="O31" s="56"/>
      <c r="P31" s="155"/>
      <c r="Q31" s="56" t="s">
        <v>202</v>
      </c>
      <c r="R31" s="155"/>
      <c r="S31" s="56"/>
      <c r="T31" s="155"/>
      <c r="U31" s="59"/>
      <c r="V31" s="155"/>
      <c r="W31" s="56"/>
      <c r="X31" s="155"/>
      <c r="Y31" s="56"/>
      <c r="Z31" s="151"/>
      <c r="AA31" s="153"/>
      <c r="AB31" s="186"/>
      <c r="AC31" s="24"/>
      <c r="AD31" s="24"/>
    </row>
    <row r="32" spans="1:30" ht="12.75" customHeight="1" thickTop="1">
      <c r="A32" s="68"/>
      <c r="B32" s="158">
        <v>13</v>
      </c>
      <c r="C32" s="160" t="str">
        <f>VLOOKUP(B32,'пр.взв'!B31:E54,2,FALSE)</f>
        <v>Пантелеев Семён Васильевич</v>
      </c>
      <c r="D32" s="162" t="str">
        <f>VLOOKUP(B32,'пр.взв'!B31:F110,3,FALSE)</f>
        <v>14.11.94,кмс</v>
      </c>
      <c r="E32" s="162" t="str">
        <f>VLOOKUP(B32,'пр.взв'!B31:G110,4,FALSE)</f>
        <v>ПФО,Пермский кр., Пермь,"Динамо"</v>
      </c>
      <c r="F32" s="156">
        <v>14</v>
      </c>
      <c r="G32" s="55">
        <v>3</v>
      </c>
      <c r="H32" s="154">
        <v>11</v>
      </c>
      <c r="I32" s="55">
        <v>1</v>
      </c>
      <c r="J32" s="154">
        <v>12</v>
      </c>
      <c r="K32" s="55">
        <v>4</v>
      </c>
      <c r="L32" s="154" t="s">
        <v>188</v>
      </c>
      <c r="M32" s="55"/>
      <c r="N32" s="154" t="s">
        <v>188</v>
      </c>
      <c r="O32" s="55"/>
      <c r="P32" s="154" t="s">
        <v>188</v>
      </c>
      <c r="Q32" s="55"/>
      <c r="R32" s="154" t="s">
        <v>188</v>
      </c>
      <c r="S32" s="55"/>
      <c r="T32" s="154" t="s">
        <v>188</v>
      </c>
      <c r="U32" s="60"/>
      <c r="V32" s="154" t="s">
        <v>188</v>
      </c>
      <c r="W32" s="55"/>
      <c r="X32" s="154" t="s">
        <v>188</v>
      </c>
      <c r="Y32" s="55"/>
      <c r="Z32" s="150">
        <v>3</v>
      </c>
      <c r="AA32" s="152">
        <v>8</v>
      </c>
      <c r="AB32" s="185">
        <v>12</v>
      </c>
      <c r="AC32" s="24"/>
      <c r="AD32" s="24"/>
    </row>
    <row r="33" spans="1:30" ht="12.75" customHeight="1" thickBot="1">
      <c r="A33" s="68"/>
      <c r="B33" s="159"/>
      <c r="C33" s="161"/>
      <c r="D33" s="163"/>
      <c r="E33" s="163"/>
      <c r="F33" s="157"/>
      <c r="G33" s="56"/>
      <c r="H33" s="155"/>
      <c r="I33" s="56"/>
      <c r="J33" s="155"/>
      <c r="K33" s="56" t="s">
        <v>196</v>
      </c>
      <c r="L33" s="155"/>
      <c r="M33" s="56"/>
      <c r="N33" s="155"/>
      <c r="O33" s="56"/>
      <c r="P33" s="155"/>
      <c r="Q33" s="56"/>
      <c r="R33" s="155"/>
      <c r="S33" s="56"/>
      <c r="T33" s="155"/>
      <c r="U33" s="59"/>
      <c r="V33" s="155"/>
      <c r="W33" s="56"/>
      <c r="X33" s="155"/>
      <c r="Y33" s="56"/>
      <c r="Z33" s="151"/>
      <c r="AA33" s="153"/>
      <c r="AB33" s="186"/>
      <c r="AC33" s="24"/>
      <c r="AD33" s="24"/>
    </row>
    <row r="34" spans="1:30" ht="12.75" customHeight="1" thickTop="1">
      <c r="A34" s="69"/>
      <c r="B34" s="158">
        <v>14</v>
      </c>
      <c r="C34" s="160" t="str">
        <f>VLOOKUP(B34,'пр.взв'!B33:E56,2,FALSE)</f>
        <v>Гаглоев Георгий Теймуразович</v>
      </c>
      <c r="D34" s="162" t="str">
        <f>VLOOKUP(B34,'пр.взв'!B33:F112,3,FALSE)</f>
        <v>07.10.94,кмс</v>
      </c>
      <c r="E34" s="166" t="str">
        <f>VLOOKUP(B34,'пр.взв'!B33:G112,4,FALSE)</f>
        <v>С-Петербург,МО</v>
      </c>
      <c r="F34" s="156">
        <v>13</v>
      </c>
      <c r="G34" s="55">
        <v>2</v>
      </c>
      <c r="H34" s="154">
        <v>12</v>
      </c>
      <c r="I34" s="55">
        <v>4</v>
      </c>
      <c r="J34" s="154" t="s">
        <v>188</v>
      </c>
      <c r="K34" s="55"/>
      <c r="L34" s="154" t="s">
        <v>188</v>
      </c>
      <c r="M34" s="55"/>
      <c r="N34" s="154" t="s">
        <v>188</v>
      </c>
      <c r="O34" s="55"/>
      <c r="P34" s="154" t="s">
        <v>189</v>
      </c>
      <c r="Q34" s="55"/>
      <c r="R34" s="154" t="s">
        <v>189</v>
      </c>
      <c r="S34" s="55"/>
      <c r="T34" s="164" t="s">
        <v>189</v>
      </c>
      <c r="U34" s="60"/>
      <c r="V34" s="154" t="s">
        <v>188</v>
      </c>
      <c r="W34" s="55"/>
      <c r="X34" s="154" t="s">
        <v>188</v>
      </c>
      <c r="Y34" s="55"/>
      <c r="Z34" s="150">
        <v>2</v>
      </c>
      <c r="AA34" s="152">
        <v>6</v>
      </c>
      <c r="AB34" s="185">
        <v>14</v>
      </c>
      <c r="AC34" s="24"/>
      <c r="AD34" s="24"/>
    </row>
    <row r="35" spans="1:30" ht="12.75" customHeight="1" thickBot="1">
      <c r="A35" s="69"/>
      <c r="B35" s="159"/>
      <c r="C35" s="161"/>
      <c r="D35" s="163"/>
      <c r="E35" s="167"/>
      <c r="F35" s="157"/>
      <c r="G35" s="56"/>
      <c r="H35" s="155"/>
      <c r="I35" s="56" t="s">
        <v>194</v>
      </c>
      <c r="J35" s="155"/>
      <c r="K35" s="56"/>
      <c r="L35" s="155"/>
      <c r="M35" s="56"/>
      <c r="N35" s="155"/>
      <c r="O35" s="56"/>
      <c r="P35" s="155"/>
      <c r="Q35" s="56"/>
      <c r="R35" s="155"/>
      <c r="S35" s="56"/>
      <c r="T35" s="165"/>
      <c r="U35" s="59"/>
      <c r="V35" s="155"/>
      <c r="W35" s="56"/>
      <c r="X35" s="155"/>
      <c r="Y35" s="56"/>
      <c r="Z35" s="151"/>
      <c r="AA35" s="153"/>
      <c r="AB35" s="186"/>
      <c r="AC35" s="24"/>
      <c r="AD35" s="24"/>
    </row>
    <row r="36" spans="1:30" ht="12.75" customHeight="1" thickTop="1">
      <c r="A36" s="69"/>
      <c r="B36" s="158">
        <v>15</v>
      </c>
      <c r="C36" s="160" t="str">
        <f>VLOOKUP(B36,'пр.взв'!B35:E58,2,FALSE)</f>
        <v>Хворов Владимир Андреевич</v>
      </c>
      <c r="D36" s="162" t="str">
        <f>VLOOKUP(B36,'пр.взв'!B35:F114,3,FALSE)</f>
        <v>10.11.94,мс</v>
      </c>
      <c r="E36" s="162" t="str">
        <f>VLOOKUP(B36,'пр.взв'!B35:G114,4,FALSE)</f>
        <v>УФО, Свердловская, В.Пышма, "Динамо"</v>
      </c>
      <c r="F36" s="156">
        <v>16</v>
      </c>
      <c r="G36" s="55">
        <v>0</v>
      </c>
      <c r="H36" s="154">
        <v>17</v>
      </c>
      <c r="I36" s="55">
        <v>0</v>
      </c>
      <c r="J36" s="154">
        <v>18</v>
      </c>
      <c r="K36" s="55">
        <v>2</v>
      </c>
      <c r="L36" s="154">
        <v>20</v>
      </c>
      <c r="M36" s="55">
        <v>3</v>
      </c>
      <c r="N36" s="154">
        <v>12</v>
      </c>
      <c r="O36" s="55">
        <v>3</v>
      </c>
      <c r="P36" s="154" t="s">
        <v>188</v>
      </c>
      <c r="Q36" s="55"/>
      <c r="R36" s="154" t="s">
        <v>188</v>
      </c>
      <c r="S36" s="55"/>
      <c r="T36" s="154" t="s">
        <v>188</v>
      </c>
      <c r="U36" s="60"/>
      <c r="V36" s="154" t="s">
        <v>188</v>
      </c>
      <c r="W36" s="55"/>
      <c r="X36" s="154" t="s">
        <v>188</v>
      </c>
      <c r="Y36" s="55"/>
      <c r="Z36" s="150">
        <v>5</v>
      </c>
      <c r="AA36" s="152">
        <v>8</v>
      </c>
      <c r="AB36" s="185">
        <v>6</v>
      </c>
      <c r="AC36" s="24"/>
      <c r="AD36" s="24"/>
    </row>
    <row r="37" spans="1:30" ht="12.75" customHeight="1" thickBot="1">
      <c r="A37" s="69"/>
      <c r="B37" s="159"/>
      <c r="C37" s="161"/>
      <c r="D37" s="163"/>
      <c r="E37" s="163"/>
      <c r="F37" s="157"/>
      <c r="G37" s="56" t="s">
        <v>183</v>
      </c>
      <c r="H37" s="155"/>
      <c r="I37" s="56" t="s">
        <v>195</v>
      </c>
      <c r="J37" s="155"/>
      <c r="K37" s="56"/>
      <c r="L37" s="155"/>
      <c r="M37" s="56"/>
      <c r="N37" s="155"/>
      <c r="O37" s="56"/>
      <c r="P37" s="155"/>
      <c r="Q37" s="56"/>
      <c r="R37" s="155"/>
      <c r="S37" s="56"/>
      <c r="T37" s="155"/>
      <c r="U37" s="59"/>
      <c r="V37" s="155"/>
      <c r="W37" s="56"/>
      <c r="X37" s="155"/>
      <c r="Y37" s="56"/>
      <c r="Z37" s="151"/>
      <c r="AA37" s="153"/>
      <c r="AB37" s="186"/>
      <c r="AC37" s="24"/>
      <c r="AD37" s="24"/>
    </row>
    <row r="38" spans="1:30" ht="12.75" customHeight="1" thickTop="1">
      <c r="A38" s="69"/>
      <c r="B38" s="158">
        <v>16</v>
      </c>
      <c r="C38" s="160" t="str">
        <f>VLOOKUP(B38,'пр.взв'!B37:E60,2,FALSE)</f>
        <v>Беляев Денис Михайлович</v>
      </c>
      <c r="D38" s="162" t="str">
        <f>VLOOKUP(B38,'пр.взв'!B37:F116,3,FALSE)</f>
        <v>11.01.98,кмс</v>
      </c>
      <c r="E38" s="166" t="str">
        <f>VLOOKUP(B38,'пр.взв'!B37:G116,4,FALSE)</f>
        <v>ЦФО,Владимирская, Муром</v>
      </c>
      <c r="F38" s="156">
        <v>15</v>
      </c>
      <c r="G38" s="55">
        <v>4</v>
      </c>
      <c r="H38" s="154">
        <v>19</v>
      </c>
      <c r="I38" s="55">
        <v>1</v>
      </c>
      <c r="J38" s="154">
        <v>20</v>
      </c>
      <c r="K38" s="55">
        <v>4</v>
      </c>
      <c r="L38" s="154" t="s">
        <v>188</v>
      </c>
      <c r="M38" s="55"/>
      <c r="N38" s="154" t="s">
        <v>188</v>
      </c>
      <c r="O38" s="55"/>
      <c r="P38" s="154" t="s">
        <v>188</v>
      </c>
      <c r="Q38" s="55"/>
      <c r="R38" s="154" t="s">
        <v>188</v>
      </c>
      <c r="S38" s="55"/>
      <c r="T38" s="154" t="s">
        <v>188</v>
      </c>
      <c r="U38" s="60"/>
      <c r="V38" s="154" t="s">
        <v>188</v>
      </c>
      <c r="W38" s="55"/>
      <c r="X38" s="154" t="s">
        <v>188</v>
      </c>
      <c r="Y38" s="55"/>
      <c r="Z38" s="150">
        <v>3</v>
      </c>
      <c r="AA38" s="152">
        <v>9</v>
      </c>
      <c r="AB38" s="185">
        <v>13</v>
      </c>
      <c r="AC38" s="24"/>
      <c r="AD38" s="24"/>
    </row>
    <row r="39" spans="1:30" ht="12.75" customHeight="1" thickBot="1">
      <c r="A39" s="69"/>
      <c r="B39" s="159"/>
      <c r="C39" s="161"/>
      <c r="D39" s="163"/>
      <c r="E39" s="167"/>
      <c r="F39" s="157"/>
      <c r="G39" s="56" t="s">
        <v>183</v>
      </c>
      <c r="H39" s="155"/>
      <c r="I39" s="56"/>
      <c r="J39" s="155"/>
      <c r="K39" s="56" t="s">
        <v>197</v>
      </c>
      <c r="L39" s="155"/>
      <c r="M39" s="56"/>
      <c r="N39" s="155"/>
      <c r="O39" s="56"/>
      <c r="P39" s="155"/>
      <c r="Q39" s="56"/>
      <c r="R39" s="155"/>
      <c r="S39" s="56"/>
      <c r="T39" s="155"/>
      <c r="U39" s="59"/>
      <c r="V39" s="155"/>
      <c r="W39" s="56"/>
      <c r="X39" s="155"/>
      <c r="Y39" s="56"/>
      <c r="Z39" s="151"/>
      <c r="AA39" s="153"/>
      <c r="AB39" s="186"/>
      <c r="AC39" s="24"/>
      <c r="AD39" s="24"/>
    </row>
    <row r="40" spans="1:30" ht="12.75" customHeight="1" thickTop="1">
      <c r="A40" s="69"/>
      <c r="B40" s="158">
        <v>17</v>
      </c>
      <c r="C40" s="160" t="str">
        <f>VLOOKUP(B40,'пр.взв'!B39:E62,2,FALSE)</f>
        <v>Григорьян Арут Миркунович</v>
      </c>
      <c r="D40" s="162" t="str">
        <f>VLOOKUP(B40,'пр.взв'!B39:F118,3,FALSE)</f>
        <v>08.08.95,кмс</v>
      </c>
      <c r="E40" s="162" t="str">
        <f>VLOOKUP(B40,'пр.взв'!B39:G118,4,FALSE)</f>
        <v>ЮФО,Краснодарский кр.,Армавир,"Динамо"</v>
      </c>
      <c r="F40" s="156">
        <v>18</v>
      </c>
      <c r="G40" s="55">
        <v>4</v>
      </c>
      <c r="H40" s="154">
        <v>15</v>
      </c>
      <c r="I40" s="55">
        <v>4</v>
      </c>
      <c r="J40" s="154" t="s">
        <v>188</v>
      </c>
      <c r="K40" s="55"/>
      <c r="L40" s="154" t="s">
        <v>188</v>
      </c>
      <c r="M40" s="55"/>
      <c r="N40" s="154" t="s">
        <v>188</v>
      </c>
      <c r="O40" s="55"/>
      <c r="P40" s="154" t="s">
        <v>188</v>
      </c>
      <c r="Q40" s="55"/>
      <c r="R40" s="154" t="s">
        <v>188</v>
      </c>
      <c r="S40" s="55"/>
      <c r="T40" s="154" t="s">
        <v>188</v>
      </c>
      <c r="U40" s="60"/>
      <c r="V40" s="154" t="s">
        <v>188</v>
      </c>
      <c r="W40" s="55"/>
      <c r="X40" s="154" t="s">
        <v>188</v>
      </c>
      <c r="Y40" s="55"/>
      <c r="Z40" s="150">
        <v>2</v>
      </c>
      <c r="AA40" s="152">
        <v>8</v>
      </c>
      <c r="AB40" s="185">
        <v>19</v>
      </c>
      <c r="AC40" s="24"/>
      <c r="AD40" s="24"/>
    </row>
    <row r="41" spans="1:30" ht="12.75" customHeight="1" thickBot="1">
      <c r="A41" s="69"/>
      <c r="B41" s="159"/>
      <c r="C41" s="161"/>
      <c r="D41" s="163"/>
      <c r="E41" s="163"/>
      <c r="F41" s="157"/>
      <c r="G41" s="56" t="s">
        <v>184</v>
      </c>
      <c r="H41" s="155"/>
      <c r="I41" s="56" t="s">
        <v>195</v>
      </c>
      <c r="J41" s="155"/>
      <c r="K41" s="56"/>
      <c r="L41" s="155"/>
      <c r="M41" s="56"/>
      <c r="N41" s="155"/>
      <c r="O41" s="56"/>
      <c r="P41" s="155"/>
      <c r="Q41" s="56"/>
      <c r="R41" s="155"/>
      <c r="S41" s="56"/>
      <c r="T41" s="155"/>
      <c r="U41" s="59"/>
      <c r="V41" s="155"/>
      <c r="W41" s="56"/>
      <c r="X41" s="155"/>
      <c r="Y41" s="56"/>
      <c r="Z41" s="151"/>
      <c r="AA41" s="153"/>
      <c r="AB41" s="186"/>
      <c r="AC41" s="24"/>
      <c r="AD41" s="24"/>
    </row>
    <row r="42" spans="1:30" ht="12.75" customHeight="1" thickTop="1">
      <c r="A42" s="69"/>
      <c r="B42" s="158">
        <v>18</v>
      </c>
      <c r="C42" s="160" t="str">
        <f>VLOOKUP(B42,'пр.взв'!B41:E64,2,FALSE)</f>
        <v>Егоров Роман Геннадьевич</v>
      </c>
      <c r="D42" s="162" t="str">
        <f>VLOOKUP(B42,'пр.взв'!B41:F120,3,FALSE)</f>
        <v>11.11.94,кмс</v>
      </c>
      <c r="E42" s="166" t="str">
        <f>VLOOKUP(B42,'пр.взв'!B41:G120,4,FALSE)</f>
        <v>Москва,"Динамо"</v>
      </c>
      <c r="F42" s="156">
        <v>17</v>
      </c>
      <c r="G42" s="55">
        <v>0</v>
      </c>
      <c r="H42" s="154">
        <v>20</v>
      </c>
      <c r="I42" s="55">
        <v>2</v>
      </c>
      <c r="J42" s="154">
        <v>15</v>
      </c>
      <c r="K42" s="55">
        <v>3</v>
      </c>
      <c r="L42" s="154">
        <v>12</v>
      </c>
      <c r="M42" s="55">
        <v>3</v>
      </c>
      <c r="N42" s="154" t="s">
        <v>188</v>
      </c>
      <c r="O42" s="55"/>
      <c r="P42" s="154" t="s">
        <v>188</v>
      </c>
      <c r="Q42" s="55"/>
      <c r="R42" s="154" t="s">
        <v>188</v>
      </c>
      <c r="S42" s="55"/>
      <c r="T42" s="164" t="s">
        <v>188</v>
      </c>
      <c r="U42" s="60"/>
      <c r="V42" s="154" t="s">
        <v>188</v>
      </c>
      <c r="W42" s="55"/>
      <c r="X42" s="154" t="s">
        <v>188</v>
      </c>
      <c r="Y42" s="55"/>
      <c r="Z42" s="150">
        <v>4</v>
      </c>
      <c r="AA42" s="152">
        <v>8</v>
      </c>
      <c r="AB42" s="185">
        <v>7</v>
      </c>
      <c r="AC42" s="24"/>
      <c r="AD42" s="24"/>
    </row>
    <row r="43" spans="1:30" ht="12.75" customHeight="1" thickBot="1">
      <c r="A43" s="69"/>
      <c r="B43" s="159"/>
      <c r="C43" s="161"/>
      <c r="D43" s="163"/>
      <c r="E43" s="167"/>
      <c r="F43" s="157"/>
      <c r="G43" s="56" t="s">
        <v>184</v>
      </c>
      <c r="H43" s="155"/>
      <c r="I43" s="56"/>
      <c r="J43" s="155"/>
      <c r="K43" s="56"/>
      <c r="L43" s="155"/>
      <c r="M43" s="56"/>
      <c r="N43" s="155"/>
      <c r="O43" s="56"/>
      <c r="P43" s="155"/>
      <c r="Q43" s="56"/>
      <c r="R43" s="155"/>
      <c r="S43" s="56"/>
      <c r="T43" s="165"/>
      <c r="U43" s="59"/>
      <c r="V43" s="155"/>
      <c r="W43" s="56"/>
      <c r="X43" s="155"/>
      <c r="Y43" s="56"/>
      <c r="Z43" s="151"/>
      <c r="AA43" s="153"/>
      <c r="AB43" s="186"/>
      <c r="AC43" s="24"/>
      <c r="AD43" s="24"/>
    </row>
    <row r="44" spans="1:30" ht="12.75" customHeight="1" thickTop="1">
      <c r="A44" s="69"/>
      <c r="B44" s="158">
        <v>19</v>
      </c>
      <c r="C44" s="160" t="str">
        <f>VLOOKUP(B44,'пр.взв'!B43:E66,2,FALSE)</f>
        <v>Семенов Федор Андреевич</v>
      </c>
      <c r="D44" s="162" t="str">
        <f>VLOOKUP(B44,'пр.взв'!B43:F122,3,FALSE)</f>
        <v>11.11.97,кмс</v>
      </c>
      <c r="E44" s="162" t="str">
        <f>VLOOKUP(B44,'пр.взв'!B43:G122,4,FALSE)</f>
        <v>ПФО,Нижегородская, Дзержинск,ФСОП "Россия"</v>
      </c>
      <c r="F44" s="156">
        <v>20</v>
      </c>
      <c r="G44" s="55">
        <v>4</v>
      </c>
      <c r="H44" s="154">
        <v>16</v>
      </c>
      <c r="I44" s="55">
        <v>3</v>
      </c>
      <c r="J44" s="154" t="s">
        <v>188</v>
      </c>
      <c r="K44" s="55"/>
      <c r="L44" s="154" t="s">
        <v>188</v>
      </c>
      <c r="M44" s="55"/>
      <c r="N44" s="154" t="s">
        <v>188</v>
      </c>
      <c r="O44" s="55"/>
      <c r="P44" s="154" t="s">
        <v>188</v>
      </c>
      <c r="Q44" s="55"/>
      <c r="R44" s="154" t="s">
        <v>188</v>
      </c>
      <c r="S44" s="55"/>
      <c r="T44" s="154" t="s">
        <v>188</v>
      </c>
      <c r="U44" s="60"/>
      <c r="V44" s="154" t="s">
        <v>188</v>
      </c>
      <c r="W44" s="55"/>
      <c r="X44" s="154" t="s">
        <v>188</v>
      </c>
      <c r="Y44" s="55"/>
      <c r="Z44" s="150">
        <v>2</v>
      </c>
      <c r="AA44" s="152">
        <v>7</v>
      </c>
      <c r="AB44" s="185">
        <v>17</v>
      </c>
      <c r="AC44" s="24"/>
      <c r="AD44" s="24"/>
    </row>
    <row r="45" spans="1:30" ht="12.75" customHeight="1" thickBot="1">
      <c r="A45" s="69"/>
      <c r="B45" s="159"/>
      <c r="C45" s="161"/>
      <c r="D45" s="163"/>
      <c r="E45" s="163"/>
      <c r="F45" s="157"/>
      <c r="G45" s="56" t="s">
        <v>185</v>
      </c>
      <c r="H45" s="155"/>
      <c r="I45" s="56"/>
      <c r="J45" s="155"/>
      <c r="K45" s="56"/>
      <c r="L45" s="155"/>
      <c r="M45" s="56"/>
      <c r="N45" s="155"/>
      <c r="O45" s="56"/>
      <c r="P45" s="155"/>
      <c r="Q45" s="56"/>
      <c r="R45" s="155"/>
      <c r="S45" s="56"/>
      <c r="T45" s="155"/>
      <c r="U45" s="59"/>
      <c r="V45" s="155"/>
      <c r="W45" s="56"/>
      <c r="X45" s="155"/>
      <c r="Y45" s="56"/>
      <c r="Z45" s="151"/>
      <c r="AA45" s="153"/>
      <c r="AB45" s="186"/>
      <c r="AC45" s="24"/>
      <c r="AD45" s="24"/>
    </row>
    <row r="46" spans="1:30" ht="12.75" customHeight="1" thickTop="1">
      <c r="A46" s="69"/>
      <c r="B46" s="158">
        <v>20</v>
      </c>
      <c r="C46" s="160" t="str">
        <f>VLOOKUP(B46,'пр.взв'!B45:E68,2,FALSE)</f>
        <v>Акопов Виталий Александрович</v>
      </c>
      <c r="D46" s="162" t="str">
        <f>VLOOKUP(B46,'пр.взв'!B45:F124,3,FALSE)</f>
        <v>09.06.96,кмс</v>
      </c>
      <c r="E46" s="166" t="str">
        <f>VLOOKUP(B46,'пр.взв'!B45:G124,4,FALSE)</f>
        <v>Москва,"Динамо"</v>
      </c>
      <c r="F46" s="156">
        <v>19</v>
      </c>
      <c r="G46" s="55">
        <v>0</v>
      </c>
      <c r="H46" s="154">
        <v>18</v>
      </c>
      <c r="I46" s="55">
        <v>3</v>
      </c>
      <c r="J46" s="154">
        <v>16</v>
      </c>
      <c r="K46" s="55">
        <v>0</v>
      </c>
      <c r="L46" s="154">
        <v>15</v>
      </c>
      <c r="M46" s="55">
        <v>2</v>
      </c>
      <c r="N46" s="154" t="s">
        <v>193</v>
      </c>
      <c r="O46" s="55"/>
      <c r="P46" s="154">
        <v>12</v>
      </c>
      <c r="Q46" s="55">
        <v>4</v>
      </c>
      <c r="R46" s="154"/>
      <c r="S46" s="55"/>
      <c r="T46" s="154" t="s">
        <v>204</v>
      </c>
      <c r="U46" s="60"/>
      <c r="V46" s="154">
        <v>10</v>
      </c>
      <c r="W46" s="55">
        <v>4</v>
      </c>
      <c r="X46" s="154"/>
      <c r="Y46" s="55"/>
      <c r="Z46" s="150"/>
      <c r="AA46" s="152"/>
      <c r="AB46" s="185">
        <v>3</v>
      </c>
      <c r="AC46" s="24"/>
      <c r="AD46" s="24"/>
    </row>
    <row r="47" spans="1:30" ht="12.75" customHeight="1" thickBot="1">
      <c r="A47" s="69"/>
      <c r="B47" s="159"/>
      <c r="C47" s="161"/>
      <c r="D47" s="163"/>
      <c r="E47" s="167"/>
      <c r="F47" s="157"/>
      <c r="G47" s="57" t="s">
        <v>185</v>
      </c>
      <c r="H47" s="155"/>
      <c r="I47" s="57"/>
      <c r="J47" s="155"/>
      <c r="K47" s="57" t="s">
        <v>197</v>
      </c>
      <c r="L47" s="155"/>
      <c r="M47" s="57"/>
      <c r="N47" s="155"/>
      <c r="O47" s="57"/>
      <c r="P47" s="155"/>
      <c r="Q47" s="57" t="s">
        <v>202</v>
      </c>
      <c r="R47" s="155"/>
      <c r="S47" s="57"/>
      <c r="T47" s="155"/>
      <c r="U47" s="61"/>
      <c r="V47" s="155"/>
      <c r="W47" s="57" t="s">
        <v>205</v>
      </c>
      <c r="X47" s="155"/>
      <c r="Y47" s="57"/>
      <c r="Z47" s="151"/>
      <c r="AA47" s="153"/>
      <c r="AB47" s="186"/>
      <c r="AC47" s="24"/>
      <c r="AD47" s="24"/>
    </row>
    <row r="48" spans="2:28" ht="10.5" customHeight="1" thickTop="1">
      <c r="B48" s="22"/>
      <c r="C48" s="21"/>
      <c r="D48" s="21"/>
      <c r="E48" s="21"/>
      <c r="F48" s="23"/>
      <c r="G48" s="20"/>
      <c r="H48" s="23"/>
      <c r="I48" s="20"/>
      <c r="J48" s="23"/>
      <c r="K48" s="20"/>
      <c r="L48" s="23"/>
      <c r="M48" s="20"/>
      <c r="N48" s="23"/>
      <c r="O48" s="20"/>
      <c r="P48" s="23"/>
      <c r="Q48" s="20"/>
      <c r="R48" s="23"/>
      <c r="S48" s="20"/>
      <c r="T48" s="23"/>
      <c r="U48" s="20"/>
      <c r="V48" s="23"/>
      <c r="W48" s="20"/>
      <c r="X48" s="23"/>
      <c r="Y48" s="20"/>
      <c r="Z48" s="24"/>
      <c r="AA48" s="24"/>
      <c r="AB48" s="24"/>
    </row>
    <row r="49" spans="2:28" ht="10.5" customHeight="1">
      <c r="B49" s="25"/>
      <c r="C49" s="21"/>
      <c r="D49" s="21"/>
      <c r="E49" s="21"/>
      <c r="F49" s="23"/>
      <c r="G49" s="17"/>
      <c r="H49" s="23"/>
      <c r="I49" s="17"/>
      <c r="J49" s="23"/>
      <c r="K49" s="17"/>
      <c r="L49" s="23"/>
      <c r="M49" s="17"/>
      <c r="N49" s="23"/>
      <c r="O49" s="17"/>
      <c r="P49" s="23"/>
      <c r="Q49" s="17"/>
      <c r="R49" s="23"/>
      <c r="S49" s="17"/>
      <c r="T49" s="23"/>
      <c r="U49" s="17"/>
      <c r="V49" s="23"/>
      <c r="W49" s="17"/>
      <c r="X49" s="23"/>
      <c r="Y49" s="17"/>
      <c r="Z49" s="24"/>
      <c r="AA49" s="24"/>
      <c r="AB49" s="24"/>
    </row>
    <row r="50" spans="2:28" ht="22.5" customHeight="1">
      <c r="B50" s="31" t="str">
        <f>HYPERLINK('[1]реквизиты'!$A$6)</f>
        <v>Гл. судья, судья МК</v>
      </c>
      <c r="C50" s="32"/>
      <c r="D50" s="32"/>
      <c r="E50" s="33"/>
      <c r="F50" s="34"/>
      <c r="N50" s="35" t="str">
        <f>HYPERLINK('[1]реквизиты'!$G$6)</f>
        <v>Р.Г. Залеев</v>
      </c>
      <c r="O50" s="33"/>
      <c r="P50" s="33"/>
      <c r="Q50" s="33"/>
      <c r="R50" s="38"/>
      <c r="S50" s="36"/>
      <c r="T50" s="38"/>
      <c r="U50" s="36"/>
      <c r="V50" s="38"/>
      <c r="W50" s="37" t="str">
        <f>HYPERLINK('[1]реквизиты'!$G$7)</f>
        <v>/Октябрьский/</v>
      </c>
      <c r="X50" s="38"/>
      <c r="Y50" s="36"/>
      <c r="Z50" s="24"/>
      <c r="AA50" s="24"/>
      <c r="AB50" s="24"/>
    </row>
    <row r="51" spans="2:28" ht="24.75" customHeight="1">
      <c r="B51" s="39" t="str">
        <f>HYPERLINK('[1]реквизиты'!$A$8)</f>
        <v>Гл. секретарь, судья ВК</v>
      </c>
      <c r="C51" s="32"/>
      <c r="D51" s="45"/>
      <c r="E51" s="40"/>
      <c r="F51" s="41"/>
      <c r="G51" s="8"/>
      <c r="H51" s="8"/>
      <c r="I51" s="8"/>
      <c r="J51" s="8"/>
      <c r="K51" s="8"/>
      <c r="L51" s="8"/>
      <c r="M51" s="8"/>
      <c r="N51" s="35" t="str">
        <f>HYPERLINK('[1]реквизиты'!$G$8)</f>
        <v>В.И. Рожков</v>
      </c>
      <c r="O51" s="33"/>
      <c r="P51" s="33"/>
      <c r="Q51" s="33"/>
      <c r="R51" s="38"/>
      <c r="S51" s="36"/>
      <c r="T51" s="38"/>
      <c r="U51" s="36"/>
      <c r="V51" s="38"/>
      <c r="W51" s="37" t="str">
        <f>HYPERLINK('[1]реквизиты'!$G$9)</f>
        <v>/Саратов/</v>
      </c>
      <c r="X51" s="38"/>
      <c r="Y51" s="36"/>
      <c r="Z51" s="24"/>
      <c r="AA51" s="24"/>
      <c r="AB51" s="24"/>
    </row>
    <row r="52" spans="2:28" ht="10.5" customHeight="1">
      <c r="B52" s="22"/>
      <c r="C52" s="21"/>
      <c r="D52" s="21"/>
      <c r="E52" s="21"/>
      <c r="F52" s="23"/>
      <c r="G52" s="20"/>
      <c r="H52" s="23"/>
      <c r="I52" s="20"/>
      <c r="J52" s="23"/>
      <c r="K52" s="20"/>
      <c r="L52" s="23"/>
      <c r="M52" s="20"/>
      <c r="N52" s="23"/>
      <c r="O52" s="20"/>
      <c r="P52" s="23"/>
      <c r="Q52" s="20"/>
      <c r="R52" s="23"/>
      <c r="S52" s="20"/>
      <c r="T52" s="23"/>
      <c r="U52" s="20"/>
      <c r="V52" s="23"/>
      <c r="W52" s="20"/>
      <c r="X52" s="23"/>
      <c r="Y52" s="20"/>
      <c r="Z52" s="24"/>
      <c r="AA52" s="24"/>
      <c r="AB52" s="24"/>
    </row>
    <row r="53" spans="2:28" ht="10.5" customHeight="1">
      <c r="B53" s="25"/>
      <c r="C53" s="21"/>
      <c r="D53" s="21"/>
      <c r="E53" s="21"/>
      <c r="F53" s="23"/>
      <c r="G53" s="17"/>
      <c r="H53" s="23"/>
      <c r="I53" s="17"/>
      <c r="J53" s="23"/>
      <c r="K53" s="17"/>
      <c r="L53" s="23"/>
      <c r="M53" s="17"/>
      <c r="N53" s="23"/>
      <c r="O53" s="17"/>
      <c r="P53" s="23"/>
      <c r="Q53" s="17"/>
      <c r="R53" s="23"/>
      <c r="S53" s="17"/>
      <c r="T53" s="23"/>
      <c r="U53" s="17"/>
      <c r="V53" s="23"/>
      <c r="W53" s="17"/>
      <c r="X53" s="23"/>
      <c r="Y53" s="17"/>
      <c r="Z53" s="24"/>
      <c r="AA53" s="24"/>
      <c r="AB53" s="24"/>
    </row>
    <row r="54" spans="2:28" ht="10.5" customHeight="1">
      <c r="B54" s="22"/>
      <c r="C54" s="21"/>
      <c r="D54" s="21"/>
      <c r="E54" s="21"/>
      <c r="F54" s="23"/>
      <c r="G54" s="20"/>
      <c r="H54" s="23"/>
      <c r="I54" s="20"/>
      <c r="J54" s="23"/>
      <c r="K54" s="20"/>
      <c r="L54" s="23"/>
      <c r="M54" s="20"/>
      <c r="N54" s="23"/>
      <c r="O54" s="20"/>
      <c r="P54" s="23"/>
      <c r="Q54" s="20"/>
      <c r="R54" s="23"/>
      <c r="S54" s="20"/>
      <c r="T54" s="23"/>
      <c r="U54" s="20"/>
      <c r="V54" s="23"/>
      <c r="W54" s="20"/>
      <c r="X54" s="23"/>
      <c r="Y54" s="20"/>
      <c r="Z54" s="24"/>
      <c r="AA54" s="24"/>
      <c r="AB54" s="24"/>
    </row>
    <row r="55" spans="2:28" ht="10.5" customHeight="1">
      <c r="B55" s="25"/>
      <c r="C55" s="21"/>
      <c r="D55" s="21"/>
      <c r="E55" s="21"/>
      <c r="F55" s="23"/>
      <c r="G55" s="17"/>
      <c r="H55" s="23"/>
      <c r="I55" s="17"/>
      <c r="J55" s="23"/>
      <c r="K55" s="17"/>
      <c r="L55" s="23"/>
      <c r="M55" s="17"/>
      <c r="N55" s="23"/>
      <c r="O55" s="17"/>
      <c r="P55" s="23"/>
      <c r="Q55" s="17"/>
      <c r="R55" s="23"/>
      <c r="S55" s="17"/>
      <c r="T55" s="23"/>
      <c r="U55" s="17"/>
      <c r="V55" s="23"/>
      <c r="W55" s="17"/>
      <c r="X55" s="23"/>
      <c r="Y55" s="17"/>
      <c r="Z55" s="24"/>
      <c r="AA55" s="24"/>
      <c r="AB55" s="24"/>
    </row>
    <row r="56" spans="2:28" ht="10.5" customHeight="1">
      <c r="B56" s="22"/>
      <c r="C56" s="21"/>
      <c r="D56" s="21"/>
      <c r="E56" s="21"/>
      <c r="F56" s="23"/>
      <c r="G56" s="20"/>
      <c r="H56" s="23"/>
      <c r="I56" s="20"/>
      <c r="J56" s="23"/>
      <c r="K56" s="20"/>
      <c r="L56" s="23"/>
      <c r="M56" s="20"/>
      <c r="N56" s="23"/>
      <c r="O56" s="20"/>
      <c r="P56" s="23"/>
      <c r="Q56" s="20"/>
      <c r="R56" s="23"/>
      <c r="S56" s="20"/>
      <c r="T56" s="23"/>
      <c r="U56" s="20"/>
      <c r="V56" s="23"/>
      <c r="W56" s="20"/>
      <c r="X56" s="23"/>
      <c r="Y56" s="20"/>
      <c r="Z56" s="24"/>
      <c r="AA56" s="24"/>
      <c r="AB56" s="24"/>
    </row>
    <row r="57" spans="2:28" ht="10.5" customHeight="1">
      <c r="B57" s="25"/>
      <c r="C57" s="21"/>
      <c r="D57" s="21"/>
      <c r="E57" s="21"/>
      <c r="F57" s="23"/>
      <c r="G57" s="17"/>
      <c r="H57" s="23"/>
      <c r="I57" s="17"/>
      <c r="J57" s="23"/>
      <c r="K57" s="17"/>
      <c r="L57" s="23"/>
      <c r="M57" s="17"/>
      <c r="N57" s="23"/>
      <c r="O57" s="17"/>
      <c r="P57" s="23"/>
      <c r="Q57" s="17"/>
      <c r="R57" s="23"/>
      <c r="S57" s="17"/>
      <c r="T57" s="23"/>
      <c r="U57" s="17"/>
      <c r="V57" s="23"/>
      <c r="W57" s="17"/>
      <c r="X57" s="23"/>
      <c r="Y57" s="17"/>
      <c r="Z57" s="24"/>
      <c r="AA57" s="24"/>
      <c r="AB57" s="24"/>
    </row>
    <row r="58" spans="2:28" ht="10.5" customHeight="1">
      <c r="B58" s="22"/>
      <c r="C58" s="21"/>
      <c r="D58" s="21"/>
      <c r="E58" s="21"/>
      <c r="F58" s="23"/>
      <c r="G58" s="20"/>
      <c r="H58" s="23"/>
      <c r="I58" s="20"/>
      <c r="J58" s="23"/>
      <c r="K58" s="20"/>
      <c r="L58" s="23"/>
      <c r="M58" s="20"/>
      <c r="N58" s="23"/>
      <c r="O58" s="20"/>
      <c r="P58" s="23"/>
      <c r="Q58" s="20"/>
      <c r="R58" s="23"/>
      <c r="S58" s="20"/>
      <c r="T58" s="23"/>
      <c r="U58" s="20"/>
      <c r="V58" s="23"/>
      <c r="W58" s="20"/>
      <c r="X58" s="23"/>
      <c r="Y58" s="20"/>
      <c r="Z58" s="24"/>
      <c r="AA58" s="24"/>
      <c r="AB58" s="24"/>
    </row>
    <row r="59" spans="2:28" ht="10.5" customHeight="1">
      <c r="B59" s="25"/>
      <c r="C59" s="21"/>
      <c r="D59" s="21"/>
      <c r="E59" s="21"/>
      <c r="F59" s="23"/>
      <c r="G59" s="17"/>
      <c r="H59" s="23"/>
      <c r="I59" s="17"/>
      <c r="J59" s="23"/>
      <c r="K59" s="17"/>
      <c r="L59" s="23"/>
      <c r="M59" s="17"/>
      <c r="N59" s="23"/>
      <c r="O59" s="17"/>
      <c r="P59" s="23"/>
      <c r="Q59" s="17"/>
      <c r="R59" s="23"/>
      <c r="S59" s="17"/>
      <c r="T59" s="23"/>
      <c r="U59" s="17"/>
      <c r="V59" s="23"/>
      <c r="W59" s="17"/>
      <c r="X59" s="23"/>
      <c r="Y59" s="17"/>
      <c r="Z59" s="24"/>
      <c r="AA59" s="24"/>
      <c r="AB59" s="24"/>
    </row>
    <row r="60" spans="2:28" ht="10.5" customHeight="1">
      <c r="B60" s="22"/>
      <c r="C60" s="21"/>
      <c r="D60" s="21"/>
      <c r="E60" s="21"/>
      <c r="F60" s="23"/>
      <c r="G60" s="20"/>
      <c r="H60" s="23"/>
      <c r="I60" s="20"/>
      <c r="J60" s="23"/>
      <c r="K60" s="20"/>
      <c r="L60" s="23"/>
      <c r="M60" s="20"/>
      <c r="N60" s="23"/>
      <c r="O60" s="20"/>
      <c r="P60" s="23"/>
      <c r="Q60" s="20"/>
      <c r="R60" s="23"/>
      <c r="S60" s="20"/>
      <c r="T60" s="23"/>
      <c r="U60" s="20"/>
      <c r="V60" s="23"/>
      <c r="W60" s="20"/>
      <c r="X60" s="23"/>
      <c r="Y60" s="20"/>
      <c r="Z60" s="24"/>
      <c r="AA60" s="24"/>
      <c r="AB60" s="24"/>
    </row>
    <row r="61" spans="2:28" ht="10.5" customHeight="1">
      <c r="B61" s="25"/>
      <c r="C61" s="21"/>
      <c r="D61" s="21"/>
      <c r="E61" s="21"/>
      <c r="F61" s="23"/>
      <c r="G61" s="17"/>
      <c r="H61" s="23"/>
      <c r="I61" s="17"/>
      <c r="J61" s="23"/>
      <c r="K61" s="17"/>
      <c r="L61" s="23"/>
      <c r="M61" s="17"/>
      <c r="N61" s="23"/>
      <c r="O61" s="17"/>
      <c r="P61" s="23"/>
      <c r="Q61" s="17"/>
      <c r="R61" s="23"/>
      <c r="S61" s="17"/>
      <c r="T61" s="23"/>
      <c r="U61" s="17"/>
      <c r="V61" s="23"/>
      <c r="W61" s="17"/>
      <c r="X61" s="23"/>
      <c r="Y61" s="17"/>
      <c r="Z61" s="24"/>
      <c r="AA61" s="24"/>
      <c r="AB61" s="24"/>
    </row>
    <row r="62" spans="2:28" ht="10.5" customHeight="1">
      <c r="B62" s="22"/>
      <c r="C62" s="21"/>
      <c r="D62" s="21"/>
      <c r="E62" s="21"/>
      <c r="F62" s="23"/>
      <c r="G62" s="20"/>
      <c r="H62" s="23"/>
      <c r="I62" s="20"/>
      <c r="J62" s="23"/>
      <c r="K62" s="20"/>
      <c r="L62" s="23"/>
      <c r="M62" s="20"/>
      <c r="N62" s="23"/>
      <c r="O62" s="20"/>
      <c r="P62" s="23"/>
      <c r="Q62" s="20"/>
      <c r="R62" s="23"/>
      <c r="S62" s="20"/>
      <c r="T62" s="23"/>
      <c r="U62" s="20"/>
      <c r="V62" s="23"/>
      <c r="W62" s="20"/>
      <c r="X62" s="23"/>
      <c r="Y62" s="20"/>
      <c r="Z62" s="24"/>
      <c r="AA62" s="24"/>
      <c r="AB62" s="24"/>
    </row>
    <row r="63" spans="2:28" ht="10.5" customHeight="1">
      <c r="B63" s="25"/>
      <c r="C63" s="21"/>
      <c r="D63" s="21"/>
      <c r="E63" s="21"/>
      <c r="F63" s="23"/>
      <c r="G63" s="17"/>
      <c r="H63" s="23"/>
      <c r="I63" s="17"/>
      <c r="J63" s="23"/>
      <c r="K63" s="17"/>
      <c r="L63" s="23"/>
      <c r="M63" s="17"/>
      <c r="N63" s="23"/>
      <c r="O63" s="17"/>
      <c r="P63" s="23"/>
      <c r="Q63" s="17"/>
      <c r="R63" s="23"/>
      <c r="S63" s="17"/>
      <c r="T63" s="23"/>
      <c r="U63" s="17"/>
      <c r="V63" s="23"/>
      <c r="W63" s="17"/>
      <c r="X63" s="23"/>
      <c r="Y63" s="17"/>
      <c r="Z63" s="24"/>
      <c r="AA63" s="24"/>
      <c r="AB63" s="24"/>
    </row>
    <row r="64" spans="2:28" ht="10.5" customHeight="1">
      <c r="B64" s="22"/>
      <c r="C64" s="21"/>
      <c r="D64" s="21"/>
      <c r="E64" s="21"/>
      <c r="F64" s="23"/>
      <c r="G64" s="20"/>
      <c r="H64" s="23"/>
      <c r="I64" s="20"/>
      <c r="J64" s="23"/>
      <c r="K64" s="20"/>
      <c r="L64" s="23"/>
      <c r="M64" s="20"/>
      <c r="N64" s="23"/>
      <c r="O64" s="20"/>
      <c r="P64" s="23"/>
      <c r="Q64" s="20"/>
      <c r="R64" s="23"/>
      <c r="S64" s="20"/>
      <c r="T64" s="23"/>
      <c r="U64" s="20"/>
      <c r="V64" s="23"/>
      <c r="W64" s="20"/>
      <c r="X64" s="23"/>
      <c r="Y64" s="20"/>
      <c r="Z64" s="24"/>
      <c r="AA64" s="24"/>
      <c r="AB64" s="24"/>
    </row>
    <row r="65" spans="2:28" ht="10.5" customHeight="1">
      <c r="B65" s="25"/>
      <c r="C65" s="21"/>
      <c r="D65" s="21"/>
      <c r="E65" s="21"/>
      <c r="F65" s="23"/>
      <c r="G65" s="17"/>
      <c r="H65" s="23"/>
      <c r="I65" s="17"/>
      <c r="J65" s="23"/>
      <c r="K65" s="17"/>
      <c r="L65" s="23"/>
      <c r="M65" s="17"/>
      <c r="N65" s="23"/>
      <c r="O65" s="17"/>
      <c r="P65" s="23"/>
      <c r="Q65" s="17"/>
      <c r="R65" s="23"/>
      <c r="S65" s="17"/>
      <c r="T65" s="23"/>
      <c r="U65" s="17"/>
      <c r="V65" s="23"/>
      <c r="W65" s="17"/>
      <c r="X65" s="23"/>
      <c r="Y65" s="17"/>
      <c r="Z65" s="24"/>
      <c r="AA65" s="24"/>
      <c r="AB65" s="24"/>
    </row>
    <row r="66" spans="2:28" ht="10.5" customHeight="1">
      <c r="B66" s="22"/>
      <c r="C66" s="21"/>
      <c r="D66" s="21"/>
      <c r="E66" s="21"/>
      <c r="F66" s="23"/>
      <c r="G66" s="20"/>
      <c r="H66" s="23"/>
      <c r="I66" s="20"/>
      <c r="J66" s="23"/>
      <c r="K66" s="20"/>
      <c r="L66" s="23"/>
      <c r="M66" s="20"/>
      <c r="N66" s="23"/>
      <c r="O66" s="20"/>
      <c r="P66" s="23"/>
      <c r="Q66" s="20"/>
      <c r="R66" s="23"/>
      <c r="S66" s="20"/>
      <c r="T66" s="23"/>
      <c r="U66" s="20"/>
      <c r="V66" s="23"/>
      <c r="W66" s="20"/>
      <c r="X66" s="23"/>
      <c r="Y66" s="20"/>
      <c r="Z66" s="24"/>
      <c r="AA66" s="24"/>
      <c r="AB66" s="24"/>
    </row>
    <row r="67" spans="2:28" ht="10.5" customHeight="1">
      <c r="B67" s="25"/>
      <c r="C67" s="21"/>
      <c r="D67" s="21"/>
      <c r="E67" s="21"/>
      <c r="F67" s="23"/>
      <c r="G67" s="17"/>
      <c r="H67" s="23"/>
      <c r="I67" s="17"/>
      <c r="J67" s="23"/>
      <c r="K67" s="17"/>
      <c r="L67" s="23"/>
      <c r="M67" s="17"/>
      <c r="N67" s="23"/>
      <c r="O67" s="17"/>
      <c r="P67" s="23"/>
      <c r="Q67" s="17"/>
      <c r="R67" s="23"/>
      <c r="S67" s="17"/>
      <c r="T67" s="23"/>
      <c r="U67" s="17"/>
      <c r="V67" s="23"/>
      <c r="W67" s="17"/>
      <c r="X67" s="23"/>
      <c r="Y67" s="17"/>
      <c r="Z67" s="24"/>
      <c r="AA67" s="24"/>
      <c r="AB67" s="24"/>
    </row>
    <row r="68" spans="2:28" ht="10.5" customHeight="1">
      <c r="B68" s="22"/>
      <c r="C68" s="21"/>
      <c r="D68" s="21"/>
      <c r="E68" s="21"/>
      <c r="F68" s="23"/>
      <c r="G68" s="20"/>
      <c r="H68" s="23"/>
      <c r="I68" s="20"/>
      <c r="J68" s="23"/>
      <c r="K68" s="20"/>
      <c r="L68" s="23"/>
      <c r="M68" s="20"/>
      <c r="N68" s="23"/>
      <c r="O68" s="20"/>
      <c r="P68" s="23"/>
      <c r="Q68" s="20"/>
      <c r="R68" s="23"/>
      <c r="S68" s="20"/>
      <c r="T68" s="23"/>
      <c r="U68" s="20"/>
      <c r="V68" s="23"/>
      <c r="W68" s="20"/>
      <c r="X68" s="23"/>
      <c r="Y68" s="20"/>
      <c r="Z68" s="24"/>
      <c r="AA68" s="24"/>
      <c r="AB68" s="24"/>
    </row>
    <row r="69" spans="2:28" ht="10.5" customHeight="1">
      <c r="B69" s="25"/>
      <c r="C69" s="21"/>
      <c r="D69" s="21"/>
      <c r="E69" s="21"/>
      <c r="F69" s="23"/>
      <c r="G69" s="17"/>
      <c r="H69" s="23"/>
      <c r="I69" s="17"/>
      <c r="J69" s="23"/>
      <c r="K69" s="17"/>
      <c r="L69" s="23"/>
      <c r="M69" s="17"/>
      <c r="N69" s="23"/>
      <c r="O69" s="17"/>
      <c r="P69" s="23"/>
      <c r="Q69" s="17"/>
      <c r="R69" s="23"/>
      <c r="S69" s="17"/>
      <c r="T69" s="23"/>
      <c r="U69" s="17"/>
      <c r="V69" s="23"/>
      <c r="W69" s="17"/>
      <c r="X69" s="23"/>
      <c r="Y69" s="17"/>
      <c r="Z69" s="24"/>
      <c r="AA69" s="24"/>
      <c r="AB69" s="24"/>
    </row>
    <row r="70" spans="2:28" ht="10.5" customHeight="1">
      <c r="B70" s="22"/>
      <c r="C70" s="21"/>
      <c r="D70" s="21"/>
      <c r="E70" s="21"/>
      <c r="F70" s="23"/>
      <c r="G70" s="20"/>
      <c r="H70" s="23"/>
      <c r="I70" s="20"/>
      <c r="J70" s="23"/>
      <c r="K70" s="20"/>
      <c r="L70" s="23"/>
      <c r="M70" s="20"/>
      <c r="N70" s="23"/>
      <c r="O70" s="20"/>
      <c r="P70" s="23"/>
      <c r="Q70" s="20"/>
      <c r="R70" s="23"/>
      <c r="S70" s="20"/>
      <c r="T70" s="23"/>
      <c r="U70" s="20"/>
      <c r="V70" s="23"/>
      <c r="W70" s="20"/>
      <c r="X70" s="23"/>
      <c r="Y70" s="20"/>
      <c r="Z70" s="24"/>
      <c r="AA70" s="24"/>
      <c r="AB70" s="24"/>
    </row>
    <row r="71" spans="2:28" ht="10.5" customHeight="1">
      <c r="B71" s="25"/>
      <c r="C71" s="21"/>
      <c r="D71" s="21"/>
      <c r="E71" s="21"/>
      <c r="F71" s="23"/>
      <c r="G71" s="17"/>
      <c r="H71" s="23"/>
      <c r="I71" s="17"/>
      <c r="J71" s="23"/>
      <c r="K71" s="17"/>
      <c r="L71" s="23"/>
      <c r="M71" s="17"/>
      <c r="N71" s="23"/>
      <c r="O71" s="17"/>
      <c r="P71" s="23"/>
      <c r="Q71" s="17"/>
      <c r="R71" s="23"/>
      <c r="S71" s="17"/>
      <c r="T71" s="23"/>
      <c r="U71" s="17"/>
      <c r="V71" s="23"/>
      <c r="W71" s="17"/>
      <c r="X71" s="23"/>
      <c r="Y71" s="17"/>
      <c r="Z71" s="24"/>
      <c r="AA71" s="24"/>
      <c r="AB71" s="24"/>
    </row>
    <row r="72" spans="2:28" ht="10.5" customHeight="1">
      <c r="B72" s="22"/>
      <c r="C72" s="21"/>
      <c r="D72" s="21"/>
      <c r="E72" s="21"/>
      <c r="F72" s="23"/>
      <c r="G72" s="20"/>
      <c r="H72" s="23"/>
      <c r="I72" s="20"/>
      <c r="J72" s="23"/>
      <c r="K72" s="20"/>
      <c r="L72" s="23"/>
      <c r="M72" s="20"/>
      <c r="N72" s="23"/>
      <c r="O72" s="20"/>
      <c r="P72" s="23"/>
      <c r="Q72" s="20"/>
      <c r="R72" s="23"/>
      <c r="S72" s="20"/>
      <c r="T72" s="23"/>
      <c r="U72" s="20"/>
      <c r="V72" s="23"/>
      <c r="W72" s="20"/>
      <c r="X72" s="23"/>
      <c r="Y72" s="20"/>
      <c r="Z72" s="24"/>
      <c r="AA72" s="24"/>
      <c r="AB72" s="24"/>
    </row>
    <row r="73" spans="2:28" ht="10.5" customHeight="1">
      <c r="B73" s="25"/>
      <c r="C73" s="21"/>
      <c r="D73" s="21"/>
      <c r="E73" s="21"/>
      <c r="F73" s="23"/>
      <c r="G73" s="17"/>
      <c r="H73" s="23"/>
      <c r="I73" s="17"/>
      <c r="J73" s="23"/>
      <c r="K73" s="17"/>
      <c r="L73" s="23"/>
      <c r="M73" s="17"/>
      <c r="N73" s="23"/>
      <c r="O73" s="17"/>
      <c r="P73" s="23"/>
      <c r="Q73" s="17"/>
      <c r="R73" s="23"/>
      <c r="S73" s="17"/>
      <c r="T73" s="23"/>
      <c r="U73" s="17"/>
      <c r="V73" s="23"/>
      <c r="W73" s="17"/>
      <c r="X73" s="23"/>
      <c r="Y73" s="17"/>
      <c r="Z73" s="24"/>
      <c r="AA73" s="24"/>
      <c r="AB73" s="24"/>
    </row>
    <row r="74" spans="2:28" ht="10.5" customHeight="1">
      <c r="B74" s="22"/>
      <c r="C74" s="21"/>
      <c r="D74" s="21"/>
      <c r="E74" s="21"/>
      <c r="F74" s="23"/>
      <c r="G74" s="20"/>
      <c r="H74" s="23"/>
      <c r="I74" s="20"/>
      <c r="J74" s="23"/>
      <c r="K74" s="20"/>
      <c r="L74" s="23"/>
      <c r="M74" s="20"/>
      <c r="N74" s="23"/>
      <c r="O74" s="20"/>
      <c r="P74" s="23"/>
      <c r="Q74" s="20"/>
      <c r="R74" s="23"/>
      <c r="S74" s="20"/>
      <c r="T74" s="23"/>
      <c r="U74" s="20"/>
      <c r="V74" s="23"/>
      <c r="W74" s="20"/>
      <c r="X74" s="23"/>
      <c r="Y74" s="20"/>
      <c r="Z74" s="24"/>
      <c r="AA74" s="24"/>
      <c r="AB74" s="24"/>
    </row>
    <row r="75" spans="2:28" ht="10.5" customHeight="1">
      <c r="B75" s="25"/>
      <c r="C75" s="21"/>
      <c r="D75" s="21"/>
      <c r="E75" s="21"/>
      <c r="F75" s="23"/>
      <c r="G75" s="17"/>
      <c r="H75" s="23"/>
      <c r="I75" s="17"/>
      <c r="J75" s="23"/>
      <c r="K75" s="17"/>
      <c r="L75" s="23"/>
      <c r="M75" s="17"/>
      <c r="N75" s="23"/>
      <c r="O75" s="17"/>
      <c r="P75" s="23"/>
      <c r="Q75" s="17"/>
      <c r="R75" s="23"/>
      <c r="S75" s="17"/>
      <c r="T75" s="23"/>
      <c r="U75" s="17"/>
      <c r="V75" s="23"/>
      <c r="W75" s="17"/>
      <c r="X75" s="23"/>
      <c r="Y75" s="17"/>
      <c r="Z75" s="24"/>
      <c r="AA75" s="24"/>
      <c r="AB75" s="24"/>
    </row>
    <row r="76" spans="2:28" ht="10.5" customHeight="1">
      <c r="B76" s="22"/>
      <c r="C76" s="21"/>
      <c r="D76" s="21"/>
      <c r="E76" s="21"/>
      <c r="F76" s="23"/>
      <c r="G76" s="20"/>
      <c r="H76" s="23"/>
      <c r="I76" s="20"/>
      <c r="J76" s="23"/>
      <c r="K76" s="20"/>
      <c r="L76" s="23"/>
      <c r="M76" s="20"/>
      <c r="N76" s="23"/>
      <c r="O76" s="20"/>
      <c r="P76" s="23"/>
      <c r="Q76" s="20"/>
      <c r="R76" s="23"/>
      <c r="S76" s="20"/>
      <c r="T76" s="23"/>
      <c r="U76" s="20"/>
      <c r="V76" s="23"/>
      <c r="W76" s="20"/>
      <c r="X76" s="23"/>
      <c r="Y76" s="20"/>
      <c r="Z76" s="24"/>
      <c r="AA76" s="24"/>
      <c r="AB76" s="24"/>
    </row>
    <row r="77" spans="2:28" ht="10.5" customHeight="1">
      <c r="B77" s="25"/>
      <c r="C77" s="21"/>
      <c r="D77" s="21"/>
      <c r="E77" s="21"/>
      <c r="F77" s="23"/>
      <c r="G77" s="17"/>
      <c r="H77" s="23"/>
      <c r="I77" s="17"/>
      <c r="J77" s="23"/>
      <c r="K77" s="17"/>
      <c r="L77" s="23"/>
      <c r="M77" s="17"/>
      <c r="N77" s="23"/>
      <c r="O77" s="17"/>
      <c r="P77" s="23"/>
      <c r="Q77" s="17"/>
      <c r="R77" s="23"/>
      <c r="S77" s="17"/>
      <c r="T77" s="23"/>
      <c r="U77" s="17"/>
      <c r="V77" s="23"/>
      <c r="W77" s="17"/>
      <c r="X77" s="23"/>
      <c r="Y77" s="17"/>
      <c r="Z77" s="24"/>
      <c r="AA77" s="24"/>
      <c r="AB77" s="24"/>
    </row>
    <row r="78" spans="2:28" ht="10.5" customHeight="1">
      <c r="B78" s="22"/>
      <c r="C78" s="21"/>
      <c r="D78" s="21"/>
      <c r="E78" s="21"/>
      <c r="F78" s="23"/>
      <c r="G78" s="20"/>
      <c r="H78" s="23"/>
      <c r="I78" s="20"/>
      <c r="J78" s="23"/>
      <c r="K78" s="20"/>
      <c r="L78" s="23"/>
      <c r="M78" s="20"/>
      <c r="N78" s="23"/>
      <c r="O78" s="20"/>
      <c r="P78" s="23"/>
      <c r="Q78" s="20"/>
      <c r="R78" s="23"/>
      <c r="S78" s="20"/>
      <c r="T78" s="23"/>
      <c r="U78" s="20"/>
      <c r="V78" s="23"/>
      <c r="W78" s="20"/>
      <c r="X78" s="23"/>
      <c r="Y78" s="20"/>
      <c r="Z78" s="24"/>
      <c r="AA78" s="24"/>
      <c r="AB78" s="24"/>
    </row>
    <row r="79" spans="2:28" ht="10.5" customHeight="1">
      <c r="B79" s="25"/>
      <c r="C79" s="21"/>
      <c r="D79" s="21"/>
      <c r="E79" s="21"/>
      <c r="F79" s="23"/>
      <c r="G79" s="17"/>
      <c r="H79" s="23"/>
      <c r="I79" s="17"/>
      <c r="J79" s="23"/>
      <c r="K79" s="17"/>
      <c r="L79" s="23"/>
      <c r="M79" s="17"/>
      <c r="N79" s="23"/>
      <c r="O79" s="17"/>
      <c r="P79" s="23"/>
      <c r="Q79" s="17"/>
      <c r="R79" s="23"/>
      <c r="S79" s="17"/>
      <c r="T79" s="23"/>
      <c r="U79" s="17"/>
      <c r="V79" s="23"/>
      <c r="W79" s="17"/>
      <c r="X79" s="23"/>
      <c r="Y79" s="17"/>
      <c r="Z79" s="24"/>
      <c r="AA79" s="24"/>
      <c r="AB79" s="24"/>
    </row>
    <row r="80" spans="2:28" ht="10.5" customHeight="1">
      <c r="B80" s="22"/>
      <c r="C80" s="21"/>
      <c r="D80" s="21"/>
      <c r="E80" s="21"/>
      <c r="F80" s="23"/>
      <c r="G80" s="20"/>
      <c r="H80" s="23"/>
      <c r="I80" s="20"/>
      <c r="J80" s="23"/>
      <c r="K80" s="20"/>
      <c r="L80" s="23"/>
      <c r="M80" s="20"/>
      <c r="N80" s="23"/>
      <c r="O80" s="20"/>
      <c r="P80" s="23"/>
      <c r="Q80" s="20"/>
      <c r="R80" s="23"/>
      <c r="S80" s="20"/>
      <c r="T80" s="23"/>
      <c r="U80" s="20"/>
      <c r="V80" s="23"/>
      <c r="W80" s="20"/>
      <c r="X80" s="23"/>
      <c r="Y80" s="20"/>
      <c r="Z80" s="24"/>
      <c r="AA80" s="24"/>
      <c r="AB80" s="24"/>
    </row>
    <row r="81" spans="2:28" ht="10.5" customHeight="1">
      <c r="B81" s="25"/>
      <c r="C81" s="21"/>
      <c r="D81" s="21"/>
      <c r="E81" s="21"/>
      <c r="F81" s="23"/>
      <c r="G81" s="17"/>
      <c r="H81" s="23"/>
      <c r="I81" s="17"/>
      <c r="J81" s="23"/>
      <c r="K81" s="17"/>
      <c r="L81" s="23"/>
      <c r="M81" s="17"/>
      <c r="N81" s="23"/>
      <c r="O81" s="17"/>
      <c r="P81" s="23"/>
      <c r="Q81" s="17"/>
      <c r="R81" s="23"/>
      <c r="S81" s="17"/>
      <c r="T81" s="23"/>
      <c r="U81" s="17"/>
      <c r="V81" s="23"/>
      <c r="W81" s="17"/>
      <c r="X81" s="23"/>
      <c r="Y81" s="17"/>
      <c r="Z81" s="24"/>
      <c r="AA81" s="24"/>
      <c r="AB81" s="24"/>
    </row>
    <row r="82" spans="2:28" ht="10.5" customHeight="1">
      <c r="B82" s="22"/>
      <c r="C82" s="21"/>
      <c r="D82" s="21"/>
      <c r="E82" s="21"/>
      <c r="F82" s="23"/>
      <c r="G82" s="20"/>
      <c r="H82" s="23"/>
      <c r="I82" s="20"/>
      <c r="J82" s="23"/>
      <c r="K82" s="20"/>
      <c r="L82" s="23"/>
      <c r="M82" s="20"/>
      <c r="N82" s="23"/>
      <c r="O82" s="20"/>
      <c r="P82" s="23"/>
      <c r="Q82" s="20"/>
      <c r="R82" s="23"/>
      <c r="S82" s="20"/>
      <c r="T82" s="23"/>
      <c r="U82" s="20"/>
      <c r="V82" s="23"/>
      <c r="W82" s="20"/>
      <c r="X82" s="23"/>
      <c r="Y82" s="20"/>
      <c r="Z82" s="24"/>
      <c r="AA82" s="24"/>
      <c r="AB82" s="24"/>
    </row>
    <row r="83" spans="2:28" ht="10.5" customHeight="1">
      <c r="B83" s="25"/>
      <c r="C83" s="21"/>
      <c r="D83" s="21"/>
      <c r="E83" s="21"/>
      <c r="F83" s="23"/>
      <c r="G83" s="17"/>
      <c r="H83" s="23"/>
      <c r="I83" s="17"/>
      <c r="J83" s="23"/>
      <c r="K83" s="17"/>
      <c r="L83" s="23"/>
      <c r="M83" s="17"/>
      <c r="N83" s="23"/>
      <c r="O83" s="17"/>
      <c r="P83" s="23"/>
      <c r="Q83" s="17"/>
      <c r="R83" s="23"/>
      <c r="S83" s="17"/>
      <c r="T83" s="23"/>
      <c r="U83" s="17"/>
      <c r="V83" s="23"/>
      <c r="W83" s="17"/>
      <c r="X83" s="23"/>
      <c r="Y83" s="17"/>
      <c r="Z83" s="24"/>
      <c r="AA83" s="24"/>
      <c r="AB83" s="24"/>
    </row>
    <row r="84" spans="2:28" ht="10.5" customHeight="1">
      <c r="B84" s="22"/>
      <c r="C84" s="21"/>
      <c r="D84" s="21"/>
      <c r="E84" s="21"/>
      <c r="F84" s="23"/>
      <c r="G84" s="20"/>
      <c r="H84" s="23"/>
      <c r="I84" s="20"/>
      <c r="J84" s="23"/>
      <c r="K84" s="20"/>
      <c r="L84" s="23"/>
      <c r="M84" s="20"/>
      <c r="N84" s="23"/>
      <c r="O84" s="20"/>
      <c r="P84" s="23"/>
      <c r="Q84" s="20"/>
      <c r="R84" s="23"/>
      <c r="S84" s="20"/>
      <c r="T84" s="23"/>
      <c r="U84" s="20"/>
      <c r="V84" s="23"/>
      <c r="W84" s="20"/>
      <c r="X84" s="23"/>
      <c r="Y84" s="20"/>
      <c r="Z84" s="24"/>
      <c r="AA84" s="24"/>
      <c r="AB84" s="24"/>
    </row>
    <row r="85" spans="2:28" ht="10.5" customHeight="1">
      <c r="B85" s="25"/>
      <c r="C85" s="21"/>
      <c r="D85" s="21"/>
      <c r="E85" s="21"/>
      <c r="F85" s="23"/>
      <c r="G85" s="17"/>
      <c r="H85" s="23"/>
      <c r="I85" s="17"/>
      <c r="J85" s="23"/>
      <c r="K85" s="17"/>
      <c r="L85" s="23"/>
      <c r="M85" s="17"/>
      <c r="N85" s="23"/>
      <c r="O85" s="17"/>
      <c r="P85" s="23"/>
      <c r="Q85" s="17"/>
      <c r="R85" s="23"/>
      <c r="S85" s="17"/>
      <c r="T85" s="23"/>
      <c r="U85" s="17"/>
      <c r="V85" s="23"/>
      <c r="W85" s="17"/>
      <c r="X85" s="23"/>
      <c r="Y85" s="17"/>
      <c r="Z85" s="24"/>
      <c r="AA85" s="24"/>
      <c r="AB85" s="24"/>
    </row>
    <row r="86" spans="2:28" ht="10.5" customHeight="1">
      <c r="B86" s="22"/>
      <c r="C86" s="21"/>
      <c r="D86" s="21"/>
      <c r="E86" s="21"/>
      <c r="F86" s="23"/>
      <c r="G86" s="20"/>
      <c r="H86" s="23"/>
      <c r="I86" s="20"/>
      <c r="J86" s="23"/>
      <c r="K86" s="20"/>
      <c r="L86" s="23"/>
      <c r="M86" s="20"/>
      <c r="N86" s="23"/>
      <c r="O86" s="20"/>
      <c r="P86" s="23"/>
      <c r="Q86" s="20"/>
      <c r="R86" s="23"/>
      <c r="S86" s="20"/>
      <c r="T86" s="23"/>
      <c r="U86" s="20"/>
      <c r="V86" s="23"/>
      <c r="W86" s="20"/>
      <c r="X86" s="23"/>
      <c r="Y86" s="20"/>
      <c r="Z86" s="24"/>
      <c r="AA86" s="24"/>
      <c r="AB86" s="24"/>
    </row>
    <row r="87" spans="2:28" ht="10.5" customHeight="1">
      <c r="B87" s="25"/>
      <c r="C87" s="21"/>
      <c r="D87" s="21"/>
      <c r="E87" s="21"/>
      <c r="F87" s="23"/>
      <c r="G87" s="17"/>
      <c r="H87" s="23"/>
      <c r="I87" s="17"/>
      <c r="J87" s="23"/>
      <c r="K87" s="17"/>
      <c r="L87" s="23"/>
      <c r="M87" s="17"/>
      <c r="N87" s="23"/>
      <c r="O87" s="17"/>
      <c r="P87" s="23"/>
      <c r="Q87" s="17"/>
      <c r="R87" s="23"/>
      <c r="S87" s="17"/>
      <c r="T87" s="23"/>
      <c r="U87" s="17"/>
      <c r="V87" s="23"/>
      <c r="W87" s="17"/>
      <c r="X87" s="23"/>
      <c r="Y87" s="17"/>
      <c r="Z87" s="24"/>
      <c r="AA87" s="24"/>
      <c r="AB87" s="24"/>
    </row>
    <row r="88" spans="2:28" ht="10.5" customHeight="1">
      <c r="B88" s="22"/>
      <c r="C88" s="21"/>
      <c r="D88" s="21"/>
      <c r="E88" s="21"/>
      <c r="F88" s="23"/>
      <c r="G88" s="20"/>
      <c r="H88" s="23"/>
      <c r="I88" s="20"/>
      <c r="J88" s="23"/>
      <c r="K88" s="20"/>
      <c r="L88" s="23"/>
      <c r="M88" s="20"/>
      <c r="N88" s="23"/>
      <c r="O88" s="20"/>
      <c r="P88" s="23"/>
      <c r="Q88" s="20"/>
      <c r="R88" s="23"/>
      <c r="S88" s="20"/>
      <c r="T88" s="23"/>
      <c r="U88" s="20"/>
      <c r="V88" s="23"/>
      <c r="W88" s="20"/>
      <c r="X88" s="23"/>
      <c r="Y88" s="20"/>
      <c r="Z88" s="24"/>
      <c r="AA88" s="24"/>
      <c r="AB88" s="24"/>
    </row>
    <row r="89" spans="2:28" ht="10.5" customHeight="1">
      <c r="B89" s="25"/>
      <c r="C89" s="21"/>
      <c r="D89" s="21"/>
      <c r="E89" s="21"/>
      <c r="F89" s="23"/>
      <c r="G89" s="17"/>
      <c r="H89" s="23"/>
      <c r="I89" s="17"/>
      <c r="J89" s="23"/>
      <c r="K89" s="17"/>
      <c r="L89" s="23"/>
      <c r="M89" s="17"/>
      <c r="N89" s="23"/>
      <c r="O89" s="17"/>
      <c r="P89" s="23"/>
      <c r="Q89" s="17"/>
      <c r="R89" s="23"/>
      <c r="S89" s="17"/>
      <c r="T89" s="23"/>
      <c r="U89" s="17"/>
      <c r="V89" s="23"/>
      <c r="W89" s="17"/>
      <c r="X89" s="23"/>
      <c r="Y89" s="17"/>
      <c r="Z89" s="24"/>
      <c r="AA89" s="24"/>
      <c r="AB89" s="24"/>
    </row>
    <row r="90" spans="2:28" ht="10.5" customHeight="1">
      <c r="B90" s="22"/>
      <c r="C90" s="21"/>
      <c r="D90" s="21"/>
      <c r="E90" s="21"/>
      <c r="F90" s="23"/>
      <c r="G90" s="20"/>
      <c r="H90" s="23"/>
      <c r="I90" s="20"/>
      <c r="J90" s="23"/>
      <c r="K90" s="20"/>
      <c r="L90" s="23"/>
      <c r="M90" s="20"/>
      <c r="N90" s="23"/>
      <c r="O90" s="20"/>
      <c r="P90" s="23"/>
      <c r="Q90" s="20"/>
      <c r="R90" s="23"/>
      <c r="S90" s="20"/>
      <c r="T90" s="23"/>
      <c r="U90" s="20"/>
      <c r="V90" s="23"/>
      <c r="W90" s="20"/>
      <c r="X90" s="23"/>
      <c r="Y90" s="20"/>
      <c r="Z90" s="24"/>
      <c r="AA90" s="24"/>
      <c r="AB90" s="24"/>
    </row>
    <row r="91" spans="2:28" ht="10.5" customHeight="1">
      <c r="B91" s="25"/>
      <c r="C91" s="21"/>
      <c r="D91" s="21"/>
      <c r="E91" s="21"/>
      <c r="F91" s="23"/>
      <c r="G91" s="17"/>
      <c r="H91" s="23"/>
      <c r="I91" s="17"/>
      <c r="J91" s="23"/>
      <c r="K91" s="17"/>
      <c r="L91" s="23"/>
      <c r="M91" s="17"/>
      <c r="N91" s="23"/>
      <c r="O91" s="17"/>
      <c r="P91" s="23"/>
      <c r="Q91" s="17"/>
      <c r="R91" s="23"/>
      <c r="S91" s="17"/>
      <c r="T91" s="23"/>
      <c r="U91" s="17"/>
      <c r="V91" s="23"/>
      <c r="W91" s="17"/>
      <c r="X91" s="23"/>
      <c r="Y91" s="17"/>
      <c r="Z91" s="24"/>
      <c r="AA91" s="24"/>
      <c r="AB91" s="24"/>
    </row>
    <row r="92" spans="2:28" ht="10.5" customHeight="1">
      <c r="B92" s="22"/>
      <c r="C92" s="21"/>
      <c r="D92" s="21"/>
      <c r="E92" s="21"/>
      <c r="F92" s="23"/>
      <c r="G92" s="20"/>
      <c r="H92" s="23"/>
      <c r="I92" s="20"/>
      <c r="J92" s="23"/>
      <c r="K92" s="20"/>
      <c r="L92" s="23"/>
      <c r="M92" s="20"/>
      <c r="N92" s="23"/>
      <c r="O92" s="20"/>
      <c r="P92" s="23"/>
      <c r="Q92" s="20"/>
      <c r="R92" s="23"/>
      <c r="S92" s="20"/>
      <c r="T92" s="23"/>
      <c r="U92" s="20"/>
      <c r="V92" s="23"/>
      <c r="W92" s="20"/>
      <c r="X92" s="23"/>
      <c r="Y92" s="20"/>
      <c r="Z92" s="24"/>
      <c r="AA92" s="24"/>
      <c r="AB92" s="24"/>
    </row>
    <row r="93" spans="2:28" ht="10.5" customHeight="1">
      <c r="B93" s="25"/>
      <c r="C93" s="21"/>
      <c r="D93" s="21"/>
      <c r="E93" s="21"/>
      <c r="F93" s="23"/>
      <c r="G93" s="17"/>
      <c r="H93" s="23"/>
      <c r="I93" s="17"/>
      <c r="J93" s="23"/>
      <c r="K93" s="17"/>
      <c r="L93" s="23"/>
      <c r="M93" s="17"/>
      <c r="N93" s="23"/>
      <c r="O93" s="17"/>
      <c r="P93" s="23"/>
      <c r="Q93" s="17"/>
      <c r="R93" s="23"/>
      <c r="S93" s="17"/>
      <c r="T93" s="23"/>
      <c r="U93" s="17"/>
      <c r="V93" s="23"/>
      <c r="W93" s="17"/>
      <c r="X93" s="23"/>
      <c r="Y93" s="17"/>
      <c r="Z93" s="24"/>
      <c r="AA93" s="24"/>
      <c r="AB93" s="24"/>
    </row>
    <row r="94" spans="2:28" ht="10.5" customHeight="1">
      <c r="B94" s="22"/>
      <c r="C94" s="21"/>
      <c r="D94" s="21"/>
      <c r="E94" s="21"/>
      <c r="F94" s="23"/>
      <c r="G94" s="20"/>
      <c r="H94" s="23"/>
      <c r="I94" s="20"/>
      <c r="J94" s="23"/>
      <c r="K94" s="20"/>
      <c r="L94" s="23"/>
      <c r="M94" s="20"/>
      <c r="N94" s="23"/>
      <c r="O94" s="20"/>
      <c r="P94" s="23"/>
      <c r="Q94" s="20"/>
      <c r="R94" s="23"/>
      <c r="S94" s="20"/>
      <c r="T94" s="23"/>
      <c r="U94" s="20"/>
      <c r="V94" s="23"/>
      <c r="W94" s="20"/>
      <c r="X94" s="23"/>
      <c r="Y94" s="20"/>
      <c r="Z94" s="24"/>
      <c r="AA94" s="24"/>
      <c r="AB94" s="24"/>
    </row>
    <row r="95" spans="2:28" ht="10.5" customHeight="1">
      <c r="B95" s="25"/>
      <c r="C95" s="21"/>
      <c r="D95" s="21"/>
      <c r="E95" s="21"/>
      <c r="F95" s="23"/>
      <c r="G95" s="17"/>
      <c r="H95" s="23"/>
      <c r="I95" s="17"/>
      <c r="J95" s="23"/>
      <c r="K95" s="17"/>
      <c r="L95" s="23"/>
      <c r="M95" s="17"/>
      <c r="N95" s="23"/>
      <c r="O95" s="17"/>
      <c r="P95" s="23"/>
      <c r="Q95" s="17"/>
      <c r="R95" s="23"/>
      <c r="S95" s="17"/>
      <c r="T95" s="23"/>
      <c r="U95" s="17"/>
      <c r="V95" s="23"/>
      <c r="W95" s="17"/>
      <c r="X95" s="23"/>
      <c r="Y95" s="17"/>
      <c r="Z95" s="24"/>
      <c r="AA95" s="24"/>
      <c r="AB95" s="24"/>
    </row>
    <row r="96" spans="2:28" ht="10.5" customHeight="1">
      <c r="B96" s="22"/>
      <c r="C96" s="21"/>
      <c r="D96" s="21"/>
      <c r="E96" s="21"/>
      <c r="F96" s="23"/>
      <c r="G96" s="20"/>
      <c r="H96" s="23"/>
      <c r="I96" s="20"/>
      <c r="J96" s="23"/>
      <c r="K96" s="20"/>
      <c r="L96" s="23"/>
      <c r="M96" s="20"/>
      <c r="N96" s="23"/>
      <c r="O96" s="20"/>
      <c r="P96" s="23"/>
      <c r="Q96" s="20"/>
      <c r="R96" s="23"/>
      <c r="S96" s="20"/>
      <c r="T96" s="23"/>
      <c r="U96" s="20"/>
      <c r="V96" s="23"/>
      <c r="W96" s="20"/>
      <c r="X96" s="23"/>
      <c r="Y96" s="20"/>
      <c r="Z96" s="24"/>
      <c r="AA96" s="24"/>
      <c r="AB96" s="24"/>
    </row>
    <row r="97" spans="2:28" ht="10.5" customHeight="1">
      <c r="B97" s="25"/>
      <c r="C97" s="21"/>
      <c r="D97" s="21"/>
      <c r="E97" s="21"/>
      <c r="F97" s="23"/>
      <c r="G97" s="17"/>
      <c r="H97" s="23"/>
      <c r="I97" s="17"/>
      <c r="J97" s="23"/>
      <c r="K97" s="17"/>
      <c r="L97" s="23"/>
      <c r="M97" s="17"/>
      <c r="N97" s="23"/>
      <c r="O97" s="17"/>
      <c r="P97" s="23"/>
      <c r="Q97" s="17"/>
      <c r="R97" s="23"/>
      <c r="S97" s="17"/>
      <c r="T97" s="23"/>
      <c r="U97" s="17"/>
      <c r="V97" s="23"/>
      <c r="W97" s="17"/>
      <c r="X97" s="23"/>
      <c r="Y97" s="17"/>
      <c r="Z97" s="24"/>
      <c r="AA97" s="24"/>
      <c r="AB97" s="24"/>
    </row>
    <row r="98" spans="2:28" ht="10.5" customHeight="1">
      <c r="B98" s="22"/>
      <c r="C98" s="21"/>
      <c r="D98" s="21"/>
      <c r="E98" s="21"/>
      <c r="F98" s="23"/>
      <c r="G98" s="20"/>
      <c r="H98" s="23"/>
      <c r="I98" s="20"/>
      <c r="J98" s="23"/>
      <c r="K98" s="20"/>
      <c r="L98" s="23"/>
      <c r="M98" s="20"/>
      <c r="N98" s="23"/>
      <c r="O98" s="20"/>
      <c r="P98" s="23"/>
      <c r="Q98" s="20"/>
      <c r="R98" s="23"/>
      <c r="S98" s="20"/>
      <c r="T98" s="23"/>
      <c r="U98" s="20"/>
      <c r="V98" s="23"/>
      <c r="W98" s="20"/>
      <c r="X98" s="23"/>
      <c r="Y98" s="20"/>
      <c r="Z98" s="24"/>
      <c r="AA98" s="24"/>
      <c r="AB98" s="24"/>
    </row>
    <row r="99" spans="2:28" ht="10.5" customHeight="1">
      <c r="B99" s="25"/>
      <c r="C99" s="21"/>
      <c r="D99" s="21"/>
      <c r="E99" s="21"/>
      <c r="F99" s="23"/>
      <c r="G99" s="17"/>
      <c r="H99" s="23"/>
      <c r="I99" s="17"/>
      <c r="J99" s="23"/>
      <c r="K99" s="17"/>
      <c r="L99" s="23"/>
      <c r="M99" s="17"/>
      <c r="N99" s="23"/>
      <c r="O99" s="17"/>
      <c r="P99" s="23"/>
      <c r="Q99" s="17"/>
      <c r="R99" s="23"/>
      <c r="S99" s="17"/>
      <c r="T99" s="23"/>
      <c r="U99" s="17"/>
      <c r="V99" s="23"/>
      <c r="W99" s="17"/>
      <c r="X99" s="23"/>
      <c r="Y99" s="17"/>
      <c r="Z99" s="24"/>
      <c r="AA99" s="24"/>
      <c r="AB99" s="24"/>
    </row>
    <row r="100" spans="2:31" ht="10.5" customHeight="1">
      <c r="B100" s="22"/>
      <c r="C100" s="21"/>
      <c r="D100" s="21"/>
      <c r="E100" s="21"/>
      <c r="F100" s="23"/>
      <c r="G100" s="20"/>
      <c r="H100" s="23"/>
      <c r="I100" s="20"/>
      <c r="J100" s="23"/>
      <c r="K100" s="20"/>
      <c r="L100" s="23"/>
      <c r="M100" s="20"/>
      <c r="N100" s="23"/>
      <c r="O100" s="20"/>
      <c r="P100" s="23"/>
      <c r="Q100" s="20"/>
      <c r="R100" s="23"/>
      <c r="S100" s="20"/>
      <c r="T100" s="23"/>
      <c r="U100" s="20"/>
      <c r="V100" s="23"/>
      <c r="W100" s="20"/>
      <c r="X100" s="23"/>
      <c r="Y100" s="20"/>
      <c r="Z100" s="24"/>
      <c r="AA100" s="24"/>
      <c r="AB100" s="24"/>
      <c r="AC100" s="2"/>
      <c r="AD100" s="2"/>
      <c r="AE100" s="2"/>
    </row>
    <row r="101" spans="2:31" ht="16.5">
      <c r="B101" s="31"/>
      <c r="C101" s="32"/>
      <c r="D101" s="32"/>
      <c r="E101" s="33"/>
      <c r="F101" s="34"/>
      <c r="N101" s="35"/>
      <c r="O101" s="33"/>
      <c r="P101" s="33"/>
      <c r="Q101" s="33"/>
      <c r="R101" s="38"/>
      <c r="S101" s="36"/>
      <c r="T101" s="38"/>
      <c r="U101" s="36"/>
      <c r="V101" s="38"/>
      <c r="W101" s="37"/>
      <c r="X101" s="38"/>
      <c r="Y101" s="36"/>
      <c r="Z101" s="24"/>
      <c r="AA101" s="24"/>
      <c r="AB101" s="24"/>
      <c r="AC101" s="2"/>
      <c r="AD101" s="2"/>
      <c r="AE101" s="2"/>
    </row>
    <row r="102" spans="2:31" ht="16.5">
      <c r="B102" s="39"/>
      <c r="C102" s="32"/>
      <c r="D102" s="45"/>
      <c r="E102" s="70"/>
      <c r="F102" s="71"/>
      <c r="G102" s="2"/>
      <c r="H102" s="2"/>
      <c r="I102" s="2"/>
      <c r="J102" s="2"/>
      <c r="K102" s="2"/>
      <c r="L102" s="2"/>
      <c r="M102" s="2"/>
      <c r="N102" s="35"/>
      <c r="O102" s="33"/>
      <c r="P102" s="33"/>
      <c r="Q102" s="33"/>
      <c r="R102" s="38"/>
      <c r="S102" s="36"/>
      <c r="T102" s="38"/>
      <c r="U102" s="36"/>
      <c r="V102" s="38"/>
      <c r="W102" s="37"/>
      <c r="X102" s="38"/>
      <c r="Y102" s="36"/>
      <c r="Z102" s="24"/>
      <c r="AA102" s="24"/>
      <c r="AB102" s="24"/>
      <c r="AC102" s="2"/>
      <c r="AD102" s="2"/>
      <c r="AE102" s="2"/>
    </row>
    <row r="103" spans="2:31" ht="15.75">
      <c r="B103" s="25"/>
      <c r="C103" s="21"/>
      <c r="D103" s="21"/>
      <c r="E103" s="21"/>
      <c r="F103" s="23"/>
      <c r="G103" s="17"/>
      <c r="H103" s="23"/>
      <c r="I103" s="17"/>
      <c r="J103" s="23"/>
      <c r="K103" s="17"/>
      <c r="L103" s="23"/>
      <c r="M103" s="17"/>
      <c r="N103" s="23"/>
      <c r="O103" s="17"/>
      <c r="P103" s="23"/>
      <c r="Q103" s="17"/>
      <c r="R103" s="23"/>
      <c r="S103" s="17"/>
      <c r="T103" s="23"/>
      <c r="U103" s="17"/>
      <c r="V103" s="23"/>
      <c r="W103" s="17"/>
      <c r="X103" s="23"/>
      <c r="Y103" s="17"/>
      <c r="Z103" s="24"/>
      <c r="AA103" s="24"/>
      <c r="AB103" s="24"/>
      <c r="AC103" s="2"/>
      <c r="AD103" s="2"/>
      <c r="AE103" s="2"/>
    </row>
    <row r="104" spans="2:31" ht="15">
      <c r="B104" s="22"/>
      <c r="C104" s="21"/>
      <c r="D104" s="21"/>
      <c r="E104" s="21"/>
      <c r="F104" s="23"/>
      <c r="G104" s="20"/>
      <c r="H104" s="23"/>
      <c r="I104" s="20"/>
      <c r="J104" s="23"/>
      <c r="K104" s="20"/>
      <c r="L104" s="23"/>
      <c r="M104" s="20"/>
      <c r="N104" s="23"/>
      <c r="O104" s="20"/>
      <c r="P104" s="23"/>
      <c r="Q104" s="20"/>
      <c r="R104" s="23"/>
      <c r="S104" s="20"/>
      <c r="T104" s="23"/>
      <c r="U104" s="20"/>
      <c r="V104" s="23"/>
      <c r="W104" s="20"/>
      <c r="X104" s="23"/>
      <c r="Y104" s="20"/>
      <c r="Z104" s="24"/>
      <c r="AA104" s="24"/>
      <c r="AB104" s="24"/>
      <c r="AC104" s="2"/>
      <c r="AD104" s="2"/>
      <c r="AE104" s="2"/>
    </row>
    <row r="105" spans="2:31" ht="15.75">
      <c r="B105" s="25"/>
      <c r="C105" s="21"/>
      <c r="D105" s="21"/>
      <c r="E105" s="21"/>
      <c r="F105" s="23"/>
      <c r="G105" s="17"/>
      <c r="H105" s="23"/>
      <c r="I105" s="17"/>
      <c r="J105" s="23"/>
      <c r="K105" s="17"/>
      <c r="L105" s="23"/>
      <c r="M105" s="17"/>
      <c r="N105" s="23"/>
      <c r="O105" s="17"/>
      <c r="P105" s="23"/>
      <c r="Q105" s="17"/>
      <c r="R105" s="23"/>
      <c r="S105" s="17"/>
      <c r="T105" s="23"/>
      <c r="U105" s="17"/>
      <c r="V105" s="23"/>
      <c r="W105" s="17"/>
      <c r="X105" s="23"/>
      <c r="Y105" s="17"/>
      <c r="Z105" s="24"/>
      <c r="AA105" s="24"/>
      <c r="AB105" s="24"/>
      <c r="AC105" s="2"/>
      <c r="AD105" s="2"/>
      <c r="AE105" s="2"/>
    </row>
    <row r="106" spans="2:31" ht="15">
      <c r="B106" s="22"/>
      <c r="C106" s="21"/>
      <c r="D106" s="21"/>
      <c r="E106" s="21"/>
      <c r="F106" s="23"/>
      <c r="G106" s="20"/>
      <c r="H106" s="23"/>
      <c r="I106" s="20"/>
      <c r="J106" s="23"/>
      <c r="K106" s="20"/>
      <c r="L106" s="23"/>
      <c r="M106" s="20"/>
      <c r="N106" s="23"/>
      <c r="O106" s="20"/>
      <c r="P106" s="23"/>
      <c r="Q106" s="20"/>
      <c r="R106" s="23"/>
      <c r="S106" s="20"/>
      <c r="T106" s="23"/>
      <c r="U106" s="20"/>
      <c r="V106" s="23"/>
      <c r="W106" s="20"/>
      <c r="X106" s="23"/>
      <c r="Y106" s="20"/>
      <c r="Z106" s="24"/>
      <c r="AA106" s="24"/>
      <c r="AB106" s="24"/>
      <c r="AC106" s="2"/>
      <c r="AD106" s="2"/>
      <c r="AE106" s="2"/>
    </row>
    <row r="107" spans="2:31" ht="15.75">
      <c r="B107" s="25"/>
      <c r="C107" s="21"/>
      <c r="D107" s="21"/>
      <c r="E107" s="21"/>
      <c r="F107" s="23"/>
      <c r="G107" s="17"/>
      <c r="H107" s="23"/>
      <c r="I107" s="17"/>
      <c r="J107" s="23"/>
      <c r="K107" s="17"/>
      <c r="L107" s="23"/>
      <c r="M107" s="17"/>
      <c r="N107" s="23"/>
      <c r="O107" s="17"/>
      <c r="P107" s="23"/>
      <c r="Q107" s="17"/>
      <c r="R107" s="23"/>
      <c r="S107" s="17"/>
      <c r="T107" s="23"/>
      <c r="U107" s="17"/>
      <c r="V107" s="23"/>
      <c r="W107" s="17"/>
      <c r="X107" s="23"/>
      <c r="Y107" s="17"/>
      <c r="Z107" s="24"/>
      <c r="AA107" s="24"/>
      <c r="AB107" s="24"/>
      <c r="AC107" s="2"/>
      <c r="AD107" s="2"/>
      <c r="AE107" s="2"/>
    </row>
    <row r="108" spans="2:31" ht="15">
      <c r="B108" s="22"/>
      <c r="C108" s="21"/>
      <c r="D108" s="21"/>
      <c r="E108" s="21"/>
      <c r="F108" s="23"/>
      <c r="G108" s="20"/>
      <c r="H108" s="23"/>
      <c r="I108" s="20"/>
      <c r="J108" s="23"/>
      <c r="K108" s="20"/>
      <c r="L108" s="23"/>
      <c r="M108" s="20"/>
      <c r="N108" s="23"/>
      <c r="O108" s="20"/>
      <c r="P108" s="23"/>
      <c r="Q108" s="20"/>
      <c r="R108" s="23"/>
      <c r="S108" s="20"/>
      <c r="T108" s="23"/>
      <c r="U108" s="20"/>
      <c r="V108" s="23"/>
      <c r="W108" s="20"/>
      <c r="X108" s="23"/>
      <c r="Y108" s="20"/>
      <c r="Z108" s="24"/>
      <c r="AA108" s="24"/>
      <c r="AB108" s="24"/>
      <c r="AC108" s="2"/>
      <c r="AD108" s="2"/>
      <c r="AE108" s="2"/>
    </row>
    <row r="109" spans="2:31" ht="15.75">
      <c r="B109" s="25"/>
      <c r="C109" s="21"/>
      <c r="D109" s="21"/>
      <c r="E109" s="21"/>
      <c r="F109" s="23"/>
      <c r="G109" s="17"/>
      <c r="H109" s="23"/>
      <c r="I109" s="17"/>
      <c r="J109" s="23"/>
      <c r="K109" s="17"/>
      <c r="L109" s="23"/>
      <c r="M109" s="17"/>
      <c r="N109" s="23"/>
      <c r="O109" s="17"/>
      <c r="P109" s="23"/>
      <c r="Q109" s="17"/>
      <c r="R109" s="23"/>
      <c r="S109" s="17"/>
      <c r="T109" s="23"/>
      <c r="U109" s="17"/>
      <c r="V109" s="23"/>
      <c r="W109" s="17"/>
      <c r="X109" s="23"/>
      <c r="Y109" s="17"/>
      <c r="Z109" s="24"/>
      <c r="AA109" s="24"/>
      <c r="AB109" s="24"/>
      <c r="AC109" s="2"/>
      <c r="AD109" s="2"/>
      <c r="AE109" s="2"/>
    </row>
    <row r="110" spans="2:31" ht="15">
      <c r="B110" s="22"/>
      <c r="C110" s="21"/>
      <c r="D110" s="21"/>
      <c r="E110" s="21"/>
      <c r="F110" s="23"/>
      <c r="G110" s="20"/>
      <c r="H110" s="23"/>
      <c r="I110" s="20"/>
      <c r="J110" s="23"/>
      <c r="K110" s="20"/>
      <c r="L110" s="23"/>
      <c r="M110" s="20"/>
      <c r="N110" s="23"/>
      <c r="O110" s="20"/>
      <c r="P110" s="23"/>
      <c r="Q110" s="20"/>
      <c r="R110" s="23"/>
      <c r="S110" s="20"/>
      <c r="T110" s="23"/>
      <c r="U110" s="20"/>
      <c r="V110" s="23"/>
      <c r="W110" s="20"/>
      <c r="X110" s="23"/>
      <c r="Y110" s="20"/>
      <c r="Z110" s="24"/>
      <c r="AA110" s="24"/>
      <c r="AB110" s="24"/>
      <c r="AC110" s="2"/>
      <c r="AD110" s="2"/>
      <c r="AE110" s="2"/>
    </row>
    <row r="111" spans="2:31" ht="15.75">
      <c r="B111" s="25"/>
      <c r="C111" s="21"/>
      <c r="D111" s="21"/>
      <c r="E111" s="21"/>
      <c r="F111" s="23"/>
      <c r="G111" s="17"/>
      <c r="H111" s="23"/>
      <c r="I111" s="17"/>
      <c r="J111" s="23"/>
      <c r="K111" s="17"/>
      <c r="L111" s="23"/>
      <c r="M111" s="17"/>
      <c r="N111" s="23"/>
      <c r="O111" s="17"/>
      <c r="P111" s="23"/>
      <c r="Q111" s="17"/>
      <c r="R111" s="23"/>
      <c r="S111" s="17"/>
      <c r="T111" s="23"/>
      <c r="U111" s="17"/>
      <c r="V111" s="23"/>
      <c r="W111" s="17"/>
      <c r="X111" s="23"/>
      <c r="Y111" s="17"/>
      <c r="Z111" s="24"/>
      <c r="AA111" s="24"/>
      <c r="AB111" s="24"/>
      <c r="AC111" s="2"/>
      <c r="AD111" s="2"/>
      <c r="AE111" s="2"/>
    </row>
    <row r="112" spans="2:31" ht="15">
      <c r="B112" s="22"/>
      <c r="C112" s="21"/>
      <c r="D112" s="21"/>
      <c r="E112" s="21"/>
      <c r="F112" s="23"/>
      <c r="G112" s="20"/>
      <c r="H112" s="23"/>
      <c r="I112" s="20"/>
      <c r="J112" s="23"/>
      <c r="K112" s="20"/>
      <c r="L112" s="23"/>
      <c r="M112" s="20"/>
      <c r="N112" s="23"/>
      <c r="O112" s="20"/>
      <c r="P112" s="23"/>
      <c r="Q112" s="20"/>
      <c r="R112" s="23"/>
      <c r="S112" s="20"/>
      <c r="T112" s="23"/>
      <c r="U112" s="20"/>
      <c r="V112" s="23"/>
      <c r="W112" s="20"/>
      <c r="X112" s="23"/>
      <c r="Y112" s="20"/>
      <c r="Z112" s="24"/>
      <c r="AA112" s="24"/>
      <c r="AB112" s="24"/>
      <c r="AC112" s="2"/>
      <c r="AD112" s="2"/>
      <c r="AE112" s="2"/>
    </row>
    <row r="113" spans="2:31" ht="15.75">
      <c r="B113" s="25"/>
      <c r="C113" s="21"/>
      <c r="D113" s="21"/>
      <c r="E113" s="21"/>
      <c r="F113" s="23"/>
      <c r="G113" s="17"/>
      <c r="H113" s="23"/>
      <c r="I113" s="17"/>
      <c r="J113" s="23"/>
      <c r="K113" s="17"/>
      <c r="L113" s="23"/>
      <c r="M113" s="17"/>
      <c r="N113" s="23"/>
      <c r="O113" s="17"/>
      <c r="P113" s="23"/>
      <c r="Q113" s="17"/>
      <c r="R113" s="23"/>
      <c r="S113" s="17"/>
      <c r="T113" s="23"/>
      <c r="U113" s="17"/>
      <c r="V113" s="23"/>
      <c r="W113" s="17"/>
      <c r="X113" s="23"/>
      <c r="Y113" s="17"/>
      <c r="Z113" s="24"/>
      <c r="AA113" s="24"/>
      <c r="AB113" s="24"/>
      <c r="AC113" s="2"/>
      <c r="AD113" s="2"/>
      <c r="AE113" s="2"/>
    </row>
    <row r="114" spans="2:31" ht="15">
      <c r="B114" s="22"/>
      <c r="C114" s="21"/>
      <c r="D114" s="21"/>
      <c r="E114" s="21"/>
      <c r="F114" s="23"/>
      <c r="G114" s="20"/>
      <c r="H114" s="23"/>
      <c r="I114" s="20"/>
      <c r="J114" s="23"/>
      <c r="K114" s="20"/>
      <c r="L114" s="23"/>
      <c r="M114" s="20"/>
      <c r="N114" s="23"/>
      <c r="O114" s="20"/>
      <c r="P114" s="23"/>
      <c r="Q114" s="20"/>
      <c r="R114" s="23"/>
      <c r="S114" s="20"/>
      <c r="T114" s="23"/>
      <c r="U114" s="20"/>
      <c r="V114" s="23"/>
      <c r="W114" s="20"/>
      <c r="X114" s="23"/>
      <c r="Y114" s="20"/>
      <c r="Z114" s="24"/>
      <c r="AA114" s="24"/>
      <c r="AB114" s="24"/>
      <c r="AC114" s="2"/>
      <c r="AD114" s="2"/>
      <c r="AE114" s="2"/>
    </row>
    <row r="115" spans="2:31" ht="15.75">
      <c r="B115" s="25"/>
      <c r="C115" s="21"/>
      <c r="D115" s="21"/>
      <c r="E115" s="21"/>
      <c r="F115" s="23"/>
      <c r="G115" s="17"/>
      <c r="H115" s="23"/>
      <c r="I115" s="17"/>
      <c r="J115" s="23"/>
      <c r="K115" s="17"/>
      <c r="L115" s="23"/>
      <c r="M115" s="17"/>
      <c r="N115" s="23"/>
      <c r="O115" s="17"/>
      <c r="P115" s="23"/>
      <c r="Q115" s="17"/>
      <c r="R115" s="23"/>
      <c r="S115" s="17"/>
      <c r="T115" s="23"/>
      <c r="U115" s="17"/>
      <c r="V115" s="23"/>
      <c r="W115" s="17"/>
      <c r="X115" s="23"/>
      <c r="Y115" s="17"/>
      <c r="Z115" s="24"/>
      <c r="AA115" s="24"/>
      <c r="AB115" s="24"/>
      <c r="AC115" s="2"/>
      <c r="AD115" s="2"/>
      <c r="AE115" s="2"/>
    </row>
    <row r="116" spans="2:31" ht="15">
      <c r="B116" s="22"/>
      <c r="C116" s="21"/>
      <c r="D116" s="21"/>
      <c r="E116" s="21"/>
      <c r="F116" s="23"/>
      <c r="G116" s="20"/>
      <c r="H116" s="23"/>
      <c r="I116" s="20"/>
      <c r="J116" s="23"/>
      <c r="K116" s="20"/>
      <c r="L116" s="23"/>
      <c r="M116" s="20"/>
      <c r="N116" s="23"/>
      <c r="O116" s="20"/>
      <c r="P116" s="23"/>
      <c r="Q116" s="20"/>
      <c r="R116" s="23"/>
      <c r="S116" s="20"/>
      <c r="T116" s="23"/>
      <c r="U116" s="20"/>
      <c r="V116" s="23"/>
      <c r="W116" s="20"/>
      <c r="X116" s="23"/>
      <c r="Y116" s="20"/>
      <c r="Z116" s="24"/>
      <c r="AA116" s="24"/>
      <c r="AB116" s="24"/>
      <c r="AC116" s="2"/>
      <c r="AD116" s="2"/>
      <c r="AE116" s="2"/>
    </row>
    <row r="117" spans="2:31" ht="15.75">
      <c r="B117" s="25"/>
      <c r="C117" s="21"/>
      <c r="D117" s="21"/>
      <c r="E117" s="21"/>
      <c r="F117" s="23"/>
      <c r="G117" s="17"/>
      <c r="H117" s="23"/>
      <c r="I117" s="17"/>
      <c r="J117" s="23"/>
      <c r="K117" s="17"/>
      <c r="L117" s="23"/>
      <c r="M117" s="17"/>
      <c r="N117" s="23"/>
      <c r="O117" s="17"/>
      <c r="P117" s="23"/>
      <c r="Q117" s="17"/>
      <c r="R117" s="23"/>
      <c r="S117" s="17"/>
      <c r="T117" s="23"/>
      <c r="U117" s="17"/>
      <c r="V117" s="23"/>
      <c r="W117" s="17"/>
      <c r="X117" s="23"/>
      <c r="Y117" s="17"/>
      <c r="Z117" s="24"/>
      <c r="AA117" s="24"/>
      <c r="AB117" s="24"/>
      <c r="AC117" s="2"/>
      <c r="AD117" s="2"/>
      <c r="AE117" s="2"/>
    </row>
    <row r="118" spans="2:31" ht="15">
      <c r="B118" s="22"/>
      <c r="C118" s="21"/>
      <c r="D118" s="21"/>
      <c r="E118" s="21"/>
      <c r="F118" s="23"/>
      <c r="G118" s="20"/>
      <c r="H118" s="23"/>
      <c r="I118" s="20"/>
      <c r="J118" s="23"/>
      <c r="K118" s="20"/>
      <c r="L118" s="23"/>
      <c r="M118" s="20"/>
      <c r="N118" s="23"/>
      <c r="O118" s="20"/>
      <c r="P118" s="23"/>
      <c r="Q118" s="20"/>
      <c r="R118" s="23"/>
      <c r="S118" s="20"/>
      <c r="T118" s="23"/>
      <c r="U118" s="20"/>
      <c r="V118" s="23"/>
      <c r="W118" s="20"/>
      <c r="X118" s="23"/>
      <c r="Y118" s="20"/>
      <c r="Z118" s="24"/>
      <c r="AA118" s="24"/>
      <c r="AB118" s="24"/>
      <c r="AC118" s="2"/>
      <c r="AD118" s="2"/>
      <c r="AE118" s="2"/>
    </row>
    <row r="119" spans="2:31" ht="15.75">
      <c r="B119" s="25"/>
      <c r="C119" s="21"/>
      <c r="D119" s="21"/>
      <c r="E119" s="21"/>
      <c r="F119" s="23"/>
      <c r="G119" s="17"/>
      <c r="H119" s="23"/>
      <c r="I119" s="17"/>
      <c r="J119" s="23"/>
      <c r="K119" s="17"/>
      <c r="L119" s="23"/>
      <c r="M119" s="17"/>
      <c r="N119" s="23"/>
      <c r="O119" s="17"/>
      <c r="P119" s="23"/>
      <c r="Q119" s="17"/>
      <c r="R119" s="23"/>
      <c r="S119" s="17"/>
      <c r="T119" s="23"/>
      <c r="U119" s="17"/>
      <c r="V119" s="23"/>
      <c r="W119" s="17"/>
      <c r="X119" s="23"/>
      <c r="Y119" s="17"/>
      <c r="Z119" s="24"/>
      <c r="AA119" s="24"/>
      <c r="AB119" s="24"/>
      <c r="AC119" s="2"/>
      <c r="AD119" s="2"/>
      <c r="AE119" s="2"/>
    </row>
    <row r="120" spans="2:31" ht="15">
      <c r="B120" s="22"/>
      <c r="C120" s="21"/>
      <c r="D120" s="21"/>
      <c r="E120" s="21"/>
      <c r="F120" s="23"/>
      <c r="G120" s="20"/>
      <c r="H120" s="23"/>
      <c r="I120" s="20"/>
      <c r="J120" s="23"/>
      <c r="K120" s="20"/>
      <c r="L120" s="23"/>
      <c r="M120" s="20"/>
      <c r="N120" s="23"/>
      <c r="O120" s="20"/>
      <c r="P120" s="23"/>
      <c r="Q120" s="20"/>
      <c r="R120" s="23"/>
      <c r="S120" s="20"/>
      <c r="T120" s="23"/>
      <c r="U120" s="20"/>
      <c r="V120" s="23"/>
      <c r="W120" s="20"/>
      <c r="X120" s="23"/>
      <c r="Y120" s="20"/>
      <c r="Z120" s="24"/>
      <c r="AA120" s="24"/>
      <c r="AB120" s="24"/>
      <c r="AC120" s="2"/>
      <c r="AD120" s="2"/>
      <c r="AE120" s="2"/>
    </row>
    <row r="121" spans="2:31" ht="15.75">
      <c r="B121" s="25"/>
      <c r="C121" s="21"/>
      <c r="D121" s="21"/>
      <c r="E121" s="21"/>
      <c r="F121" s="23"/>
      <c r="G121" s="17"/>
      <c r="H121" s="23"/>
      <c r="I121" s="17"/>
      <c r="J121" s="23"/>
      <c r="K121" s="17"/>
      <c r="L121" s="23"/>
      <c r="M121" s="17"/>
      <c r="N121" s="23"/>
      <c r="O121" s="17"/>
      <c r="P121" s="23"/>
      <c r="Q121" s="17"/>
      <c r="R121" s="23"/>
      <c r="S121" s="17"/>
      <c r="T121" s="23"/>
      <c r="U121" s="17"/>
      <c r="V121" s="23"/>
      <c r="W121" s="17"/>
      <c r="X121" s="23"/>
      <c r="Y121" s="17"/>
      <c r="Z121" s="24"/>
      <c r="AA121" s="24"/>
      <c r="AB121" s="24"/>
      <c r="AC121" s="2"/>
      <c r="AD121" s="2"/>
      <c r="AE121" s="2"/>
    </row>
    <row r="122" spans="2:31" ht="15">
      <c r="B122" s="22"/>
      <c r="C122" s="21"/>
      <c r="D122" s="21"/>
      <c r="E122" s="21"/>
      <c r="F122" s="23"/>
      <c r="G122" s="20"/>
      <c r="H122" s="23"/>
      <c r="I122" s="20"/>
      <c r="J122" s="23"/>
      <c r="K122" s="20"/>
      <c r="L122" s="23"/>
      <c r="M122" s="20"/>
      <c r="N122" s="23"/>
      <c r="O122" s="20"/>
      <c r="P122" s="23"/>
      <c r="Q122" s="20"/>
      <c r="R122" s="23"/>
      <c r="S122" s="20"/>
      <c r="T122" s="23"/>
      <c r="U122" s="20"/>
      <c r="V122" s="23"/>
      <c r="W122" s="20"/>
      <c r="X122" s="23"/>
      <c r="Y122" s="20"/>
      <c r="Z122" s="24"/>
      <c r="AA122" s="24"/>
      <c r="AB122" s="24"/>
      <c r="AC122" s="2"/>
      <c r="AD122" s="2"/>
      <c r="AE122" s="2"/>
    </row>
    <row r="123" spans="2:31" ht="15.75">
      <c r="B123" s="25"/>
      <c r="C123" s="21"/>
      <c r="D123" s="21"/>
      <c r="E123" s="21"/>
      <c r="F123" s="23"/>
      <c r="G123" s="17"/>
      <c r="H123" s="23"/>
      <c r="I123" s="17"/>
      <c r="J123" s="23"/>
      <c r="K123" s="17"/>
      <c r="L123" s="23"/>
      <c r="M123" s="17"/>
      <c r="N123" s="23"/>
      <c r="O123" s="17"/>
      <c r="P123" s="23"/>
      <c r="Q123" s="17"/>
      <c r="R123" s="23"/>
      <c r="S123" s="17"/>
      <c r="T123" s="23"/>
      <c r="U123" s="17"/>
      <c r="V123" s="23"/>
      <c r="W123" s="17"/>
      <c r="X123" s="23"/>
      <c r="Y123" s="17"/>
      <c r="Z123" s="24"/>
      <c r="AA123" s="24"/>
      <c r="AB123" s="24"/>
      <c r="AC123" s="2"/>
      <c r="AD123" s="2"/>
      <c r="AE123" s="2"/>
    </row>
    <row r="124" spans="2:31" ht="15">
      <c r="B124" s="22"/>
      <c r="C124" s="21"/>
      <c r="D124" s="21"/>
      <c r="E124" s="21"/>
      <c r="F124" s="23"/>
      <c r="G124" s="20"/>
      <c r="H124" s="23"/>
      <c r="I124" s="20"/>
      <c r="J124" s="23"/>
      <c r="K124" s="20"/>
      <c r="L124" s="23"/>
      <c r="M124" s="20"/>
      <c r="N124" s="23"/>
      <c r="O124" s="20"/>
      <c r="P124" s="23"/>
      <c r="Q124" s="20"/>
      <c r="R124" s="23"/>
      <c r="S124" s="20"/>
      <c r="T124" s="23"/>
      <c r="U124" s="20"/>
      <c r="V124" s="23"/>
      <c r="W124" s="20"/>
      <c r="X124" s="23"/>
      <c r="Y124" s="20"/>
      <c r="Z124" s="24"/>
      <c r="AA124" s="24"/>
      <c r="AB124" s="24"/>
      <c r="AC124" s="2"/>
      <c r="AD124" s="2"/>
      <c r="AE124" s="2"/>
    </row>
    <row r="125" spans="2:31" ht="15.75">
      <c r="B125" s="25"/>
      <c r="C125" s="21"/>
      <c r="D125" s="21"/>
      <c r="E125" s="21"/>
      <c r="F125" s="23"/>
      <c r="G125" s="17"/>
      <c r="H125" s="23"/>
      <c r="I125" s="17"/>
      <c r="J125" s="23"/>
      <c r="K125" s="17"/>
      <c r="L125" s="23"/>
      <c r="M125" s="17"/>
      <c r="N125" s="23"/>
      <c r="O125" s="17"/>
      <c r="P125" s="23"/>
      <c r="Q125" s="17"/>
      <c r="R125" s="23"/>
      <c r="S125" s="17"/>
      <c r="T125" s="23"/>
      <c r="U125" s="17"/>
      <c r="V125" s="23"/>
      <c r="W125" s="17"/>
      <c r="X125" s="23"/>
      <c r="Y125" s="17"/>
      <c r="Z125" s="24"/>
      <c r="AA125" s="24"/>
      <c r="AB125" s="24"/>
      <c r="AC125" s="2"/>
      <c r="AD125" s="2"/>
      <c r="AE125" s="2"/>
    </row>
    <row r="126" spans="2:31" ht="15">
      <c r="B126" s="22"/>
      <c r="C126" s="21"/>
      <c r="D126" s="21"/>
      <c r="E126" s="21"/>
      <c r="F126" s="23"/>
      <c r="G126" s="20"/>
      <c r="H126" s="23"/>
      <c r="I126" s="20"/>
      <c r="J126" s="23"/>
      <c r="K126" s="20"/>
      <c r="L126" s="23"/>
      <c r="M126" s="20"/>
      <c r="N126" s="23"/>
      <c r="O126" s="20"/>
      <c r="P126" s="23"/>
      <c r="Q126" s="20"/>
      <c r="R126" s="23"/>
      <c r="S126" s="20"/>
      <c r="T126" s="23"/>
      <c r="U126" s="20"/>
      <c r="V126" s="23"/>
      <c r="W126" s="20"/>
      <c r="X126" s="23"/>
      <c r="Y126" s="20"/>
      <c r="Z126" s="24"/>
      <c r="AA126" s="24"/>
      <c r="AB126" s="24"/>
      <c r="AC126" s="2"/>
      <c r="AD126" s="2"/>
      <c r="AE126" s="2"/>
    </row>
    <row r="127" spans="2:31" ht="15.75">
      <c r="B127" s="25"/>
      <c r="C127" s="21"/>
      <c r="D127" s="21"/>
      <c r="E127" s="21"/>
      <c r="F127" s="23"/>
      <c r="G127" s="17"/>
      <c r="H127" s="23"/>
      <c r="I127" s="17"/>
      <c r="J127" s="23"/>
      <c r="K127" s="17"/>
      <c r="L127" s="23"/>
      <c r="M127" s="17"/>
      <c r="N127" s="23"/>
      <c r="O127" s="17"/>
      <c r="P127" s="23"/>
      <c r="Q127" s="17"/>
      <c r="R127" s="23"/>
      <c r="S127" s="17"/>
      <c r="T127" s="23"/>
      <c r="U127" s="17"/>
      <c r="V127" s="23"/>
      <c r="W127" s="17"/>
      <c r="X127" s="23"/>
      <c r="Y127" s="17"/>
      <c r="Z127" s="24"/>
      <c r="AA127" s="24"/>
      <c r="AB127" s="24"/>
      <c r="AC127" s="2"/>
      <c r="AD127" s="2"/>
      <c r="AE127" s="2"/>
    </row>
    <row r="128" spans="2:31" ht="15">
      <c r="B128" s="22"/>
      <c r="C128" s="21"/>
      <c r="D128" s="21"/>
      <c r="E128" s="21"/>
      <c r="F128" s="23"/>
      <c r="G128" s="20"/>
      <c r="H128" s="23"/>
      <c r="I128" s="20"/>
      <c r="J128" s="23"/>
      <c r="K128" s="20"/>
      <c r="L128" s="23"/>
      <c r="M128" s="20"/>
      <c r="N128" s="23"/>
      <c r="O128" s="20"/>
      <c r="P128" s="23"/>
      <c r="Q128" s="20"/>
      <c r="R128" s="23"/>
      <c r="S128" s="20"/>
      <c r="T128" s="23"/>
      <c r="U128" s="20"/>
      <c r="V128" s="23"/>
      <c r="W128" s="20"/>
      <c r="X128" s="23"/>
      <c r="Y128" s="20"/>
      <c r="Z128" s="24"/>
      <c r="AA128" s="24"/>
      <c r="AB128" s="24"/>
      <c r="AC128" s="2"/>
      <c r="AD128" s="2"/>
      <c r="AE128" s="2"/>
    </row>
    <row r="129" spans="2:31" ht="15.75">
      <c r="B129" s="25"/>
      <c r="C129" s="21"/>
      <c r="D129" s="21"/>
      <c r="E129" s="21"/>
      <c r="F129" s="23"/>
      <c r="G129" s="17"/>
      <c r="H129" s="23"/>
      <c r="I129" s="17"/>
      <c r="J129" s="23"/>
      <c r="K129" s="17"/>
      <c r="L129" s="23"/>
      <c r="M129" s="17"/>
      <c r="N129" s="23"/>
      <c r="O129" s="17"/>
      <c r="P129" s="23"/>
      <c r="Q129" s="17"/>
      <c r="R129" s="23"/>
      <c r="S129" s="17"/>
      <c r="T129" s="23"/>
      <c r="U129" s="17"/>
      <c r="V129" s="23"/>
      <c r="W129" s="17"/>
      <c r="X129" s="23"/>
      <c r="Y129" s="17"/>
      <c r="Z129" s="24"/>
      <c r="AA129" s="24"/>
      <c r="AB129" s="24"/>
      <c r="AC129" s="2"/>
      <c r="AD129" s="2"/>
      <c r="AE129" s="2"/>
    </row>
    <row r="130" spans="2:31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2:31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2:31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2:28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2:28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2:28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2:28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2:28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2:28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2:28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2:28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2:28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2:28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2:28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2:28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2:28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2:28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</sheetData>
  <sheetProtection/>
  <mergeCells count="367">
    <mergeCell ref="AB36:AB37"/>
    <mergeCell ref="AB38:AB39"/>
    <mergeCell ref="AB40:AB41"/>
    <mergeCell ref="AB42:AB43"/>
    <mergeCell ref="AB44:AB45"/>
    <mergeCell ref="AB46:AB47"/>
    <mergeCell ref="AB22:AB23"/>
    <mergeCell ref="AB24:AB25"/>
    <mergeCell ref="AB28:AB29"/>
    <mergeCell ref="AB30:AB31"/>
    <mergeCell ref="AB32:AB33"/>
    <mergeCell ref="AB34:AB35"/>
    <mergeCell ref="AB10:AB11"/>
    <mergeCell ref="AB12:AB13"/>
    <mergeCell ref="AB14:AB15"/>
    <mergeCell ref="AB16:AB17"/>
    <mergeCell ref="AB18:AB19"/>
    <mergeCell ref="AB20:AB21"/>
    <mergeCell ref="E46:E47"/>
    <mergeCell ref="F38:F39"/>
    <mergeCell ref="H38:H39"/>
    <mergeCell ref="J36:J37"/>
    <mergeCell ref="L36:L37"/>
    <mergeCell ref="N36:N37"/>
    <mergeCell ref="C42:C43"/>
    <mergeCell ref="D42:D43"/>
    <mergeCell ref="B44:B45"/>
    <mergeCell ref="C44:C45"/>
    <mergeCell ref="D44:D45"/>
    <mergeCell ref="B46:B47"/>
    <mergeCell ref="C46:C47"/>
    <mergeCell ref="D46:D47"/>
    <mergeCell ref="E42:E43"/>
    <mergeCell ref="E22:E23"/>
    <mergeCell ref="D38:D39"/>
    <mergeCell ref="E38:E39"/>
    <mergeCell ref="E36:E37"/>
    <mergeCell ref="B40:B41"/>
    <mergeCell ref="C40:C41"/>
    <mergeCell ref="D40:D41"/>
    <mergeCell ref="E40:E41"/>
    <mergeCell ref="B42:B43"/>
    <mergeCell ref="B30:B31"/>
    <mergeCell ref="C30:C31"/>
    <mergeCell ref="D30:D31"/>
    <mergeCell ref="AA14:AA15"/>
    <mergeCell ref="AA16:AA17"/>
    <mergeCell ref="Z16:Z17"/>
    <mergeCell ref="B22:B23"/>
    <mergeCell ref="C22:C23"/>
    <mergeCell ref="D22:D23"/>
    <mergeCell ref="B24:B25"/>
    <mergeCell ref="B38:B39"/>
    <mergeCell ref="E30:E31"/>
    <mergeCell ref="C38:C39"/>
    <mergeCell ref="B28:B29"/>
    <mergeCell ref="C28:C29"/>
    <mergeCell ref="D28:D29"/>
    <mergeCell ref="E28:E29"/>
    <mergeCell ref="B32:B33"/>
    <mergeCell ref="C32:C33"/>
    <mergeCell ref="D32:D33"/>
    <mergeCell ref="C24:C25"/>
    <mergeCell ref="D24:D25"/>
    <mergeCell ref="E24:E25"/>
    <mergeCell ref="C20:C21"/>
    <mergeCell ref="D20:D21"/>
    <mergeCell ref="E20:E21"/>
    <mergeCell ref="B14:B15"/>
    <mergeCell ref="C14:C15"/>
    <mergeCell ref="D14:D15"/>
    <mergeCell ref="E14:E15"/>
    <mergeCell ref="B20:B21"/>
    <mergeCell ref="B16:B17"/>
    <mergeCell ref="C16:C17"/>
    <mergeCell ref="D16:D17"/>
    <mergeCell ref="B18:B19"/>
    <mergeCell ref="C18:C19"/>
    <mergeCell ref="D10:D11"/>
    <mergeCell ref="E10:E11"/>
    <mergeCell ref="B12:B13"/>
    <mergeCell ref="C12:C13"/>
    <mergeCell ref="D12:D13"/>
    <mergeCell ref="E12:E13"/>
    <mergeCell ref="A8:A9"/>
    <mergeCell ref="B8:B9"/>
    <mergeCell ref="C8:C9"/>
    <mergeCell ref="B6:B7"/>
    <mergeCell ref="C6:C7"/>
    <mergeCell ref="B10:B11"/>
    <mergeCell ref="C10:C11"/>
    <mergeCell ref="E44:E45"/>
    <mergeCell ref="AB4:AB5"/>
    <mergeCell ref="A6:A7"/>
    <mergeCell ref="N6:N7"/>
    <mergeCell ref="P6:P7"/>
    <mergeCell ref="R6:R7"/>
    <mergeCell ref="A4:A5"/>
    <mergeCell ref="J5:K5"/>
    <mergeCell ref="B4:B5"/>
    <mergeCell ref="C4:C5"/>
    <mergeCell ref="V30:V31"/>
    <mergeCell ref="X30:X31"/>
    <mergeCell ref="T30:T31"/>
    <mergeCell ref="D6:D7"/>
    <mergeCell ref="E6:E7"/>
    <mergeCell ref="D8:D9"/>
    <mergeCell ref="E8:E9"/>
    <mergeCell ref="E16:E17"/>
    <mergeCell ref="E18:E19"/>
    <mergeCell ref="D18:D19"/>
    <mergeCell ref="Z46:Z47"/>
    <mergeCell ref="AA46:AA47"/>
    <mergeCell ref="X46:X47"/>
    <mergeCell ref="R30:R31"/>
    <mergeCell ref="T32:T33"/>
    <mergeCell ref="AA32:AA33"/>
    <mergeCell ref="AA30:AA31"/>
    <mergeCell ref="V32:V33"/>
    <mergeCell ref="X32:X33"/>
    <mergeCell ref="Z32:Z33"/>
    <mergeCell ref="T42:T43"/>
    <mergeCell ref="Z42:Z43"/>
    <mergeCell ref="AA42:AA43"/>
    <mergeCell ref="X42:X43"/>
    <mergeCell ref="X44:X45"/>
    <mergeCell ref="V44:V45"/>
    <mergeCell ref="T44:T45"/>
    <mergeCell ref="Z44:Z45"/>
    <mergeCell ref="V42:V43"/>
    <mergeCell ref="T38:T39"/>
    <mergeCell ref="Z38:Z39"/>
    <mergeCell ref="AA38:AA39"/>
    <mergeCell ref="V40:V41"/>
    <mergeCell ref="X40:X41"/>
    <mergeCell ref="T40:T41"/>
    <mergeCell ref="Z40:Z41"/>
    <mergeCell ref="X38:X39"/>
    <mergeCell ref="AA20:AA21"/>
    <mergeCell ref="T20:T21"/>
    <mergeCell ref="AA22:AA23"/>
    <mergeCell ref="T28:T29"/>
    <mergeCell ref="AA28:AA29"/>
    <mergeCell ref="T24:T25"/>
    <mergeCell ref="AA24:AA25"/>
    <mergeCell ref="V22:V23"/>
    <mergeCell ref="X22:X23"/>
    <mergeCell ref="V24:V2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T10:T11"/>
    <mergeCell ref="T14:T15"/>
    <mergeCell ref="T22:T23"/>
    <mergeCell ref="R22:R23"/>
    <mergeCell ref="R24:R25"/>
    <mergeCell ref="J22:J23"/>
    <mergeCell ref="L22:L23"/>
    <mergeCell ref="N22:N23"/>
    <mergeCell ref="P18:P19"/>
    <mergeCell ref="N18:N19"/>
    <mergeCell ref="F28:F29"/>
    <mergeCell ref="F8:F9"/>
    <mergeCell ref="F10:F11"/>
    <mergeCell ref="F12:F13"/>
    <mergeCell ref="F14:F15"/>
    <mergeCell ref="H24:H25"/>
    <mergeCell ref="H22:H23"/>
    <mergeCell ref="H28:H29"/>
    <mergeCell ref="H12:H13"/>
    <mergeCell ref="H20:H21"/>
    <mergeCell ref="J28:J29"/>
    <mergeCell ref="H30:H31"/>
    <mergeCell ref="J30:J31"/>
    <mergeCell ref="F30:F31"/>
    <mergeCell ref="F16:F17"/>
    <mergeCell ref="F18:F19"/>
    <mergeCell ref="F20:F21"/>
    <mergeCell ref="F22:F23"/>
    <mergeCell ref="F24:F25"/>
    <mergeCell ref="J18:J19"/>
    <mergeCell ref="R28:R29"/>
    <mergeCell ref="J24:J25"/>
    <mergeCell ref="L24:L25"/>
    <mergeCell ref="N24:N25"/>
    <mergeCell ref="P24:P25"/>
    <mergeCell ref="L30:L31"/>
    <mergeCell ref="N30:N31"/>
    <mergeCell ref="L28:L29"/>
    <mergeCell ref="N28:N29"/>
    <mergeCell ref="P30:P31"/>
    <mergeCell ref="J20:J21"/>
    <mergeCell ref="L20:L21"/>
    <mergeCell ref="N20:N21"/>
    <mergeCell ref="P20:P21"/>
    <mergeCell ref="R20:R21"/>
    <mergeCell ref="L18:L19"/>
    <mergeCell ref="J12:J13"/>
    <mergeCell ref="H16:H17"/>
    <mergeCell ref="J16:J17"/>
    <mergeCell ref="L16:L17"/>
    <mergeCell ref="N16:N17"/>
    <mergeCell ref="L14:L15"/>
    <mergeCell ref="N14:N15"/>
    <mergeCell ref="P12:P13"/>
    <mergeCell ref="R12:R13"/>
    <mergeCell ref="P16:P17"/>
    <mergeCell ref="R16:R17"/>
    <mergeCell ref="P14:P15"/>
    <mergeCell ref="R14:R15"/>
    <mergeCell ref="H8:H9"/>
    <mergeCell ref="J8:J9"/>
    <mergeCell ref="L8:L9"/>
    <mergeCell ref="N8:N9"/>
    <mergeCell ref="H10:H11"/>
    <mergeCell ref="J10:J11"/>
    <mergeCell ref="X6:X7"/>
    <mergeCell ref="V5:W5"/>
    <mergeCell ref="X5:Y5"/>
    <mergeCell ref="L5:M5"/>
    <mergeCell ref="L10:L11"/>
    <mergeCell ref="N10:N11"/>
    <mergeCell ref="P5:Q5"/>
    <mergeCell ref="R5:S5"/>
    <mergeCell ref="N5:O5"/>
    <mergeCell ref="P8:P9"/>
    <mergeCell ref="B2:J2"/>
    <mergeCell ref="D4:D5"/>
    <mergeCell ref="E4:E5"/>
    <mergeCell ref="J6:J7"/>
    <mergeCell ref="L6:L7"/>
    <mergeCell ref="V6:V7"/>
    <mergeCell ref="F4:Y4"/>
    <mergeCell ref="F6:F7"/>
    <mergeCell ref="H6:H7"/>
    <mergeCell ref="F42:F43"/>
    <mergeCell ref="J40:J41"/>
    <mergeCell ref="F5:G5"/>
    <mergeCell ref="H5:I5"/>
    <mergeCell ref="T6:T7"/>
    <mergeCell ref="T5:U5"/>
    <mergeCell ref="R8:R9"/>
    <mergeCell ref="L12:L13"/>
    <mergeCell ref="N12:N13"/>
    <mergeCell ref="H14:H15"/>
    <mergeCell ref="X10:X11"/>
    <mergeCell ref="V12:V13"/>
    <mergeCell ref="X12:X13"/>
    <mergeCell ref="J32:J33"/>
    <mergeCell ref="F40:F41"/>
    <mergeCell ref="H40:H41"/>
    <mergeCell ref="J14:J15"/>
    <mergeCell ref="H18:H19"/>
    <mergeCell ref="P10:P11"/>
    <mergeCell ref="R10:R11"/>
    <mergeCell ref="V18:V19"/>
    <mergeCell ref="X18:X19"/>
    <mergeCell ref="V20:V21"/>
    <mergeCell ref="X20:X21"/>
    <mergeCell ref="V16:V17"/>
    <mergeCell ref="X16:X17"/>
    <mergeCell ref="AB6:AB7"/>
    <mergeCell ref="AB8:AB9"/>
    <mergeCell ref="X24:X25"/>
    <mergeCell ref="Z12:Z13"/>
    <mergeCell ref="Z20:Z21"/>
    <mergeCell ref="Z28:Z29"/>
    <mergeCell ref="B26:AB27"/>
    <mergeCell ref="V8:V9"/>
    <mergeCell ref="X8:X9"/>
    <mergeCell ref="V10:V11"/>
    <mergeCell ref="P22:P23"/>
    <mergeCell ref="P28:P29"/>
    <mergeCell ref="R18:R19"/>
    <mergeCell ref="K2:AB2"/>
    <mergeCell ref="Z4:Z5"/>
    <mergeCell ref="AA4:AA5"/>
    <mergeCell ref="Z22:Z23"/>
    <mergeCell ref="Z24:Z25"/>
    <mergeCell ref="AA6:AA7"/>
    <mergeCell ref="Z8:Z9"/>
    <mergeCell ref="H32:H33"/>
    <mergeCell ref="L32:L33"/>
    <mergeCell ref="N32:N33"/>
    <mergeCell ref="P32:P33"/>
    <mergeCell ref="Z14:Z15"/>
    <mergeCell ref="Z18:Z19"/>
    <mergeCell ref="Z30:Z31"/>
    <mergeCell ref="V28:V29"/>
    <mergeCell ref="X28:X29"/>
    <mergeCell ref="V14:V15"/>
    <mergeCell ref="F34:F35"/>
    <mergeCell ref="H34:H35"/>
    <mergeCell ref="J34:J35"/>
    <mergeCell ref="L34:L35"/>
    <mergeCell ref="N34:N35"/>
    <mergeCell ref="A1:AB1"/>
    <mergeCell ref="X3:AB3"/>
    <mergeCell ref="B3:W3"/>
    <mergeCell ref="E32:E33"/>
    <mergeCell ref="F32:F33"/>
    <mergeCell ref="Z34:Z35"/>
    <mergeCell ref="AA34:AA35"/>
    <mergeCell ref="V34:V35"/>
    <mergeCell ref="R36:R37"/>
    <mergeCell ref="T36:T37"/>
    <mergeCell ref="R32:R33"/>
    <mergeCell ref="B36:B37"/>
    <mergeCell ref="C36:C37"/>
    <mergeCell ref="D36:D37"/>
    <mergeCell ref="F36:F37"/>
    <mergeCell ref="P36:P37"/>
    <mergeCell ref="P34:P35"/>
    <mergeCell ref="B34:B35"/>
    <mergeCell ref="C34:C35"/>
    <mergeCell ref="D34:D35"/>
    <mergeCell ref="E34:E35"/>
    <mergeCell ref="L40:L41"/>
    <mergeCell ref="N40:N41"/>
    <mergeCell ref="P40:P41"/>
    <mergeCell ref="R40:R41"/>
    <mergeCell ref="P38:P39"/>
    <mergeCell ref="R38:R39"/>
    <mergeCell ref="L38:L39"/>
    <mergeCell ref="N38:N39"/>
    <mergeCell ref="H42:H43"/>
    <mergeCell ref="J42:J43"/>
    <mergeCell ref="L42:L43"/>
    <mergeCell ref="N42:N43"/>
    <mergeCell ref="V36:V37"/>
    <mergeCell ref="X36:X37"/>
    <mergeCell ref="J38:J39"/>
    <mergeCell ref="H36:H37"/>
    <mergeCell ref="P42:P43"/>
    <mergeCell ref="R42:R43"/>
    <mergeCell ref="F44:F45"/>
    <mergeCell ref="H44:H45"/>
    <mergeCell ref="J44:J45"/>
    <mergeCell ref="L44:L45"/>
    <mergeCell ref="N44:N45"/>
    <mergeCell ref="P44:P45"/>
    <mergeCell ref="N46:N47"/>
    <mergeCell ref="P46:P47"/>
    <mergeCell ref="R46:R47"/>
    <mergeCell ref="V46:V47"/>
    <mergeCell ref="F46:F47"/>
    <mergeCell ref="H46:H47"/>
    <mergeCell ref="J46:J47"/>
    <mergeCell ref="L46:L47"/>
    <mergeCell ref="T46:T47"/>
    <mergeCell ref="Z36:Z37"/>
    <mergeCell ref="AA36:AA37"/>
    <mergeCell ref="AA40:AA41"/>
    <mergeCell ref="AA44:AA45"/>
    <mergeCell ref="Z6:Z7"/>
    <mergeCell ref="R44:R45"/>
    <mergeCell ref="V38:V39"/>
    <mergeCell ref="R34:R35"/>
    <mergeCell ref="T34:T35"/>
    <mergeCell ref="X34:X35"/>
  </mergeCells>
  <printOptions horizontalCentered="1"/>
  <pageMargins left="0" right="0" top="0" bottom="0" header="0.5118110236220472" footer="0.5118110236220472"/>
  <pageSetup horizontalDpi="300" verticalDpi="300" orientation="portrait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34">
      <selection activeCell="G45" sqref="G45:G46"/>
    </sheetView>
  </sheetViews>
  <sheetFormatPr defaultColWidth="9.140625" defaultRowHeight="12.75"/>
  <cols>
    <col min="1" max="1" width="7.57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6" max="6" width="15.00390625" style="0" customWidth="1"/>
    <col min="7" max="7" width="17.7109375" style="0" customWidth="1"/>
  </cols>
  <sheetData>
    <row r="1" spans="1:7" ht="24.75" customHeight="1">
      <c r="A1" s="228" t="s">
        <v>69</v>
      </c>
      <c r="B1" s="228"/>
      <c r="C1" s="228"/>
      <c r="D1" s="228"/>
      <c r="E1" s="228"/>
      <c r="F1" s="228"/>
      <c r="G1" s="228"/>
    </row>
    <row r="2" spans="1:10" ht="33" customHeight="1">
      <c r="A2" s="65"/>
      <c r="B2" s="223" t="str">
        <f>HYPERLINK('[1]реквизиты'!$A$2)</f>
        <v>Первенство России по самбо, среди юниоров и юниорок 21-23 года</v>
      </c>
      <c r="C2" s="224"/>
      <c r="D2" s="224"/>
      <c r="E2" s="224"/>
      <c r="F2" s="224"/>
      <c r="G2" s="66"/>
      <c r="H2" s="3"/>
      <c r="I2" s="3"/>
      <c r="J2" s="3"/>
    </row>
    <row r="3" spans="1:7" ht="15" customHeight="1">
      <c r="A3" s="172" t="str">
        <f>HYPERLINK('[1]реквизиты'!$A$3)</f>
        <v>18-22 января 2016г., г.Кстово</v>
      </c>
      <c r="B3" s="172"/>
      <c r="C3" s="172"/>
      <c r="D3" s="172"/>
      <c r="E3" s="172"/>
      <c r="F3" s="172"/>
      <c r="G3" s="172"/>
    </row>
    <row r="4" ht="12.75">
      <c r="D4" s="72" t="s">
        <v>172</v>
      </c>
    </row>
    <row r="5" spans="1:7" ht="12.75">
      <c r="A5" s="234" t="s">
        <v>1</v>
      </c>
      <c r="B5" s="253" t="s">
        <v>5</v>
      </c>
      <c r="C5" s="234" t="s">
        <v>2</v>
      </c>
      <c r="D5" s="234" t="s">
        <v>3</v>
      </c>
      <c r="E5" s="234" t="s">
        <v>37</v>
      </c>
      <c r="F5" s="234" t="s">
        <v>8</v>
      </c>
      <c r="G5" s="234" t="s">
        <v>9</v>
      </c>
    </row>
    <row r="6" spans="1:7" ht="12.75">
      <c r="A6" s="234"/>
      <c r="B6" s="254"/>
      <c r="C6" s="234"/>
      <c r="D6" s="234"/>
      <c r="E6" s="234"/>
      <c r="F6" s="234"/>
      <c r="G6" s="234"/>
    </row>
    <row r="7" spans="1:7" ht="12.75" customHeight="1">
      <c r="A7" s="239" t="s">
        <v>10</v>
      </c>
      <c r="B7" s="244">
        <v>1</v>
      </c>
      <c r="C7" s="235" t="s">
        <v>141</v>
      </c>
      <c r="D7" s="259" t="s">
        <v>142</v>
      </c>
      <c r="E7" s="232" t="s">
        <v>143</v>
      </c>
      <c r="F7" s="260"/>
      <c r="G7" s="235" t="s">
        <v>144</v>
      </c>
    </row>
    <row r="8" spans="1:7" ht="12.75" customHeight="1">
      <c r="A8" s="239"/>
      <c r="B8" s="244">
        <v>1</v>
      </c>
      <c r="C8" s="235" t="s">
        <v>141</v>
      </c>
      <c r="D8" s="234" t="s">
        <v>142</v>
      </c>
      <c r="E8" s="232" t="s">
        <v>143</v>
      </c>
      <c r="F8" s="260"/>
      <c r="G8" s="235" t="s">
        <v>144</v>
      </c>
    </row>
    <row r="9" spans="1:7" ht="12.75" customHeight="1">
      <c r="A9" s="239" t="s">
        <v>11</v>
      </c>
      <c r="B9" s="237">
        <v>2</v>
      </c>
      <c r="C9" s="235" t="s">
        <v>123</v>
      </c>
      <c r="D9" s="259" t="s">
        <v>124</v>
      </c>
      <c r="E9" s="232" t="s">
        <v>125</v>
      </c>
      <c r="F9" s="260"/>
      <c r="G9" s="235" t="s">
        <v>126</v>
      </c>
    </row>
    <row r="10" spans="1:7" ht="12.75" customHeight="1">
      <c r="A10" s="239"/>
      <c r="B10" s="244">
        <v>2</v>
      </c>
      <c r="C10" s="235" t="s">
        <v>123</v>
      </c>
      <c r="D10" s="234" t="s">
        <v>124</v>
      </c>
      <c r="E10" s="232" t="s">
        <v>125</v>
      </c>
      <c r="F10" s="260"/>
      <c r="G10" s="235" t="s">
        <v>126</v>
      </c>
    </row>
    <row r="11" spans="1:7" ht="12.75" customHeight="1">
      <c r="A11" s="239" t="s">
        <v>12</v>
      </c>
      <c r="B11" s="262">
        <v>3</v>
      </c>
      <c r="C11" s="242" t="s">
        <v>113</v>
      </c>
      <c r="D11" s="249" t="s">
        <v>114</v>
      </c>
      <c r="E11" s="247" t="s">
        <v>105</v>
      </c>
      <c r="F11" s="240"/>
      <c r="G11" s="242" t="s">
        <v>115</v>
      </c>
    </row>
    <row r="12" spans="1:7" ht="12.75" customHeight="1">
      <c r="A12" s="239"/>
      <c r="B12" s="263">
        <v>3</v>
      </c>
      <c r="C12" s="243" t="s">
        <v>113</v>
      </c>
      <c r="D12" s="250" t="s">
        <v>114</v>
      </c>
      <c r="E12" s="248" t="s">
        <v>105</v>
      </c>
      <c r="F12" s="241"/>
      <c r="G12" s="243" t="s">
        <v>115</v>
      </c>
    </row>
    <row r="13" spans="1:7" ht="12.75" customHeight="1">
      <c r="A13" s="239" t="s">
        <v>13</v>
      </c>
      <c r="B13" s="237">
        <v>4</v>
      </c>
      <c r="C13" s="257" t="s">
        <v>129</v>
      </c>
      <c r="D13" s="259" t="s">
        <v>130</v>
      </c>
      <c r="E13" s="232" t="s">
        <v>131</v>
      </c>
      <c r="F13" s="260"/>
      <c r="G13" s="235" t="s">
        <v>132</v>
      </c>
    </row>
    <row r="14" spans="1:7" ht="17.25" customHeight="1">
      <c r="A14" s="239"/>
      <c r="B14" s="237">
        <v>4</v>
      </c>
      <c r="C14" s="257" t="s">
        <v>129</v>
      </c>
      <c r="D14" s="234" t="s">
        <v>130</v>
      </c>
      <c r="E14" s="232" t="s">
        <v>131</v>
      </c>
      <c r="F14" s="260"/>
      <c r="G14" s="261" t="s">
        <v>132</v>
      </c>
    </row>
    <row r="15" spans="1:7" ht="12.75" customHeight="1">
      <c r="A15" s="239" t="s">
        <v>14</v>
      </c>
      <c r="B15" s="237">
        <v>5</v>
      </c>
      <c r="C15" s="245" t="s">
        <v>160</v>
      </c>
      <c r="D15" s="254" t="s">
        <v>161</v>
      </c>
      <c r="E15" s="232" t="s">
        <v>162</v>
      </c>
      <c r="F15" s="240"/>
      <c r="G15" s="242" t="s">
        <v>163</v>
      </c>
    </row>
    <row r="16" spans="1:7" ht="19.5" customHeight="1">
      <c r="A16" s="239"/>
      <c r="B16" s="244">
        <v>5</v>
      </c>
      <c r="C16" s="246" t="s">
        <v>160</v>
      </c>
      <c r="D16" s="250" t="s">
        <v>161</v>
      </c>
      <c r="E16" s="258" t="s">
        <v>162</v>
      </c>
      <c r="F16" s="241"/>
      <c r="G16" s="256" t="s">
        <v>163</v>
      </c>
    </row>
    <row r="17" spans="1:7" ht="12.75" customHeight="1">
      <c r="A17" s="239" t="s">
        <v>15</v>
      </c>
      <c r="B17" s="244">
        <v>6</v>
      </c>
      <c r="C17" s="242" t="s">
        <v>164</v>
      </c>
      <c r="D17" s="249" t="s">
        <v>165</v>
      </c>
      <c r="E17" s="232" t="s">
        <v>166</v>
      </c>
      <c r="F17" s="240"/>
      <c r="G17" s="235" t="s">
        <v>167</v>
      </c>
    </row>
    <row r="18" spans="1:7" ht="21.75" customHeight="1">
      <c r="A18" s="239"/>
      <c r="B18" s="244">
        <v>6</v>
      </c>
      <c r="C18" s="243" t="s">
        <v>164</v>
      </c>
      <c r="D18" s="250" t="s">
        <v>165</v>
      </c>
      <c r="E18" s="232" t="s">
        <v>166</v>
      </c>
      <c r="F18" s="241"/>
      <c r="G18" s="235" t="s">
        <v>167</v>
      </c>
    </row>
    <row r="19" spans="1:7" ht="12.75" customHeight="1">
      <c r="A19" s="239" t="s">
        <v>16</v>
      </c>
      <c r="B19" s="251">
        <v>7</v>
      </c>
      <c r="C19" s="242" t="s">
        <v>127</v>
      </c>
      <c r="D19" s="249" t="s">
        <v>128</v>
      </c>
      <c r="E19" s="232" t="s">
        <v>121</v>
      </c>
      <c r="F19" s="240"/>
      <c r="G19" s="235" t="s">
        <v>122</v>
      </c>
    </row>
    <row r="20" spans="1:7" ht="12.75" customHeight="1">
      <c r="A20" s="239"/>
      <c r="B20" s="251">
        <v>7</v>
      </c>
      <c r="C20" s="243" t="s">
        <v>127</v>
      </c>
      <c r="D20" s="250" t="s">
        <v>128</v>
      </c>
      <c r="E20" s="232" t="s">
        <v>121</v>
      </c>
      <c r="F20" s="241"/>
      <c r="G20" s="235" t="s">
        <v>122</v>
      </c>
    </row>
    <row r="21" spans="1:7" ht="12.75" customHeight="1">
      <c r="A21" s="239" t="s">
        <v>17</v>
      </c>
      <c r="B21" s="244">
        <v>8</v>
      </c>
      <c r="C21" s="242" t="s">
        <v>103</v>
      </c>
      <c r="D21" s="249" t="s">
        <v>104</v>
      </c>
      <c r="E21" s="232" t="s">
        <v>105</v>
      </c>
      <c r="F21" s="240"/>
      <c r="G21" s="242" t="s">
        <v>106</v>
      </c>
    </row>
    <row r="22" spans="1:7" ht="12.75" customHeight="1">
      <c r="A22" s="239"/>
      <c r="B22" s="244">
        <v>8</v>
      </c>
      <c r="C22" s="243" t="s">
        <v>103</v>
      </c>
      <c r="D22" s="250" t="s">
        <v>104</v>
      </c>
      <c r="E22" s="232" t="s">
        <v>105</v>
      </c>
      <c r="F22" s="241"/>
      <c r="G22" s="243" t="s">
        <v>106</v>
      </c>
    </row>
    <row r="23" spans="1:7" ht="12.75" customHeight="1">
      <c r="A23" s="239" t="s">
        <v>18</v>
      </c>
      <c r="B23" s="244">
        <v>9</v>
      </c>
      <c r="C23" s="242" t="s">
        <v>152</v>
      </c>
      <c r="D23" s="254" t="s">
        <v>153</v>
      </c>
      <c r="E23" s="232" t="s">
        <v>154</v>
      </c>
      <c r="F23" s="240"/>
      <c r="G23" s="235" t="s">
        <v>155</v>
      </c>
    </row>
    <row r="24" spans="1:7" ht="12.75" customHeight="1">
      <c r="A24" s="239"/>
      <c r="B24" s="244">
        <v>9</v>
      </c>
      <c r="C24" s="243" t="s">
        <v>152</v>
      </c>
      <c r="D24" s="250" t="s">
        <v>153</v>
      </c>
      <c r="E24" s="232" t="s">
        <v>154</v>
      </c>
      <c r="F24" s="241"/>
      <c r="G24" s="235" t="s">
        <v>155</v>
      </c>
    </row>
    <row r="25" spans="1:7" ht="12.75" customHeight="1">
      <c r="A25" s="239" t="s">
        <v>19</v>
      </c>
      <c r="B25" s="237">
        <v>10</v>
      </c>
      <c r="C25" s="242" t="s">
        <v>149</v>
      </c>
      <c r="D25" s="249" t="s">
        <v>150</v>
      </c>
      <c r="E25" s="232" t="s">
        <v>147</v>
      </c>
      <c r="F25" s="240"/>
      <c r="G25" s="242" t="s">
        <v>151</v>
      </c>
    </row>
    <row r="26" spans="1:7" ht="12.75" customHeight="1">
      <c r="A26" s="239"/>
      <c r="B26" s="244">
        <v>10</v>
      </c>
      <c r="C26" s="243" t="s">
        <v>149</v>
      </c>
      <c r="D26" s="250" t="s">
        <v>150</v>
      </c>
      <c r="E26" s="232" t="s">
        <v>147</v>
      </c>
      <c r="F26" s="241"/>
      <c r="G26" s="243" t="s">
        <v>151</v>
      </c>
    </row>
    <row r="27" spans="1:7" ht="12.75" customHeight="1">
      <c r="A27" s="239" t="s">
        <v>20</v>
      </c>
      <c r="B27" s="244">
        <v>11</v>
      </c>
      <c r="C27" s="242" t="s">
        <v>137</v>
      </c>
      <c r="D27" s="249" t="s">
        <v>138</v>
      </c>
      <c r="E27" s="232" t="s">
        <v>139</v>
      </c>
      <c r="F27" s="240"/>
      <c r="G27" s="242" t="s">
        <v>140</v>
      </c>
    </row>
    <row r="28" spans="1:7" ht="12.75" customHeight="1">
      <c r="A28" s="239"/>
      <c r="B28" s="244">
        <v>11</v>
      </c>
      <c r="C28" s="243" t="s">
        <v>137</v>
      </c>
      <c r="D28" s="250" t="s">
        <v>138</v>
      </c>
      <c r="E28" s="232" t="s">
        <v>139</v>
      </c>
      <c r="F28" s="241"/>
      <c r="G28" s="243" t="s">
        <v>140</v>
      </c>
    </row>
    <row r="29" spans="1:7" ht="12.75" customHeight="1">
      <c r="A29" s="239" t="s">
        <v>21</v>
      </c>
      <c r="B29" s="237">
        <v>12</v>
      </c>
      <c r="C29" s="242" t="s">
        <v>116</v>
      </c>
      <c r="D29" s="249" t="s">
        <v>117</v>
      </c>
      <c r="E29" s="232" t="s">
        <v>105</v>
      </c>
      <c r="F29" s="240"/>
      <c r="G29" s="242" t="s">
        <v>118</v>
      </c>
    </row>
    <row r="30" spans="1:7" ht="12.75" customHeight="1">
      <c r="A30" s="239"/>
      <c r="B30" s="244">
        <v>12</v>
      </c>
      <c r="C30" s="243" t="s">
        <v>116</v>
      </c>
      <c r="D30" s="250" t="s">
        <v>117</v>
      </c>
      <c r="E30" s="232" t="s">
        <v>105</v>
      </c>
      <c r="F30" s="241"/>
      <c r="G30" s="243" t="s">
        <v>118</v>
      </c>
    </row>
    <row r="31" spans="1:7" ht="12.75" customHeight="1">
      <c r="A31" s="239" t="s">
        <v>38</v>
      </c>
      <c r="B31" s="244">
        <v>13</v>
      </c>
      <c r="C31" s="242" t="s">
        <v>168</v>
      </c>
      <c r="D31" s="254" t="s">
        <v>169</v>
      </c>
      <c r="E31" s="247" t="s">
        <v>170</v>
      </c>
      <c r="F31" s="240"/>
      <c r="G31" s="242" t="s">
        <v>171</v>
      </c>
    </row>
    <row r="32" spans="1:7" ht="12.75" customHeight="1">
      <c r="A32" s="239"/>
      <c r="B32" s="244">
        <v>13</v>
      </c>
      <c r="C32" s="243" t="s">
        <v>168</v>
      </c>
      <c r="D32" s="250" t="s">
        <v>169</v>
      </c>
      <c r="E32" s="248" t="s">
        <v>170</v>
      </c>
      <c r="F32" s="241"/>
      <c r="G32" s="252" t="s">
        <v>171</v>
      </c>
    </row>
    <row r="33" spans="1:7" ht="12.75" customHeight="1">
      <c r="A33" s="239" t="s">
        <v>39</v>
      </c>
      <c r="B33" s="244">
        <v>14</v>
      </c>
      <c r="C33" s="245" t="s">
        <v>119</v>
      </c>
      <c r="D33" s="249" t="s">
        <v>120</v>
      </c>
      <c r="E33" s="247" t="s">
        <v>121</v>
      </c>
      <c r="F33" s="240"/>
      <c r="G33" s="242" t="s">
        <v>122</v>
      </c>
    </row>
    <row r="34" spans="1:7" ht="12.75" customHeight="1">
      <c r="A34" s="239"/>
      <c r="B34" s="244">
        <v>14</v>
      </c>
      <c r="C34" s="246" t="s">
        <v>119</v>
      </c>
      <c r="D34" s="250" t="s">
        <v>120</v>
      </c>
      <c r="E34" s="248" t="s">
        <v>121</v>
      </c>
      <c r="F34" s="241"/>
      <c r="G34" s="243" t="s">
        <v>122</v>
      </c>
    </row>
    <row r="35" spans="1:7" ht="12.75" customHeight="1">
      <c r="A35" s="239" t="s">
        <v>40</v>
      </c>
      <c r="B35" s="251">
        <v>15</v>
      </c>
      <c r="C35" s="242" t="s">
        <v>99</v>
      </c>
      <c r="D35" s="249" t="s">
        <v>100</v>
      </c>
      <c r="E35" s="247" t="s">
        <v>101</v>
      </c>
      <c r="F35" s="240"/>
      <c r="G35" s="242" t="s">
        <v>102</v>
      </c>
    </row>
    <row r="36" spans="1:7" ht="12.75" customHeight="1">
      <c r="A36" s="239"/>
      <c r="B36" s="251">
        <v>15</v>
      </c>
      <c r="C36" s="243" t="s">
        <v>99</v>
      </c>
      <c r="D36" s="250" t="s">
        <v>100</v>
      </c>
      <c r="E36" s="248" t="s">
        <v>101</v>
      </c>
      <c r="F36" s="241"/>
      <c r="G36" s="243" t="s">
        <v>102</v>
      </c>
    </row>
    <row r="37" spans="1:7" ht="12.75" customHeight="1">
      <c r="A37" s="239" t="s">
        <v>41</v>
      </c>
      <c r="B37" s="244">
        <v>16</v>
      </c>
      <c r="C37" s="242" t="s">
        <v>156</v>
      </c>
      <c r="D37" s="249" t="s">
        <v>157</v>
      </c>
      <c r="E37" s="247" t="s">
        <v>158</v>
      </c>
      <c r="F37" s="240"/>
      <c r="G37" s="242" t="s">
        <v>159</v>
      </c>
    </row>
    <row r="38" spans="1:7" ht="12.75" customHeight="1">
      <c r="A38" s="239"/>
      <c r="B38" s="244">
        <v>16</v>
      </c>
      <c r="C38" s="243" t="s">
        <v>156</v>
      </c>
      <c r="D38" s="250" t="s">
        <v>157</v>
      </c>
      <c r="E38" s="248" t="s">
        <v>158</v>
      </c>
      <c r="F38" s="241"/>
      <c r="G38" s="243" t="s">
        <v>159</v>
      </c>
    </row>
    <row r="39" spans="1:7" ht="12.75" customHeight="1">
      <c r="A39" s="239" t="s">
        <v>42</v>
      </c>
      <c r="B39" s="244">
        <v>17</v>
      </c>
      <c r="C39" s="242" t="s">
        <v>145</v>
      </c>
      <c r="D39" s="249" t="s">
        <v>146</v>
      </c>
      <c r="E39" s="247" t="s">
        <v>147</v>
      </c>
      <c r="F39" s="240"/>
      <c r="G39" s="242" t="s">
        <v>148</v>
      </c>
    </row>
    <row r="40" spans="1:7" ht="12.75" customHeight="1">
      <c r="A40" s="239"/>
      <c r="B40" s="244">
        <v>17</v>
      </c>
      <c r="C40" s="243" t="s">
        <v>145</v>
      </c>
      <c r="D40" s="256" t="s">
        <v>146</v>
      </c>
      <c r="E40" s="248" t="s">
        <v>147</v>
      </c>
      <c r="F40" s="241"/>
      <c r="G40" s="256" t="s">
        <v>148</v>
      </c>
    </row>
    <row r="41" spans="1:7" ht="12.75" customHeight="1">
      <c r="A41" s="239" t="s">
        <v>43</v>
      </c>
      <c r="B41" s="237">
        <v>18</v>
      </c>
      <c r="C41" s="245" t="s">
        <v>110</v>
      </c>
      <c r="D41" s="249" t="s">
        <v>111</v>
      </c>
      <c r="E41" s="247" t="s">
        <v>105</v>
      </c>
      <c r="F41" s="240"/>
      <c r="G41" s="242" t="s">
        <v>112</v>
      </c>
    </row>
    <row r="42" spans="1:7" ht="12.75" customHeight="1">
      <c r="A42" s="239"/>
      <c r="B42" s="237">
        <v>18</v>
      </c>
      <c r="C42" s="246" t="s">
        <v>110</v>
      </c>
      <c r="D42" s="250" t="s">
        <v>111</v>
      </c>
      <c r="E42" s="248" t="s">
        <v>105</v>
      </c>
      <c r="F42" s="241"/>
      <c r="G42" s="243" t="s">
        <v>112</v>
      </c>
    </row>
    <row r="43" spans="1:7" ht="12.75" customHeight="1">
      <c r="A43" s="239" t="s">
        <v>44</v>
      </c>
      <c r="B43" s="251">
        <v>19</v>
      </c>
      <c r="C43" s="242" t="s">
        <v>133</v>
      </c>
      <c r="D43" s="249" t="s">
        <v>134</v>
      </c>
      <c r="E43" s="247" t="s">
        <v>135</v>
      </c>
      <c r="F43" s="240"/>
      <c r="G43" s="242" t="s">
        <v>136</v>
      </c>
    </row>
    <row r="44" spans="1:7" ht="12.75" customHeight="1">
      <c r="A44" s="239"/>
      <c r="B44" s="251">
        <v>19</v>
      </c>
      <c r="C44" s="243" t="s">
        <v>133</v>
      </c>
      <c r="D44" s="250" t="s">
        <v>134</v>
      </c>
      <c r="E44" s="248" t="s">
        <v>135</v>
      </c>
      <c r="F44" s="241"/>
      <c r="G44" s="243" t="s">
        <v>136</v>
      </c>
    </row>
    <row r="45" spans="1:7" ht="12.75" customHeight="1">
      <c r="A45" s="239" t="s">
        <v>45</v>
      </c>
      <c r="B45" s="251">
        <v>20</v>
      </c>
      <c r="C45" s="242" t="s">
        <v>107</v>
      </c>
      <c r="D45" s="249" t="s">
        <v>108</v>
      </c>
      <c r="E45" s="247" t="s">
        <v>105</v>
      </c>
      <c r="F45" s="240"/>
      <c r="G45" s="242" t="s">
        <v>109</v>
      </c>
    </row>
    <row r="46" spans="1:7" ht="12.75" customHeight="1">
      <c r="A46" s="239"/>
      <c r="B46" s="251">
        <v>20</v>
      </c>
      <c r="C46" s="243" t="s">
        <v>107</v>
      </c>
      <c r="D46" s="255" t="s">
        <v>108</v>
      </c>
      <c r="E46" s="248" t="s">
        <v>105</v>
      </c>
      <c r="F46" s="241"/>
      <c r="G46" s="243" t="s">
        <v>109</v>
      </c>
    </row>
    <row r="47" spans="1:7" ht="12.75" customHeight="1">
      <c r="A47" s="239" t="s">
        <v>46</v>
      </c>
      <c r="B47" s="244"/>
      <c r="C47" s="242"/>
      <c r="D47" s="249"/>
      <c r="E47" s="247"/>
      <c r="F47" s="240"/>
      <c r="G47" s="242"/>
    </row>
    <row r="48" spans="1:7" ht="12.75" customHeight="1">
      <c r="A48" s="239"/>
      <c r="B48" s="244"/>
      <c r="C48" s="243"/>
      <c r="D48" s="250"/>
      <c r="E48" s="248"/>
      <c r="F48" s="241"/>
      <c r="G48" s="243"/>
    </row>
    <row r="49" spans="1:7" ht="12.75" customHeight="1">
      <c r="A49" s="239" t="s">
        <v>47</v>
      </c>
      <c r="B49" s="244"/>
      <c r="C49" s="242"/>
      <c r="D49" s="249"/>
      <c r="E49" s="247"/>
      <c r="F49" s="240"/>
      <c r="G49" s="242"/>
    </row>
    <row r="50" spans="1:7" ht="12.75" customHeight="1">
      <c r="A50" s="239"/>
      <c r="B50" s="244"/>
      <c r="C50" s="243"/>
      <c r="D50" s="252"/>
      <c r="E50" s="248"/>
      <c r="F50" s="241"/>
      <c r="G50" s="243"/>
    </row>
    <row r="51" spans="1:7" ht="12.75" customHeight="1">
      <c r="A51" s="239" t="s">
        <v>48</v>
      </c>
      <c r="B51" s="251"/>
      <c r="C51" s="245"/>
      <c r="D51" s="249"/>
      <c r="E51" s="247"/>
      <c r="F51" s="240"/>
      <c r="G51" s="242"/>
    </row>
    <row r="52" spans="1:7" ht="12.75" customHeight="1">
      <c r="A52" s="239"/>
      <c r="B52" s="251"/>
      <c r="C52" s="246"/>
      <c r="D52" s="250"/>
      <c r="E52" s="248"/>
      <c r="F52" s="241"/>
      <c r="G52" s="243"/>
    </row>
    <row r="53" spans="1:7" ht="12.75" customHeight="1">
      <c r="A53" s="239" t="s">
        <v>49</v>
      </c>
      <c r="B53" s="251"/>
      <c r="C53" s="242"/>
      <c r="D53" s="249"/>
      <c r="E53" s="247"/>
      <c r="F53" s="240"/>
      <c r="G53" s="242"/>
    </row>
    <row r="54" spans="1:7" ht="12.75" customHeight="1">
      <c r="A54" s="239"/>
      <c r="B54" s="251"/>
      <c r="C54" s="243"/>
      <c r="D54" s="250"/>
      <c r="E54" s="248"/>
      <c r="F54" s="241"/>
      <c r="G54" s="243"/>
    </row>
    <row r="55" spans="1:7" ht="12.75" customHeight="1">
      <c r="A55" s="239" t="s">
        <v>50</v>
      </c>
      <c r="B55" s="244"/>
      <c r="C55" s="242"/>
      <c r="D55" s="249"/>
      <c r="E55" s="247"/>
      <c r="F55" s="240"/>
      <c r="G55" s="242"/>
    </row>
    <row r="56" spans="1:7" ht="12.75" customHeight="1">
      <c r="A56" s="239"/>
      <c r="B56" s="244"/>
      <c r="C56" s="243"/>
      <c r="D56" s="250"/>
      <c r="E56" s="248"/>
      <c r="F56" s="241"/>
      <c r="G56" s="243"/>
    </row>
    <row r="57" spans="1:7" ht="12.75" customHeight="1">
      <c r="A57" s="239" t="s">
        <v>51</v>
      </c>
      <c r="B57" s="244"/>
      <c r="C57" s="242"/>
      <c r="D57" s="249"/>
      <c r="E57" s="247"/>
      <c r="F57" s="240"/>
      <c r="G57" s="242"/>
    </row>
    <row r="58" spans="1:7" ht="12.75" customHeight="1">
      <c r="A58" s="239"/>
      <c r="B58" s="244"/>
      <c r="C58" s="243"/>
      <c r="D58" s="250"/>
      <c r="E58" s="248"/>
      <c r="F58" s="241"/>
      <c r="G58" s="243"/>
    </row>
    <row r="59" spans="1:7" ht="12.75" customHeight="1">
      <c r="A59" s="239" t="s">
        <v>52</v>
      </c>
      <c r="B59" s="237"/>
      <c r="C59" s="245"/>
      <c r="D59" s="249"/>
      <c r="E59" s="247"/>
      <c r="F59" s="240"/>
      <c r="G59" s="242"/>
    </row>
    <row r="60" spans="1:7" ht="12.75" customHeight="1">
      <c r="A60" s="239"/>
      <c r="B60" s="237"/>
      <c r="C60" s="246"/>
      <c r="D60" s="250"/>
      <c r="E60" s="248"/>
      <c r="F60" s="241"/>
      <c r="G60" s="243"/>
    </row>
    <row r="61" spans="1:7" ht="12.75" customHeight="1">
      <c r="A61" s="239" t="s">
        <v>53</v>
      </c>
      <c r="B61" s="244"/>
      <c r="C61" s="242"/>
      <c r="D61" s="249"/>
      <c r="E61" s="247"/>
      <c r="F61" s="240"/>
      <c r="G61" s="242"/>
    </row>
    <row r="62" spans="1:7" ht="12.75" customHeight="1">
      <c r="A62" s="239"/>
      <c r="B62" s="244"/>
      <c r="C62" s="243"/>
      <c r="D62" s="250"/>
      <c r="E62" s="248"/>
      <c r="F62" s="241"/>
      <c r="G62" s="243"/>
    </row>
    <row r="63" spans="1:7" ht="12.75" customHeight="1">
      <c r="A63" s="236" t="s">
        <v>54</v>
      </c>
      <c r="B63" s="244"/>
      <c r="C63" s="245"/>
      <c r="D63" s="249"/>
      <c r="E63" s="247"/>
      <c r="F63" s="240"/>
      <c r="G63" s="242"/>
    </row>
    <row r="64" spans="1:7" ht="12.75" customHeight="1">
      <c r="A64" s="236"/>
      <c r="B64" s="244"/>
      <c r="C64" s="246"/>
      <c r="D64" s="250"/>
      <c r="E64" s="248"/>
      <c r="F64" s="241"/>
      <c r="G64" s="243"/>
    </row>
    <row r="65" spans="1:7" ht="12.75" customHeight="1">
      <c r="A65" s="236" t="s">
        <v>55</v>
      </c>
      <c r="B65" s="244"/>
      <c r="C65" s="242"/>
      <c r="D65" s="249"/>
      <c r="E65" s="247"/>
      <c r="F65" s="240"/>
      <c r="G65" s="242"/>
    </row>
    <row r="66" spans="1:7" ht="12.75" customHeight="1">
      <c r="A66" s="236"/>
      <c r="B66" s="244"/>
      <c r="C66" s="243"/>
      <c r="D66" s="250"/>
      <c r="E66" s="248"/>
      <c r="F66" s="241"/>
      <c r="G66" s="243"/>
    </row>
    <row r="67" spans="1:7" ht="12.75" customHeight="1">
      <c r="A67" s="236" t="s">
        <v>56</v>
      </c>
      <c r="B67" s="251"/>
      <c r="C67" s="242"/>
      <c r="D67" s="249"/>
      <c r="E67" s="247"/>
      <c r="F67" s="240"/>
      <c r="G67" s="242"/>
    </row>
    <row r="68" spans="1:7" ht="12.75" customHeight="1">
      <c r="A68" s="236"/>
      <c r="B68" s="251"/>
      <c r="C68" s="243"/>
      <c r="D68" s="250"/>
      <c r="E68" s="248"/>
      <c r="F68" s="241"/>
      <c r="G68" s="243"/>
    </row>
    <row r="69" spans="1:7" ht="12.75" customHeight="1">
      <c r="A69" s="236" t="s">
        <v>57</v>
      </c>
      <c r="B69" s="244"/>
      <c r="C69" s="242"/>
      <c r="D69" s="249"/>
      <c r="E69" s="247"/>
      <c r="F69" s="240"/>
      <c r="G69" s="242"/>
    </row>
    <row r="70" spans="1:7" ht="12.75" customHeight="1">
      <c r="A70" s="236"/>
      <c r="B70" s="244"/>
      <c r="C70" s="243"/>
      <c r="D70" s="250"/>
      <c r="E70" s="248"/>
      <c r="F70" s="241"/>
      <c r="G70" s="243"/>
    </row>
    <row r="71" spans="1:7" ht="12.75" customHeight="1">
      <c r="A71" s="236" t="s">
        <v>58</v>
      </c>
      <c r="B71" s="237"/>
      <c r="C71" s="245"/>
      <c r="D71" s="249"/>
      <c r="E71" s="247"/>
      <c r="F71" s="240"/>
      <c r="G71" s="242"/>
    </row>
    <row r="72" spans="1:7" ht="12.75" customHeight="1">
      <c r="A72" s="236"/>
      <c r="B72" s="244"/>
      <c r="C72" s="246"/>
      <c r="D72" s="250"/>
      <c r="E72" s="248"/>
      <c r="F72" s="241"/>
      <c r="G72" s="243"/>
    </row>
    <row r="73" spans="1:7" ht="12.75" customHeight="1">
      <c r="A73" s="236" t="s">
        <v>59</v>
      </c>
      <c r="B73" s="244"/>
      <c r="C73" s="242"/>
      <c r="D73" s="249"/>
      <c r="E73" s="247"/>
      <c r="F73" s="240"/>
      <c r="G73" s="242"/>
    </row>
    <row r="74" spans="1:7" ht="12.75" customHeight="1">
      <c r="A74" s="236"/>
      <c r="B74" s="244"/>
      <c r="C74" s="243"/>
      <c r="D74" s="250"/>
      <c r="E74" s="248"/>
      <c r="F74" s="241"/>
      <c r="G74" s="243"/>
    </row>
    <row r="75" spans="1:7" ht="12.75" customHeight="1">
      <c r="A75" s="236" t="s">
        <v>60</v>
      </c>
      <c r="B75" s="237"/>
      <c r="C75" s="242"/>
      <c r="D75" s="249"/>
      <c r="E75" s="247"/>
      <c r="F75" s="240"/>
      <c r="G75" s="242"/>
    </row>
    <row r="76" spans="1:7" ht="12.75" customHeight="1">
      <c r="A76" s="236"/>
      <c r="B76" s="244"/>
      <c r="C76" s="243"/>
      <c r="D76" s="250"/>
      <c r="E76" s="248"/>
      <c r="F76" s="241"/>
      <c r="G76" s="243"/>
    </row>
    <row r="77" spans="1:7" ht="12.75" customHeight="1">
      <c r="A77" s="236" t="s">
        <v>61</v>
      </c>
      <c r="B77" s="244"/>
      <c r="C77" s="242"/>
      <c r="D77" s="249"/>
      <c r="E77" s="247"/>
      <c r="F77" s="240"/>
      <c r="G77" s="242"/>
    </row>
    <row r="78" spans="1:7" ht="12.75" customHeight="1">
      <c r="A78" s="236"/>
      <c r="B78" s="244"/>
      <c r="C78" s="243"/>
      <c r="D78" s="250"/>
      <c r="E78" s="248"/>
      <c r="F78" s="241"/>
      <c r="G78" s="243"/>
    </row>
    <row r="79" spans="1:7" ht="12.75" customHeight="1">
      <c r="A79" s="236" t="s">
        <v>62</v>
      </c>
      <c r="B79" s="244"/>
      <c r="C79" s="242"/>
      <c r="D79" s="249"/>
      <c r="E79" s="247"/>
      <c r="F79" s="240"/>
      <c r="G79" s="242"/>
    </row>
    <row r="80" spans="1:7" ht="12.75" customHeight="1">
      <c r="A80" s="236"/>
      <c r="B80" s="244"/>
      <c r="C80" s="243"/>
      <c r="D80" s="250"/>
      <c r="E80" s="248"/>
      <c r="F80" s="241"/>
      <c r="G80" s="243"/>
    </row>
    <row r="81" spans="1:7" ht="12.75" customHeight="1">
      <c r="A81" s="236" t="s">
        <v>63</v>
      </c>
      <c r="B81" s="251"/>
      <c r="C81" s="242"/>
      <c r="D81" s="249"/>
      <c r="E81" s="247"/>
      <c r="F81" s="240"/>
      <c r="G81" s="242"/>
    </row>
    <row r="82" spans="1:7" ht="12.75" customHeight="1">
      <c r="A82" s="236"/>
      <c r="B82" s="251"/>
      <c r="C82" s="243"/>
      <c r="D82" s="250"/>
      <c r="E82" s="248"/>
      <c r="F82" s="241"/>
      <c r="G82" s="243"/>
    </row>
    <row r="83" spans="1:7" ht="12.75" customHeight="1">
      <c r="A83" s="236" t="s">
        <v>64</v>
      </c>
      <c r="B83" s="237"/>
      <c r="C83" s="242"/>
      <c r="D83" s="249"/>
      <c r="E83" s="247"/>
      <c r="F83" s="240"/>
      <c r="G83" s="242"/>
    </row>
    <row r="84" spans="1:7" ht="12.75" customHeight="1">
      <c r="A84" s="236"/>
      <c r="B84" s="244"/>
      <c r="C84" s="243"/>
      <c r="D84" s="250"/>
      <c r="E84" s="248"/>
      <c r="F84" s="241"/>
      <c r="G84" s="243"/>
    </row>
    <row r="85" spans="1:7" ht="12.75" customHeight="1">
      <c r="A85" s="236" t="s">
        <v>65</v>
      </c>
      <c r="B85" s="244"/>
      <c r="C85" s="245"/>
      <c r="D85" s="249"/>
      <c r="E85" s="247"/>
      <c r="F85" s="240"/>
      <c r="G85" s="242"/>
    </row>
    <row r="86" spans="1:7" ht="12.75" customHeight="1">
      <c r="A86" s="236"/>
      <c r="B86" s="244"/>
      <c r="C86" s="246"/>
      <c r="D86" s="250"/>
      <c r="E86" s="264"/>
      <c r="F86" s="241"/>
      <c r="G86" s="243"/>
    </row>
    <row r="87" spans="1:8" ht="12.75" customHeight="1">
      <c r="A87" s="236" t="s">
        <v>85</v>
      </c>
      <c r="B87" s="244"/>
      <c r="C87" s="242"/>
      <c r="D87" s="249"/>
      <c r="E87" s="247"/>
      <c r="F87" s="240"/>
      <c r="G87" s="242"/>
      <c r="H87" s="2"/>
    </row>
    <row r="88" spans="1:8" ht="12.75" customHeight="1">
      <c r="A88" s="236"/>
      <c r="B88" s="244"/>
      <c r="C88" s="243"/>
      <c r="D88" s="250"/>
      <c r="E88" s="248"/>
      <c r="F88" s="241"/>
      <c r="G88" s="243"/>
      <c r="H88" s="2"/>
    </row>
    <row r="89" spans="1:8" ht="12.75" customHeight="1">
      <c r="A89" s="236" t="s">
        <v>86</v>
      </c>
      <c r="B89" s="251"/>
      <c r="C89" s="242"/>
      <c r="D89" s="249"/>
      <c r="E89" s="247"/>
      <c r="F89" s="240"/>
      <c r="G89" s="242"/>
      <c r="H89" s="2"/>
    </row>
    <row r="90" spans="1:8" ht="12.75" customHeight="1">
      <c r="A90" s="236"/>
      <c r="B90" s="251"/>
      <c r="C90" s="243"/>
      <c r="D90" s="250"/>
      <c r="E90" s="248"/>
      <c r="F90" s="241"/>
      <c r="G90" s="243"/>
      <c r="H90" s="2"/>
    </row>
    <row r="91" spans="1:8" ht="12.75" customHeight="1">
      <c r="A91" s="236" t="s">
        <v>87</v>
      </c>
      <c r="B91" s="237"/>
      <c r="C91" s="245"/>
      <c r="D91" s="249"/>
      <c r="E91" s="247"/>
      <c r="F91" s="240"/>
      <c r="G91" s="242"/>
      <c r="H91" s="2"/>
    </row>
    <row r="92" spans="1:8" ht="12.75" customHeight="1">
      <c r="A92" s="236"/>
      <c r="B92" s="237"/>
      <c r="C92" s="246"/>
      <c r="D92" s="250"/>
      <c r="E92" s="248"/>
      <c r="F92" s="241"/>
      <c r="G92" s="243"/>
      <c r="H92" s="2"/>
    </row>
    <row r="93" spans="1:8" ht="12.75" customHeight="1">
      <c r="A93" s="236" t="s">
        <v>88</v>
      </c>
      <c r="B93" s="251"/>
      <c r="C93" s="242"/>
      <c r="D93" s="249"/>
      <c r="E93" s="247"/>
      <c r="F93" s="240"/>
      <c r="G93" s="242"/>
      <c r="H93" s="2"/>
    </row>
    <row r="94" spans="1:8" ht="12.75" customHeight="1">
      <c r="A94" s="236"/>
      <c r="B94" s="251"/>
      <c r="C94" s="243"/>
      <c r="D94" s="250"/>
      <c r="E94" s="248"/>
      <c r="F94" s="241"/>
      <c r="G94" s="243"/>
      <c r="H94" s="2"/>
    </row>
    <row r="95" spans="1:8" ht="12.75" customHeight="1">
      <c r="A95" s="236" t="s">
        <v>89</v>
      </c>
      <c r="B95" s="237"/>
      <c r="C95" s="245"/>
      <c r="D95" s="249"/>
      <c r="E95" s="247"/>
      <c r="F95" s="240"/>
      <c r="G95" s="242"/>
      <c r="H95" s="2"/>
    </row>
    <row r="96" spans="1:8" ht="12.75" customHeight="1">
      <c r="A96" s="236"/>
      <c r="B96" s="237"/>
      <c r="C96" s="246"/>
      <c r="D96" s="250"/>
      <c r="E96" s="248"/>
      <c r="F96" s="241"/>
      <c r="G96" s="256"/>
      <c r="H96" s="2"/>
    </row>
    <row r="97" spans="1:8" ht="12.75">
      <c r="A97" s="236" t="s">
        <v>90</v>
      </c>
      <c r="B97" s="237"/>
      <c r="C97" s="233"/>
      <c r="D97" s="234"/>
      <c r="E97" s="232"/>
      <c r="F97" s="79"/>
      <c r="G97" s="235"/>
      <c r="H97" s="2"/>
    </row>
    <row r="98" spans="1:8" ht="12.75">
      <c r="A98" s="236"/>
      <c r="B98" s="238"/>
      <c r="C98" s="233"/>
      <c r="D98" s="234"/>
      <c r="E98" s="232"/>
      <c r="F98" s="79"/>
      <c r="G98" s="235"/>
      <c r="H98" s="2"/>
    </row>
    <row r="99" spans="1:8" ht="12.75">
      <c r="A99" s="236" t="s">
        <v>91</v>
      </c>
      <c r="B99" s="237"/>
      <c r="C99" s="233"/>
      <c r="D99" s="234"/>
      <c r="E99" s="232"/>
      <c r="F99" s="79"/>
      <c r="G99" s="235"/>
      <c r="H99" s="2"/>
    </row>
    <row r="100" spans="1:8" ht="12.75">
      <c r="A100" s="236"/>
      <c r="B100" s="238"/>
      <c r="C100" s="233"/>
      <c r="D100" s="234"/>
      <c r="E100" s="232"/>
      <c r="F100" s="79"/>
      <c r="G100" s="235"/>
      <c r="H100" s="2"/>
    </row>
    <row r="101" spans="1:8" ht="12.75">
      <c r="A101" s="236" t="s">
        <v>92</v>
      </c>
      <c r="B101" s="237"/>
      <c r="C101" s="233"/>
      <c r="D101" s="234"/>
      <c r="E101" s="232"/>
      <c r="F101" s="79"/>
      <c r="G101" s="235"/>
      <c r="H101" s="2"/>
    </row>
    <row r="102" spans="1:8" ht="12.75">
      <c r="A102" s="236"/>
      <c r="B102" s="238"/>
      <c r="C102" s="233"/>
      <c r="D102" s="234"/>
      <c r="E102" s="232"/>
      <c r="F102" s="79"/>
      <c r="G102" s="235"/>
      <c r="H102" s="2"/>
    </row>
    <row r="103" spans="1:8" ht="12.75">
      <c r="A103" s="236" t="s">
        <v>93</v>
      </c>
      <c r="B103" s="237"/>
      <c r="C103" s="233"/>
      <c r="D103" s="234"/>
      <c r="E103" s="232"/>
      <c r="F103" s="79"/>
      <c r="G103" s="235"/>
      <c r="H103" s="2"/>
    </row>
    <row r="104" spans="1:8" ht="12.75">
      <c r="A104" s="236"/>
      <c r="B104" s="238"/>
      <c r="C104" s="233"/>
      <c r="D104" s="234"/>
      <c r="E104" s="232"/>
      <c r="F104" s="79"/>
      <c r="G104" s="235"/>
      <c r="H104" s="2"/>
    </row>
    <row r="105" spans="1:8" ht="12.75">
      <c r="A105" s="236" t="s">
        <v>94</v>
      </c>
      <c r="B105" s="237"/>
      <c r="C105" s="233"/>
      <c r="D105" s="234"/>
      <c r="E105" s="232"/>
      <c r="F105" s="79"/>
      <c r="G105" s="235"/>
      <c r="H105" s="2"/>
    </row>
    <row r="106" spans="1:8" ht="12.75">
      <c r="A106" s="236"/>
      <c r="B106" s="238"/>
      <c r="C106" s="233"/>
      <c r="D106" s="234"/>
      <c r="E106" s="232"/>
      <c r="F106" s="79"/>
      <c r="G106" s="235"/>
      <c r="H106" s="2"/>
    </row>
    <row r="107" spans="1:8" ht="12.75">
      <c r="A107" s="227"/>
      <c r="B107" s="230"/>
      <c r="C107" s="229"/>
      <c r="D107" s="225"/>
      <c r="E107" s="225"/>
      <c r="F107" s="226"/>
      <c r="G107" s="229"/>
      <c r="H107" s="2"/>
    </row>
    <row r="108" spans="1:8" ht="12.75">
      <c r="A108" s="227"/>
      <c r="B108" s="231"/>
      <c r="C108" s="229"/>
      <c r="D108" s="225"/>
      <c r="E108" s="225"/>
      <c r="F108" s="226"/>
      <c r="G108" s="229"/>
      <c r="H108" s="2"/>
    </row>
    <row r="109" spans="1:8" ht="12.75">
      <c r="A109" s="222" t="s">
        <v>95</v>
      </c>
      <c r="B109" s="222"/>
      <c r="C109" s="222"/>
      <c r="D109" s="225"/>
      <c r="E109" s="225"/>
      <c r="F109" s="226"/>
      <c r="G109" s="229"/>
      <c r="H109" s="2"/>
    </row>
    <row r="110" spans="1:8" ht="12.75">
      <c r="A110" s="222"/>
      <c r="B110" s="222"/>
      <c r="C110" s="222"/>
      <c r="D110" s="225"/>
      <c r="E110" s="225"/>
      <c r="F110" s="226"/>
      <c r="G110" s="229"/>
      <c r="H110" s="2"/>
    </row>
    <row r="111" spans="1:8" ht="12.75">
      <c r="A111" s="222" t="s">
        <v>96</v>
      </c>
      <c r="B111" s="222"/>
      <c r="C111" s="222"/>
      <c r="D111" s="225"/>
      <c r="E111" s="225"/>
      <c r="F111" s="226"/>
      <c r="G111" s="229"/>
      <c r="H111" s="2"/>
    </row>
    <row r="112" spans="1:8" ht="12.75">
      <c r="A112" s="222"/>
      <c r="B112" s="222"/>
      <c r="C112" s="222"/>
      <c r="D112" s="225"/>
      <c r="E112" s="225"/>
      <c r="F112" s="226"/>
      <c r="G112" s="229"/>
      <c r="H112" s="2"/>
    </row>
    <row r="113" spans="1:8" ht="12.75">
      <c r="A113" s="222" t="s">
        <v>97</v>
      </c>
      <c r="B113" s="222"/>
      <c r="C113" s="222"/>
      <c r="D113" s="225"/>
      <c r="E113" s="225"/>
      <c r="F113" s="226"/>
      <c r="G113" s="229"/>
      <c r="H113" s="2"/>
    </row>
    <row r="114" spans="1:8" ht="12.75">
      <c r="A114" s="222"/>
      <c r="B114" s="222"/>
      <c r="C114" s="222"/>
      <c r="D114" s="225"/>
      <c r="E114" s="225"/>
      <c r="F114" s="226"/>
      <c r="G114" s="229"/>
      <c r="H114" s="2"/>
    </row>
    <row r="115" spans="1:8" ht="12.75">
      <c r="A115" s="222"/>
      <c r="B115" s="222"/>
      <c r="C115" s="222"/>
      <c r="D115" s="225"/>
      <c r="E115" s="225"/>
      <c r="F115" s="226"/>
      <c r="G115" s="229"/>
      <c r="H115" s="2"/>
    </row>
    <row r="116" spans="1:8" ht="12.75">
      <c r="A116" s="222"/>
      <c r="B116" s="222"/>
      <c r="C116" s="222"/>
      <c r="D116" s="225"/>
      <c r="E116" s="225"/>
      <c r="F116" s="226"/>
      <c r="G116" s="229"/>
      <c r="H116" s="2"/>
    </row>
    <row r="117" spans="1:8" ht="12.75">
      <c r="A117" s="222"/>
      <c r="B117" s="222"/>
      <c r="C117" s="222"/>
      <c r="D117" s="225"/>
      <c r="E117" s="225"/>
      <c r="F117" s="226"/>
      <c r="G117" s="229"/>
      <c r="H117" s="2"/>
    </row>
    <row r="118" spans="1:8" ht="12.75">
      <c r="A118" s="222"/>
      <c r="B118" s="222"/>
      <c r="C118" s="222"/>
      <c r="D118" s="225"/>
      <c r="E118" s="225"/>
      <c r="F118" s="226"/>
      <c r="G118" s="229"/>
      <c r="H118" s="2"/>
    </row>
    <row r="119" spans="1:8" ht="12.75">
      <c r="A119" s="222" t="s">
        <v>98</v>
      </c>
      <c r="B119" s="222"/>
      <c r="C119" s="222"/>
      <c r="D119" s="225"/>
      <c r="E119" s="225"/>
      <c r="F119" s="226"/>
      <c r="G119" s="229"/>
      <c r="H119" s="2"/>
    </row>
    <row r="120" spans="1:8" ht="12.75">
      <c r="A120" s="222"/>
      <c r="B120" s="222"/>
      <c r="C120" s="222"/>
      <c r="D120" s="225"/>
      <c r="E120" s="225"/>
      <c r="F120" s="226"/>
      <c r="G120" s="229"/>
      <c r="H120" s="2"/>
    </row>
    <row r="121" spans="1:8" ht="12.75">
      <c r="A121" s="227"/>
      <c r="B121" s="230"/>
      <c r="C121" s="229"/>
      <c r="D121" s="225"/>
      <c r="E121" s="225"/>
      <c r="F121" s="226"/>
      <c r="G121" s="229"/>
      <c r="H121" s="2"/>
    </row>
    <row r="122" spans="1:8" ht="12.75">
      <c r="A122" s="227"/>
      <c r="B122" s="231"/>
      <c r="C122" s="229"/>
      <c r="D122" s="225"/>
      <c r="E122" s="225"/>
      <c r="F122" s="226"/>
      <c r="G122" s="229"/>
      <c r="H122" s="2"/>
    </row>
    <row r="123" spans="1:8" ht="12.75">
      <c r="A123" s="227"/>
      <c r="B123" s="230"/>
      <c r="C123" s="229"/>
      <c r="D123" s="225"/>
      <c r="E123" s="225"/>
      <c r="F123" s="226"/>
      <c r="G123" s="229"/>
      <c r="H123" s="2"/>
    </row>
    <row r="124" spans="1:8" ht="12.75">
      <c r="A124" s="227"/>
      <c r="B124" s="231"/>
      <c r="C124" s="229"/>
      <c r="D124" s="225"/>
      <c r="E124" s="225"/>
      <c r="F124" s="226"/>
      <c r="G124" s="229"/>
      <c r="H124" s="2"/>
    </row>
    <row r="125" spans="1:8" ht="12.75">
      <c r="A125" s="227"/>
      <c r="B125" s="230"/>
      <c r="C125" s="229"/>
      <c r="D125" s="225"/>
      <c r="E125" s="225"/>
      <c r="F125" s="226"/>
      <c r="G125" s="229"/>
      <c r="H125" s="2"/>
    </row>
    <row r="126" spans="1:8" ht="12.75">
      <c r="A126" s="227"/>
      <c r="B126" s="231"/>
      <c r="C126" s="229"/>
      <c r="D126" s="225"/>
      <c r="E126" s="225"/>
      <c r="F126" s="226"/>
      <c r="G126" s="229"/>
      <c r="H126" s="2"/>
    </row>
    <row r="127" spans="1:8" ht="12.75">
      <c r="A127" s="227"/>
      <c r="B127" s="230"/>
      <c r="C127" s="229"/>
      <c r="D127" s="225"/>
      <c r="E127" s="225"/>
      <c r="F127" s="226"/>
      <c r="G127" s="229"/>
      <c r="H127" s="2"/>
    </row>
    <row r="128" spans="1:8" ht="12.75">
      <c r="A128" s="227"/>
      <c r="B128" s="231"/>
      <c r="C128" s="229"/>
      <c r="D128" s="225"/>
      <c r="E128" s="225"/>
      <c r="F128" s="226"/>
      <c r="G128" s="229"/>
      <c r="H128" s="2"/>
    </row>
    <row r="129" spans="1:8" ht="12.75">
      <c r="A129" s="227"/>
      <c r="B129" s="230"/>
      <c r="C129" s="229"/>
      <c r="D129" s="225"/>
      <c r="E129" s="225"/>
      <c r="F129" s="226"/>
      <c r="G129" s="229"/>
      <c r="H129" s="2"/>
    </row>
    <row r="130" spans="1:8" ht="12.75">
      <c r="A130" s="227"/>
      <c r="B130" s="231"/>
      <c r="C130" s="229"/>
      <c r="D130" s="225"/>
      <c r="E130" s="225"/>
      <c r="F130" s="226"/>
      <c r="G130" s="229"/>
      <c r="H130" s="2"/>
    </row>
    <row r="131" spans="1:8" ht="12.75">
      <c r="A131" s="227"/>
      <c r="B131" s="230"/>
      <c r="C131" s="229"/>
      <c r="D131" s="225"/>
      <c r="E131" s="225"/>
      <c r="F131" s="226"/>
      <c r="G131" s="229"/>
      <c r="H131" s="2"/>
    </row>
    <row r="132" spans="1:8" ht="12.75">
      <c r="A132" s="227"/>
      <c r="B132" s="231"/>
      <c r="C132" s="229"/>
      <c r="D132" s="225"/>
      <c r="E132" s="225"/>
      <c r="F132" s="226"/>
      <c r="G132" s="229"/>
      <c r="H132" s="2"/>
    </row>
    <row r="133" spans="1:8" ht="12.75">
      <c r="A133" s="227"/>
      <c r="B133" s="230"/>
      <c r="C133" s="229"/>
      <c r="D133" s="225"/>
      <c r="E133" s="225"/>
      <c r="F133" s="226"/>
      <c r="G133" s="229"/>
      <c r="H133" s="2"/>
    </row>
    <row r="134" spans="1:8" ht="12.75">
      <c r="A134" s="227"/>
      <c r="B134" s="231"/>
      <c r="C134" s="229"/>
      <c r="D134" s="225"/>
      <c r="E134" s="225"/>
      <c r="F134" s="226"/>
      <c r="G134" s="229"/>
      <c r="H134" s="2"/>
    </row>
    <row r="135" spans="1:8" ht="12.75">
      <c r="A135" s="227"/>
      <c r="B135" s="230"/>
      <c r="C135" s="229"/>
      <c r="D135" s="225"/>
      <c r="E135" s="225"/>
      <c r="F135" s="226"/>
      <c r="G135" s="229"/>
      <c r="H135" s="2"/>
    </row>
    <row r="136" spans="1:8" ht="12.75">
      <c r="A136" s="227"/>
      <c r="B136" s="231"/>
      <c r="C136" s="229"/>
      <c r="D136" s="225"/>
      <c r="E136" s="225"/>
      <c r="F136" s="226"/>
      <c r="G136" s="229"/>
      <c r="H136" s="2"/>
    </row>
    <row r="137" spans="1:8" ht="12.75">
      <c r="A137" s="227"/>
      <c r="B137" s="230"/>
      <c r="C137" s="229"/>
      <c r="D137" s="225"/>
      <c r="E137" s="225"/>
      <c r="F137" s="226"/>
      <c r="G137" s="229"/>
      <c r="H137" s="2"/>
    </row>
    <row r="138" spans="1:8" ht="12.75">
      <c r="A138" s="227"/>
      <c r="B138" s="231"/>
      <c r="C138" s="229"/>
      <c r="D138" s="225"/>
      <c r="E138" s="225"/>
      <c r="F138" s="226"/>
      <c r="G138" s="229"/>
      <c r="H138" s="2"/>
    </row>
    <row r="139" spans="1:8" ht="12.75">
      <c r="A139" s="227"/>
      <c r="B139" s="230"/>
      <c r="C139" s="229"/>
      <c r="D139" s="225"/>
      <c r="E139" s="225"/>
      <c r="F139" s="226"/>
      <c r="G139" s="229"/>
      <c r="H139" s="2"/>
    </row>
    <row r="140" spans="1:8" ht="12.75">
      <c r="A140" s="227"/>
      <c r="B140" s="231"/>
      <c r="C140" s="229"/>
      <c r="D140" s="225"/>
      <c r="E140" s="225"/>
      <c r="F140" s="226"/>
      <c r="G140" s="229"/>
      <c r="H140" s="2"/>
    </row>
    <row r="141" spans="1:8" ht="12.75">
      <c r="A141" s="227"/>
      <c r="B141" s="230"/>
      <c r="C141" s="229"/>
      <c r="D141" s="225"/>
      <c r="E141" s="225"/>
      <c r="F141" s="226"/>
      <c r="G141" s="229"/>
      <c r="H141" s="2"/>
    </row>
    <row r="142" spans="1:8" ht="12.75">
      <c r="A142" s="227"/>
      <c r="B142" s="231"/>
      <c r="C142" s="229"/>
      <c r="D142" s="225"/>
      <c r="E142" s="225"/>
      <c r="F142" s="226"/>
      <c r="G142" s="229"/>
      <c r="H142" s="2"/>
    </row>
    <row r="143" spans="1:8" ht="12.75">
      <c r="A143" s="227"/>
      <c r="B143" s="230"/>
      <c r="C143" s="229"/>
      <c r="D143" s="225"/>
      <c r="E143" s="225"/>
      <c r="F143" s="226"/>
      <c r="G143" s="229"/>
      <c r="H143" s="2"/>
    </row>
    <row r="144" spans="1:8" ht="12.75">
      <c r="A144" s="227"/>
      <c r="B144" s="231"/>
      <c r="C144" s="229"/>
      <c r="D144" s="225"/>
      <c r="E144" s="225"/>
      <c r="F144" s="226"/>
      <c r="G144" s="229"/>
      <c r="H144" s="2"/>
    </row>
    <row r="145" spans="1:8" ht="12.75">
      <c r="A145" s="227"/>
      <c r="B145" s="230"/>
      <c r="C145" s="229"/>
      <c r="D145" s="225"/>
      <c r="E145" s="225"/>
      <c r="F145" s="226"/>
      <c r="G145" s="229"/>
      <c r="H145" s="2"/>
    </row>
    <row r="146" spans="1:8" ht="12.75">
      <c r="A146" s="227"/>
      <c r="B146" s="231"/>
      <c r="C146" s="229"/>
      <c r="D146" s="225"/>
      <c r="E146" s="225"/>
      <c r="F146" s="226"/>
      <c r="G146" s="229"/>
      <c r="H146" s="2"/>
    </row>
    <row r="147" spans="1:8" ht="12.75">
      <c r="A147" s="227"/>
      <c r="B147" s="230"/>
      <c r="C147" s="229"/>
      <c r="D147" s="225"/>
      <c r="E147" s="225"/>
      <c r="F147" s="226"/>
      <c r="G147" s="229"/>
      <c r="H147" s="2"/>
    </row>
    <row r="148" spans="1:8" ht="12.75">
      <c r="A148" s="227"/>
      <c r="B148" s="231"/>
      <c r="C148" s="229"/>
      <c r="D148" s="225"/>
      <c r="E148" s="225"/>
      <c r="F148" s="226"/>
      <c r="G148" s="229"/>
      <c r="H148" s="2"/>
    </row>
    <row r="149" spans="1:8" ht="12.75">
      <c r="A149" s="227"/>
      <c r="B149" s="230"/>
      <c r="C149" s="229"/>
      <c r="D149" s="225"/>
      <c r="E149" s="225"/>
      <c r="F149" s="226"/>
      <c r="G149" s="229"/>
      <c r="H149" s="2"/>
    </row>
    <row r="150" spans="1:8" ht="12.75">
      <c r="A150" s="227"/>
      <c r="B150" s="231"/>
      <c r="C150" s="229"/>
      <c r="D150" s="225"/>
      <c r="E150" s="225"/>
      <c r="F150" s="226"/>
      <c r="G150" s="229"/>
      <c r="H150" s="2"/>
    </row>
    <row r="151" spans="1:8" ht="12.75">
      <c r="A151" s="227"/>
      <c r="B151" s="230"/>
      <c r="C151" s="229"/>
      <c r="D151" s="225"/>
      <c r="E151" s="225"/>
      <c r="F151" s="226"/>
      <c r="G151" s="229"/>
      <c r="H151" s="2"/>
    </row>
    <row r="152" spans="1:8" ht="12.75">
      <c r="A152" s="227"/>
      <c r="B152" s="231"/>
      <c r="C152" s="229"/>
      <c r="D152" s="225"/>
      <c r="E152" s="225"/>
      <c r="F152" s="226"/>
      <c r="G152" s="229"/>
      <c r="H152" s="2"/>
    </row>
    <row r="153" spans="1:8" ht="12.75">
      <c r="A153" s="227"/>
      <c r="B153" s="230"/>
      <c r="C153" s="229"/>
      <c r="D153" s="225"/>
      <c r="E153" s="225"/>
      <c r="F153" s="226"/>
      <c r="G153" s="229"/>
      <c r="H153" s="2"/>
    </row>
    <row r="154" spans="1:8" ht="12.75">
      <c r="A154" s="227"/>
      <c r="B154" s="231"/>
      <c r="C154" s="229"/>
      <c r="D154" s="225"/>
      <c r="E154" s="225"/>
      <c r="F154" s="226"/>
      <c r="G154" s="229"/>
      <c r="H154" s="2"/>
    </row>
    <row r="155" spans="1:8" ht="12.75">
      <c r="A155" s="227"/>
      <c r="B155" s="230"/>
      <c r="C155" s="229"/>
      <c r="D155" s="225"/>
      <c r="E155" s="225"/>
      <c r="F155" s="226"/>
      <c r="G155" s="229"/>
      <c r="H155" s="2"/>
    </row>
    <row r="156" spans="1:8" ht="12.75">
      <c r="A156" s="227"/>
      <c r="B156" s="231"/>
      <c r="C156" s="229"/>
      <c r="D156" s="225"/>
      <c r="E156" s="225"/>
      <c r="F156" s="226"/>
      <c r="G156" s="229"/>
      <c r="H156" s="2"/>
    </row>
    <row r="157" spans="1:8" ht="12.75">
      <c r="A157" s="227"/>
      <c r="B157" s="230"/>
      <c r="C157" s="229"/>
      <c r="D157" s="225"/>
      <c r="E157" s="225"/>
      <c r="F157" s="226"/>
      <c r="G157" s="229"/>
      <c r="H157" s="2"/>
    </row>
    <row r="158" spans="1:8" ht="12.75">
      <c r="A158" s="227"/>
      <c r="B158" s="231"/>
      <c r="C158" s="229"/>
      <c r="D158" s="225"/>
      <c r="E158" s="225"/>
      <c r="F158" s="226"/>
      <c r="G158" s="229"/>
      <c r="H158" s="2"/>
    </row>
    <row r="159" spans="1:8" ht="12.75">
      <c r="A159" s="227"/>
      <c r="B159" s="230"/>
      <c r="C159" s="229"/>
      <c r="D159" s="225"/>
      <c r="E159" s="225"/>
      <c r="F159" s="226"/>
      <c r="G159" s="229"/>
      <c r="H159" s="2"/>
    </row>
    <row r="160" spans="1:8" ht="12.75">
      <c r="A160" s="227"/>
      <c r="B160" s="231"/>
      <c r="C160" s="229"/>
      <c r="D160" s="225"/>
      <c r="E160" s="225"/>
      <c r="F160" s="226"/>
      <c r="G160" s="229"/>
      <c r="H160" s="2"/>
    </row>
    <row r="161" spans="1:8" ht="12.75">
      <c r="A161" s="227"/>
      <c r="B161" s="230"/>
      <c r="C161" s="229"/>
      <c r="D161" s="225"/>
      <c r="E161" s="225"/>
      <c r="F161" s="226"/>
      <c r="G161" s="229"/>
      <c r="H161" s="2"/>
    </row>
    <row r="162" spans="1:8" ht="12.75">
      <c r="A162" s="227"/>
      <c r="B162" s="231"/>
      <c r="C162" s="229"/>
      <c r="D162" s="225"/>
      <c r="E162" s="225"/>
      <c r="F162" s="226"/>
      <c r="G162" s="229"/>
      <c r="H162" s="2"/>
    </row>
    <row r="163" spans="1:8" ht="12.75">
      <c r="A163" s="227"/>
      <c r="B163" s="230"/>
      <c r="C163" s="229"/>
      <c r="D163" s="225"/>
      <c r="E163" s="225"/>
      <c r="F163" s="226"/>
      <c r="G163" s="229"/>
      <c r="H163" s="2"/>
    </row>
    <row r="164" spans="1:8" ht="12.75">
      <c r="A164" s="227"/>
      <c r="B164" s="231"/>
      <c r="C164" s="229"/>
      <c r="D164" s="225"/>
      <c r="E164" s="225"/>
      <c r="F164" s="226"/>
      <c r="G164" s="229"/>
      <c r="H164" s="2"/>
    </row>
    <row r="165" spans="1:8" ht="12.75">
      <c r="A165" s="227"/>
      <c r="B165" s="230"/>
      <c r="C165" s="229"/>
      <c r="D165" s="225"/>
      <c r="E165" s="225"/>
      <c r="F165" s="226"/>
      <c r="G165" s="229"/>
      <c r="H165" s="2"/>
    </row>
    <row r="166" spans="1:8" ht="12.75">
      <c r="A166" s="227"/>
      <c r="B166" s="231"/>
      <c r="C166" s="229"/>
      <c r="D166" s="225"/>
      <c r="E166" s="225"/>
      <c r="F166" s="226"/>
      <c r="G166" s="229"/>
      <c r="H166" s="2"/>
    </row>
    <row r="167" spans="1:8" ht="12.75">
      <c r="A167" s="227"/>
      <c r="B167" s="230"/>
      <c r="C167" s="229"/>
      <c r="D167" s="225"/>
      <c r="E167" s="225"/>
      <c r="F167" s="226"/>
      <c r="G167" s="229"/>
      <c r="H167" s="2"/>
    </row>
    <row r="168" spans="1:8" ht="12.75">
      <c r="A168" s="227"/>
      <c r="B168" s="231"/>
      <c r="C168" s="229"/>
      <c r="D168" s="225"/>
      <c r="E168" s="225"/>
      <c r="F168" s="226"/>
      <c r="G168" s="229"/>
      <c r="H168" s="2"/>
    </row>
    <row r="169" spans="1:8" ht="12.75">
      <c r="A169" s="227"/>
      <c r="B169" s="230"/>
      <c r="C169" s="229"/>
      <c r="D169" s="225"/>
      <c r="E169" s="225"/>
      <c r="F169" s="226"/>
      <c r="G169" s="229"/>
      <c r="H169" s="2"/>
    </row>
    <row r="170" spans="1:8" ht="12.75">
      <c r="A170" s="227"/>
      <c r="B170" s="231"/>
      <c r="C170" s="229"/>
      <c r="D170" s="225"/>
      <c r="E170" s="225"/>
      <c r="F170" s="226"/>
      <c r="G170" s="229"/>
      <c r="H170" s="2"/>
    </row>
    <row r="171" spans="1:8" ht="12.75">
      <c r="A171" s="227"/>
      <c r="B171" s="230"/>
      <c r="C171" s="229"/>
      <c r="D171" s="225"/>
      <c r="E171" s="225"/>
      <c r="F171" s="226"/>
      <c r="G171" s="229"/>
      <c r="H171" s="2"/>
    </row>
    <row r="172" spans="1:8" ht="12.75">
      <c r="A172" s="227"/>
      <c r="B172" s="231"/>
      <c r="C172" s="229"/>
      <c r="D172" s="225"/>
      <c r="E172" s="225"/>
      <c r="F172" s="226"/>
      <c r="G172" s="229"/>
      <c r="H172" s="2"/>
    </row>
    <row r="173" spans="1:8" ht="12.75">
      <c r="A173" s="227"/>
      <c r="B173" s="230"/>
      <c r="C173" s="229"/>
      <c r="D173" s="225"/>
      <c r="E173" s="225"/>
      <c r="F173" s="226"/>
      <c r="G173" s="229"/>
      <c r="H173" s="2"/>
    </row>
    <row r="174" spans="1:8" ht="12.75">
      <c r="A174" s="227"/>
      <c r="B174" s="231"/>
      <c r="C174" s="229"/>
      <c r="D174" s="225"/>
      <c r="E174" s="225"/>
      <c r="F174" s="226"/>
      <c r="G174" s="229"/>
      <c r="H174" s="2"/>
    </row>
    <row r="175" spans="1:8" ht="12.75">
      <c r="A175" s="227"/>
      <c r="B175" s="230"/>
      <c r="C175" s="229"/>
      <c r="D175" s="225"/>
      <c r="E175" s="225"/>
      <c r="F175" s="226"/>
      <c r="G175" s="229"/>
      <c r="H175" s="2"/>
    </row>
    <row r="176" spans="1:8" ht="12.75">
      <c r="A176" s="227"/>
      <c r="B176" s="231"/>
      <c r="C176" s="229"/>
      <c r="D176" s="225"/>
      <c r="E176" s="225"/>
      <c r="F176" s="226"/>
      <c r="G176" s="229"/>
      <c r="H176" s="2"/>
    </row>
    <row r="177" spans="1:8" ht="12.75">
      <c r="A177" s="227"/>
      <c r="B177" s="230"/>
      <c r="C177" s="229"/>
      <c r="D177" s="225"/>
      <c r="E177" s="225"/>
      <c r="F177" s="226"/>
      <c r="G177" s="229"/>
      <c r="H177" s="2"/>
    </row>
    <row r="178" spans="1:8" ht="12.75">
      <c r="A178" s="227"/>
      <c r="B178" s="231"/>
      <c r="C178" s="229"/>
      <c r="D178" s="225"/>
      <c r="E178" s="225"/>
      <c r="F178" s="226"/>
      <c r="G178" s="229"/>
      <c r="H178" s="2"/>
    </row>
    <row r="179" spans="1:8" ht="12.75">
      <c r="A179" s="227"/>
      <c r="B179" s="230"/>
      <c r="C179" s="229"/>
      <c r="D179" s="225"/>
      <c r="E179" s="225"/>
      <c r="F179" s="226"/>
      <c r="G179" s="229"/>
      <c r="H179" s="2"/>
    </row>
    <row r="180" spans="1:8" ht="12.75">
      <c r="A180" s="227"/>
      <c r="B180" s="231"/>
      <c r="C180" s="229"/>
      <c r="D180" s="225"/>
      <c r="E180" s="225"/>
      <c r="F180" s="226"/>
      <c r="G180" s="229"/>
      <c r="H180" s="2"/>
    </row>
    <row r="181" spans="1:8" ht="12.75">
      <c r="A181" s="227"/>
      <c r="B181" s="230"/>
      <c r="C181" s="229"/>
      <c r="D181" s="225"/>
      <c r="E181" s="225"/>
      <c r="F181" s="226"/>
      <c r="G181" s="229"/>
      <c r="H181" s="2"/>
    </row>
    <row r="182" spans="1:8" ht="12.75">
      <c r="A182" s="227"/>
      <c r="B182" s="231"/>
      <c r="C182" s="229"/>
      <c r="D182" s="225"/>
      <c r="E182" s="225"/>
      <c r="F182" s="226"/>
      <c r="G182" s="229"/>
      <c r="H182" s="2"/>
    </row>
    <row r="183" spans="1:8" ht="12.75">
      <c r="A183" s="227"/>
      <c r="B183" s="230"/>
      <c r="C183" s="229"/>
      <c r="D183" s="225"/>
      <c r="E183" s="225"/>
      <c r="F183" s="226"/>
      <c r="G183" s="229"/>
      <c r="H183" s="2"/>
    </row>
    <row r="184" spans="1:8" ht="12.75">
      <c r="A184" s="227"/>
      <c r="B184" s="231"/>
      <c r="C184" s="229"/>
      <c r="D184" s="225"/>
      <c r="E184" s="225"/>
      <c r="F184" s="226"/>
      <c r="G184" s="229"/>
      <c r="H184" s="2"/>
    </row>
    <row r="185" spans="1:8" ht="12.75">
      <c r="A185" s="227"/>
      <c r="B185" s="230"/>
      <c r="C185" s="229"/>
      <c r="D185" s="225"/>
      <c r="E185" s="225"/>
      <c r="F185" s="226"/>
      <c r="G185" s="229"/>
      <c r="H185" s="2"/>
    </row>
    <row r="186" spans="1:8" ht="12.75">
      <c r="A186" s="227"/>
      <c r="B186" s="231"/>
      <c r="C186" s="229"/>
      <c r="D186" s="225"/>
      <c r="E186" s="225"/>
      <c r="F186" s="226"/>
      <c r="G186" s="229"/>
      <c r="H186" s="2"/>
    </row>
    <row r="187" spans="1:8" ht="12.75">
      <c r="A187" s="227"/>
      <c r="B187" s="230"/>
      <c r="C187" s="229"/>
      <c r="D187" s="225"/>
      <c r="E187" s="225"/>
      <c r="F187" s="226"/>
      <c r="G187" s="229"/>
      <c r="H187" s="2"/>
    </row>
    <row r="188" spans="1:8" ht="12.75">
      <c r="A188" s="227"/>
      <c r="B188" s="231"/>
      <c r="C188" s="229"/>
      <c r="D188" s="225"/>
      <c r="E188" s="225"/>
      <c r="F188" s="226"/>
      <c r="G188" s="229"/>
      <c r="H188" s="2"/>
    </row>
    <row r="189" spans="1:8" ht="12.75">
      <c r="A189" s="227"/>
      <c r="B189" s="230"/>
      <c r="C189" s="229"/>
      <c r="D189" s="225"/>
      <c r="E189" s="225"/>
      <c r="F189" s="226"/>
      <c r="G189" s="229"/>
      <c r="H189" s="2"/>
    </row>
    <row r="190" spans="1:8" ht="12.75">
      <c r="A190" s="227"/>
      <c r="B190" s="231"/>
      <c r="C190" s="229"/>
      <c r="D190" s="225"/>
      <c r="E190" s="225"/>
      <c r="F190" s="226"/>
      <c r="G190" s="229"/>
      <c r="H190" s="2"/>
    </row>
    <row r="191" spans="1:8" ht="12.75">
      <c r="A191" s="27"/>
      <c r="B191" s="28"/>
      <c r="C191" s="18"/>
      <c r="D191" s="19"/>
      <c r="E191" s="19"/>
      <c r="F191" s="29"/>
      <c r="G191" s="18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</sheetData>
  <sheetProtection/>
  <mergeCells count="642">
    <mergeCell ref="G93:G94"/>
    <mergeCell ref="B95:B96"/>
    <mergeCell ref="C95:C96"/>
    <mergeCell ref="D95:D96"/>
    <mergeCell ref="E95:E96"/>
    <mergeCell ref="F95:F96"/>
    <mergeCell ref="G95:G96"/>
    <mergeCell ref="C93:C94"/>
    <mergeCell ref="D93:D94"/>
    <mergeCell ref="E93:E94"/>
    <mergeCell ref="F93:F94"/>
    <mergeCell ref="B93:B94"/>
    <mergeCell ref="G89:G90"/>
    <mergeCell ref="B91:B92"/>
    <mergeCell ref="C91:C92"/>
    <mergeCell ref="D91:D92"/>
    <mergeCell ref="E91:E92"/>
    <mergeCell ref="F91:F92"/>
    <mergeCell ref="G91:G92"/>
    <mergeCell ref="C89:C90"/>
    <mergeCell ref="D89:D90"/>
    <mergeCell ref="E89:E90"/>
    <mergeCell ref="A27:A28"/>
    <mergeCell ref="F89:F90"/>
    <mergeCell ref="B89:B90"/>
    <mergeCell ref="G85:G86"/>
    <mergeCell ref="B87:B88"/>
    <mergeCell ref="C87:C88"/>
    <mergeCell ref="D87:D88"/>
    <mergeCell ref="E87:E88"/>
    <mergeCell ref="F87:F88"/>
    <mergeCell ref="G87:G88"/>
    <mergeCell ref="C85:C86"/>
    <mergeCell ref="D85:D86"/>
    <mergeCell ref="E85:E86"/>
    <mergeCell ref="F85:F86"/>
    <mergeCell ref="B85:B86"/>
    <mergeCell ref="G81:G82"/>
    <mergeCell ref="B83:B84"/>
    <mergeCell ref="C83:C84"/>
    <mergeCell ref="D83:D84"/>
    <mergeCell ref="E83:E84"/>
    <mergeCell ref="F83:F84"/>
    <mergeCell ref="G83:G84"/>
    <mergeCell ref="C81:C82"/>
    <mergeCell ref="D81:D82"/>
    <mergeCell ref="E81:E82"/>
    <mergeCell ref="F81:F82"/>
    <mergeCell ref="B81:B82"/>
    <mergeCell ref="A29:A30"/>
    <mergeCell ref="A25:A26"/>
    <mergeCell ref="A23:A24"/>
    <mergeCell ref="F77:F78"/>
    <mergeCell ref="B77:B78"/>
    <mergeCell ref="B23:B24"/>
    <mergeCell ref="D23:D24"/>
    <mergeCell ref="G77:G78"/>
    <mergeCell ref="B79:B80"/>
    <mergeCell ref="C79:C80"/>
    <mergeCell ref="D79:D80"/>
    <mergeCell ref="E79:E80"/>
    <mergeCell ref="F79:F80"/>
    <mergeCell ref="G79:G80"/>
    <mergeCell ref="C77:C78"/>
    <mergeCell ref="D77:D78"/>
    <mergeCell ref="E77:E78"/>
    <mergeCell ref="G73:G74"/>
    <mergeCell ref="B75:B76"/>
    <mergeCell ref="C75:C76"/>
    <mergeCell ref="D75:D76"/>
    <mergeCell ref="E75:E76"/>
    <mergeCell ref="F75:F76"/>
    <mergeCell ref="G75:G76"/>
    <mergeCell ref="C73:C74"/>
    <mergeCell ref="D73:D74"/>
    <mergeCell ref="E73:E74"/>
    <mergeCell ref="A19:A20"/>
    <mergeCell ref="A21:A22"/>
    <mergeCell ref="F73:F74"/>
    <mergeCell ref="B73:B74"/>
    <mergeCell ref="D9:D10"/>
    <mergeCell ref="E9:E10"/>
    <mergeCell ref="F9:F10"/>
    <mergeCell ref="F11:F12"/>
    <mergeCell ref="B15:B16"/>
    <mergeCell ref="D15:D16"/>
    <mergeCell ref="G9:G10"/>
    <mergeCell ref="D7:D8"/>
    <mergeCell ref="E7:E8"/>
    <mergeCell ref="F7:F8"/>
    <mergeCell ref="G7:G8"/>
    <mergeCell ref="C9:C10"/>
    <mergeCell ref="B7:B8"/>
    <mergeCell ref="C7:C8"/>
    <mergeCell ref="B9:B10"/>
    <mergeCell ref="B11:B12"/>
    <mergeCell ref="D11:D12"/>
    <mergeCell ref="E11:E12"/>
    <mergeCell ref="G11:G12"/>
    <mergeCell ref="B13:B14"/>
    <mergeCell ref="D13:D14"/>
    <mergeCell ref="E13:E14"/>
    <mergeCell ref="F13:F14"/>
    <mergeCell ref="G13:G14"/>
    <mergeCell ref="C11:C12"/>
    <mergeCell ref="E15:E16"/>
    <mergeCell ref="F15:F16"/>
    <mergeCell ref="G15:G16"/>
    <mergeCell ref="B17:B18"/>
    <mergeCell ref="D17:D18"/>
    <mergeCell ref="E17:E18"/>
    <mergeCell ref="F17:F18"/>
    <mergeCell ref="G17:G18"/>
    <mergeCell ref="B19:B20"/>
    <mergeCell ref="D19:D20"/>
    <mergeCell ref="E19:E20"/>
    <mergeCell ref="F19:F20"/>
    <mergeCell ref="G19:G20"/>
    <mergeCell ref="B21:B22"/>
    <mergeCell ref="D21:D22"/>
    <mergeCell ref="E21:E22"/>
    <mergeCell ref="F21:F22"/>
    <mergeCell ref="G21:G22"/>
    <mergeCell ref="D25:D26"/>
    <mergeCell ref="E25:E26"/>
    <mergeCell ref="F25:F26"/>
    <mergeCell ref="G25:G26"/>
    <mergeCell ref="C23:C24"/>
    <mergeCell ref="C25:C26"/>
    <mergeCell ref="F27:F28"/>
    <mergeCell ref="G27:G28"/>
    <mergeCell ref="C13:C14"/>
    <mergeCell ref="C15:C16"/>
    <mergeCell ref="C17:C18"/>
    <mergeCell ref="C19:C20"/>
    <mergeCell ref="C21:C22"/>
    <mergeCell ref="E23:E24"/>
    <mergeCell ref="F23:F24"/>
    <mergeCell ref="G23:G24"/>
    <mergeCell ref="C27:C28"/>
    <mergeCell ref="A17:A18"/>
    <mergeCell ref="A15:A16"/>
    <mergeCell ref="B29:B30"/>
    <mergeCell ref="D29:D30"/>
    <mergeCell ref="E29:E30"/>
    <mergeCell ref="B27:B28"/>
    <mergeCell ref="D27:D28"/>
    <mergeCell ref="E27:E28"/>
    <mergeCell ref="B25:B26"/>
    <mergeCell ref="D31:D32"/>
    <mergeCell ref="E31:E32"/>
    <mergeCell ref="F31:F32"/>
    <mergeCell ref="G31:G32"/>
    <mergeCell ref="C29:C30"/>
    <mergeCell ref="C31:C32"/>
    <mergeCell ref="A11:A12"/>
    <mergeCell ref="B33:B34"/>
    <mergeCell ref="D33:D34"/>
    <mergeCell ref="E33:E34"/>
    <mergeCell ref="F33:F34"/>
    <mergeCell ref="G33:G34"/>
    <mergeCell ref="A13:A14"/>
    <mergeCell ref="F29:F30"/>
    <mergeCell ref="G29:G30"/>
    <mergeCell ref="B31:B32"/>
    <mergeCell ref="B35:B36"/>
    <mergeCell ref="D35:D36"/>
    <mergeCell ref="E35:E36"/>
    <mergeCell ref="F35:F36"/>
    <mergeCell ref="G35:G36"/>
    <mergeCell ref="C33:C34"/>
    <mergeCell ref="C35:C36"/>
    <mergeCell ref="F39:F40"/>
    <mergeCell ref="G39:G40"/>
    <mergeCell ref="C37:C38"/>
    <mergeCell ref="C39:C40"/>
    <mergeCell ref="A9:A10"/>
    <mergeCell ref="B37:B38"/>
    <mergeCell ref="D37:D38"/>
    <mergeCell ref="E37:E38"/>
    <mergeCell ref="F37:F38"/>
    <mergeCell ref="G37:G38"/>
    <mergeCell ref="A7:A8"/>
    <mergeCell ref="B41:B42"/>
    <mergeCell ref="D41:D42"/>
    <mergeCell ref="E41:E42"/>
    <mergeCell ref="F41:F42"/>
    <mergeCell ref="G41:G42"/>
    <mergeCell ref="C41:C42"/>
    <mergeCell ref="B39:B40"/>
    <mergeCell ref="D39:D40"/>
    <mergeCell ref="E39:E40"/>
    <mergeCell ref="B43:B44"/>
    <mergeCell ref="D43:D44"/>
    <mergeCell ref="E43:E44"/>
    <mergeCell ref="F43:F44"/>
    <mergeCell ref="G43:G44"/>
    <mergeCell ref="B45:B46"/>
    <mergeCell ref="D45:D46"/>
    <mergeCell ref="E45:E46"/>
    <mergeCell ref="F45:F46"/>
    <mergeCell ref="G45:G46"/>
    <mergeCell ref="C43:C44"/>
    <mergeCell ref="C45:C46"/>
    <mergeCell ref="A3:G3"/>
    <mergeCell ref="A5:A6"/>
    <mergeCell ref="B5:B6"/>
    <mergeCell ref="C5:C6"/>
    <mergeCell ref="D5:D6"/>
    <mergeCell ref="E5:E6"/>
    <mergeCell ref="F5:F6"/>
    <mergeCell ref="G5:G6"/>
    <mergeCell ref="B47:B48"/>
    <mergeCell ref="D47:D48"/>
    <mergeCell ref="E47:E48"/>
    <mergeCell ref="F47:F48"/>
    <mergeCell ref="G47:G48"/>
    <mergeCell ref="B49:B50"/>
    <mergeCell ref="D49:D50"/>
    <mergeCell ref="E49:E50"/>
    <mergeCell ref="F49:F50"/>
    <mergeCell ref="G49:G50"/>
    <mergeCell ref="C49:C50"/>
    <mergeCell ref="C47:C48"/>
    <mergeCell ref="A33:A34"/>
    <mergeCell ref="A31:A32"/>
    <mergeCell ref="B51:B52"/>
    <mergeCell ref="D51:D52"/>
    <mergeCell ref="A37:A38"/>
    <mergeCell ref="A35:A36"/>
    <mergeCell ref="A41:A42"/>
    <mergeCell ref="A39:A40"/>
    <mergeCell ref="E51:E52"/>
    <mergeCell ref="F51:F52"/>
    <mergeCell ref="G51:G52"/>
    <mergeCell ref="B53:B54"/>
    <mergeCell ref="D53:D54"/>
    <mergeCell ref="E53:E54"/>
    <mergeCell ref="F53:F54"/>
    <mergeCell ref="G53:G54"/>
    <mergeCell ref="C51:C52"/>
    <mergeCell ref="C53:C54"/>
    <mergeCell ref="E55:E56"/>
    <mergeCell ref="F55:F56"/>
    <mergeCell ref="G55:G56"/>
    <mergeCell ref="B55:B56"/>
    <mergeCell ref="C55:C56"/>
    <mergeCell ref="D55:D56"/>
    <mergeCell ref="E57:E58"/>
    <mergeCell ref="F57:F58"/>
    <mergeCell ref="G57:G58"/>
    <mergeCell ref="B57:B58"/>
    <mergeCell ref="C57:C58"/>
    <mergeCell ref="D57:D58"/>
    <mergeCell ref="E59:E60"/>
    <mergeCell ref="F59:F60"/>
    <mergeCell ref="G59:G60"/>
    <mergeCell ref="B59:B60"/>
    <mergeCell ref="C59:C60"/>
    <mergeCell ref="D59:D60"/>
    <mergeCell ref="E61:E62"/>
    <mergeCell ref="F61:F62"/>
    <mergeCell ref="G61:G62"/>
    <mergeCell ref="B61:B62"/>
    <mergeCell ref="C61:C62"/>
    <mergeCell ref="D61:D62"/>
    <mergeCell ref="E63:E64"/>
    <mergeCell ref="F63:F64"/>
    <mergeCell ref="G63:G64"/>
    <mergeCell ref="B63:B64"/>
    <mergeCell ref="C63:C64"/>
    <mergeCell ref="D63:D64"/>
    <mergeCell ref="E65:E66"/>
    <mergeCell ref="F65:F66"/>
    <mergeCell ref="G65:G66"/>
    <mergeCell ref="B65:B66"/>
    <mergeCell ref="C65:C66"/>
    <mergeCell ref="D65:D66"/>
    <mergeCell ref="F67:F68"/>
    <mergeCell ref="G67:G68"/>
    <mergeCell ref="B67:B68"/>
    <mergeCell ref="C67:C68"/>
    <mergeCell ref="D67:D68"/>
    <mergeCell ref="E67:E68"/>
    <mergeCell ref="F69:F70"/>
    <mergeCell ref="G69:G70"/>
    <mergeCell ref="B69:B70"/>
    <mergeCell ref="C69:C70"/>
    <mergeCell ref="D69:D70"/>
    <mergeCell ref="E69:E70"/>
    <mergeCell ref="A45:A46"/>
    <mergeCell ref="A43:A44"/>
    <mergeCell ref="F71:F72"/>
    <mergeCell ref="G71:G72"/>
    <mergeCell ref="B71:B72"/>
    <mergeCell ref="C71:C72"/>
    <mergeCell ref="E71:E72"/>
    <mergeCell ref="D71:D72"/>
    <mergeCell ref="A49:A50"/>
    <mergeCell ref="A47:A48"/>
    <mergeCell ref="A53:A54"/>
    <mergeCell ref="A51:A52"/>
    <mergeCell ref="A57:A58"/>
    <mergeCell ref="A55:A56"/>
    <mergeCell ref="A61:A62"/>
    <mergeCell ref="A59:A60"/>
    <mergeCell ref="A65:A66"/>
    <mergeCell ref="A63:A64"/>
    <mergeCell ref="A69:A70"/>
    <mergeCell ref="A67:A68"/>
    <mergeCell ref="A73:A74"/>
    <mergeCell ref="A71:A72"/>
    <mergeCell ref="A77:A78"/>
    <mergeCell ref="A75:A76"/>
    <mergeCell ref="A81:A82"/>
    <mergeCell ref="A79:A80"/>
    <mergeCell ref="A85:A86"/>
    <mergeCell ref="A83:A84"/>
    <mergeCell ref="A89:A90"/>
    <mergeCell ref="A87:A88"/>
    <mergeCell ref="A93:A94"/>
    <mergeCell ref="A91:A92"/>
    <mergeCell ref="A97:A98"/>
    <mergeCell ref="B97:B98"/>
    <mergeCell ref="C97:C98"/>
    <mergeCell ref="D97:D98"/>
    <mergeCell ref="E97:E98"/>
    <mergeCell ref="F97:F98"/>
    <mergeCell ref="G97:G98"/>
    <mergeCell ref="A95:A96"/>
    <mergeCell ref="C99:C100"/>
    <mergeCell ref="D99:D100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G103:G104"/>
    <mergeCell ref="A105:A106"/>
    <mergeCell ref="B105:B106"/>
    <mergeCell ref="C105:C106"/>
    <mergeCell ref="D105:D106"/>
    <mergeCell ref="E105:E106"/>
    <mergeCell ref="G105:G106"/>
    <mergeCell ref="A103:A104"/>
    <mergeCell ref="B103:B104"/>
    <mergeCell ref="B107:B108"/>
    <mergeCell ref="C107:C108"/>
    <mergeCell ref="D107:D108"/>
    <mergeCell ref="A109:C110"/>
    <mergeCell ref="E103:E104"/>
    <mergeCell ref="F103:F104"/>
    <mergeCell ref="C103:C104"/>
    <mergeCell ref="D103:D104"/>
    <mergeCell ref="E107:E108"/>
    <mergeCell ref="F107:F108"/>
    <mergeCell ref="F105:F106"/>
    <mergeCell ref="G111:G112"/>
    <mergeCell ref="D113:D114"/>
    <mergeCell ref="E113:E114"/>
    <mergeCell ref="F113:F114"/>
    <mergeCell ref="G113:G114"/>
    <mergeCell ref="G107:G108"/>
    <mergeCell ref="D109:D110"/>
    <mergeCell ref="E109:E110"/>
    <mergeCell ref="F109:F110"/>
    <mergeCell ref="G109:G110"/>
    <mergeCell ref="G115:G116"/>
    <mergeCell ref="D117:D118"/>
    <mergeCell ref="E117:E118"/>
    <mergeCell ref="F117:F118"/>
    <mergeCell ref="G117:G118"/>
    <mergeCell ref="D115:D116"/>
    <mergeCell ref="E115:E116"/>
    <mergeCell ref="F115:F116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C123:C124"/>
    <mergeCell ref="D123:D124"/>
    <mergeCell ref="E119:E120"/>
    <mergeCell ref="F119:F120"/>
    <mergeCell ref="D119:D120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31:C132"/>
    <mergeCell ref="D131:D132"/>
    <mergeCell ref="E127:E128"/>
    <mergeCell ref="F127:F128"/>
    <mergeCell ref="C127:C128"/>
    <mergeCell ref="D127:D128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9:C140"/>
    <mergeCell ref="D139:D140"/>
    <mergeCell ref="E135:E136"/>
    <mergeCell ref="F135:F136"/>
    <mergeCell ref="C135:C136"/>
    <mergeCell ref="D135:D136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7:C148"/>
    <mergeCell ref="D147:D148"/>
    <mergeCell ref="E143:E144"/>
    <mergeCell ref="F143:F144"/>
    <mergeCell ref="C143:C144"/>
    <mergeCell ref="D143:D144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5:C156"/>
    <mergeCell ref="D155:D156"/>
    <mergeCell ref="E151:E152"/>
    <mergeCell ref="F151:F152"/>
    <mergeCell ref="C151:C152"/>
    <mergeCell ref="D151:D152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63:C164"/>
    <mergeCell ref="D163:D164"/>
    <mergeCell ref="E159:E160"/>
    <mergeCell ref="F159:F160"/>
    <mergeCell ref="C159:C160"/>
    <mergeCell ref="D159:D160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71:C172"/>
    <mergeCell ref="D171:D172"/>
    <mergeCell ref="E167:E168"/>
    <mergeCell ref="F167:F168"/>
    <mergeCell ref="C167:C168"/>
    <mergeCell ref="D167:D168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9:C180"/>
    <mergeCell ref="D179:D180"/>
    <mergeCell ref="E175:E176"/>
    <mergeCell ref="F175:F176"/>
    <mergeCell ref="C175:C176"/>
    <mergeCell ref="D175:D176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B187:B188"/>
    <mergeCell ref="C187:C188"/>
    <mergeCell ref="D187:D188"/>
    <mergeCell ref="B185:B186"/>
    <mergeCell ref="C185:C186"/>
    <mergeCell ref="A183:A184"/>
    <mergeCell ref="B183:B184"/>
    <mergeCell ref="C183:C184"/>
    <mergeCell ref="D183:D184"/>
    <mergeCell ref="F189:F190"/>
    <mergeCell ref="G189:G190"/>
    <mergeCell ref="E185:E186"/>
    <mergeCell ref="F185:F186"/>
    <mergeCell ref="G185:G186"/>
    <mergeCell ref="A189:A190"/>
    <mergeCell ref="B189:B190"/>
    <mergeCell ref="C189:C190"/>
    <mergeCell ref="D185:D186"/>
    <mergeCell ref="A187:A188"/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  <mergeCell ref="A111:C112"/>
    <mergeCell ref="A113:C114"/>
    <mergeCell ref="A115:C116"/>
    <mergeCell ref="A117:C118"/>
    <mergeCell ref="A119:C120"/>
    <mergeCell ref="B2:F2"/>
    <mergeCell ref="E111:E112"/>
    <mergeCell ref="F111:F112"/>
    <mergeCell ref="D111:D112"/>
    <mergeCell ref="A107:A10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69"/>
  <sheetViews>
    <sheetView tabSelected="1" workbookViewId="0" topLeftCell="A42">
      <selection activeCell="A1" sqref="A1:G49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4.140625" style="0" customWidth="1"/>
    <col min="5" max="5" width="18.28125" style="0" customWidth="1"/>
    <col min="6" max="6" width="5.8515625" style="0" customWidth="1"/>
    <col min="7" max="7" width="22.8515625" style="0" customWidth="1"/>
  </cols>
  <sheetData>
    <row r="1" spans="1:23" ht="24.75" customHeight="1" thickBot="1">
      <c r="A1" s="280" t="s">
        <v>66</v>
      </c>
      <c r="B1" s="280"/>
      <c r="C1" s="280"/>
      <c r="D1" s="280"/>
      <c r="E1" s="280"/>
      <c r="F1" s="280"/>
      <c r="G1" s="28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31.5" customHeight="1" thickBot="1">
      <c r="A2" s="195" t="s">
        <v>70</v>
      </c>
      <c r="B2" s="195"/>
      <c r="C2" s="195"/>
      <c r="D2" s="281" t="str">
        <f>HYPERLINK('[1]реквизиты'!$A$2)</f>
        <v>Первенство России по самбо, среди юниоров и юниорок 21-23 года</v>
      </c>
      <c r="E2" s="282"/>
      <c r="F2" s="282"/>
      <c r="G2" s="28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2"/>
      <c r="W2" s="2"/>
    </row>
    <row r="3" spans="2:35" ht="25.5" customHeight="1" thickBot="1">
      <c r="B3" s="44"/>
      <c r="C3" s="44"/>
      <c r="D3" s="275" t="str">
        <f>HYPERLINK('[1]реквизиты'!$A$3)</f>
        <v>18-22 января 2016г., г.Кстово</v>
      </c>
      <c r="E3" s="275"/>
      <c r="F3" s="276"/>
      <c r="G3" s="64" t="str">
        <f>HYPERLINK('пр.взв'!D4)</f>
        <v>В.к.    90    кг.</v>
      </c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284" t="s">
        <v>22</v>
      </c>
      <c r="B4" s="286" t="s">
        <v>5</v>
      </c>
      <c r="C4" s="288" t="s">
        <v>2</v>
      </c>
      <c r="D4" s="288" t="s">
        <v>3</v>
      </c>
      <c r="E4" s="288" t="s">
        <v>4</v>
      </c>
      <c r="F4" s="288" t="s">
        <v>8</v>
      </c>
      <c r="G4" s="289" t="s">
        <v>9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285"/>
      <c r="B5" s="287"/>
      <c r="C5" s="254"/>
      <c r="D5" s="287"/>
      <c r="E5" s="254"/>
      <c r="F5" s="254"/>
      <c r="G5" s="29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2" customHeight="1">
      <c r="A6" s="277">
        <f>'пр.хода'!AB24</f>
        <v>1</v>
      </c>
      <c r="B6" s="278">
        <v>10</v>
      </c>
      <c r="C6" s="279" t="str">
        <f>VLOOKUP(B6,'пр.взв'!B7:G86,2,FALSE)</f>
        <v>Оганисян Давид Гагикович</v>
      </c>
      <c r="D6" s="117" t="str">
        <f>VLOOKUP(B6,'пр.взв'!B7:G86,3,FALSE)</f>
        <v>11.05.94,мс</v>
      </c>
      <c r="E6" s="113" t="str">
        <f>VLOOKUP(B6,'пр.взв'!B7:G86,4,FALSE)</f>
        <v>ЮФО,Краснодарский кр.,Армавир,"Динамо"</v>
      </c>
      <c r="F6" s="292">
        <f>VLOOKUP(B6,'пр.взв'!B7:G86,5,FALSE)</f>
        <v>0</v>
      </c>
      <c r="G6" s="279" t="str">
        <f>VLOOKUP(B6,'пр.взв'!B7:G86,6,FALSE)</f>
        <v>Погосян В.Г.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2" customHeight="1">
      <c r="A7" s="265"/>
      <c r="B7" s="267"/>
      <c r="C7" s="268"/>
      <c r="D7" s="291"/>
      <c r="E7" s="270"/>
      <c r="F7" s="271"/>
      <c r="G7" s="268"/>
    </row>
    <row r="8" spans="1:7" ht="12" customHeight="1">
      <c r="A8" s="265">
        <f>'пр.хода'!AB30</f>
        <v>2</v>
      </c>
      <c r="B8" s="266">
        <v>12</v>
      </c>
      <c r="C8" s="268" t="str">
        <f>VLOOKUP(B8,'пр.взв'!B7:G86,2,FALSE)</f>
        <v>Шишков Сергей Николаевич</v>
      </c>
      <c r="D8" s="269" t="str">
        <f>VLOOKUP(B8,'пр.взв'!B7:G86,3,FALSE)</f>
        <v>13.06.95,мс</v>
      </c>
      <c r="E8" s="270" t="str">
        <f>VLOOKUP(B8,'пр.взв'!B7:G86,4,FALSE)</f>
        <v>Москва,"Динамо"</v>
      </c>
      <c r="F8" s="271">
        <f>VLOOKUP(B8,'пр.взв'!B7:G86,5,FALSE)</f>
        <v>0</v>
      </c>
      <c r="G8" s="311" t="str">
        <f>VLOOKUP(B8,'пр.взв'!B7:G86,6,FALSE)</f>
        <v>Фунтиков П.В.  Филимонов С.Н. Павлов Д.А. Леонтьев А.А.</v>
      </c>
    </row>
    <row r="9" spans="1:7" ht="12" customHeight="1">
      <c r="A9" s="265"/>
      <c r="B9" s="267"/>
      <c r="C9" s="268"/>
      <c r="D9" s="269"/>
      <c r="E9" s="270"/>
      <c r="F9" s="271"/>
      <c r="G9" s="311"/>
    </row>
    <row r="10" spans="1:7" ht="12" customHeight="1">
      <c r="A10" s="265">
        <f>'пр.хода'!AB10</f>
        <v>3</v>
      </c>
      <c r="B10" s="266">
        <v>3</v>
      </c>
      <c r="C10" s="268" t="str">
        <f>VLOOKUP(B10,'пр.взв'!B9:G88,2,FALSE)</f>
        <v>Николаев Кирилл Андреевич</v>
      </c>
      <c r="D10" s="269" t="str">
        <f>VLOOKUP(B10,'пр.взв'!B7:G86,3,FALSE)</f>
        <v>18.02.95,мс</v>
      </c>
      <c r="E10" s="270" t="str">
        <f>VLOOKUP(B10,'пр.взв'!B7:G86,4,FALSE)</f>
        <v>Москва,"Динамо"</v>
      </c>
      <c r="F10" s="271">
        <f>VLOOKUP(B10,'пр.взв'!B7:G86,5,FALSE)</f>
        <v>0</v>
      </c>
      <c r="G10" s="311" t="str">
        <f>VLOOKUP(B10,'пр.взв'!B7:G86,6,FALSE)</f>
        <v>Филимонов С.Н. Леонтьев А.А. Чернушевич О.В.</v>
      </c>
    </row>
    <row r="11" spans="1:7" ht="12" customHeight="1">
      <c r="A11" s="265"/>
      <c r="B11" s="267"/>
      <c r="C11" s="268"/>
      <c r="D11" s="269"/>
      <c r="E11" s="270"/>
      <c r="F11" s="271"/>
      <c r="G11" s="311"/>
    </row>
    <row r="12" spans="1:7" ht="12" customHeight="1">
      <c r="A12" s="265">
        <f>'пр.хода'!AB46</f>
        <v>3</v>
      </c>
      <c r="B12" s="266">
        <v>20</v>
      </c>
      <c r="C12" s="268" t="str">
        <f>VLOOKUP(B12,'пр.взв'!B7:G86,2,FALSE)</f>
        <v>Акопов Виталий Александрович</v>
      </c>
      <c r="D12" s="269" t="str">
        <f>VLOOKUP(B12,'пр.взв'!B7:G86,3,FALSE)</f>
        <v>09.06.96,кмс</v>
      </c>
      <c r="E12" s="270" t="str">
        <f>VLOOKUP(B12,'пр.взв'!B7:G86,4,FALSE)</f>
        <v>Москва,"Динамо"</v>
      </c>
      <c r="F12" s="271">
        <f>VLOOKUP(B12,'пр.взв'!B7:G86,5,FALSE)</f>
        <v>0</v>
      </c>
      <c r="G12" s="268" t="s">
        <v>109</v>
      </c>
    </row>
    <row r="13" spans="1:7" ht="12" customHeight="1">
      <c r="A13" s="265"/>
      <c r="B13" s="267"/>
      <c r="C13" s="268"/>
      <c r="D13" s="269"/>
      <c r="E13" s="270"/>
      <c r="F13" s="271"/>
      <c r="G13" s="268" t="s">
        <v>109</v>
      </c>
    </row>
    <row r="14" spans="1:7" ht="12" customHeight="1">
      <c r="A14" s="265">
        <f>'пр.хода'!AB36</f>
        <v>6</v>
      </c>
      <c r="B14" s="266">
        <v>15</v>
      </c>
      <c r="C14" s="268" t="str">
        <f>VLOOKUP(B14,'пр.взв'!B7:G86,2,FALSE)</f>
        <v>Хворов Владимир Андреевич</v>
      </c>
      <c r="D14" s="269" t="str">
        <f>VLOOKUP(B14,'пр.взв'!B7:G86,3,FALSE)</f>
        <v>10.11.94,мс</v>
      </c>
      <c r="E14" s="270" t="str">
        <f>VLOOKUP(B14,'пр.взв'!B7:G86,4,FALSE)</f>
        <v>УФО, Свердловская, В.Пышма, "Динамо"</v>
      </c>
      <c r="F14" s="271">
        <f>VLOOKUP(B14,'пр.взв'!B7:G86,5,FALSE)</f>
        <v>0</v>
      </c>
      <c r="G14" s="268" t="str">
        <f>VLOOKUP(B14,'пр.взв'!B7:G86,6,FALSE)</f>
        <v>Стенников В.Г.  Мельников А.Н.</v>
      </c>
    </row>
    <row r="15" spans="1:7" ht="12" customHeight="1">
      <c r="A15" s="265"/>
      <c r="B15" s="267"/>
      <c r="C15" s="268"/>
      <c r="D15" s="269"/>
      <c r="E15" s="270"/>
      <c r="F15" s="271"/>
      <c r="G15" s="268"/>
    </row>
    <row r="16" spans="1:7" ht="12" customHeight="1">
      <c r="A16" s="265">
        <f>'пр.хода'!AB22</f>
        <v>7</v>
      </c>
      <c r="B16" s="266">
        <v>9</v>
      </c>
      <c r="C16" s="268" t="str">
        <f>VLOOKUP(B16,'пр.взв'!B7:G86,2,FALSE)</f>
        <v>Долгов Андрей Юрьевич</v>
      </c>
      <c r="D16" s="269" t="str">
        <f>VLOOKUP(B16,'пр.взв'!B9:G88,3,FALSE)</f>
        <v>02.12.94,мс</v>
      </c>
      <c r="E16" s="270" t="str">
        <f>VLOOKUP(B16,'пр.взв'!B7:G86,4,FALSE)</f>
        <v>ЦФО,Владимирская, Владимир</v>
      </c>
      <c r="F16" s="271">
        <f>VLOOKUP(B16,'пр.взв'!B7:G86,5,FALSE)</f>
        <v>0</v>
      </c>
      <c r="G16" s="268" t="str">
        <f>VLOOKUP(B16,'пр.взв'!B7:G86,6,FALSE)</f>
        <v>Анисимов А.В.     Логвинов А.В.</v>
      </c>
    </row>
    <row r="17" spans="1:7" ht="12" customHeight="1">
      <c r="A17" s="265"/>
      <c r="B17" s="267"/>
      <c r="C17" s="268"/>
      <c r="D17" s="269"/>
      <c r="E17" s="270"/>
      <c r="F17" s="271"/>
      <c r="G17" s="268"/>
    </row>
    <row r="18" spans="1:7" ht="12" customHeight="1">
      <c r="A18" s="265">
        <f>'пр.хода'!AB42</f>
        <v>7</v>
      </c>
      <c r="B18" s="266">
        <v>18</v>
      </c>
      <c r="C18" s="268" t="str">
        <f>VLOOKUP(B18,'пр.взв'!B7:G86,2,FALSE)</f>
        <v>Егоров Роман Геннадьевич</v>
      </c>
      <c r="D18" s="269" t="str">
        <f>VLOOKUP(B18,'пр.взв'!B7:G86,3,FALSE)</f>
        <v>11.11.94,кмс</v>
      </c>
      <c r="E18" s="270" t="str">
        <f>VLOOKUP(B18,'пр.взв'!B7:G86,4,FALSE)</f>
        <v>Москва,"Динамо"</v>
      </c>
      <c r="F18" s="271">
        <f>VLOOKUP(B18,'пр.взв'!B7:G86,5,FALSE)</f>
        <v>0</v>
      </c>
      <c r="G18" s="311" t="str">
        <f>VLOOKUP(B18,'пр.взв'!B7:G86,6,FALSE)</f>
        <v>Павлов Д.А.        Фунтиков П.В.       Юхарев С.С.</v>
      </c>
    </row>
    <row r="19" spans="1:7" ht="12" customHeight="1">
      <c r="A19" s="265"/>
      <c r="B19" s="267"/>
      <c r="C19" s="268"/>
      <c r="D19" s="269"/>
      <c r="E19" s="270"/>
      <c r="F19" s="271"/>
      <c r="G19" s="311"/>
    </row>
    <row r="20" spans="1:7" ht="12" customHeight="1">
      <c r="A20" s="265">
        <f>'пр.хода'!AB18</f>
        <v>8</v>
      </c>
      <c r="B20" s="266">
        <v>7</v>
      </c>
      <c r="C20" s="268" t="str">
        <f>VLOOKUP(B20,'пр.взв'!B7:G86,2,FALSE)</f>
        <v>Ульбашев Рамазан Казимович</v>
      </c>
      <c r="D20" s="269" t="str">
        <f>VLOOKUP(B20,'пр.взв'!B7:G86,3,FALSE)</f>
        <v>12.02.95,мс</v>
      </c>
      <c r="E20" s="270" t="str">
        <f>VLOOKUP(B20,'пр.взв'!B7:G86,4,FALSE)</f>
        <v>С-Петербург,МО</v>
      </c>
      <c r="F20" s="271">
        <f>VLOOKUP(B20,'пр.взв'!B7:G86,5,FALSE)</f>
        <v>0</v>
      </c>
      <c r="G20" s="268" t="str">
        <f>VLOOKUP(B20,'пр.взв'!B7:G86,6,FALSE)</f>
        <v>Болов В.В.</v>
      </c>
    </row>
    <row r="21" spans="1:7" ht="12" customHeight="1">
      <c r="A21" s="265"/>
      <c r="B21" s="267"/>
      <c r="C21" s="268"/>
      <c r="D21" s="269"/>
      <c r="E21" s="270"/>
      <c r="F21" s="271"/>
      <c r="G21" s="268"/>
    </row>
    <row r="22" spans="1:7" ht="12" customHeight="1">
      <c r="A22" s="265">
        <f>'пр.хода'!AB20</f>
        <v>9</v>
      </c>
      <c r="B22" s="266">
        <v>8</v>
      </c>
      <c r="C22" s="268" t="str">
        <f>VLOOKUP(B22,'пр.взв'!B7:G86,2,FALSE)</f>
        <v>Яковлев Вадим Игоревич</v>
      </c>
      <c r="D22" s="269" t="str">
        <f>VLOOKUP(B22,'пр.взв'!B7:G86,3,FALSE)</f>
        <v>01.11.95,кмс</v>
      </c>
      <c r="E22" s="270" t="str">
        <f>VLOOKUP(B22,'пр.взв'!B7:G86,4,FALSE)</f>
        <v>Москва,"Динамо"</v>
      </c>
      <c r="F22" s="271">
        <f>VLOOKUP(B22,'пр.взв'!B7:G86,5,FALSE)</f>
        <v>0</v>
      </c>
      <c r="G22" s="311" t="str">
        <f>VLOOKUP(B22,'пр.взв'!B7:G86,6,FALSE)</f>
        <v>Леонтьев А.А. Филимонов С.Н.           Бобров А.А.</v>
      </c>
    </row>
    <row r="23" spans="1:7" ht="12" customHeight="1">
      <c r="A23" s="265"/>
      <c r="B23" s="267"/>
      <c r="C23" s="268"/>
      <c r="D23" s="269"/>
      <c r="E23" s="270"/>
      <c r="F23" s="271"/>
      <c r="G23" s="311"/>
    </row>
    <row r="24" spans="1:7" ht="12" customHeight="1">
      <c r="A24" s="265">
        <f>'пр.хода'!AB12</f>
        <v>10</v>
      </c>
      <c r="B24" s="266">
        <v>4</v>
      </c>
      <c r="C24" s="268" t="str">
        <f>VLOOKUP(B24,'пр.взв'!B7:G86,2,FALSE)</f>
        <v>Кандрушин Роман Алексеевич</v>
      </c>
      <c r="D24" s="269" t="str">
        <f>VLOOKUP(B24,'пр.взв'!B7:G86,3,FALSE)</f>
        <v>09.01.96,мс</v>
      </c>
      <c r="E24" s="270" t="str">
        <f>VLOOKUP(B24,'пр.взв'!B7:G86,4,FALSE)</f>
        <v>ПФО,Нижегородская, Выкса,ФСОП "Россия"</v>
      </c>
      <c r="F24" s="271">
        <f>VLOOKUP(B24,'пр.взв'!B7:G86,5,FALSE)</f>
        <v>0</v>
      </c>
      <c r="G24" s="268" t="str">
        <f>VLOOKUP(B24,'пр.взв'!B7:G86,6,FALSE)</f>
        <v>Рогов Д.С. Гордеев М.А.</v>
      </c>
    </row>
    <row r="25" spans="1:7" ht="12" customHeight="1">
      <c r="A25" s="265"/>
      <c r="B25" s="267"/>
      <c r="C25" s="268"/>
      <c r="D25" s="269"/>
      <c r="E25" s="270"/>
      <c r="F25" s="271"/>
      <c r="G25" s="268"/>
    </row>
    <row r="26" spans="1:7" ht="12" customHeight="1">
      <c r="A26" s="265">
        <f>'пр.хода'!AB14</f>
        <v>11</v>
      </c>
      <c r="B26" s="266">
        <v>5</v>
      </c>
      <c r="C26" s="268" t="str">
        <f>VLOOKUP(B26,'пр.взв'!B7:G86,2,FALSE)</f>
        <v>Кулупаев Алексей Александрович</v>
      </c>
      <c r="D26" s="269" t="str">
        <f>VLOOKUP(B26,'пр.взв'!B7:G86,3,FALSE)</f>
        <v>02.04.95,кмс</v>
      </c>
      <c r="E26" s="270" t="str">
        <f>VLOOKUP(B26,'пр.взв'!B7:G86,4,FALSE)</f>
        <v>УФО,Курганская,Курган</v>
      </c>
      <c r="F26" s="271">
        <f>VLOOKUP(B26,'пр.взв'!B7:G86,5,FALSE)</f>
        <v>0</v>
      </c>
      <c r="G26" s="268" t="str">
        <f>VLOOKUP(B26,'пр.взв'!B7:G86,6,FALSE)</f>
        <v>Кудрявцев С.Ю.</v>
      </c>
    </row>
    <row r="27" spans="1:7" ht="12" customHeight="1">
      <c r="A27" s="265"/>
      <c r="B27" s="267"/>
      <c r="C27" s="268"/>
      <c r="D27" s="269"/>
      <c r="E27" s="270"/>
      <c r="F27" s="271"/>
      <c r="G27" s="268"/>
    </row>
    <row r="28" spans="1:7" ht="12" customHeight="1">
      <c r="A28" s="265">
        <f>'пр.хода'!AB32</f>
        <v>12</v>
      </c>
      <c r="B28" s="266">
        <v>13</v>
      </c>
      <c r="C28" s="268" t="str">
        <f>VLOOKUP(B28,'пр.взв'!B7:G86,2,FALSE)</f>
        <v>Пантелеев Семён Васильевич</v>
      </c>
      <c r="D28" s="269" t="str">
        <f>VLOOKUP(B28,'пр.взв'!B7:G86,3,FALSE)</f>
        <v>14.11.94,кмс</v>
      </c>
      <c r="E28" s="270" t="str">
        <f>VLOOKUP(B28,'пр.взв'!B7:G86,4,FALSE)</f>
        <v>ПФО,Пермский кр., Пермь,"Динамо"</v>
      </c>
      <c r="F28" s="271">
        <f>VLOOKUP(B28,'пр.взв'!B7:G86,5,FALSE)</f>
        <v>0</v>
      </c>
      <c r="G28" s="268" t="str">
        <f>VLOOKUP(B28,'пр.взв'!B7:G86,6,FALSE)</f>
        <v>Кашипов Р.А.</v>
      </c>
    </row>
    <row r="29" spans="1:7" ht="12" customHeight="1">
      <c r="A29" s="265"/>
      <c r="B29" s="267"/>
      <c r="C29" s="268"/>
      <c r="D29" s="269"/>
      <c r="E29" s="270"/>
      <c r="F29" s="271"/>
      <c r="G29" s="268"/>
    </row>
    <row r="30" spans="1:7" ht="12" customHeight="1">
      <c r="A30" s="265">
        <f>'пр.хода'!AB38</f>
        <v>13</v>
      </c>
      <c r="B30" s="266">
        <v>16</v>
      </c>
      <c r="C30" s="268" t="str">
        <f>VLOOKUP(B30,'пр.взв'!B7:G86,2,FALSE)</f>
        <v>Беляев Денис Михайлович</v>
      </c>
      <c r="D30" s="269" t="str">
        <f>VLOOKUP(B30,'пр.взв'!B7:G86,3,FALSE)</f>
        <v>11.01.98,кмс</v>
      </c>
      <c r="E30" s="270" t="str">
        <f>VLOOKUP(B30,'пр.взв'!B7:G86,4,FALSE)</f>
        <v>ЦФО,Владимирская, Муром</v>
      </c>
      <c r="F30" s="271">
        <f>VLOOKUP(B30,'пр.взв'!B7:G86,5,FALSE)</f>
        <v>0</v>
      </c>
      <c r="G30" s="268" t="str">
        <f>VLOOKUP(B30,'пр.взв'!B7:G86,6,FALSE)</f>
        <v>Ларин Е.И.</v>
      </c>
    </row>
    <row r="31" spans="1:14" ht="12" customHeight="1">
      <c r="A31" s="265"/>
      <c r="B31" s="267"/>
      <c r="C31" s="268"/>
      <c r="D31" s="269"/>
      <c r="E31" s="270"/>
      <c r="F31" s="271"/>
      <c r="G31" s="268"/>
      <c r="H31" s="4"/>
      <c r="I31" s="4"/>
      <c r="J31" s="4"/>
      <c r="L31" s="4"/>
      <c r="M31" s="4"/>
      <c r="N31" s="4"/>
    </row>
    <row r="32" spans="1:14" ht="12" customHeight="1">
      <c r="A32" s="265">
        <f>'пр.хода'!AB34</f>
        <v>14</v>
      </c>
      <c r="B32" s="266">
        <v>14</v>
      </c>
      <c r="C32" s="268" t="str">
        <f>VLOOKUP(B32,'пр.взв'!B7:G86,2,FALSE)</f>
        <v>Гаглоев Георгий Теймуразович</v>
      </c>
      <c r="D32" s="269" t="str">
        <f>VLOOKUP(B32,'пр.взв'!B7:G86,3,FALSE)</f>
        <v>07.10.94,кмс</v>
      </c>
      <c r="E32" s="270" t="str">
        <f>VLOOKUP(B32,'пр.взв'!B7:G86,4,FALSE)</f>
        <v>С-Петербург,МО</v>
      </c>
      <c r="F32" s="271">
        <f>VLOOKUP(B32,'пр.взв'!B7:G86,5,FALSE)</f>
        <v>0</v>
      </c>
      <c r="G32" s="268" t="str">
        <f>VLOOKUP(B32,'пр.взв'!B7:G86,6,FALSE)</f>
        <v>Болов В.В.</v>
      </c>
      <c r="H32" s="4"/>
      <c r="I32" s="4"/>
      <c r="J32" s="4"/>
      <c r="L32" s="4"/>
      <c r="M32" s="4"/>
      <c r="N32" s="4"/>
    </row>
    <row r="33" spans="1:14" ht="12" customHeight="1">
      <c r="A33" s="265"/>
      <c r="B33" s="267"/>
      <c r="C33" s="268"/>
      <c r="D33" s="269"/>
      <c r="E33" s="270"/>
      <c r="F33" s="271"/>
      <c r="G33" s="268"/>
      <c r="H33" s="4"/>
      <c r="I33" s="4"/>
      <c r="J33" s="4"/>
      <c r="L33" s="4"/>
      <c r="M33" s="4"/>
      <c r="N33" s="4"/>
    </row>
    <row r="34" spans="1:7" ht="12" customHeight="1">
      <c r="A34" s="265">
        <f>'пр.хода'!AB8</f>
        <v>15</v>
      </c>
      <c r="B34" s="266">
        <v>2</v>
      </c>
      <c r="C34" s="268" t="str">
        <f>VLOOKUP(B34,'пр.взв'!B7:G86,2,FALSE)</f>
        <v>Алдерханов Салман Исламудинович</v>
      </c>
      <c r="D34" s="269" t="str">
        <f>VLOOKUP(B34,'пр.взв'!B7:G86,3,FALSE)</f>
        <v>11.02.94,кмс</v>
      </c>
      <c r="E34" s="270" t="str">
        <f>VLOOKUP(B34,'пр.взв'!B7:G86,4,FALSE)</f>
        <v>С-Петербург,ВС</v>
      </c>
      <c r="F34" s="271">
        <f>VLOOKUP(B34,'пр.взв'!B7:G86,5,FALSE)</f>
        <v>0</v>
      </c>
      <c r="G34" s="268" t="str">
        <f>VLOOKUP(B34,'пр.взв'!B7:G86,6,FALSE)</f>
        <v>Кусакин С.И. Богус Ю.З.</v>
      </c>
    </row>
    <row r="35" spans="1:7" ht="12" customHeight="1">
      <c r="A35" s="265"/>
      <c r="B35" s="267"/>
      <c r="C35" s="268"/>
      <c r="D35" s="269"/>
      <c r="E35" s="270"/>
      <c r="F35" s="271"/>
      <c r="G35" s="268"/>
    </row>
    <row r="36" spans="1:7" ht="12" customHeight="1">
      <c r="A36" s="265">
        <f>'пр.хода'!AB6</f>
        <v>16</v>
      </c>
      <c r="B36" s="266">
        <v>1</v>
      </c>
      <c r="C36" s="268" t="str">
        <f>VLOOKUP(B36,'пр.взв'!B7:G86,2,FALSE)</f>
        <v>Рябушка Константин Юрьевич</v>
      </c>
      <c r="D36" s="269" t="str">
        <f>VLOOKUP(B36,'пр.взв'!B7:G86,3,FALSE)</f>
        <v>08.04.96,кмс</v>
      </c>
      <c r="E36" s="270" t="str">
        <f>VLOOKUP(B36,'пр.взв'!B7:G86,4,FALSE)</f>
        <v>ЮФО,Ростовская,Гуково, МО</v>
      </c>
      <c r="F36" s="271">
        <f>VLOOKUP(B36,'пр.взв'!B7:G86,5,FALSE)</f>
        <v>0</v>
      </c>
      <c r="G36" s="268" t="str">
        <f>VLOOKUP(B36,'пр.взв'!B7:G86,6,FALSE)</f>
        <v>Овчаренко А.А.     Цикуниб Ю.А.</v>
      </c>
    </row>
    <row r="37" spans="1:7" ht="12" customHeight="1">
      <c r="A37" s="265"/>
      <c r="B37" s="267"/>
      <c r="C37" s="268"/>
      <c r="D37" s="269"/>
      <c r="E37" s="270"/>
      <c r="F37" s="271"/>
      <c r="G37" s="268"/>
    </row>
    <row r="38" spans="1:7" ht="12" customHeight="1">
      <c r="A38" s="265">
        <f>'пр.хода'!AB44</f>
        <v>17</v>
      </c>
      <c r="B38" s="266">
        <v>19</v>
      </c>
      <c r="C38" s="268" t="str">
        <f>VLOOKUP(B38,'пр.взв'!B7:G86,2,FALSE)</f>
        <v>Семенов Федор Андреевич</v>
      </c>
      <c r="D38" s="269" t="str">
        <f>VLOOKUP(B38,'пр.взв'!B7:G86,3,FALSE)</f>
        <v>11.11.97,кмс</v>
      </c>
      <c r="E38" s="270" t="str">
        <f>VLOOKUP(B38,'пр.взв'!B7:G86,4,FALSE)</f>
        <v>ПФО,Нижегородская, Дзержинск,ФСОП "Россия"</v>
      </c>
      <c r="F38" s="271">
        <f>VLOOKUP(B38,'пр.взв'!B7:G86,5,FALSE)</f>
        <v>0</v>
      </c>
      <c r="G38" s="268" t="str">
        <f>VLOOKUP(B38,'пр.взв'!B7:G86,6,FALSE)</f>
        <v>Береснев С.Н.</v>
      </c>
    </row>
    <row r="39" spans="1:7" ht="12" customHeight="1">
      <c r="A39" s="265"/>
      <c r="B39" s="267"/>
      <c r="C39" s="268"/>
      <c r="D39" s="269"/>
      <c r="E39" s="270"/>
      <c r="F39" s="271"/>
      <c r="G39" s="268"/>
    </row>
    <row r="40" spans="1:7" ht="12" customHeight="1">
      <c r="A40" s="265">
        <f>'пр.хода'!AB28</f>
        <v>18</v>
      </c>
      <c r="B40" s="266">
        <v>11</v>
      </c>
      <c r="C40" s="268" t="str">
        <f>VLOOKUP(B40,'пр.взв'!B7:G86,2,FALSE)</f>
        <v>Каримов Ариф Мамед Оглы</v>
      </c>
      <c r="D40" s="269" t="str">
        <f>VLOOKUP(B40,'пр.взв'!B7:G86,3,FALSE)</f>
        <v>01.01.94,мс</v>
      </c>
      <c r="E40" s="270" t="str">
        <f>VLOOKUP(B40,'пр.взв'!B7:G86,4,FALSE)</f>
        <v>ЦФО,Ярославская</v>
      </c>
      <c r="F40" s="271">
        <f>VLOOKUP(B40,'пр.взв'!B7:G86,5,FALSE)</f>
        <v>0</v>
      </c>
      <c r="G40" s="268" t="str">
        <f>VLOOKUP(B40,'пр.взв'!B7:G86,6,FALSE)</f>
        <v>Воронин С.М.          Загиров З.Г.</v>
      </c>
    </row>
    <row r="41" spans="1:7" ht="12" customHeight="1">
      <c r="A41" s="265"/>
      <c r="B41" s="267"/>
      <c r="C41" s="268"/>
      <c r="D41" s="269"/>
      <c r="E41" s="270"/>
      <c r="F41" s="271"/>
      <c r="G41" s="268"/>
    </row>
    <row r="42" spans="1:7" ht="12" customHeight="1">
      <c r="A42" s="265">
        <f>'пр.хода'!AB40</f>
        <v>19</v>
      </c>
      <c r="B42" s="266">
        <v>17</v>
      </c>
      <c r="C42" s="268" t="str">
        <f>VLOOKUP(B42,'пр.взв'!B7:G86,2,FALSE)</f>
        <v>Григорьян Арут Миркунович</v>
      </c>
      <c r="D42" s="269" t="str">
        <f>VLOOKUP(B42,'пр.взв'!B7:G86,3,FALSE)</f>
        <v>08.08.95,кмс</v>
      </c>
      <c r="E42" s="270" t="str">
        <f>VLOOKUP(B42,'пр.взв'!B7:G86,4,FALSE)</f>
        <v>ЮФО,Краснодарский кр.,Армавир,"Динамо"</v>
      </c>
      <c r="F42" s="271">
        <f>VLOOKUP(B42,'пр.взв'!B7:G86,5,FALSE)</f>
        <v>0</v>
      </c>
      <c r="G42" s="268" t="str">
        <f>VLOOKUP(B42,'пр.взв'!B7:G86,6,FALSE)</f>
        <v>Бородин В.Г.</v>
      </c>
    </row>
    <row r="43" spans="1:7" ht="12" customHeight="1">
      <c r="A43" s="265"/>
      <c r="B43" s="267"/>
      <c r="C43" s="268"/>
      <c r="D43" s="269"/>
      <c r="E43" s="270"/>
      <c r="F43" s="271"/>
      <c r="G43" s="268"/>
    </row>
    <row r="44" spans="1:7" ht="12" customHeight="1">
      <c r="A44" s="265">
        <f>'пр.хода'!AB16</f>
        <v>20</v>
      </c>
      <c r="B44" s="266">
        <v>6</v>
      </c>
      <c r="C44" s="268" t="str">
        <f>VLOOKUP(B44,'пр.взв'!B7:G86,2,FALSE)</f>
        <v>Бондарев Никита Сергеевич</v>
      </c>
      <c r="D44" s="269" t="str">
        <f>VLOOKUP(B44,'пр.взв'!B7:G86,3,FALSE)</f>
        <v>25.07.98,кмс</v>
      </c>
      <c r="E44" s="270" t="str">
        <f>VLOOKUP(B44,'пр.взв'!B7:G86,4,FALSE)</f>
        <v>ПФО,Пермский кр., Пермь,МО</v>
      </c>
      <c r="F44" s="271">
        <f>VLOOKUP(B44,'пр.взв'!B7:G86,5,FALSE)</f>
        <v>0</v>
      </c>
      <c r="G44" s="268" t="str">
        <f>VLOOKUP(B44,'пр.взв'!B7:G86,6,FALSE)</f>
        <v>Газеев А.Г.</v>
      </c>
    </row>
    <row r="45" spans="1:7" ht="12" customHeight="1">
      <c r="A45" s="265"/>
      <c r="B45" s="267"/>
      <c r="C45" s="268"/>
      <c r="D45" s="269"/>
      <c r="E45" s="270"/>
      <c r="F45" s="271"/>
      <c r="G45" s="268"/>
    </row>
    <row r="46" spans="1:10" ht="12.75">
      <c r="A46" s="272"/>
      <c r="B46" s="230"/>
      <c r="C46" s="229"/>
      <c r="D46" s="225"/>
      <c r="E46" s="273"/>
      <c r="F46" s="274"/>
      <c r="G46" s="229"/>
      <c r="H46" s="2"/>
      <c r="I46" s="2"/>
      <c r="J46" s="2"/>
    </row>
    <row r="47" spans="1:10" ht="12.75">
      <c r="A47" s="272"/>
      <c r="B47" s="231"/>
      <c r="C47" s="229"/>
      <c r="D47" s="225"/>
      <c r="E47" s="273"/>
      <c r="F47" s="274"/>
      <c r="G47" s="229"/>
      <c r="H47" s="2"/>
      <c r="I47" s="2"/>
      <c r="J47" s="2"/>
    </row>
    <row r="48" spans="1:10" ht="16.5">
      <c r="A48" s="31" t="str">
        <f>HYPERLINK('[1]реквизиты'!$A$6)</f>
        <v>Гл. судья, судья МК</v>
      </c>
      <c r="B48" s="32"/>
      <c r="C48" s="32"/>
      <c r="D48" s="33"/>
      <c r="E48" s="35" t="str">
        <f>HYPERLINK('[1]реквизиты'!$G$6)</f>
        <v>Р.Г. Залеев</v>
      </c>
      <c r="G48" s="37" t="str">
        <f>HYPERLINK('[1]реквизиты'!$G$7)</f>
        <v>/Октябрьский/</v>
      </c>
      <c r="H48" s="2"/>
      <c r="I48" s="2"/>
      <c r="J48" s="2"/>
    </row>
    <row r="49" spans="1:10" ht="35.25" customHeight="1">
      <c r="A49" s="39" t="str">
        <f>HYPERLINK('[1]реквизиты'!$A$8)</f>
        <v>Гл. секретарь, судья ВК</v>
      </c>
      <c r="B49" s="32"/>
      <c r="C49" s="45"/>
      <c r="D49" s="40"/>
      <c r="E49" s="35" t="str">
        <f>HYPERLINK('[1]реквизиты'!$G$8)</f>
        <v>В.И. Рожков</v>
      </c>
      <c r="F49" s="2"/>
      <c r="G49" s="37" t="str">
        <f>HYPERLINK('[1]реквизиты'!$G$9)</f>
        <v>/Саратов/</v>
      </c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7" ht="12.75">
      <c r="A66" s="2"/>
      <c r="B66" s="2"/>
      <c r="C66" s="2"/>
      <c r="D66" s="2"/>
      <c r="E66" s="2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"/>
      <c r="B68" s="2"/>
      <c r="C68" s="2"/>
      <c r="D68" s="2"/>
      <c r="E68" s="2"/>
      <c r="F68" s="2"/>
      <c r="G68" s="2"/>
    </row>
    <row r="69" spans="1:7" ht="12.75">
      <c r="A69" s="2"/>
      <c r="B69" s="2"/>
      <c r="C69" s="2"/>
      <c r="D69" s="2"/>
      <c r="E69" s="2"/>
      <c r="F69" s="2"/>
      <c r="G69" s="2"/>
    </row>
  </sheetData>
  <sheetProtection/>
  <mergeCells count="158">
    <mergeCell ref="F26:F27"/>
    <mergeCell ref="A28:A29"/>
    <mergeCell ref="B28:B29"/>
    <mergeCell ref="C28:C29"/>
    <mergeCell ref="D28:D29"/>
    <mergeCell ref="C24:C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D24:D25"/>
    <mergeCell ref="E24:E25"/>
    <mergeCell ref="F24:F25"/>
    <mergeCell ref="E26:E27"/>
    <mergeCell ref="B24:B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6:G17"/>
    <mergeCell ref="G18:G19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16:F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8:E9"/>
    <mergeCell ref="F8:F9"/>
    <mergeCell ref="F4:F5"/>
    <mergeCell ref="G4:G5"/>
    <mergeCell ref="D6:D7"/>
    <mergeCell ref="E6:E7"/>
    <mergeCell ref="F6:F7"/>
    <mergeCell ref="G6:G7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F32:F33"/>
    <mergeCell ref="G32:G33"/>
    <mergeCell ref="D3:F3"/>
    <mergeCell ref="A30:A31"/>
    <mergeCell ref="B30:B31"/>
    <mergeCell ref="C30:C31"/>
    <mergeCell ref="D30:D31"/>
    <mergeCell ref="E30:E31"/>
    <mergeCell ref="F30:F31"/>
    <mergeCell ref="A6:A7"/>
    <mergeCell ref="A34:A35"/>
    <mergeCell ref="B34:B35"/>
    <mergeCell ref="C34:C35"/>
    <mergeCell ref="D34:D35"/>
    <mergeCell ref="G30:G31"/>
    <mergeCell ref="A32:A33"/>
    <mergeCell ref="B32:B33"/>
    <mergeCell ref="C32:C33"/>
    <mergeCell ref="D32:D33"/>
    <mergeCell ref="E32:E33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42:C43"/>
    <mergeCell ref="D42:D43"/>
    <mergeCell ref="E38:E39"/>
    <mergeCell ref="F38:F39"/>
    <mergeCell ref="C38:C39"/>
    <mergeCell ref="D38:D39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F46:F47"/>
    <mergeCell ref="G46:G47"/>
    <mergeCell ref="A46:A47"/>
    <mergeCell ref="B46:B47"/>
    <mergeCell ref="C46:C47"/>
    <mergeCell ref="D46:D47"/>
    <mergeCell ref="E46:E4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2">
      <selection activeCell="A28" sqref="A28:I37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2" t="str">
        <f>HYPERLINK('пр.взв'!D4)</f>
        <v>В.к.    90    кг.</v>
      </c>
    </row>
    <row r="2" ht="12.75">
      <c r="C2" s="5" t="s">
        <v>30</v>
      </c>
    </row>
    <row r="3" ht="12.75">
      <c r="C3" s="6" t="s">
        <v>31</v>
      </c>
    </row>
    <row r="4" spans="1:9" ht="12.75">
      <c r="A4" s="234" t="s">
        <v>32</v>
      </c>
      <c r="B4" s="234" t="s">
        <v>5</v>
      </c>
      <c r="C4" s="250" t="s">
        <v>2</v>
      </c>
      <c r="D4" s="234" t="s">
        <v>24</v>
      </c>
      <c r="E4" s="234" t="s">
        <v>25</v>
      </c>
      <c r="F4" s="234" t="s">
        <v>26</v>
      </c>
      <c r="G4" s="234" t="s">
        <v>27</v>
      </c>
      <c r="H4" s="234" t="s">
        <v>28</v>
      </c>
      <c r="I4" s="234" t="s">
        <v>29</v>
      </c>
    </row>
    <row r="5" spans="1:9" ht="12.75">
      <c r="A5" s="254"/>
      <c r="B5" s="254"/>
      <c r="C5" s="254"/>
      <c r="D5" s="254"/>
      <c r="E5" s="254"/>
      <c r="F5" s="254"/>
      <c r="G5" s="254"/>
      <c r="H5" s="254"/>
      <c r="I5" s="254"/>
    </row>
    <row r="6" spans="1:9" ht="12.75">
      <c r="A6" s="293"/>
      <c r="B6" s="294">
        <v>10</v>
      </c>
      <c r="C6" s="295" t="str">
        <f>VLOOKUP(B6,'пр.взв'!B7:E30,2,FALSE)</f>
        <v>Оганисян Давид Гагикович</v>
      </c>
      <c r="D6" s="295" t="str">
        <f>VLOOKUP(C6,'пр.взв'!C7:F30,2,FALSE)</f>
        <v>11.05.94,мс</v>
      </c>
      <c r="E6" s="295" t="str">
        <f>VLOOKUP(D6,'пр.взв'!D7:G30,2,FALSE)</f>
        <v>ЮФО,Краснодарский кр.,Армавир,"Динамо"</v>
      </c>
      <c r="F6" s="296"/>
      <c r="G6" s="297"/>
      <c r="H6" s="260"/>
      <c r="I6" s="234"/>
    </row>
    <row r="7" spans="1:9" ht="12.75">
      <c r="A7" s="293"/>
      <c r="B7" s="234"/>
      <c r="C7" s="295"/>
      <c r="D7" s="295"/>
      <c r="E7" s="295"/>
      <c r="F7" s="296"/>
      <c r="G7" s="296"/>
      <c r="H7" s="260"/>
      <c r="I7" s="234"/>
    </row>
    <row r="8" spans="1:9" ht="12.75">
      <c r="A8" s="298"/>
      <c r="B8" s="294">
        <v>20</v>
      </c>
      <c r="C8" s="295" t="str">
        <f>VLOOKUP(B8,'пр.взв'!B7:E60,2,FALSE)</f>
        <v>Акопов Виталий Александрович</v>
      </c>
      <c r="D8" s="295" t="str">
        <f>VLOOKUP(C8,'пр.взв'!C7:F60,2,FALSE)</f>
        <v>09.06.96,кмс</v>
      </c>
      <c r="E8" s="295" t="str">
        <f>VLOOKUP(D8,'пр.взв'!D7:G60,2,FALSE)</f>
        <v>Москва,"Динамо"</v>
      </c>
      <c r="F8" s="296"/>
      <c r="G8" s="296"/>
      <c r="H8" s="234"/>
      <c r="I8" s="234"/>
    </row>
    <row r="9" spans="1:9" ht="12.75">
      <c r="A9" s="298"/>
      <c r="B9" s="234"/>
      <c r="C9" s="295"/>
      <c r="D9" s="295"/>
      <c r="E9" s="295"/>
      <c r="F9" s="296"/>
      <c r="G9" s="296"/>
      <c r="H9" s="234"/>
      <c r="I9" s="234"/>
    </row>
    <row r="10" ht="24.75" customHeight="1">
      <c r="E10" s="7" t="s">
        <v>33</v>
      </c>
    </row>
    <row r="11" spans="5:9" ht="24.75" customHeight="1">
      <c r="E11" s="7" t="s">
        <v>0</v>
      </c>
      <c r="F11" s="8"/>
      <c r="G11" s="8"/>
      <c r="H11" s="8"/>
      <c r="I11" s="8"/>
    </row>
    <row r="12" ht="24.75" customHeight="1">
      <c r="E12" s="7" t="s">
        <v>34</v>
      </c>
    </row>
    <row r="13" spans="5:9" ht="24.75" customHeight="1">
      <c r="E13" s="7"/>
      <c r="F13" s="9"/>
      <c r="G13" s="9"/>
      <c r="H13" s="9"/>
      <c r="I13" s="9"/>
    </row>
    <row r="14" spans="5:9" ht="12.75">
      <c r="E14" s="2"/>
      <c r="F14" s="2"/>
      <c r="G14" s="2"/>
      <c r="H14" s="2"/>
      <c r="I14" s="2"/>
    </row>
    <row r="15" spans="3:6" ht="15.75">
      <c r="C15" s="6" t="s">
        <v>35</v>
      </c>
      <c r="E15" s="7"/>
      <c r="F15" s="42" t="str">
        <f>HYPERLINK('пр.взв'!D4)</f>
        <v>В.к.    90    кг.</v>
      </c>
    </row>
    <row r="16" spans="1:9" ht="12.75">
      <c r="A16" s="234" t="s">
        <v>32</v>
      </c>
      <c r="B16" s="234" t="s">
        <v>5</v>
      </c>
      <c r="C16" s="250" t="s">
        <v>2</v>
      </c>
      <c r="D16" s="234" t="s">
        <v>24</v>
      </c>
      <c r="E16" s="234" t="s">
        <v>25</v>
      </c>
      <c r="F16" s="234" t="s">
        <v>26</v>
      </c>
      <c r="G16" s="234" t="s">
        <v>27</v>
      </c>
      <c r="H16" s="234" t="s">
        <v>28</v>
      </c>
      <c r="I16" s="234" t="s">
        <v>29</v>
      </c>
    </row>
    <row r="17" spans="1:9" ht="12.75">
      <c r="A17" s="254"/>
      <c r="B17" s="254"/>
      <c r="C17" s="254"/>
      <c r="D17" s="254"/>
      <c r="E17" s="254"/>
      <c r="F17" s="254"/>
      <c r="G17" s="254"/>
      <c r="H17" s="254"/>
      <c r="I17" s="254"/>
    </row>
    <row r="18" spans="1:9" ht="12.75">
      <c r="A18" s="293"/>
      <c r="B18" s="294">
        <v>12</v>
      </c>
      <c r="C18" s="295" t="str">
        <f>VLOOKUP(B18,'пр.взв'!B3:E90,2,FALSE)</f>
        <v>Шишков Сергей Николаевич</v>
      </c>
      <c r="D18" s="295" t="str">
        <f>VLOOKUP(C18,'пр.взв'!C3:F90,2,FALSE)</f>
        <v>13.06.95,мс</v>
      </c>
      <c r="E18" s="295" t="str">
        <f>VLOOKUP(D18,'пр.взв'!D3:G90,2,FALSE)</f>
        <v>Москва,"Динамо"</v>
      </c>
      <c r="F18" s="296"/>
      <c r="G18" s="297"/>
      <c r="H18" s="260"/>
      <c r="I18" s="234"/>
    </row>
    <row r="19" spans="1:9" ht="12.75">
      <c r="A19" s="293"/>
      <c r="B19" s="234"/>
      <c r="C19" s="295"/>
      <c r="D19" s="295"/>
      <c r="E19" s="295"/>
      <c r="F19" s="296"/>
      <c r="G19" s="296"/>
      <c r="H19" s="260"/>
      <c r="I19" s="234"/>
    </row>
    <row r="20" spans="1:9" ht="12.75">
      <c r="A20" s="298"/>
      <c r="B20" s="294">
        <v>3</v>
      </c>
      <c r="C20" s="299" t="str">
        <f>VLOOKUP(B20,'пр.взв'!B9:E72,2,FALSE)</f>
        <v>Николаев Кирилл Андреевич</v>
      </c>
      <c r="D20" s="295" t="str">
        <f>VLOOKUP(C20,'пр.взв'!C9:F72,2,FALSE)</f>
        <v>18.02.95,мс</v>
      </c>
      <c r="E20" s="295" t="str">
        <f>VLOOKUP(D20,'пр.взв'!D9:G72,2,FALSE)</f>
        <v>Москва,"Динамо"</v>
      </c>
      <c r="F20" s="296"/>
      <c r="G20" s="296"/>
      <c r="H20" s="234"/>
      <c r="I20" s="234"/>
    </row>
    <row r="21" spans="1:9" ht="12.75">
      <c r="A21" s="298"/>
      <c r="B21" s="234"/>
      <c r="C21" s="300"/>
      <c r="D21" s="295"/>
      <c r="E21" s="295"/>
      <c r="F21" s="296"/>
      <c r="G21" s="296"/>
      <c r="H21" s="234"/>
      <c r="I21" s="234"/>
    </row>
    <row r="22" ht="24.75" customHeight="1">
      <c r="E22" s="7" t="s">
        <v>33</v>
      </c>
    </row>
    <row r="23" spans="5:9" ht="24.75" customHeight="1">
      <c r="E23" s="7" t="s">
        <v>0</v>
      </c>
      <c r="F23" s="8"/>
      <c r="G23" s="8"/>
      <c r="H23" s="8"/>
      <c r="I23" s="8"/>
    </row>
    <row r="24" ht="24.75" customHeight="1">
      <c r="E24" s="7" t="s">
        <v>34</v>
      </c>
    </row>
    <row r="25" spans="5:9" ht="24.75" customHeight="1">
      <c r="E25" s="7"/>
      <c r="F25" s="9"/>
      <c r="G25" s="9"/>
      <c r="H25" s="9"/>
      <c r="I25" s="9"/>
    </row>
    <row r="26" spans="6:9" ht="12.75">
      <c r="F26" s="2"/>
      <c r="G26" s="2"/>
      <c r="H26" s="2"/>
      <c r="I26" s="2"/>
    </row>
    <row r="28" spans="3:6" ht="27" customHeight="1">
      <c r="C28" s="10" t="s">
        <v>36</v>
      </c>
      <c r="F28" s="42" t="str">
        <f>HYPERLINK('пр.взв'!D4)</f>
        <v>В.к.    90    кг.</v>
      </c>
    </row>
    <row r="29" spans="1:9" ht="12.75">
      <c r="A29" s="234" t="s">
        <v>32</v>
      </c>
      <c r="B29" s="234" t="s">
        <v>5</v>
      </c>
      <c r="C29" s="250" t="s">
        <v>2</v>
      </c>
      <c r="D29" s="234" t="s">
        <v>24</v>
      </c>
      <c r="E29" s="234" t="s">
        <v>25</v>
      </c>
      <c r="F29" s="234" t="s">
        <v>26</v>
      </c>
      <c r="G29" s="234" t="s">
        <v>27</v>
      </c>
      <c r="H29" s="234" t="s">
        <v>28</v>
      </c>
      <c r="I29" s="234" t="s">
        <v>29</v>
      </c>
    </row>
    <row r="30" spans="1:9" ht="12.75">
      <c r="A30" s="254"/>
      <c r="B30" s="254"/>
      <c r="C30" s="254"/>
      <c r="D30" s="254"/>
      <c r="E30" s="254"/>
      <c r="F30" s="254"/>
      <c r="G30" s="254"/>
      <c r="H30" s="254"/>
      <c r="I30" s="254"/>
    </row>
    <row r="31" spans="1:9" ht="12.75">
      <c r="A31" s="293"/>
      <c r="B31" s="234">
        <v>10</v>
      </c>
      <c r="C31" s="295" t="str">
        <f>VLOOKUP(B31,'пр.взв'!B7:D70,2,FALSE)</f>
        <v>Оганисян Давид Гагикович</v>
      </c>
      <c r="D31" s="295" t="str">
        <f>VLOOKUP(C31,'пр.взв'!C7:E70,2,FALSE)</f>
        <v>11.05.94,мс</v>
      </c>
      <c r="E31" s="295" t="str">
        <f>VLOOKUP(D31,'пр.взв'!D7:F70,2,FALSE)</f>
        <v>ЮФО,Краснодарский кр.,Армавир,"Динамо"</v>
      </c>
      <c r="F31" s="296"/>
      <c r="G31" s="297"/>
      <c r="H31" s="260"/>
      <c r="I31" s="234"/>
    </row>
    <row r="32" spans="1:9" ht="12.75">
      <c r="A32" s="293"/>
      <c r="B32" s="234"/>
      <c r="C32" s="295"/>
      <c r="D32" s="295"/>
      <c r="E32" s="295"/>
      <c r="F32" s="296"/>
      <c r="G32" s="296"/>
      <c r="H32" s="260"/>
      <c r="I32" s="234"/>
    </row>
    <row r="33" spans="1:9" ht="12.75" customHeight="1">
      <c r="A33" s="298"/>
      <c r="B33" s="234">
        <v>12</v>
      </c>
      <c r="C33" s="295" t="str">
        <f>VLOOKUP(B33,'пр.взв'!B3:D90,2,FALSE)</f>
        <v>Шишков Сергей Николаевич</v>
      </c>
      <c r="D33" s="295" t="str">
        <f>VLOOKUP(C33,'пр.взв'!C3:E90,2,FALSE)</f>
        <v>13.06.95,мс</v>
      </c>
      <c r="E33" s="295" t="str">
        <f>VLOOKUP(D33,'пр.взв'!D3:F90,2,FALSE)</f>
        <v>Москва,"Динамо"</v>
      </c>
      <c r="F33" s="296"/>
      <c r="G33" s="296"/>
      <c r="H33" s="234"/>
      <c r="I33" s="234"/>
    </row>
    <row r="34" spans="1:9" ht="12.75">
      <c r="A34" s="298"/>
      <c r="B34" s="234"/>
      <c r="C34" s="295"/>
      <c r="D34" s="295"/>
      <c r="E34" s="295"/>
      <c r="F34" s="296"/>
      <c r="G34" s="296"/>
      <c r="H34" s="234"/>
      <c r="I34" s="234"/>
    </row>
    <row r="35" ht="24.75" customHeight="1">
      <c r="E35" s="7" t="s">
        <v>33</v>
      </c>
    </row>
    <row r="36" spans="5:9" ht="24.75" customHeight="1">
      <c r="E36" s="7" t="s">
        <v>0</v>
      </c>
      <c r="F36" s="8"/>
      <c r="G36" s="8"/>
      <c r="H36" s="8"/>
      <c r="I36" s="8"/>
    </row>
    <row r="37" ht="24.75" customHeight="1">
      <c r="E37" s="7" t="s">
        <v>34</v>
      </c>
    </row>
    <row r="38" spans="5:9" ht="24.75" customHeight="1">
      <c r="E38" s="7"/>
      <c r="F38" s="9"/>
      <c r="G38" s="9"/>
      <c r="H38" s="9"/>
      <c r="I38" s="9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8:E19"/>
    <mergeCell ref="F18:F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D1">
      <selection activeCell="K1" sqref="K1:R16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99" t="s">
        <v>23</v>
      </c>
      <c r="C1" s="99"/>
      <c r="D1" s="99"/>
      <c r="E1" s="99"/>
      <c r="F1" s="99"/>
      <c r="G1" s="99"/>
      <c r="H1" s="99"/>
      <c r="I1" s="99"/>
      <c r="K1" s="112" t="s">
        <v>23</v>
      </c>
      <c r="L1" s="112"/>
      <c r="M1" s="112"/>
      <c r="N1" s="112"/>
      <c r="O1" s="112"/>
      <c r="P1" s="112"/>
      <c r="Q1" s="112"/>
      <c r="R1" s="112"/>
    </row>
    <row r="2" spans="1:18" ht="15" customHeight="1" thickBot="1">
      <c r="A2" s="11"/>
      <c r="B2" s="13"/>
      <c r="C2" s="13" t="s">
        <v>81</v>
      </c>
      <c r="D2" s="52" t="s">
        <v>0</v>
      </c>
      <c r="E2" s="13"/>
      <c r="F2" s="30" t="str">
        <f>HYPERLINK('пр.взв'!D4)</f>
        <v>В.к.    90    кг.</v>
      </c>
      <c r="G2" s="13"/>
      <c r="H2" s="13"/>
      <c r="I2" s="13"/>
      <c r="K2" s="1"/>
      <c r="L2" s="1" t="s">
        <v>81</v>
      </c>
      <c r="M2" s="53" t="s">
        <v>79</v>
      </c>
      <c r="N2" s="1"/>
      <c r="O2" s="30" t="str">
        <f>HYPERLINK('пр.взв'!D4)</f>
        <v>В.к.    90    кг.</v>
      </c>
      <c r="P2" s="1"/>
      <c r="Q2" s="1"/>
      <c r="R2" s="1"/>
    </row>
    <row r="3" spans="1:18" ht="12.75">
      <c r="A3" s="91"/>
      <c r="B3" s="100" t="s">
        <v>5</v>
      </c>
      <c r="C3" s="102" t="s">
        <v>2</v>
      </c>
      <c r="D3" s="104" t="s">
        <v>24</v>
      </c>
      <c r="E3" s="102" t="s">
        <v>25</v>
      </c>
      <c r="F3" s="102" t="s">
        <v>26</v>
      </c>
      <c r="G3" s="104" t="s">
        <v>27</v>
      </c>
      <c r="H3" s="102" t="s">
        <v>28</v>
      </c>
      <c r="I3" s="97" t="s">
        <v>29</v>
      </c>
      <c r="K3" s="113" t="s">
        <v>5</v>
      </c>
      <c r="L3" s="115" t="s">
        <v>2</v>
      </c>
      <c r="M3" s="117" t="s">
        <v>24</v>
      </c>
      <c r="N3" s="115" t="s">
        <v>25</v>
      </c>
      <c r="O3" s="115" t="s">
        <v>26</v>
      </c>
      <c r="P3" s="117" t="s">
        <v>27</v>
      </c>
      <c r="Q3" s="115" t="s">
        <v>28</v>
      </c>
      <c r="R3" s="119" t="s">
        <v>29</v>
      </c>
    </row>
    <row r="4" spans="1:18" ht="13.5" thickBot="1">
      <c r="A4" s="91"/>
      <c r="B4" s="101"/>
      <c r="C4" s="103"/>
      <c r="D4" s="105"/>
      <c r="E4" s="103"/>
      <c r="F4" s="103"/>
      <c r="G4" s="105"/>
      <c r="H4" s="103"/>
      <c r="I4" s="98"/>
      <c r="K4" s="114"/>
      <c r="L4" s="116"/>
      <c r="M4" s="118"/>
      <c r="N4" s="116"/>
      <c r="O4" s="116"/>
      <c r="P4" s="118"/>
      <c r="Q4" s="116"/>
      <c r="R4" s="120"/>
    </row>
    <row r="5" spans="1:18" ht="12.75">
      <c r="A5" s="91"/>
      <c r="B5" s="94">
        <v>3</v>
      </c>
      <c r="C5" s="86" t="str">
        <f>VLOOKUP(B5,'пр.взв'!B7:E85,2,FALSE)</f>
        <v>Николаев Кирилл Андреевич</v>
      </c>
      <c r="D5" s="95" t="str">
        <f>VLOOKUP(B5,'пр.взв'!B7:F85,3,FALSE)</f>
        <v>18.02.95,мс</v>
      </c>
      <c r="E5" s="95" t="str">
        <f>VLOOKUP(B5,'пр.взв'!B5:G85,4,FALSE)</f>
        <v>Москва,"Динамо"</v>
      </c>
      <c r="F5" s="88"/>
      <c r="G5" s="88"/>
      <c r="H5" s="89"/>
      <c r="I5" s="90"/>
      <c r="K5" s="94">
        <v>12</v>
      </c>
      <c r="L5" s="86" t="str">
        <f>VLOOKUP(K5,'пр.взв'!B7:E86,2,FALSE)</f>
        <v>Шишков Сергей Николаевич</v>
      </c>
      <c r="M5" s="86" t="str">
        <f>VLOOKUP(K5,'пр.взв'!B7:G86,3,FALSE)</f>
        <v>13.06.95,мс</v>
      </c>
      <c r="N5" s="86" t="str">
        <f>VLOOKUP(K5,'пр.взв'!B7:G86,4,FALSE)</f>
        <v>Москва,"Динамо"</v>
      </c>
      <c r="O5" s="88"/>
      <c r="P5" s="88"/>
      <c r="Q5" s="89"/>
      <c r="R5" s="90"/>
    </row>
    <row r="6" spans="1:18" ht="12.75">
      <c r="A6" s="91"/>
      <c r="B6" s="83"/>
      <c r="C6" s="73"/>
      <c r="D6" s="92"/>
      <c r="E6" s="92"/>
      <c r="F6" s="77"/>
      <c r="G6" s="77"/>
      <c r="H6" s="79"/>
      <c r="I6" s="81"/>
      <c r="K6" s="83"/>
      <c r="L6" s="73"/>
      <c r="M6" s="73"/>
      <c r="N6" s="73"/>
      <c r="O6" s="77"/>
      <c r="P6" s="77"/>
      <c r="Q6" s="79"/>
      <c r="R6" s="81"/>
    </row>
    <row r="7" spans="1:18" ht="12.75">
      <c r="A7" s="91"/>
      <c r="B7" s="83">
        <v>5</v>
      </c>
      <c r="C7" s="85" t="str">
        <f>VLOOKUP(B7,'пр.взв'!B7:G86,2,FALSE)</f>
        <v>Кулупаев Алексей Александрович</v>
      </c>
      <c r="D7" s="92" t="str">
        <f>VLOOKUP(B7,'пр.взв'!B7:G86,3,FALSE)</f>
        <v>02.04.95,кмс</v>
      </c>
      <c r="E7" s="92" t="str">
        <f>VLOOKUP(B7,'пр.взв'!B7:G86,4,FALSE)</f>
        <v>УФО,Курганская,Курган</v>
      </c>
      <c r="F7" s="77"/>
      <c r="G7" s="77"/>
      <c r="H7" s="79"/>
      <c r="I7" s="81"/>
      <c r="K7" s="83">
        <v>13</v>
      </c>
      <c r="L7" s="85" t="str">
        <f>VLOOKUP(K7,'пр.взв'!B7:E86,2,FALSE)</f>
        <v>Пантелеев Семён Васильевич</v>
      </c>
      <c r="M7" s="85" t="str">
        <f>VLOOKUP(K7,'пр.взв'!B7:G88,3,FALSE)</f>
        <v>14.11.94,кмс</v>
      </c>
      <c r="N7" s="85" t="str">
        <f>VLOOKUP(K7,'пр.взв'!B7:G88,4,FALSE)</f>
        <v>ПФО,Пермский кр., Пермь,"Динамо"</v>
      </c>
      <c r="O7" s="77"/>
      <c r="P7" s="77"/>
      <c r="Q7" s="79"/>
      <c r="R7" s="81"/>
    </row>
    <row r="8" spans="1:18" ht="13.5" thickBot="1">
      <c r="A8" s="91"/>
      <c r="B8" s="84"/>
      <c r="C8" s="74"/>
      <c r="D8" s="93"/>
      <c r="E8" s="93"/>
      <c r="F8" s="78"/>
      <c r="G8" s="78"/>
      <c r="H8" s="80"/>
      <c r="I8" s="82"/>
      <c r="K8" s="84"/>
      <c r="L8" s="73"/>
      <c r="M8" s="73"/>
      <c r="N8" s="73"/>
      <c r="O8" s="78"/>
      <c r="P8" s="78"/>
      <c r="Q8" s="80"/>
      <c r="R8" s="82"/>
    </row>
    <row r="9" spans="1:18" ht="12.75">
      <c r="A9" s="91"/>
      <c r="B9" s="94">
        <v>4</v>
      </c>
      <c r="C9" s="86" t="str">
        <f>VLOOKUP(B9,'пр.взв'!B7:E876,2,FALSE)</f>
        <v>Кандрушин Роман Алексеевич</v>
      </c>
      <c r="D9" s="95" t="str">
        <f>VLOOKUP(B9,'пр.взв'!B7:F89,3,FALSE)</f>
        <v>09.01.96,мс</v>
      </c>
      <c r="E9" s="95" t="str">
        <f>VLOOKUP(B9,'пр.взв'!B7:G89,4,FALSE)</f>
        <v>ПФО,Нижегородская, Выкса,ФСОП "Россия"</v>
      </c>
      <c r="F9" s="88"/>
      <c r="G9" s="88"/>
      <c r="H9" s="89"/>
      <c r="I9" s="90"/>
      <c r="K9" s="94">
        <v>15</v>
      </c>
      <c r="L9" s="86" t="str">
        <f>VLOOKUP(K9,'пр.взв'!B7:E86,2,FALSE)</f>
        <v>Хворов Владимир Андреевич</v>
      </c>
      <c r="M9" s="86" t="str">
        <f>VLOOKUP(K9,'пр.взв'!B7:G90,3,FALSE)</f>
        <v>10.11.94,мс</v>
      </c>
      <c r="N9" s="86" t="str">
        <f>VLOOKUP(K9,'пр.взв'!B7:G90,4,FALSE)</f>
        <v>УФО, Свердловская, В.Пышма, "Динамо"</v>
      </c>
      <c r="O9" s="88"/>
      <c r="P9" s="88"/>
      <c r="Q9" s="89"/>
      <c r="R9" s="90"/>
    </row>
    <row r="10" spans="1:18" ht="12.75">
      <c r="A10" s="91"/>
      <c r="B10" s="83"/>
      <c r="C10" s="73"/>
      <c r="D10" s="92"/>
      <c r="E10" s="92"/>
      <c r="F10" s="77"/>
      <c r="G10" s="77"/>
      <c r="H10" s="79"/>
      <c r="I10" s="81"/>
      <c r="K10" s="83"/>
      <c r="L10" s="73"/>
      <c r="M10" s="73"/>
      <c r="N10" s="73"/>
      <c r="O10" s="77"/>
      <c r="P10" s="77"/>
      <c r="Q10" s="79"/>
      <c r="R10" s="81"/>
    </row>
    <row r="11" spans="1:18" ht="12.75">
      <c r="A11" s="91"/>
      <c r="B11" s="83">
        <v>7</v>
      </c>
      <c r="C11" s="85" t="str">
        <f>VLOOKUP(B11,'пр.взв'!B7:E86,2,FALSE)</f>
        <v>Ульбашев Рамазан Казимович</v>
      </c>
      <c r="D11" s="92" t="str">
        <f>VLOOKUP(B11,'пр.взв'!B7:G90,3,FALSE)</f>
        <v>12.02.95,мс</v>
      </c>
      <c r="E11" s="92" t="str">
        <f>VLOOKUP(B11,'пр.взв'!B7:G90,4,FALSE)</f>
        <v>С-Петербург,МО</v>
      </c>
      <c r="F11" s="77"/>
      <c r="G11" s="77"/>
      <c r="H11" s="79"/>
      <c r="I11" s="81"/>
      <c r="K11" s="83">
        <v>18</v>
      </c>
      <c r="L11" s="85" t="str">
        <f>VLOOKUP(K11,'пр.взв'!B7:E86,2,FALSE)</f>
        <v>Егоров Роман Геннадьевич</v>
      </c>
      <c r="M11" s="85" t="str">
        <f>VLOOKUP(K11,'пр.взв'!B7:G92,3,FALSE)</f>
        <v>11.11.94,кмс</v>
      </c>
      <c r="N11" s="85" t="str">
        <f>VLOOKUP(K11,'пр.взв'!B7:G92,4,FALSE)</f>
        <v>Москва,"Динамо"</v>
      </c>
      <c r="O11" s="77"/>
      <c r="P11" s="77"/>
      <c r="Q11" s="79"/>
      <c r="R11" s="81"/>
    </row>
    <row r="12" spans="1:18" ht="13.5" thickBot="1">
      <c r="A12" s="91"/>
      <c r="B12" s="84"/>
      <c r="C12" s="74"/>
      <c r="D12" s="93"/>
      <c r="E12" s="93"/>
      <c r="F12" s="78"/>
      <c r="G12" s="78"/>
      <c r="H12" s="80"/>
      <c r="I12" s="82"/>
      <c r="K12" s="84"/>
      <c r="L12" s="73"/>
      <c r="M12" s="73"/>
      <c r="N12" s="73"/>
      <c r="O12" s="78"/>
      <c r="P12" s="78"/>
      <c r="Q12" s="80"/>
      <c r="R12" s="82"/>
    </row>
    <row r="13" spans="1:18" ht="12.75">
      <c r="A13" s="91"/>
      <c r="B13" s="94">
        <v>8</v>
      </c>
      <c r="C13" s="86" t="str">
        <f>VLOOKUP(B13,'пр.взв'!B7:E86,2,FALSE)</f>
        <v>Яковлев Вадим Игоревич</v>
      </c>
      <c r="D13" s="95" t="str">
        <f>VLOOKUP(B13,'пр.взв'!B5:F93,3,FALSE)</f>
        <v>01.11.95,кмс</v>
      </c>
      <c r="E13" s="95" t="str">
        <f>VLOOKUP(B13,'пр.взв'!B3:G93,4,FALSE)</f>
        <v>Москва,"Динамо"</v>
      </c>
      <c r="F13" s="88"/>
      <c r="G13" s="88"/>
      <c r="H13" s="89"/>
      <c r="I13" s="90"/>
      <c r="K13" s="94">
        <v>16</v>
      </c>
      <c r="L13" s="86" t="str">
        <f>VLOOKUP(K13,'пр.взв'!B7:E86,2,FALSE)</f>
        <v>Беляев Денис Михайлович</v>
      </c>
      <c r="M13" s="86" t="str">
        <f>VLOOKUP(K13,'пр.взв'!B5:G94,3,FALSE)</f>
        <v>11.01.98,кмс</v>
      </c>
      <c r="N13" s="86" t="str">
        <f>VLOOKUP(K13,'пр.взв'!B5:G94,4,FALSE)</f>
        <v>ЦФО,Владимирская, Муром</v>
      </c>
      <c r="O13" s="88"/>
      <c r="P13" s="88"/>
      <c r="Q13" s="89"/>
      <c r="R13" s="90"/>
    </row>
    <row r="14" spans="1:18" ht="12.75">
      <c r="A14" s="91"/>
      <c r="B14" s="83"/>
      <c r="C14" s="73"/>
      <c r="D14" s="92"/>
      <c r="E14" s="92"/>
      <c r="F14" s="77"/>
      <c r="G14" s="77"/>
      <c r="H14" s="79"/>
      <c r="I14" s="81"/>
      <c r="K14" s="83"/>
      <c r="L14" s="73"/>
      <c r="M14" s="73"/>
      <c r="N14" s="73"/>
      <c r="O14" s="77"/>
      <c r="P14" s="77"/>
      <c r="Q14" s="79"/>
      <c r="R14" s="81"/>
    </row>
    <row r="15" spans="1:18" ht="12.75">
      <c r="A15" s="91"/>
      <c r="B15" s="83">
        <v>9</v>
      </c>
      <c r="C15" s="85" t="str">
        <f>VLOOKUP(B15,'пр.взв'!B7:E86,2,FALSE)</f>
        <v>Долгов Андрей Юрьевич</v>
      </c>
      <c r="D15" s="92" t="str">
        <f>VLOOKUP(B15,'пр.взв'!B5:G94,3,FALSE)</f>
        <v>02.12.94,мс</v>
      </c>
      <c r="E15" s="92" t="str">
        <f>VLOOKUP(B15,'пр.взв'!B5:G94,4,FALSE)</f>
        <v>ЦФО,Владимирская, Владимир</v>
      </c>
      <c r="F15" s="77"/>
      <c r="G15" s="77"/>
      <c r="H15" s="79"/>
      <c r="I15" s="81"/>
      <c r="K15" s="83">
        <v>20</v>
      </c>
      <c r="L15" s="85" t="str">
        <f>VLOOKUP(K15,'пр.взв'!B7:E86,2,FALSE)</f>
        <v>Акопов Виталий Александрович</v>
      </c>
      <c r="M15" s="85" t="str">
        <f>VLOOKUP(K15,'пр.взв'!B5:G96,3,FALSE)</f>
        <v>09.06.96,кмс</v>
      </c>
      <c r="N15" s="85" t="str">
        <f>VLOOKUP(K15,'пр.взв'!B5:G96,4,FALSE)</f>
        <v>Москва,"Динамо"</v>
      </c>
      <c r="O15" s="77"/>
      <c r="P15" s="77"/>
      <c r="Q15" s="79"/>
      <c r="R15" s="81"/>
    </row>
    <row r="16" spans="1:18" ht="13.5" thickBot="1">
      <c r="A16" s="91"/>
      <c r="B16" s="84"/>
      <c r="C16" s="74"/>
      <c r="D16" s="93"/>
      <c r="E16" s="93"/>
      <c r="F16" s="78"/>
      <c r="G16" s="78"/>
      <c r="H16" s="80"/>
      <c r="I16" s="82"/>
      <c r="K16" s="84"/>
      <c r="L16" s="73"/>
      <c r="M16" s="73"/>
      <c r="N16" s="73"/>
      <c r="O16" s="78"/>
      <c r="P16" s="78"/>
      <c r="Q16" s="80"/>
      <c r="R16" s="82"/>
    </row>
    <row r="17" spans="1:18" ht="12.75">
      <c r="A17" s="91"/>
      <c r="B17" s="94">
        <v>10</v>
      </c>
      <c r="C17" s="86" t="str">
        <f>VLOOKUP(B17,'пр.взв'!B7:E86,2,FALSE)</f>
        <v>Оганисян Давид Гагикович</v>
      </c>
      <c r="D17" s="95" t="str">
        <f>VLOOKUP(B17,'пр.взв'!B7:F97,3,FALSE)</f>
        <v>11.05.94,мс</v>
      </c>
      <c r="E17" s="95" t="str">
        <f>VLOOKUP(B17,'пр.взв'!B7:G97,4,FALSE)</f>
        <v>ЮФО,Краснодарский кр.,Армавир,"Динамо"</v>
      </c>
      <c r="F17" s="88" t="s">
        <v>186</v>
      </c>
      <c r="G17" s="88"/>
      <c r="H17" s="89"/>
      <c r="I17" s="90"/>
      <c r="K17" s="94"/>
      <c r="L17" s="86" t="e">
        <f>VLOOKUP(K17,'пр.взв'!B7:E86,2,FALSE)</f>
        <v>#N/A</v>
      </c>
      <c r="M17" s="86" t="e">
        <f>VLOOKUP(K17,'пр.взв'!B7:G98,3,FALSE)</f>
        <v>#N/A</v>
      </c>
      <c r="N17" s="86" t="e">
        <f>VLOOKUP(K17,'пр.взв'!B7:G98,4,FALSE)</f>
        <v>#N/A</v>
      </c>
      <c r="O17" s="88"/>
      <c r="P17" s="88"/>
      <c r="Q17" s="89"/>
      <c r="R17" s="90"/>
    </row>
    <row r="18" spans="1:18" ht="12.75">
      <c r="A18" s="91"/>
      <c r="B18" s="83"/>
      <c r="C18" s="73"/>
      <c r="D18" s="92"/>
      <c r="E18" s="92"/>
      <c r="F18" s="77"/>
      <c r="G18" s="77"/>
      <c r="H18" s="79"/>
      <c r="I18" s="81"/>
      <c r="K18" s="83"/>
      <c r="L18" s="73"/>
      <c r="M18" s="73"/>
      <c r="N18" s="73"/>
      <c r="O18" s="77"/>
      <c r="P18" s="77"/>
      <c r="Q18" s="79"/>
      <c r="R18" s="81"/>
    </row>
    <row r="19" spans="1:18" ht="12.75">
      <c r="A19" s="91"/>
      <c r="B19" s="83"/>
      <c r="C19" s="85" t="e">
        <f>VLOOKUP(B19,'пр.взв'!B7:E86,2,FALSE)</f>
        <v>#N/A</v>
      </c>
      <c r="D19" s="92" t="e">
        <f>VLOOKUP(B19,'пр.взв'!B7:G98,3,FALSE)</f>
        <v>#N/A</v>
      </c>
      <c r="E19" s="92" t="e">
        <f>VLOOKUP(B19,'пр.взв'!B7:G98,4,FALSE)</f>
        <v>#N/A</v>
      </c>
      <c r="F19" s="77"/>
      <c r="G19" s="77"/>
      <c r="H19" s="79"/>
      <c r="I19" s="81"/>
      <c r="K19" s="83"/>
      <c r="L19" s="85" t="e">
        <f>VLOOKUP(K19,'пр.взв'!B7:E86,2,FALSE)</f>
        <v>#N/A</v>
      </c>
      <c r="M19" s="85" t="e">
        <f>VLOOKUP(K19,'пр.взв'!B7:G100,3,FALSE)</f>
        <v>#N/A</v>
      </c>
      <c r="N19" s="85" t="e">
        <f>VLOOKUP(K19,'пр.взв'!B7:G100,4,FALSE)</f>
        <v>#N/A</v>
      </c>
      <c r="O19" s="77"/>
      <c r="P19" s="77"/>
      <c r="Q19" s="79"/>
      <c r="R19" s="81"/>
    </row>
    <row r="20" spans="1:18" ht="13.5" thickBot="1">
      <c r="A20" s="91"/>
      <c r="B20" s="84"/>
      <c r="C20" s="74"/>
      <c r="D20" s="93"/>
      <c r="E20" s="93"/>
      <c r="F20" s="78"/>
      <c r="G20" s="78"/>
      <c r="H20" s="80"/>
      <c r="I20" s="82"/>
      <c r="K20" s="84"/>
      <c r="L20" s="73"/>
      <c r="M20" s="73"/>
      <c r="N20" s="73"/>
      <c r="O20" s="78"/>
      <c r="P20" s="78"/>
      <c r="Q20" s="80"/>
      <c r="R20" s="82"/>
    </row>
    <row r="21" spans="1:18" ht="12.75">
      <c r="A21" s="91"/>
      <c r="B21" s="94"/>
      <c r="C21" s="86" t="e">
        <f>VLOOKUP(B21,'пр.взв'!B7:E86,2,FALSE)</f>
        <v>#N/A</v>
      </c>
      <c r="D21" s="95" t="e">
        <f>VLOOKUP(B21,'пр.взв'!B3:F101,3,FALSE)</f>
        <v>#N/A</v>
      </c>
      <c r="E21" s="95" t="e">
        <f>VLOOKUP(B21,'пр.взв'!B2:G101,4,FALSE)</f>
        <v>#N/A</v>
      </c>
      <c r="F21" s="88"/>
      <c r="G21" s="88"/>
      <c r="H21" s="89"/>
      <c r="I21" s="90"/>
      <c r="K21" s="94"/>
      <c r="L21" s="86" t="e">
        <f>VLOOKUP(K21,'пр.взв'!B7:E86,2,FALSE)</f>
        <v>#N/A</v>
      </c>
      <c r="M21" s="86" t="e">
        <f>VLOOKUP(K21,'пр.взв'!B3:G102,3,FALSE)</f>
        <v>#N/A</v>
      </c>
      <c r="N21" s="86" t="e">
        <f>VLOOKUP(K21,'пр.взв'!B3:G102,4,FALSE)</f>
        <v>#N/A</v>
      </c>
      <c r="O21" s="88"/>
      <c r="P21" s="88"/>
      <c r="Q21" s="89"/>
      <c r="R21" s="90"/>
    </row>
    <row r="22" spans="1:18" ht="12.75">
      <c r="A22" s="91"/>
      <c r="B22" s="83"/>
      <c r="C22" s="73"/>
      <c r="D22" s="92"/>
      <c r="E22" s="92"/>
      <c r="F22" s="77"/>
      <c r="G22" s="77"/>
      <c r="H22" s="79"/>
      <c r="I22" s="81"/>
      <c r="K22" s="83"/>
      <c r="L22" s="73"/>
      <c r="M22" s="73"/>
      <c r="N22" s="73"/>
      <c r="O22" s="77"/>
      <c r="P22" s="77"/>
      <c r="Q22" s="79"/>
      <c r="R22" s="81"/>
    </row>
    <row r="23" spans="1:18" ht="12.75">
      <c r="A23" s="91"/>
      <c r="B23" s="83"/>
      <c r="C23" s="85" t="e">
        <f>VLOOKUP(B23,'пр.взв'!B7:E86,2,FALSE)</f>
        <v>#N/A</v>
      </c>
      <c r="D23" s="92" t="e">
        <f>VLOOKUP(B23,'пр.взв'!B3:G102,3,FALSE)</f>
        <v>#N/A</v>
      </c>
      <c r="E23" s="92" t="e">
        <f>VLOOKUP(B23,'пр.взв'!B2:G102,4,FALSE)</f>
        <v>#N/A</v>
      </c>
      <c r="F23" s="77"/>
      <c r="G23" s="77"/>
      <c r="H23" s="79"/>
      <c r="I23" s="81"/>
      <c r="K23" s="83"/>
      <c r="L23" s="85" t="e">
        <f>VLOOKUP(K23,'пр.взв'!B6:E90,2,FALSE)</f>
        <v>#N/A</v>
      </c>
      <c r="M23" s="85" t="e">
        <f>VLOOKUP(K23,'пр.взв'!B3:G104,3,FALSE)</f>
        <v>#N/A</v>
      </c>
      <c r="N23" s="85" t="e">
        <f>VLOOKUP(K23,'пр.взв'!B3:G104,4,FALSE)</f>
        <v>#N/A</v>
      </c>
      <c r="O23" s="77"/>
      <c r="P23" s="77"/>
      <c r="Q23" s="79"/>
      <c r="R23" s="81"/>
    </row>
    <row r="24" spans="1:18" ht="13.5" thickBot="1">
      <c r="A24" s="91"/>
      <c r="B24" s="84"/>
      <c r="C24" s="74"/>
      <c r="D24" s="93"/>
      <c r="E24" s="93"/>
      <c r="F24" s="78"/>
      <c r="G24" s="78"/>
      <c r="H24" s="80"/>
      <c r="I24" s="82"/>
      <c r="K24" s="84"/>
      <c r="L24" s="73"/>
      <c r="M24" s="73"/>
      <c r="N24" s="73"/>
      <c r="O24" s="78"/>
      <c r="P24" s="78"/>
      <c r="Q24" s="80"/>
      <c r="R24" s="82"/>
    </row>
    <row r="25" spans="1:18" ht="12.75">
      <c r="A25" s="91"/>
      <c r="B25" s="94"/>
      <c r="C25" s="86" t="e">
        <f>VLOOKUP(B25,'пр.взв'!B7:E86,2,FALSE)</f>
        <v>#N/A</v>
      </c>
      <c r="D25" s="95" t="e">
        <f>VLOOKUP(B25,'пр.взв'!B7:F105,3,FALSE)</f>
        <v>#N/A</v>
      </c>
      <c r="E25" s="95" t="e">
        <f>VLOOKUP(B25,'пр.взв'!B2:G105,4,FALSE)</f>
        <v>#N/A</v>
      </c>
      <c r="F25" s="88"/>
      <c r="G25" s="88"/>
      <c r="H25" s="89"/>
      <c r="I25" s="90"/>
      <c r="K25" s="94"/>
      <c r="L25" s="86" t="e">
        <f>VLOOKUP(K25,'пр.взв'!B7:E86,2,FALSE)</f>
        <v>#N/A</v>
      </c>
      <c r="M25" s="86" t="e">
        <f>VLOOKUP(K25,'пр.взв'!B2:G106,3,FALSE)</f>
        <v>#N/A</v>
      </c>
      <c r="N25" s="86" t="e">
        <f>VLOOKUP(K25,'пр.взв'!B7:G106,4,FALSE)</f>
        <v>#N/A</v>
      </c>
      <c r="O25" s="88"/>
      <c r="P25" s="88"/>
      <c r="Q25" s="89"/>
      <c r="R25" s="90"/>
    </row>
    <row r="26" spans="1:18" ht="12.75">
      <c r="A26" s="91"/>
      <c r="B26" s="83"/>
      <c r="C26" s="73"/>
      <c r="D26" s="92"/>
      <c r="E26" s="92"/>
      <c r="F26" s="77"/>
      <c r="G26" s="77"/>
      <c r="H26" s="79"/>
      <c r="I26" s="81"/>
      <c r="K26" s="83"/>
      <c r="L26" s="73"/>
      <c r="M26" s="73"/>
      <c r="N26" s="73"/>
      <c r="O26" s="77"/>
      <c r="P26" s="77"/>
      <c r="Q26" s="79"/>
      <c r="R26" s="81"/>
    </row>
    <row r="27" spans="1:18" ht="12.75">
      <c r="A27" s="91"/>
      <c r="B27" s="83"/>
      <c r="C27" s="85" t="e">
        <f>VLOOKUP(B27,'пр.взв'!B7:E86,2,FALSE)</f>
        <v>#N/A</v>
      </c>
      <c r="D27" s="92" t="e">
        <f>VLOOKUP(B27,'пр.взв'!B7:G106,3,FALSE)</f>
        <v>#N/A</v>
      </c>
      <c r="E27" s="92" t="e">
        <f>VLOOKUP(B27,'пр.взв'!B2:G106,4,FALSE)</f>
        <v>#N/A</v>
      </c>
      <c r="F27" s="77"/>
      <c r="G27" s="77"/>
      <c r="H27" s="79"/>
      <c r="I27" s="81"/>
      <c r="K27" s="83"/>
      <c r="L27" s="85" t="e">
        <f>VLOOKUP(K27,'пр.взв'!B7:E86,2,FALSE)</f>
        <v>#N/A</v>
      </c>
      <c r="M27" s="85" t="e">
        <f>VLOOKUP(K27,'пр.взв'!B2:G108,3,FALSE)</f>
        <v>#N/A</v>
      </c>
      <c r="N27" s="85" t="e">
        <f>VLOOKUP(K27,'пр.взв'!B7:G108,4,FALSE)</f>
        <v>#N/A</v>
      </c>
      <c r="O27" s="77"/>
      <c r="P27" s="77"/>
      <c r="Q27" s="79"/>
      <c r="R27" s="81"/>
    </row>
    <row r="28" spans="1:18" ht="13.5" thickBot="1">
      <c r="A28" s="91"/>
      <c r="B28" s="84"/>
      <c r="C28" s="74"/>
      <c r="D28" s="93"/>
      <c r="E28" s="93"/>
      <c r="F28" s="78"/>
      <c r="G28" s="78"/>
      <c r="H28" s="80"/>
      <c r="I28" s="82"/>
      <c r="K28" s="84"/>
      <c r="L28" s="73"/>
      <c r="M28" s="73"/>
      <c r="N28" s="73"/>
      <c r="O28" s="78"/>
      <c r="P28" s="78"/>
      <c r="Q28" s="80"/>
      <c r="R28" s="82"/>
    </row>
    <row r="29" spans="1:18" ht="12.75">
      <c r="A29" s="91"/>
      <c r="B29" s="94"/>
      <c r="C29" s="86" t="e">
        <f>VLOOKUP(B29,'пр.взв'!B7:E86,2,FALSE)</f>
        <v>#N/A</v>
      </c>
      <c r="D29" s="95" t="e">
        <f>VLOOKUP(B29,'пр.взв'!B3:F109,3,FALSE)</f>
        <v>#N/A</v>
      </c>
      <c r="E29" s="95" t="e">
        <f>VLOOKUP(B29,'пр.взв'!B2:G109,4,FALSE)</f>
        <v>#N/A</v>
      </c>
      <c r="F29" s="88"/>
      <c r="G29" s="88"/>
      <c r="H29" s="89"/>
      <c r="I29" s="90"/>
      <c r="K29" s="94"/>
      <c r="L29" s="86" t="e">
        <f>VLOOKUP(K29,'пр.взв'!B7:E86,2,FALSE)</f>
        <v>#N/A</v>
      </c>
      <c r="M29" s="86" t="e">
        <f>VLOOKUP(K29,'пр.взв'!B3:G110,3,FALSE)</f>
        <v>#N/A</v>
      </c>
      <c r="N29" s="86" t="e">
        <f>VLOOKUP(K29,'пр.взв'!B3:G110,4,FALSE)</f>
        <v>#N/A</v>
      </c>
      <c r="O29" s="88"/>
      <c r="P29" s="88"/>
      <c r="Q29" s="89"/>
      <c r="R29" s="90"/>
    </row>
    <row r="30" spans="1:18" ht="12.75">
      <c r="A30" s="91"/>
      <c r="B30" s="83"/>
      <c r="C30" s="73"/>
      <c r="D30" s="92"/>
      <c r="E30" s="92"/>
      <c r="F30" s="77"/>
      <c r="G30" s="77"/>
      <c r="H30" s="79"/>
      <c r="I30" s="81"/>
      <c r="K30" s="83"/>
      <c r="L30" s="73"/>
      <c r="M30" s="73"/>
      <c r="N30" s="73"/>
      <c r="O30" s="77"/>
      <c r="P30" s="77"/>
      <c r="Q30" s="79"/>
      <c r="R30" s="81"/>
    </row>
    <row r="31" spans="1:18" ht="12.75">
      <c r="A31" s="91"/>
      <c r="B31" s="83"/>
      <c r="C31" s="85" t="e">
        <f>VLOOKUP(B31,'пр.взв'!B7:E86,2,FALSE)</f>
        <v>#N/A</v>
      </c>
      <c r="D31" s="92" t="e">
        <f>VLOOKUP(B31,'пр.взв'!B3:G110,3,FALSE)</f>
        <v>#N/A</v>
      </c>
      <c r="E31" s="92" t="e">
        <f>VLOOKUP(B31,'пр.взв'!B3:G110,4,FALSE)</f>
        <v>#N/A</v>
      </c>
      <c r="F31" s="77"/>
      <c r="G31" s="77"/>
      <c r="H31" s="79"/>
      <c r="I31" s="81"/>
      <c r="K31" s="83"/>
      <c r="L31" s="85" t="e">
        <f>VLOOKUP(K31,'пр.взв'!B7:E86,2,FALSE)</f>
        <v>#N/A</v>
      </c>
      <c r="M31" s="85" t="e">
        <f>VLOOKUP(K31,'пр.взв'!B3:G112,3,FALSE)</f>
        <v>#N/A</v>
      </c>
      <c r="N31" s="85" t="e">
        <f>VLOOKUP(K31,'пр.взв'!B3:G112,4,FALSE)</f>
        <v>#N/A</v>
      </c>
      <c r="O31" s="77"/>
      <c r="P31" s="77"/>
      <c r="Q31" s="79"/>
      <c r="R31" s="81"/>
    </row>
    <row r="32" spans="1:18" ht="13.5" thickBot="1">
      <c r="A32" s="91"/>
      <c r="B32" s="84"/>
      <c r="C32" s="74"/>
      <c r="D32" s="93"/>
      <c r="E32" s="93"/>
      <c r="F32" s="78"/>
      <c r="G32" s="78"/>
      <c r="H32" s="80"/>
      <c r="I32" s="82"/>
      <c r="K32" s="84"/>
      <c r="L32" s="73"/>
      <c r="M32" s="73"/>
      <c r="N32" s="73"/>
      <c r="O32" s="78"/>
      <c r="P32" s="78"/>
      <c r="Q32" s="80"/>
      <c r="R32" s="82"/>
    </row>
    <row r="33" spans="1:18" ht="12.75">
      <c r="A33" s="91"/>
      <c r="B33" s="94"/>
      <c r="C33" s="86" t="e">
        <f>VLOOKUP(B33,'пр.взв'!B7:E86,2,FALSE)</f>
        <v>#N/A</v>
      </c>
      <c r="D33" s="95" t="e">
        <f>VLOOKUP(B33,'пр.взв'!B5:F113,3,FALSE)</f>
        <v>#N/A</v>
      </c>
      <c r="E33" s="95" t="e">
        <f>VLOOKUP(B33,'пр.взв'!B3:G113,4,FALSE)</f>
        <v>#N/A</v>
      </c>
      <c r="F33" s="88"/>
      <c r="G33" s="88"/>
      <c r="H33" s="89"/>
      <c r="I33" s="90"/>
      <c r="K33" s="94"/>
      <c r="L33" s="86" t="e">
        <f>VLOOKUP(K33,'пр.взв'!B7:E86,2,FALSE)</f>
        <v>#N/A</v>
      </c>
      <c r="M33" s="86" t="e">
        <f>VLOOKUP(K33,'пр.взв'!B3:G114,3,FALSE)</f>
        <v>#N/A</v>
      </c>
      <c r="N33" s="86" t="e">
        <f>VLOOKUP(K33,'пр.взв'!B3:G114,4,FALSE)</f>
        <v>#N/A</v>
      </c>
      <c r="O33" s="88"/>
      <c r="P33" s="88"/>
      <c r="Q33" s="89"/>
      <c r="R33" s="90"/>
    </row>
    <row r="34" spans="1:18" ht="12.75">
      <c r="A34" s="91"/>
      <c r="B34" s="83"/>
      <c r="C34" s="73"/>
      <c r="D34" s="92"/>
      <c r="E34" s="92"/>
      <c r="F34" s="77"/>
      <c r="G34" s="77"/>
      <c r="H34" s="79"/>
      <c r="I34" s="81"/>
      <c r="K34" s="83"/>
      <c r="L34" s="73"/>
      <c r="M34" s="73"/>
      <c r="N34" s="73"/>
      <c r="O34" s="77"/>
      <c r="P34" s="77"/>
      <c r="Q34" s="79"/>
      <c r="R34" s="81"/>
    </row>
    <row r="35" spans="1:18" ht="12.75">
      <c r="A35" s="91"/>
      <c r="B35" s="83"/>
      <c r="C35" s="85" t="e">
        <f>VLOOKUP(B35,'пр.взв'!B7:E86,2,FALSE)</f>
        <v>#N/A</v>
      </c>
      <c r="D35" s="92" t="e">
        <f>VLOOKUP(B35,'пр.взв'!B5:G114,3,FALSE)</f>
        <v>#N/A</v>
      </c>
      <c r="E35" s="92" t="e">
        <f>VLOOKUP(B35,'пр.взв'!B3:G114,4,FALSE)</f>
        <v>#N/A</v>
      </c>
      <c r="F35" s="77"/>
      <c r="G35" s="77"/>
      <c r="H35" s="79"/>
      <c r="I35" s="81"/>
      <c r="K35" s="83"/>
      <c r="L35" s="85" t="e">
        <f>VLOOKUP(K35,'пр.взв'!B7:E86,2,FALSE)</f>
        <v>#N/A</v>
      </c>
      <c r="M35" s="85" t="e">
        <f>VLOOKUP(K35,'пр.взв'!B3:G116,3,FALSE)</f>
        <v>#N/A</v>
      </c>
      <c r="N35" s="85" t="e">
        <f>VLOOKUP(K35,'пр.взв'!B3:G116,4,FALSE)</f>
        <v>#N/A</v>
      </c>
      <c r="O35" s="77"/>
      <c r="P35" s="77"/>
      <c r="Q35" s="79"/>
      <c r="R35" s="81"/>
    </row>
    <row r="36" spans="1:18" ht="13.5" thickBot="1">
      <c r="A36" s="91"/>
      <c r="B36" s="84"/>
      <c r="C36" s="74"/>
      <c r="D36" s="93"/>
      <c r="E36" s="93"/>
      <c r="F36" s="78"/>
      <c r="G36" s="78"/>
      <c r="H36" s="80"/>
      <c r="I36" s="82"/>
      <c r="K36" s="84"/>
      <c r="L36" s="73"/>
      <c r="M36" s="73"/>
      <c r="N36" s="73"/>
      <c r="O36" s="78"/>
      <c r="P36" s="78"/>
      <c r="Q36" s="80"/>
      <c r="R36" s="82"/>
    </row>
    <row r="37" spans="1:18" ht="12.75">
      <c r="A37" s="91"/>
      <c r="B37" s="94"/>
      <c r="C37" s="86" t="e">
        <f>VLOOKUP(B37,'пр.взв'!B7:E86,2,FALSE)</f>
        <v>#N/A</v>
      </c>
      <c r="D37" s="95" t="e">
        <f>VLOOKUP(B37,'пр.взв'!B3:F117,3,FALSE)</f>
        <v>#N/A</v>
      </c>
      <c r="E37" s="95" t="e">
        <f>VLOOKUP(B37,'пр.взв'!B7:G117,4,FALSE)</f>
        <v>#N/A</v>
      </c>
      <c r="F37" s="88"/>
      <c r="G37" s="88"/>
      <c r="H37" s="89"/>
      <c r="I37" s="90"/>
      <c r="K37" s="94"/>
      <c r="L37" s="86" t="e">
        <f>VLOOKUP(K37,'пр.взв'!B7:E86,2,FALSE)</f>
        <v>#N/A</v>
      </c>
      <c r="M37" s="86" t="e">
        <f>VLOOKUP(K37,'пр.взв'!B3:G118,3,FALSE)</f>
        <v>#N/A</v>
      </c>
      <c r="N37" s="86" t="e">
        <f>VLOOKUP(K37,'пр.взв'!B3:G118,4,FALSE)</f>
        <v>#N/A</v>
      </c>
      <c r="O37" s="88"/>
      <c r="P37" s="88"/>
      <c r="Q37" s="89"/>
      <c r="R37" s="90"/>
    </row>
    <row r="38" spans="1:18" ht="12.75">
      <c r="A38" s="91"/>
      <c r="B38" s="83"/>
      <c r="C38" s="73"/>
      <c r="D38" s="92"/>
      <c r="E38" s="92"/>
      <c r="F38" s="77"/>
      <c r="G38" s="77"/>
      <c r="H38" s="79"/>
      <c r="I38" s="81"/>
      <c r="K38" s="83"/>
      <c r="L38" s="73"/>
      <c r="M38" s="73"/>
      <c r="N38" s="73"/>
      <c r="O38" s="77"/>
      <c r="P38" s="77"/>
      <c r="Q38" s="79"/>
      <c r="R38" s="81"/>
    </row>
    <row r="39" spans="1:18" ht="12.75">
      <c r="A39" s="91"/>
      <c r="B39" s="83"/>
      <c r="C39" s="85" t="e">
        <f>VLOOKUP(B39,'пр.взв'!B7:E86,2,FALSE)</f>
        <v>#N/A</v>
      </c>
      <c r="D39" s="92" t="e">
        <f>VLOOKUP(B39,'пр.взв'!B3:G118,3,FALSE)</f>
        <v>#N/A</v>
      </c>
      <c r="E39" s="92" t="e">
        <f>VLOOKUP(B39,'пр.взв'!B3:G118,4,FALSE)</f>
        <v>#N/A</v>
      </c>
      <c r="F39" s="77"/>
      <c r="G39" s="77"/>
      <c r="H39" s="79"/>
      <c r="I39" s="81"/>
      <c r="K39" s="83"/>
      <c r="L39" s="85" t="e">
        <f>VLOOKUP(K39,'пр.взв'!B7:E86,2,FALSE)</f>
        <v>#N/A</v>
      </c>
      <c r="M39" s="85" t="e">
        <f>VLOOKUP(K39,'пр.взв'!B3:G120,3,FALSE)</f>
        <v>#N/A</v>
      </c>
      <c r="N39" s="85" t="e">
        <f>VLOOKUP(K39,'пр.взв'!B3:G120,4,FALSE)</f>
        <v>#N/A</v>
      </c>
      <c r="O39" s="77"/>
      <c r="P39" s="77"/>
      <c r="Q39" s="79"/>
      <c r="R39" s="81"/>
    </row>
    <row r="40" spans="1:18" ht="13.5" thickBot="1">
      <c r="A40" s="91"/>
      <c r="B40" s="84"/>
      <c r="C40" s="74"/>
      <c r="D40" s="93"/>
      <c r="E40" s="93"/>
      <c r="F40" s="78"/>
      <c r="G40" s="78"/>
      <c r="H40" s="80"/>
      <c r="I40" s="82"/>
      <c r="K40" s="84"/>
      <c r="L40" s="73"/>
      <c r="M40" s="73"/>
      <c r="N40" s="73"/>
      <c r="O40" s="78"/>
      <c r="P40" s="78"/>
      <c r="Q40" s="80"/>
      <c r="R40" s="82"/>
    </row>
    <row r="41" spans="1:18" ht="12.75">
      <c r="A41" s="91"/>
      <c r="B41" s="94"/>
      <c r="C41" s="86" t="e">
        <f>VLOOKUP(B41,'пр.взв'!B7:E86,2,FALSE)</f>
        <v>#N/A</v>
      </c>
      <c r="D41" s="95" t="e">
        <f>VLOOKUP(B41,'пр.взв'!B3:F121,3,FALSE)</f>
        <v>#N/A</v>
      </c>
      <c r="E41" s="95" t="e">
        <f>VLOOKUP(B41,'пр.взв'!B4:G121,4,FALSE)</f>
        <v>#N/A</v>
      </c>
      <c r="F41" s="88"/>
      <c r="G41" s="88"/>
      <c r="H41" s="89"/>
      <c r="I41" s="90"/>
      <c r="K41" s="94"/>
      <c r="L41" s="86" t="e">
        <f>VLOOKUP(K41,'пр.взв'!B7:E86,2,FALSE)</f>
        <v>#N/A</v>
      </c>
      <c r="M41" s="86" t="e">
        <f>VLOOKUP(K41,'пр.взв'!B4:G122,3,FALSE)</f>
        <v>#N/A</v>
      </c>
      <c r="N41" s="86" t="e">
        <f>VLOOKUP(K41,'пр.взв'!B4:G122,4,FALSE)</f>
        <v>#N/A</v>
      </c>
      <c r="O41" s="88"/>
      <c r="P41" s="88"/>
      <c r="Q41" s="89"/>
      <c r="R41" s="90"/>
    </row>
    <row r="42" spans="1:18" ht="12.75">
      <c r="A42" s="91"/>
      <c r="B42" s="83"/>
      <c r="C42" s="73"/>
      <c r="D42" s="92"/>
      <c r="E42" s="92"/>
      <c r="F42" s="77"/>
      <c r="G42" s="77"/>
      <c r="H42" s="79"/>
      <c r="I42" s="81"/>
      <c r="K42" s="83"/>
      <c r="L42" s="73"/>
      <c r="M42" s="73"/>
      <c r="N42" s="73"/>
      <c r="O42" s="77"/>
      <c r="P42" s="77"/>
      <c r="Q42" s="79"/>
      <c r="R42" s="81"/>
    </row>
    <row r="43" spans="1:18" ht="12.75">
      <c r="A43" s="91"/>
      <c r="B43" s="83"/>
      <c r="C43" s="85" t="e">
        <f>VLOOKUP(B43,'пр.взв'!B7:E86,2,FALSE)</f>
        <v>#N/A</v>
      </c>
      <c r="D43" s="92" t="e">
        <f>VLOOKUP(B43,'пр.взв'!B3:G122,3,FALSE)</f>
        <v>#N/A</v>
      </c>
      <c r="E43" s="92" t="e">
        <f>VLOOKUP(B43,'пр.взв'!B4:G122,4,FALSE)</f>
        <v>#N/A</v>
      </c>
      <c r="F43" s="77"/>
      <c r="G43" s="77"/>
      <c r="H43" s="79"/>
      <c r="I43" s="81"/>
      <c r="K43" s="83"/>
      <c r="L43" s="85" t="e">
        <f>VLOOKUP(K43,'пр.взв'!B7:F86,2,FALSE)</f>
        <v>#N/A</v>
      </c>
      <c r="M43" s="85" t="e">
        <f>VLOOKUP(K43,'пр.взв'!B4:G124,3,FALSE)</f>
        <v>#N/A</v>
      </c>
      <c r="N43" s="85" t="e">
        <f>VLOOKUP(K43,'пр.взв'!B4:G124,4,FALSE)</f>
        <v>#N/A</v>
      </c>
      <c r="O43" s="77"/>
      <c r="P43" s="77"/>
      <c r="Q43" s="79"/>
      <c r="R43" s="81"/>
    </row>
    <row r="44" spans="1:18" ht="13.5" thickBot="1">
      <c r="A44" s="91"/>
      <c r="B44" s="84"/>
      <c r="C44" s="74"/>
      <c r="D44" s="93"/>
      <c r="E44" s="93"/>
      <c r="F44" s="78"/>
      <c r="G44" s="78"/>
      <c r="H44" s="80"/>
      <c r="I44" s="82"/>
      <c r="K44" s="84"/>
      <c r="L44" s="73"/>
      <c r="M44" s="73"/>
      <c r="N44" s="73"/>
      <c r="O44" s="78"/>
      <c r="P44" s="78"/>
      <c r="Q44" s="80"/>
      <c r="R44" s="82"/>
    </row>
    <row r="45" spans="1:18" ht="12.75">
      <c r="A45" s="91"/>
      <c r="B45" s="94"/>
      <c r="C45" s="86" t="e">
        <f>VLOOKUP(B45,'пр.взв'!B7:E86,2,FALSE)</f>
        <v>#N/A</v>
      </c>
      <c r="D45" s="95" t="e">
        <f>VLOOKUP(B45,'пр.взв'!B7:F125,3,FALSE)</f>
        <v>#N/A</v>
      </c>
      <c r="E45" s="95" t="e">
        <f>VLOOKUP(B45,'пр.взв'!B4:G125,4,FALSE)</f>
        <v>#N/A</v>
      </c>
      <c r="F45" s="88"/>
      <c r="G45" s="88"/>
      <c r="H45" s="89"/>
      <c r="I45" s="90"/>
      <c r="K45" s="94"/>
      <c r="L45" s="86" t="e">
        <f>VLOOKUP(K45,'пр.взв'!B7:E86,2,FALSE)</f>
        <v>#N/A</v>
      </c>
      <c r="M45" s="86" t="e">
        <f>VLOOKUP(K45,'пр.взв'!B4:G126,3,FALSE)</f>
        <v>#N/A</v>
      </c>
      <c r="N45" s="86" t="e">
        <f>VLOOKUP(K45,'пр.взв'!B4:G126,4,FALSE)</f>
        <v>#N/A</v>
      </c>
      <c r="O45" s="88"/>
      <c r="P45" s="88"/>
      <c r="Q45" s="89"/>
      <c r="R45" s="90"/>
    </row>
    <row r="46" spans="1:18" ht="12.75">
      <c r="A46" s="91"/>
      <c r="B46" s="83"/>
      <c r="C46" s="73"/>
      <c r="D46" s="92"/>
      <c r="E46" s="92"/>
      <c r="F46" s="77"/>
      <c r="G46" s="77"/>
      <c r="H46" s="79"/>
      <c r="I46" s="81"/>
      <c r="K46" s="83"/>
      <c r="L46" s="73"/>
      <c r="M46" s="73"/>
      <c r="N46" s="73"/>
      <c r="O46" s="77"/>
      <c r="P46" s="77"/>
      <c r="Q46" s="79"/>
      <c r="R46" s="81"/>
    </row>
    <row r="47" spans="1:18" ht="12.75">
      <c r="A47" s="91"/>
      <c r="B47" s="83"/>
      <c r="C47" s="85" t="e">
        <f>VLOOKUP(B47,'пр.взв'!B7:E86,2,FALSE)</f>
        <v>#N/A</v>
      </c>
      <c r="D47" s="92" t="e">
        <f>VLOOKUP(B47,'пр.взв'!B7:G126,3,FALSE)</f>
        <v>#N/A</v>
      </c>
      <c r="E47" s="92" t="e">
        <f>VLOOKUP(B47,'пр.взв'!B4:G126,4,FALSE)</f>
        <v>#N/A</v>
      </c>
      <c r="F47" s="77"/>
      <c r="G47" s="77"/>
      <c r="H47" s="79"/>
      <c r="I47" s="81"/>
      <c r="K47" s="83"/>
      <c r="L47" s="85" t="e">
        <f>VLOOKUP(K47,'пр.взв'!B7:E86,2,FALSE)</f>
        <v>#N/A</v>
      </c>
      <c r="M47" s="85" t="e">
        <f>VLOOKUP(K47,'пр.взв'!B4:G128,3,FALSE)</f>
        <v>#N/A</v>
      </c>
      <c r="N47" s="85" t="e">
        <f>VLOOKUP(K47,'пр.взв'!B4:G128,4,FALSE)</f>
        <v>#N/A</v>
      </c>
      <c r="O47" s="77"/>
      <c r="P47" s="77"/>
      <c r="Q47" s="79"/>
      <c r="R47" s="81"/>
    </row>
    <row r="48" spans="1:18" ht="13.5" thickBot="1">
      <c r="A48" s="91"/>
      <c r="B48" s="84"/>
      <c r="C48" s="74"/>
      <c r="D48" s="93"/>
      <c r="E48" s="93"/>
      <c r="F48" s="78"/>
      <c r="G48" s="78"/>
      <c r="H48" s="80"/>
      <c r="I48" s="82"/>
      <c r="K48" s="84"/>
      <c r="L48" s="73"/>
      <c r="M48" s="73"/>
      <c r="N48" s="73"/>
      <c r="O48" s="78"/>
      <c r="P48" s="78"/>
      <c r="Q48" s="80"/>
      <c r="R48" s="82"/>
    </row>
    <row r="49" spans="1:18" ht="12.75">
      <c r="A49" s="91"/>
      <c r="B49" s="94"/>
      <c r="C49" s="86" t="e">
        <f>VLOOKUP(B49,'пр.взв'!B3:E86,2,FALSE)</f>
        <v>#N/A</v>
      </c>
      <c r="D49" s="95" t="e">
        <f>VLOOKUP(B49,'пр.взв'!B5:F129,3,FALSE)</f>
        <v>#N/A</v>
      </c>
      <c r="E49" s="95" t="e">
        <f>VLOOKUP(B49,'пр.взв'!B4:G129,4,FALSE)</f>
        <v>#N/A</v>
      </c>
      <c r="F49" s="88"/>
      <c r="G49" s="88"/>
      <c r="H49" s="89"/>
      <c r="I49" s="90"/>
      <c r="K49" s="94"/>
      <c r="L49" s="86" t="e">
        <f>VLOOKUP(K49,'пр.взв'!B7:E86,2,FALSE)</f>
        <v>#N/A</v>
      </c>
      <c r="M49" s="86" t="e">
        <f>VLOOKUP(K49,'пр.взв'!B5:G130,3,FALSE)</f>
        <v>#N/A</v>
      </c>
      <c r="N49" s="86" t="e">
        <f>VLOOKUP(K49,'пр.взв'!B5:G130,4,FALSE)</f>
        <v>#N/A</v>
      </c>
      <c r="O49" s="88"/>
      <c r="P49" s="88"/>
      <c r="Q49" s="89"/>
      <c r="R49" s="90"/>
    </row>
    <row r="50" spans="1:18" ht="12.75">
      <c r="A50" s="91"/>
      <c r="B50" s="83"/>
      <c r="C50" s="73"/>
      <c r="D50" s="92"/>
      <c r="E50" s="92"/>
      <c r="F50" s="77"/>
      <c r="G50" s="77"/>
      <c r="H50" s="79"/>
      <c r="I50" s="81"/>
      <c r="K50" s="83"/>
      <c r="L50" s="73"/>
      <c r="M50" s="73"/>
      <c r="N50" s="73"/>
      <c r="O50" s="77"/>
      <c r="P50" s="77"/>
      <c r="Q50" s="79"/>
      <c r="R50" s="81"/>
    </row>
    <row r="51" spans="1:18" ht="12.75">
      <c r="A51" s="91"/>
      <c r="B51" s="83"/>
      <c r="C51" s="85" t="e">
        <f>VLOOKUP(B51,'пр.взв'!B7:E86,2,FALSE)</f>
        <v>#N/A</v>
      </c>
      <c r="D51" s="92" t="e">
        <f>VLOOKUP(B51,'пр.взв'!B5:G130,3,FALSE)</f>
        <v>#N/A</v>
      </c>
      <c r="E51" s="92" t="e">
        <f>VLOOKUP(B51,'пр.взв'!B5:G130,4,FALSE)</f>
        <v>#N/A</v>
      </c>
      <c r="F51" s="77"/>
      <c r="G51" s="77"/>
      <c r="H51" s="79"/>
      <c r="I51" s="81"/>
      <c r="K51" s="83"/>
      <c r="L51" s="85" t="e">
        <f>VLOOKUP(K51,'пр.взв'!B7:E86,2,FALSE)</f>
        <v>#N/A</v>
      </c>
      <c r="M51" s="85" t="e">
        <f>VLOOKUP(K51,'пр.взв'!B5:G132,3,FALSE)</f>
        <v>#N/A</v>
      </c>
      <c r="N51" s="85" t="e">
        <f>VLOOKUP(K51,'пр.взв'!B5:G132,4,FALSE)</f>
        <v>#N/A</v>
      </c>
      <c r="O51" s="77"/>
      <c r="P51" s="77"/>
      <c r="Q51" s="79"/>
      <c r="R51" s="81"/>
    </row>
    <row r="52" spans="1:18" ht="13.5" thickBot="1">
      <c r="A52" s="91"/>
      <c r="B52" s="84"/>
      <c r="C52" s="74"/>
      <c r="D52" s="93"/>
      <c r="E52" s="93"/>
      <c r="F52" s="78"/>
      <c r="G52" s="78"/>
      <c r="H52" s="80"/>
      <c r="I52" s="82"/>
      <c r="K52" s="84"/>
      <c r="L52" s="73"/>
      <c r="M52" s="73"/>
      <c r="N52" s="73"/>
      <c r="O52" s="78"/>
      <c r="P52" s="78"/>
      <c r="Q52" s="80"/>
      <c r="R52" s="82"/>
    </row>
    <row r="53" spans="1:18" ht="12.75">
      <c r="A53" s="91"/>
      <c r="B53" s="94"/>
      <c r="C53" s="86" t="e">
        <f>VLOOKUP(B53,'пр.взв'!B7:E86,2,FALSE)</f>
        <v>#N/A</v>
      </c>
      <c r="D53" s="95" t="e">
        <f>VLOOKUP(B53,'пр.взв'!B5:F133,3,FALSE)</f>
        <v>#N/A</v>
      </c>
      <c r="E53" s="95" t="e">
        <f>VLOOKUP(B53,'пр.взв'!B5:G133,4,FALSE)</f>
        <v>#N/A</v>
      </c>
      <c r="F53" s="88"/>
      <c r="G53" s="88"/>
      <c r="H53" s="89"/>
      <c r="I53" s="90"/>
      <c r="K53" s="94"/>
      <c r="L53" s="86" t="e">
        <f>VLOOKUP(K53,'пр.взв'!B7:E86,2,FALSE)</f>
        <v>#N/A</v>
      </c>
      <c r="M53" s="86" t="e">
        <f>VLOOKUP(K53,'пр.взв'!B5:G134,3,FALSE)</f>
        <v>#N/A</v>
      </c>
      <c r="N53" s="86" t="e">
        <f>VLOOKUP(K53,'пр.взв'!B5:G134,4,FALSE)</f>
        <v>#N/A</v>
      </c>
      <c r="O53" s="88"/>
      <c r="P53" s="88"/>
      <c r="Q53" s="89"/>
      <c r="R53" s="90"/>
    </row>
    <row r="54" spans="1:18" ht="12.75">
      <c r="A54" s="91"/>
      <c r="B54" s="83"/>
      <c r="C54" s="73"/>
      <c r="D54" s="92"/>
      <c r="E54" s="92"/>
      <c r="F54" s="77"/>
      <c r="G54" s="77"/>
      <c r="H54" s="79"/>
      <c r="I54" s="81"/>
      <c r="K54" s="83"/>
      <c r="L54" s="73"/>
      <c r="M54" s="73"/>
      <c r="N54" s="73"/>
      <c r="O54" s="77"/>
      <c r="P54" s="77"/>
      <c r="Q54" s="79"/>
      <c r="R54" s="81"/>
    </row>
    <row r="55" spans="1:18" ht="12.75">
      <c r="A55" s="91"/>
      <c r="B55" s="83"/>
      <c r="C55" s="85" t="e">
        <f>VLOOKUP(B55,'пр.взв'!B7:E86,2,FALSE)</f>
        <v>#N/A</v>
      </c>
      <c r="D55" s="92" t="e">
        <f>VLOOKUP(B55,'пр.взв'!B5:G134,3,FALSE)</f>
        <v>#N/A</v>
      </c>
      <c r="E55" s="92" t="e">
        <f>VLOOKUP(B55,'пр.взв'!B5:G134,4,FALSE)</f>
        <v>#N/A</v>
      </c>
      <c r="F55" s="77"/>
      <c r="G55" s="77"/>
      <c r="H55" s="79"/>
      <c r="I55" s="81"/>
      <c r="K55" s="83"/>
      <c r="L55" s="85" t="e">
        <f>VLOOKUP(K55,'пр.взв'!B7:E86,2,FALSE)</f>
        <v>#N/A</v>
      </c>
      <c r="M55" s="85" t="e">
        <f>VLOOKUP(K55,'пр.взв'!B5:G136,3,FALSE)</f>
        <v>#N/A</v>
      </c>
      <c r="N55" s="85" t="e">
        <f>VLOOKUP(K55,'пр.взв'!B5:G136,4,FALSE)</f>
        <v>#N/A</v>
      </c>
      <c r="O55" s="77"/>
      <c r="P55" s="77"/>
      <c r="Q55" s="79"/>
      <c r="R55" s="81"/>
    </row>
    <row r="56" spans="1:18" ht="13.5" thickBot="1">
      <c r="A56" s="91"/>
      <c r="B56" s="84"/>
      <c r="C56" s="74"/>
      <c r="D56" s="93"/>
      <c r="E56" s="93"/>
      <c r="F56" s="78"/>
      <c r="G56" s="78"/>
      <c r="H56" s="80"/>
      <c r="I56" s="82"/>
      <c r="K56" s="84"/>
      <c r="L56" s="73"/>
      <c r="M56" s="73"/>
      <c r="N56" s="73"/>
      <c r="O56" s="78"/>
      <c r="P56" s="78"/>
      <c r="Q56" s="80"/>
      <c r="R56" s="82"/>
    </row>
    <row r="57" spans="1:18" ht="12.75">
      <c r="A57" s="91"/>
      <c r="B57" s="94"/>
      <c r="C57" s="86" t="e">
        <f>VLOOKUP(B57,'пр.взв'!B7:E86,2,FALSE)</f>
        <v>#N/A</v>
      </c>
      <c r="D57" s="95" t="e">
        <f>VLOOKUP(B57,'пр.взв'!B5:F137,3,FALSE)</f>
        <v>#N/A</v>
      </c>
      <c r="E57" s="95" t="e">
        <f>VLOOKUP(B57,'пр.взв'!B5:G137,4,FALSE)</f>
        <v>#N/A</v>
      </c>
      <c r="F57" s="87"/>
      <c r="G57" s="88"/>
      <c r="H57" s="89"/>
      <c r="I57" s="90"/>
      <c r="K57" s="94"/>
      <c r="L57" s="86" t="e">
        <f>VLOOKUP(K57,'пр.взв'!B7:E86,2,FALSE)</f>
        <v>#N/A</v>
      </c>
      <c r="M57" s="86" t="e">
        <f>VLOOKUP(K57,'пр.взв'!B5:G138,3,FALSE)</f>
        <v>#N/A</v>
      </c>
      <c r="N57" s="86" t="e">
        <f>VLOOKUP(K57,'пр.взв'!B5:G138,4,FALSE)</f>
        <v>#N/A</v>
      </c>
      <c r="O57" s="87"/>
      <c r="P57" s="88"/>
      <c r="Q57" s="89"/>
      <c r="R57" s="90"/>
    </row>
    <row r="58" spans="1:18" ht="12.75">
      <c r="A58" s="91"/>
      <c r="B58" s="83"/>
      <c r="C58" s="73"/>
      <c r="D58" s="92"/>
      <c r="E58" s="92"/>
      <c r="F58" s="75"/>
      <c r="G58" s="77"/>
      <c r="H58" s="79"/>
      <c r="I58" s="81"/>
      <c r="K58" s="83"/>
      <c r="L58" s="73"/>
      <c r="M58" s="73"/>
      <c r="N58" s="73"/>
      <c r="O58" s="75"/>
      <c r="P58" s="77"/>
      <c r="Q58" s="79"/>
      <c r="R58" s="81"/>
    </row>
    <row r="59" spans="1:18" ht="12.75">
      <c r="A59" s="91"/>
      <c r="B59" s="83"/>
      <c r="C59" s="85" t="e">
        <f>VLOOKUP(B59,'пр.взв'!B7:E86,2,FALSE)</f>
        <v>#N/A</v>
      </c>
      <c r="D59" s="92" t="e">
        <f>VLOOKUP(B59,'пр.взв'!B5:G138,3,FALSE)</f>
        <v>#N/A</v>
      </c>
      <c r="E59" s="92" t="e">
        <f>VLOOKUP(B59,'пр.взв'!B5:G138,4,FALSE)</f>
        <v>#N/A</v>
      </c>
      <c r="F59" s="75"/>
      <c r="G59" s="77"/>
      <c r="H59" s="79"/>
      <c r="I59" s="81"/>
      <c r="K59" s="83"/>
      <c r="L59" s="85" t="e">
        <f>VLOOKUP(K59,'пр.взв'!B7:E86,2,FALSE)</f>
        <v>#N/A</v>
      </c>
      <c r="M59" s="73" t="e">
        <f>VLOOKUP(K59,'пр.взв'!B5:G140,3,FALSE)</f>
        <v>#N/A</v>
      </c>
      <c r="N59" s="73" t="e">
        <f>VLOOKUP(K59,'пр.взв'!B5:G140,4,FALSE)</f>
        <v>#N/A</v>
      </c>
      <c r="O59" s="75"/>
      <c r="P59" s="77"/>
      <c r="Q59" s="79"/>
      <c r="R59" s="81"/>
    </row>
    <row r="60" spans="1:18" ht="13.5" thickBot="1">
      <c r="A60" s="91"/>
      <c r="B60" s="84"/>
      <c r="C60" s="74"/>
      <c r="D60" s="93"/>
      <c r="E60" s="93"/>
      <c r="F60" s="76"/>
      <c r="G60" s="78"/>
      <c r="H60" s="80"/>
      <c r="I60" s="82"/>
      <c r="K60" s="84"/>
      <c r="L60" s="74"/>
      <c r="M60" s="74"/>
      <c r="N60" s="74"/>
      <c r="O60" s="76"/>
      <c r="P60" s="78"/>
      <c r="Q60" s="80"/>
      <c r="R60" s="82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</sheetData>
  <sheetProtection/>
  <mergeCells count="495">
    <mergeCell ref="B1:I1"/>
    <mergeCell ref="K1:R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K3:K4"/>
    <mergeCell ref="L3:L4"/>
    <mergeCell ref="M3:M4"/>
    <mergeCell ref="N3:N4"/>
    <mergeCell ref="O3:O4"/>
    <mergeCell ref="P3:P4"/>
    <mergeCell ref="Q3:Q4"/>
    <mergeCell ref="R3:R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K5:K6"/>
    <mergeCell ref="L5:L6"/>
    <mergeCell ref="M5:M6"/>
    <mergeCell ref="N5:N6"/>
    <mergeCell ref="O5:O6"/>
    <mergeCell ref="P5:P6"/>
    <mergeCell ref="Q5:Q6"/>
    <mergeCell ref="R5:R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K7:K8"/>
    <mergeCell ref="L7:L8"/>
    <mergeCell ref="M7:M8"/>
    <mergeCell ref="N7:N8"/>
    <mergeCell ref="O7:O8"/>
    <mergeCell ref="P7:P8"/>
    <mergeCell ref="Q7:Q8"/>
    <mergeCell ref="R7:R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L10"/>
    <mergeCell ref="M9:M10"/>
    <mergeCell ref="N9:N10"/>
    <mergeCell ref="O9:O10"/>
    <mergeCell ref="P9:P10"/>
    <mergeCell ref="Q9:Q10"/>
    <mergeCell ref="R9:R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K11:K12"/>
    <mergeCell ref="L11:L12"/>
    <mergeCell ref="M11:M12"/>
    <mergeCell ref="N11:N12"/>
    <mergeCell ref="O11:O12"/>
    <mergeCell ref="P11:P12"/>
    <mergeCell ref="Q11:Q12"/>
    <mergeCell ref="R11:R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N13:N14"/>
    <mergeCell ref="O13:O14"/>
    <mergeCell ref="P13:P14"/>
    <mergeCell ref="Q13:Q14"/>
    <mergeCell ref="R13:R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N15:N16"/>
    <mergeCell ref="O15:O16"/>
    <mergeCell ref="P15:P16"/>
    <mergeCell ref="Q15:Q16"/>
    <mergeCell ref="R15:R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K17:K18"/>
    <mergeCell ref="L17:L18"/>
    <mergeCell ref="M17:M18"/>
    <mergeCell ref="N17:N18"/>
    <mergeCell ref="O17:O18"/>
    <mergeCell ref="P17:P18"/>
    <mergeCell ref="Q17:Q18"/>
    <mergeCell ref="R17:R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K19:K20"/>
    <mergeCell ref="L19:L20"/>
    <mergeCell ref="M19:M20"/>
    <mergeCell ref="N19:N20"/>
    <mergeCell ref="O19:O20"/>
    <mergeCell ref="P19:P20"/>
    <mergeCell ref="Q19:Q20"/>
    <mergeCell ref="R19:R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N21:N22"/>
    <mergeCell ref="O21:O22"/>
    <mergeCell ref="P21:P22"/>
    <mergeCell ref="Q21:Q22"/>
    <mergeCell ref="R21:R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K23:K24"/>
    <mergeCell ref="L23:L24"/>
    <mergeCell ref="M23:M24"/>
    <mergeCell ref="N23:N24"/>
    <mergeCell ref="O23:O24"/>
    <mergeCell ref="P23:P24"/>
    <mergeCell ref="Q23:Q24"/>
    <mergeCell ref="R23:R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K25:K26"/>
    <mergeCell ref="L25:L26"/>
    <mergeCell ref="M25:M26"/>
    <mergeCell ref="N25:N26"/>
    <mergeCell ref="O25:O26"/>
    <mergeCell ref="P25:P26"/>
    <mergeCell ref="Q25:Q26"/>
    <mergeCell ref="R25:R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K27:K28"/>
    <mergeCell ref="L27:L28"/>
    <mergeCell ref="M27:M28"/>
    <mergeCell ref="N27:N28"/>
    <mergeCell ref="O27:O28"/>
    <mergeCell ref="P27:P28"/>
    <mergeCell ref="Q27:Q28"/>
    <mergeCell ref="R27:R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K29:K30"/>
    <mergeCell ref="L29:L30"/>
    <mergeCell ref="M29:M30"/>
    <mergeCell ref="N29:N30"/>
    <mergeCell ref="O29:O30"/>
    <mergeCell ref="P29:P30"/>
    <mergeCell ref="Q29:Q30"/>
    <mergeCell ref="R29:R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K31:K32"/>
    <mergeCell ref="L31:L32"/>
    <mergeCell ref="M31:M32"/>
    <mergeCell ref="N31:N32"/>
    <mergeCell ref="O31:O32"/>
    <mergeCell ref="P31:P32"/>
    <mergeCell ref="Q31:Q32"/>
    <mergeCell ref="R31:R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K33:K34"/>
    <mergeCell ref="L33:L34"/>
    <mergeCell ref="M33:M34"/>
    <mergeCell ref="N33:N34"/>
    <mergeCell ref="O33:O34"/>
    <mergeCell ref="P33:P34"/>
    <mergeCell ref="Q33:Q34"/>
    <mergeCell ref="R33:R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K35:K36"/>
    <mergeCell ref="L35:L36"/>
    <mergeCell ref="M35:M36"/>
    <mergeCell ref="N35:N36"/>
    <mergeCell ref="O35:O36"/>
    <mergeCell ref="P35:P36"/>
    <mergeCell ref="Q35:Q36"/>
    <mergeCell ref="R35:R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K39:K40"/>
    <mergeCell ref="L39:L40"/>
    <mergeCell ref="M39:M40"/>
    <mergeCell ref="N39:N40"/>
    <mergeCell ref="O39:O40"/>
    <mergeCell ref="P39:P40"/>
    <mergeCell ref="Q39:Q40"/>
    <mergeCell ref="R39:R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K41:K42"/>
    <mergeCell ref="L41:L42"/>
    <mergeCell ref="M41:M42"/>
    <mergeCell ref="N41:N42"/>
    <mergeCell ref="O41:O42"/>
    <mergeCell ref="P41:P42"/>
    <mergeCell ref="Q41:Q42"/>
    <mergeCell ref="R41:R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K43:K44"/>
    <mergeCell ref="L43:L44"/>
    <mergeCell ref="M43:M44"/>
    <mergeCell ref="N43:N44"/>
    <mergeCell ref="O43:O44"/>
    <mergeCell ref="P43:P44"/>
    <mergeCell ref="Q43:Q44"/>
    <mergeCell ref="R43:R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K45:K46"/>
    <mergeCell ref="L45:L46"/>
    <mergeCell ref="M45:M46"/>
    <mergeCell ref="N45:N46"/>
    <mergeCell ref="O45:O46"/>
    <mergeCell ref="P45:P46"/>
    <mergeCell ref="Q45:Q46"/>
    <mergeCell ref="R45:R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K47:K48"/>
    <mergeCell ref="L47:L48"/>
    <mergeCell ref="M47:M48"/>
    <mergeCell ref="N47:N48"/>
    <mergeCell ref="O47:O48"/>
    <mergeCell ref="P47:P48"/>
    <mergeCell ref="Q47:Q48"/>
    <mergeCell ref="R47:R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K49:K50"/>
    <mergeCell ref="L49:L50"/>
    <mergeCell ref="M49:M50"/>
    <mergeCell ref="N49:N50"/>
    <mergeCell ref="O49:O50"/>
    <mergeCell ref="P49:P50"/>
    <mergeCell ref="Q49:Q50"/>
    <mergeCell ref="R49:R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L51:L52"/>
    <mergeCell ref="M51:M52"/>
    <mergeCell ref="N51:N52"/>
    <mergeCell ref="O51:O52"/>
    <mergeCell ref="P51:P52"/>
    <mergeCell ref="Q51:Q52"/>
    <mergeCell ref="R51:R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K53:K54"/>
    <mergeCell ref="L53:L54"/>
    <mergeCell ref="M53:M54"/>
    <mergeCell ref="N53:N54"/>
    <mergeCell ref="O53:O54"/>
    <mergeCell ref="P53:P54"/>
    <mergeCell ref="Q53:Q54"/>
    <mergeCell ref="R53:R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K55:K56"/>
    <mergeCell ref="L55:L56"/>
    <mergeCell ref="M55:M56"/>
    <mergeCell ref="N55:N56"/>
    <mergeCell ref="O55:O56"/>
    <mergeCell ref="P55:P56"/>
    <mergeCell ref="Q55:Q56"/>
    <mergeCell ref="R55:R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K57:K58"/>
    <mergeCell ref="L57:L58"/>
    <mergeCell ref="M57:M58"/>
    <mergeCell ref="N57:N58"/>
    <mergeCell ref="O57:O58"/>
    <mergeCell ref="P57:P58"/>
    <mergeCell ref="Q57:Q58"/>
    <mergeCell ref="R57:R58"/>
    <mergeCell ref="M59:M60"/>
    <mergeCell ref="A59:A60"/>
    <mergeCell ref="B59:B60"/>
    <mergeCell ref="C59:C60"/>
    <mergeCell ref="D59:D60"/>
    <mergeCell ref="E59:E60"/>
    <mergeCell ref="F59:F60"/>
    <mergeCell ref="N59:N60"/>
    <mergeCell ref="O59:O60"/>
    <mergeCell ref="P59:P60"/>
    <mergeCell ref="Q59:Q60"/>
    <mergeCell ref="R59:R60"/>
    <mergeCell ref="G59:G60"/>
    <mergeCell ref="H59:H60"/>
    <mergeCell ref="I59:I60"/>
    <mergeCell ref="K59:K60"/>
    <mergeCell ref="L59:L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E1">
      <selection activeCell="K1" sqref="K1:R1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99" t="s">
        <v>23</v>
      </c>
      <c r="C1" s="99"/>
      <c r="D1" s="99"/>
      <c r="E1" s="99"/>
      <c r="F1" s="99"/>
      <c r="G1" s="99"/>
      <c r="H1" s="99"/>
      <c r="I1" s="99"/>
      <c r="K1" s="112" t="s">
        <v>23</v>
      </c>
      <c r="L1" s="112"/>
      <c r="M1" s="112"/>
      <c r="N1" s="112"/>
      <c r="O1" s="112"/>
      <c r="P1" s="112"/>
      <c r="Q1" s="112"/>
      <c r="R1" s="112"/>
    </row>
    <row r="2" spans="1:18" ht="15" customHeight="1" thickBot="1">
      <c r="A2" s="11"/>
      <c r="B2" s="13"/>
      <c r="C2" s="13" t="s">
        <v>82</v>
      </c>
      <c r="D2" s="52" t="s">
        <v>0</v>
      </c>
      <c r="E2" s="13"/>
      <c r="F2" s="30" t="str">
        <f>HYPERLINK('пр.взв'!D4)</f>
        <v>В.к.    90    кг.</v>
      </c>
      <c r="G2" s="13"/>
      <c r="H2" s="13"/>
      <c r="I2" s="13"/>
      <c r="K2" s="1"/>
      <c r="L2" s="1" t="s">
        <v>82</v>
      </c>
      <c r="M2" s="53" t="s">
        <v>79</v>
      </c>
      <c r="N2" s="1"/>
      <c r="O2" s="30" t="str">
        <f>HYPERLINK('пр.взв'!D4)</f>
        <v>В.к.    90    кг.</v>
      </c>
      <c r="P2" s="1"/>
      <c r="Q2" s="1"/>
      <c r="R2" s="1"/>
    </row>
    <row r="3" spans="1:18" ht="12.75">
      <c r="A3" s="91"/>
      <c r="B3" s="100" t="s">
        <v>5</v>
      </c>
      <c r="C3" s="102" t="s">
        <v>2</v>
      </c>
      <c r="D3" s="104" t="s">
        <v>24</v>
      </c>
      <c r="E3" s="102" t="s">
        <v>25</v>
      </c>
      <c r="F3" s="102" t="s">
        <v>26</v>
      </c>
      <c r="G3" s="104" t="s">
        <v>27</v>
      </c>
      <c r="H3" s="102" t="s">
        <v>28</v>
      </c>
      <c r="I3" s="97" t="s">
        <v>29</v>
      </c>
      <c r="K3" s="113" t="s">
        <v>5</v>
      </c>
      <c r="L3" s="115" t="s">
        <v>2</v>
      </c>
      <c r="M3" s="117" t="s">
        <v>24</v>
      </c>
      <c r="N3" s="115" t="s">
        <v>25</v>
      </c>
      <c r="O3" s="115" t="s">
        <v>26</v>
      </c>
      <c r="P3" s="117" t="s">
        <v>27</v>
      </c>
      <c r="Q3" s="115" t="s">
        <v>28</v>
      </c>
      <c r="R3" s="119" t="s">
        <v>29</v>
      </c>
    </row>
    <row r="4" spans="1:18" ht="13.5" thickBot="1">
      <c r="A4" s="91"/>
      <c r="B4" s="101"/>
      <c r="C4" s="103"/>
      <c r="D4" s="105"/>
      <c r="E4" s="103"/>
      <c r="F4" s="103"/>
      <c r="G4" s="105"/>
      <c r="H4" s="103"/>
      <c r="I4" s="98"/>
      <c r="K4" s="114"/>
      <c r="L4" s="116"/>
      <c r="M4" s="118"/>
      <c r="N4" s="116"/>
      <c r="O4" s="116"/>
      <c r="P4" s="118"/>
      <c r="Q4" s="116"/>
      <c r="R4" s="120"/>
    </row>
    <row r="5" spans="1:18" ht="12.75">
      <c r="A5" s="91"/>
      <c r="B5" s="94">
        <v>3</v>
      </c>
      <c r="C5" s="308" t="str">
        <f>VLOOKUP(B5,'пр.взв'!B7:E85,2,FALSE)</f>
        <v>Николаев Кирилл Андреевич</v>
      </c>
      <c r="D5" s="309" t="str">
        <f>VLOOKUP(B5,'пр.взв'!B7:F85,3,FALSE)</f>
        <v>18.02.95,мс</v>
      </c>
      <c r="E5" s="305" t="str">
        <f>VLOOKUP(B5,'пр.взв'!B5:G85,4,FALSE)</f>
        <v>Москва,"Динамо"</v>
      </c>
      <c r="F5" s="88"/>
      <c r="G5" s="88"/>
      <c r="H5" s="89"/>
      <c r="I5" s="90"/>
      <c r="K5" s="94">
        <v>12</v>
      </c>
      <c r="L5" s="86" t="str">
        <f>VLOOKUP(K5,'пр.взв'!B7:E86,2,FALSE)</f>
        <v>Шишков Сергей Николаевич</v>
      </c>
      <c r="M5" s="86" t="str">
        <f>VLOOKUP(K5,'пр.взв'!B7:G86,3,FALSE)</f>
        <v>13.06.95,мс</v>
      </c>
      <c r="N5" s="86" t="str">
        <f>VLOOKUP(K5,'пр.взв'!B7:G86,4,FALSE)</f>
        <v>Москва,"Динамо"</v>
      </c>
      <c r="O5" s="88"/>
      <c r="P5" s="88"/>
      <c r="Q5" s="89"/>
      <c r="R5" s="90"/>
    </row>
    <row r="6" spans="1:18" ht="12.75">
      <c r="A6" s="91"/>
      <c r="B6" s="83"/>
      <c r="C6" s="310"/>
      <c r="D6" s="110"/>
      <c r="E6" s="306"/>
      <c r="F6" s="77"/>
      <c r="G6" s="77"/>
      <c r="H6" s="79"/>
      <c r="I6" s="81"/>
      <c r="K6" s="83"/>
      <c r="L6" s="73"/>
      <c r="M6" s="73"/>
      <c r="N6" s="73"/>
      <c r="O6" s="77"/>
      <c r="P6" s="77"/>
      <c r="Q6" s="79"/>
      <c r="R6" s="81"/>
    </row>
    <row r="7" spans="1:18" ht="12.75">
      <c r="A7" s="91"/>
      <c r="B7" s="83">
        <v>9</v>
      </c>
      <c r="C7" s="106" t="str">
        <f>VLOOKUP(B7,'пр.взв'!B7:G86,2,FALSE)</f>
        <v>Долгов Андрей Юрьевич</v>
      </c>
      <c r="D7" s="110" t="str">
        <f>VLOOKUP(B7,'пр.взв'!B7:G86,3,FALSE)</f>
        <v>02.12.94,мс</v>
      </c>
      <c r="E7" s="306" t="str">
        <f>VLOOKUP(B7,'пр.взв'!B7:G86,4,FALSE)</f>
        <v>ЦФО,Владимирская, Владимир</v>
      </c>
      <c r="F7" s="77"/>
      <c r="G7" s="77"/>
      <c r="H7" s="79"/>
      <c r="I7" s="81"/>
      <c r="K7" s="83">
        <v>18</v>
      </c>
      <c r="L7" s="85" t="str">
        <f>VLOOKUP(K7,'пр.взв'!B7:E86,2,FALSE)</f>
        <v>Егоров Роман Геннадьевич</v>
      </c>
      <c r="M7" s="85" t="str">
        <f>VLOOKUP(K7,'пр.взв'!B7:G88,3,FALSE)</f>
        <v>11.11.94,кмс</v>
      </c>
      <c r="N7" s="85" t="str">
        <f>VLOOKUP(K7,'пр.взв'!B7:G88,4,FALSE)</f>
        <v>Москва,"Динамо"</v>
      </c>
      <c r="O7" s="77"/>
      <c r="P7" s="77"/>
      <c r="Q7" s="79"/>
      <c r="R7" s="81"/>
    </row>
    <row r="8" spans="1:18" ht="13.5" thickBot="1">
      <c r="A8" s="91"/>
      <c r="B8" s="84"/>
      <c r="C8" s="109"/>
      <c r="D8" s="111"/>
      <c r="E8" s="307"/>
      <c r="F8" s="78"/>
      <c r="G8" s="78"/>
      <c r="H8" s="80"/>
      <c r="I8" s="82"/>
      <c r="K8" s="84"/>
      <c r="L8" s="73"/>
      <c r="M8" s="73"/>
      <c r="N8" s="73"/>
      <c r="O8" s="78"/>
      <c r="P8" s="78"/>
      <c r="Q8" s="80"/>
      <c r="R8" s="82"/>
    </row>
    <row r="9" spans="1:18" ht="12.75">
      <c r="A9" s="91"/>
      <c r="B9" s="94">
        <v>7</v>
      </c>
      <c r="C9" s="308" t="str">
        <f>VLOOKUP(B9,'пр.взв'!B7:E876,2,FALSE)</f>
        <v>Ульбашев Рамазан Казимович</v>
      </c>
      <c r="D9" s="309" t="str">
        <f>VLOOKUP(B9,'пр.взв'!B7:F89,3,FALSE)</f>
        <v>12.02.95,мс</v>
      </c>
      <c r="E9" s="305" t="str">
        <f>VLOOKUP(B9,'пр.взв'!B7:G89,4,FALSE)</f>
        <v>С-Петербург,МО</v>
      </c>
      <c r="F9" s="88"/>
      <c r="G9" s="88"/>
      <c r="H9" s="89"/>
      <c r="I9" s="90"/>
      <c r="K9" s="94">
        <v>15</v>
      </c>
      <c r="L9" s="86" t="str">
        <f>VLOOKUP(K9,'пр.взв'!B7:E86,2,FALSE)</f>
        <v>Хворов Владимир Андреевич</v>
      </c>
      <c r="M9" s="86" t="str">
        <f>VLOOKUP(K9,'пр.взв'!B7:G90,3,FALSE)</f>
        <v>10.11.94,мс</v>
      </c>
      <c r="N9" s="86" t="str">
        <f>VLOOKUP(K9,'пр.взв'!B7:G90,4,FALSE)</f>
        <v>УФО, Свердловская, В.Пышма, "Динамо"</v>
      </c>
      <c r="O9" s="88"/>
      <c r="P9" s="88"/>
      <c r="Q9" s="89"/>
      <c r="R9" s="90"/>
    </row>
    <row r="10" spans="1:18" ht="12.75">
      <c r="A10" s="91"/>
      <c r="B10" s="83"/>
      <c r="C10" s="310"/>
      <c r="D10" s="110"/>
      <c r="E10" s="306"/>
      <c r="F10" s="77"/>
      <c r="G10" s="77"/>
      <c r="H10" s="79"/>
      <c r="I10" s="81"/>
      <c r="K10" s="83"/>
      <c r="L10" s="73"/>
      <c r="M10" s="73"/>
      <c r="N10" s="73"/>
      <c r="O10" s="77"/>
      <c r="P10" s="77"/>
      <c r="Q10" s="79"/>
      <c r="R10" s="81"/>
    </row>
    <row r="11" spans="1:18" ht="12.75">
      <c r="A11" s="91"/>
      <c r="B11" s="83">
        <v>10</v>
      </c>
      <c r="C11" s="106" t="str">
        <f>VLOOKUP(B11,'пр.взв'!B7:E86,2,FALSE)</f>
        <v>Оганисян Давид Гагикович</v>
      </c>
      <c r="D11" s="110" t="str">
        <f>VLOOKUP(B11,'пр.взв'!B7:G90,3,FALSE)</f>
        <v>11.05.94,мс</v>
      </c>
      <c r="E11" s="306" t="str">
        <f>VLOOKUP(B11,'пр.взв'!B7:G90,4,FALSE)</f>
        <v>ЮФО,Краснодарский кр.,Армавир,"Динамо"</v>
      </c>
      <c r="F11" s="77"/>
      <c r="G11" s="77"/>
      <c r="H11" s="79"/>
      <c r="I11" s="81"/>
      <c r="K11" s="83">
        <v>20</v>
      </c>
      <c r="L11" s="85" t="str">
        <f>VLOOKUP(K11,'пр.взв'!B7:E86,2,FALSE)</f>
        <v>Акопов Виталий Александрович</v>
      </c>
      <c r="M11" s="85" t="str">
        <f>VLOOKUP(K11,'пр.взв'!B7:G92,3,FALSE)</f>
        <v>09.06.96,кмс</v>
      </c>
      <c r="N11" s="85" t="str">
        <f>VLOOKUP(K11,'пр.взв'!B7:G92,4,FALSE)</f>
        <v>Москва,"Динамо"</v>
      </c>
      <c r="O11" s="77"/>
      <c r="P11" s="77"/>
      <c r="Q11" s="79"/>
      <c r="R11" s="81"/>
    </row>
    <row r="12" spans="1:18" ht="13.5" thickBot="1">
      <c r="A12" s="91"/>
      <c r="B12" s="84"/>
      <c r="C12" s="109"/>
      <c r="D12" s="111"/>
      <c r="E12" s="307"/>
      <c r="F12" s="78"/>
      <c r="G12" s="78"/>
      <c r="H12" s="80"/>
      <c r="I12" s="82"/>
      <c r="K12" s="84"/>
      <c r="L12" s="73"/>
      <c r="M12" s="73"/>
      <c r="N12" s="73"/>
      <c r="O12" s="78"/>
      <c r="P12" s="78"/>
      <c r="Q12" s="80"/>
      <c r="R12" s="82"/>
    </row>
    <row r="13" spans="1:18" ht="12.75">
      <c r="A13" s="91"/>
      <c r="B13" s="94"/>
      <c r="C13" s="86" t="e">
        <f>VLOOKUP(B13,'пр.взв'!B7:E86,2,FALSE)</f>
        <v>#N/A</v>
      </c>
      <c r="D13" s="95" t="e">
        <f>VLOOKUP(B13,'пр.взв'!B5:F93,3,FALSE)</f>
        <v>#N/A</v>
      </c>
      <c r="E13" s="95" t="e">
        <f>VLOOKUP(B13,'пр.взв'!B3:G93,4,FALSE)</f>
        <v>#N/A</v>
      </c>
      <c r="F13" s="88"/>
      <c r="G13" s="88"/>
      <c r="H13" s="89"/>
      <c r="I13" s="90"/>
      <c r="K13" s="94"/>
      <c r="L13" s="86" t="e">
        <f>VLOOKUP(K13,'пр.взв'!B7:E86,2,FALSE)</f>
        <v>#N/A</v>
      </c>
      <c r="M13" s="86" t="e">
        <f>VLOOKUP(K13,'пр.взв'!B5:G94,3,FALSE)</f>
        <v>#N/A</v>
      </c>
      <c r="N13" s="86" t="e">
        <f>VLOOKUP(K13,'пр.взв'!B5:G94,4,FALSE)</f>
        <v>#N/A</v>
      </c>
      <c r="O13" s="88"/>
      <c r="P13" s="88"/>
      <c r="Q13" s="89"/>
      <c r="R13" s="90"/>
    </row>
    <row r="14" spans="1:18" ht="12.75">
      <c r="A14" s="91"/>
      <c r="B14" s="83"/>
      <c r="C14" s="73"/>
      <c r="D14" s="92"/>
      <c r="E14" s="92"/>
      <c r="F14" s="77"/>
      <c r="G14" s="77"/>
      <c r="H14" s="79"/>
      <c r="I14" s="81"/>
      <c r="K14" s="83"/>
      <c r="L14" s="73"/>
      <c r="M14" s="73"/>
      <c r="N14" s="73"/>
      <c r="O14" s="77"/>
      <c r="P14" s="77"/>
      <c r="Q14" s="79"/>
      <c r="R14" s="81"/>
    </row>
    <row r="15" spans="1:18" ht="12.75">
      <c r="A15" s="91"/>
      <c r="B15" s="83"/>
      <c r="C15" s="85" t="e">
        <f>VLOOKUP(B15,'пр.взв'!B7:E86,2,FALSE)</f>
        <v>#N/A</v>
      </c>
      <c r="D15" s="92" t="e">
        <f>VLOOKUP(B15,'пр.взв'!B5:G94,3,FALSE)</f>
        <v>#N/A</v>
      </c>
      <c r="E15" s="92" t="e">
        <f>VLOOKUP(B15,'пр.взв'!B5:G94,4,FALSE)</f>
        <v>#N/A</v>
      </c>
      <c r="F15" s="77"/>
      <c r="G15" s="77"/>
      <c r="H15" s="79"/>
      <c r="I15" s="81"/>
      <c r="K15" s="83"/>
      <c r="L15" s="85" t="e">
        <f>VLOOKUP(K15,'пр.взв'!B7:E86,2,FALSE)</f>
        <v>#N/A</v>
      </c>
      <c r="M15" s="85" t="e">
        <f>VLOOKUP(K15,'пр.взв'!B5:G96,3,FALSE)</f>
        <v>#N/A</v>
      </c>
      <c r="N15" s="85" t="e">
        <f>VLOOKUP(K15,'пр.взв'!B5:G96,4,FALSE)</f>
        <v>#N/A</v>
      </c>
      <c r="O15" s="77"/>
      <c r="P15" s="77"/>
      <c r="Q15" s="79"/>
      <c r="R15" s="81"/>
    </row>
    <row r="16" spans="1:18" ht="13.5" thickBot="1">
      <c r="A16" s="91"/>
      <c r="B16" s="84"/>
      <c r="C16" s="74"/>
      <c r="D16" s="93"/>
      <c r="E16" s="93"/>
      <c r="F16" s="78"/>
      <c r="G16" s="78"/>
      <c r="H16" s="80"/>
      <c r="I16" s="82"/>
      <c r="K16" s="84"/>
      <c r="L16" s="73"/>
      <c r="M16" s="73"/>
      <c r="N16" s="73"/>
      <c r="O16" s="78"/>
      <c r="P16" s="78"/>
      <c r="Q16" s="80"/>
      <c r="R16" s="82"/>
    </row>
    <row r="17" spans="1:18" ht="12.75">
      <c r="A17" s="91"/>
      <c r="B17" s="94"/>
      <c r="C17" s="86" t="e">
        <f>VLOOKUP(B17,'пр.взв'!B7:E86,2,FALSE)</f>
        <v>#N/A</v>
      </c>
      <c r="D17" s="95" t="e">
        <f>VLOOKUP(B17,'пр.взв'!B7:F97,3,FALSE)</f>
        <v>#N/A</v>
      </c>
      <c r="E17" s="95" t="e">
        <f>VLOOKUP(B17,'пр.взв'!B7:G97,4,FALSE)</f>
        <v>#N/A</v>
      </c>
      <c r="F17" s="88"/>
      <c r="G17" s="88"/>
      <c r="H17" s="89"/>
      <c r="I17" s="90"/>
      <c r="K17" s="94"/>
      <c r="L17" s="86" t="e">
        <f>VLOOKUP(K17,'пр.взв'!B7:E86,2,FALSE)</f>
        <v>#N/A</v>
      </c>
      <c r="M17" s="86" t="e">
        <f>VLOOKUP(K17,'пр.взв'!B7:G98,3,FALSE)</f>
        <v>#N/A</v>
      </c>
      <c r="N17" s="86" t="e">
        <f>VLOOKUP(K17,'пр.взв'!B7:G98,4,FALSE)</f>
        <v>#N/A</v>
      </c>
      <c r="O17" s="88"/>
      <c r="P17" s="88"/>
      <c r="Q17" s="89"/>
      <c r="R17" s="90"/>
    </row>
    <row r="18" spans="1:18" ht="12.75">
      <c r="A18" s="91"/>
      <c r="B18" s="83"/>
      <c r="C18" s="73"/>
      <c r="D18" s="92"/>
      <c r="E18" s="92"/>
      <c r="F18" s="77"/>
      <c r="G18" s="77"/>
      <c r="H18" s="79"/>
      <c r="I18" s="81"/>
      <c r="K18" s="83"/>
      <c r="L18" s="73"/>
      <c r="M18" s="73"/>
      <c r="N18" s="73"/>
      <c r="O18" s="77"/>
      <c r="P18" s="77"/>
      <c r="Q18" s="79"/>
      <c r="R18" s="81"/>
    </row>
    <row r="19" spans="1:18" ht="12.75">
      <c r="A19" s="91"/>
      <c r="B19" s="83"/>
      <c r="C19" s="85" t="e">
        <f>VLOOKUP(B19,'пр.взв'!B7:E86,2,FALSE)</f>
        <v>#N/A</v>
      </c>
      <c r="D19" s="92" t="e">
        <f>VLOOKUP(B19,'пр.взв'!B7:G98,3,FALSE)</f>
        <v>#N/A</v>
      </c>
      <c r="E19" s="92" t="e">
        <f>VLOOKUP(B19,'пр.взв'!B7:G98,4,FALSE)</f>
        <v>#N/A</v>
      </c>
      <c r="F19" s="77"/>
      <c r="G19" s="77"/>
      <c r="H19" s="79"/>
      <c r="I19" s="81"/>
      <c r="K19" s="83"/>
      <c r="L19" s="85" t="e">
        <f>VLOOKUP(K19,'пр.взв'!B7:E86,2,FALSE)</f>
        <v>#N/A</v>
      </c>
      <c r="M19" s="85" t="e">
        <f>VLOOKUP(K19,'пр.взв'!B7:G100,3,FALSE)</f>
        <v>#N/A</v>
      </c>
      <c r="N19" s="85" t="e">
        <f>VLOOKUP(K19,'пр.взв'!B7:G100,4,FALSE)</f>
        <v>#N/A</v>
      </c>
      <c r="O19" s="77"/>
      <c r="P19" s="77"/>
      <c r="Q19" s="79"/>
      <c r="R19" s="81"/>
    </row>
    <row r="20" spans="1:18" ht="13.5" thickBot="1">
      <c r="A20" s="91"/>
      <c r="B20" s="84"/>
      <c r="C20" s="74"/>
      <c r="D20" s="93"/>
      <c r="E20" s="93"/>
      <c r="F20" s="78"/>
      <c r="G20" s="78"/>
      <c r="H20" s="80"/>
      <c r="I20" s="82"/>
      <c r="K20" s="84"/>
      <c r="L20" s="73"/>
      <c r="M20" s="73"/>
      <c r="N20" s="73"/>
      <c r="O20" s="78"/>
      <c r="P20" s="78"/>
      <c r="Q20" s="80"/>
      <c r="R20" s="82"/>
    </row>
    <row r="21" spans="1:18" ht="12.75">
      <c r="A21" s="91"/>
      <c r="B21" s="94"/>
      <c r="C21" s="86" t="e">
        <f>VLOOKUP(B21,'пр.взв'!B7:E86,2,FALSE)</f>
        <v>#N/A</v>
      </c>
      <c r="D21" s="95" t="e">
        <f>VLOOKUP(B21,'пр.взв'!B3:F101,3,FALSE)</f>
        <v>#N/A</v>
      </c>
      <c r="E21" s="95" t="e">
        <f>VLOOKUP(B21,'пр.взв'!B2:G101,4,FALSE)</f>
        <v>#N/A</v>
      </c>
      <c r="F21" s="88"/>
      <c r="G21" s="88"/>
      <c r="H21" s="89"/>
      <c r="I21" s="90"/>
      <c r="K21" s="94"/>
      <c r="L21" s="86" t="e">
        <f>VLOOKUP(K21,'пр.взв'!B7:E86,2,FALSE)</f>
        <v>#N/A</v>
      </c>
      <c r="M21" s="86" t="e">
        <f>VLOOKUP(K21,'пр.взв'!B3:G102,3,FALSE)</f>
        <v>#N/A</v>
      </c>
      <c r="N21" s="86" t="e">
        <f>VLOOKUP(K21,'пр.взв'!B3:G102,4,FALSE)</f>
        <v>#N/A</v>
      </c>
      <c r="O21" s="88"/>
      <c r="P21" s="88"/>
      <c r="Q21" s="89"/>
      <c r="R21" s="90"/>
    </row>
    <row r="22" spans="1:18" ht="12.75">
      <c r="A22" s="91"/>
      <c r="B22" s="83"/>
      <c r="C22" s="73"/>
      <c r="D22" s="92"/>
      <c r="E22" s="92"/>
      <c r="F22" s="77"/>
      <c r="G22" s="77"/>
      <c r="H22" s="79"/>
      <c r="I22" s="81"/>
      <c r="K22" s="83"/>
      <c r="L22" s="73"/>
      <c r="M22" s="73"/>
      <c r="N22" s="73"/>
      <c r="O22" s="77"/>
      <c r="P22" s="77"/>
      <c r="Q22" s="79"/>
      <c r="R22" s="81"/>
    </row>
    <row r="23" spans="1:18" ht="12.75">
      <c r="A23" s="91"/>
      <c r="B23" s="83"/>
      <c r="C23" s="85" t="e">
        <f>VLOOKUP(B23,'пр.взв'!B7:E86,2,FALSE)</f>
        <v>#N/A</v>
      </c>
      <c r="D23" s="92" t="e">
        <f>VLOOKUP(B23,'пр.взв'!B3:G102,3,FALSE)</f>
        <v>#N/A</v>
      </c>
      <c r="E23" s="92" t="e">
        <f>VLOOKUP(B23,'пр.взв'!B2:G102,4,FALSE)</f>
        <v>#N/A</v>
      </c>
      <c r="F23" s="77"/>
      <c r="G23" s="77"/>
      <c r="H23" s="79"/>
      <c r="I23" s="81"/>
      <c r="K23" s="83"/>
      <c r="L23" s="85" t="e">
        <f>VLOOKUP(K23,'пр.взв'!B6:E90,2,FALSE)</f>
        <v>#N/A</v>
      </c>
      <c r="M23" s="85" t="e">
        <f>VLOOKUP(K23,'пр.взв'!B3:G104,3,FALSE)</f>
        <v>#N/A</v>
      </c>
      <c r="N23" s="85" t="e">
        <f>VLOOKUP(K23,'пр.взв'!B3:G104,4,FALSE)</f>
        <v>#N/A</v>
      </c>
      <c r="O23" s="77"/>
      <c r="P23" s="77"/>
      <c r="Q23" s="79"/>
      <c r="R23" s="81"/>
    </row>
    <row r="24" spans="1:18" ht="13.5" thickBot="1">
      <c r="A24" s="91"/>
      <c r="B24" s="84"/>
      <c r="C24" s="74"/>
      <c r="D24" s="93"/>
      <c r="E24" s="93"/>
      <c r="F24" s="78"/>
      <c r="G24" s="78"/>
      <c r="H24" s="80"/>
      <c r="I24" s="82"/>
      <c r="K24" s="84"/>
      <c r="L24" s="73"/>
      <c r="M24" s="73"/>
      <c r="N24" s="73"/>
      <c r="O24" s="78"/>
      <c r="P24" s="78"/>
      <c r="Q24" s="80"/>
      <c r="R24" s="82"/>
    </row>
    <row r="25" spans="1:18" ht="12.75">
      <c r="A25" s="91"/>
      <c r="B25" s="94"/>
      <c r="C25" s="86" t="e">
        <f>VLOOKUP(B25,'пр.взв'!B7:E86,2,FALSE)</f>
        <v>#N/A</v>
      </c>
      <c r="D25" s="95" t="e">
        <f>VLOOKUP(B25,'пр.взв'!B7:F105,3,FALSE)</f>
        <v>#N/A</v>
      </c>
      <c r="E25" s="95" t="e">
        <f>VLOOKUP(B25,'пр.взв'!B2:G105,4,FALSE)</f>
        <v>#N/A</v>
      </c>
      <c r="F25" s="88"/>
      <c r="G25" s="88"/>
      <c r="H25" s="89"/>
      <c r="I25" s="90"/>
      <c r="K25" s="94"/>
      <c r="L25" s="86" t="e">
        <f>VLOOKUP(K25,'пр.взв'!B7:E86,2,FALSE)</f>
        <v>#N/A</v>
      </c>
      <c r="M25" s="86" t="e">
        <f>VLOOKUP(K25,'пр.взв'!B2:G106,3,FALSE)</f>
        <v>#N/A</v>
      </c>
      <c r="N25" s="86" t="e">
        <f>VLOOKUP(K25,'пр.взв'!B7:G106,4,FALSE)</f>
        <v>#N/A</v>
      </c>
      <c r="O25" s="88"/>
      <c r="P25" s="88"/>
      <c r="Q25" s="89"/>
      <c r="R25" s="90"/>
    </row>
    <row r="26" spans="1:18" ht="12.75">
      <c r="A26" s="91"/>
      <c r="B26" s="83"/>
      <c r="C26" s="73"/>
      <c r="D26" s="92"/>
      <c r="E26" s="92"/>
      <c r="F26" s="77"/>
      <c r="G26" s="77"/>
      <c r="H26" s="79"/>
      <c r="I26" s="81"/>
      <c r="K26" s="83"/>
      <c r="L26" s="73"/>
      <c r="M26" s="73"/>
      <c r="N26" s="73"/>
      <c r="O26" s="77"/>
      <c r="P26" s="77"/>
      <c r="Q26" s="79"/>
      <c r="R26" s="81"/>
    </row>
    <row r="27" spans="1:18" ht="12.75">
      <c r="A27" s="91"/>
      <c r="B27" s="83"/>
      <c r="C27" s="85" t="e">
        <f>VLOOKUP(B27,'пр.взв'!B7:E86,2,FALSE)</f>
        <v>#N/A</v>
      </c>
      <c r="D27" s="92" t="e">
        <f>VLOOKUP(B27,'пр.взв'!B7:G106,3,FALSE)</f>
        <v>#N/A</v>
      </c>
      <c r="E27" s="92" t="e">
        <f>VLOOKUP(B27,'пр.взв'!B2:G106,4,FALSE)</f>
        <v>#N/A</v>
      </c>
      <c r="F27" s="77"/>
      <c r="G27" s="77"/>
      <c r="H27" s="79"/>
      <c r="I27" s="81"/>
      <c r="K27" s="83"/>
      <c r="L27" s="85" t="e">
        <f>VLOOKUP(K27,'пр.взв'!B7:E86,2,FALSE)</f>
        <v>#N/A</v>
      </c>
      <c r="M27" s="85" t="e">
        <f>VLOOKUP(K27,'пр.взв'!B2:G108,3,FALSE)</f>
        <v>#N/A</v>
      </c>
      <c r="N27" s="85" t="e">
        <f>VLOOKUP(K27,'пр.взв'!B7:G108,4,FALSE)</f>
        <v>#N/A</v>
      </c>
      <c r="O27" s="77"/>
      <c r="P27" s="77"/>
      <c r="Q27" s="79"/>
      <c r="R27" s="81"/>
    </row>
    <row r="28" spans="1:18" ht="13.5" thickBot="1">
      <c r="A28" s="91"/>
      <c r="B28" s="84"/>
      <c r="C28" s="74"/>
      <c r="D28" s="93"/>
      <c r="E28" s="93"/>
      <c r="F28" s="78"/>
      <c r="G28" s="78"/>
      <c r="H28" s="80"/>
      <c r="I28" s="82"/>
      <c r="K28" s="84"/>
      <c r="L28" s="73"/>
      <c r="M28" s="73"/>
      <c r="N28" s="73"/>
      <c r="O28" s="78"/>
      <c r="P28" s="78"/>
      <c r="Q28" s="80"/>
      <c r="R28" s="82"/>
    </row>
    <row r="29" spans="1:18" ht="12.75">
      <c r="A29" s="91"/>
      <c r="B29" s="94"/>
      <c r="C29" s="86" t="e">
        <f>VLOOKUP(B29,'пр.взв'!B7:E86,2,FALSE)</f>
        <v>#N/A</v>
      </c>
      <c r="D29" s="95" t="e">
        <f>VLOOKUP(B29,'пр.взв'!B3:F109,3,FALSE)</f>
        <v>#N/A</v>
      </c>
      <c r="E29" s="95" t="e">
        <f>VLOOKUP(B29,'пр.взв'!B2:G109,4,FALSE)</f>
        <v>#N/A</v>
      </c>
      <c r="F29" s="88"/>
      <c r="G29" s="88"/>
      <c r="H29" s="89"/>
      <c r="I29" s="90"/>
      <c r="K29" s="94"/>
      <c r="L29" s="86" t="e">
        <f>VLOOKUP(K29,'пр.взв'!B7:E86,2,FALSE)</f>
        <v>#N/A</v>
      </c>
      <c r="M29" s="86" t="e">
        <f>VLOOKUP(K29,'пр.взв'!B3:G110,3,FALSE)</f>
        <v>#N/A</v>
      </c>
      <c r="N29" s="86" t="e">
        <f>VLOOKUP(K29,'пр.взв'!B3:G110,4,FALSE)</f>
        <v>#N/A</v>
      </c>
      <c r="O29" s="88"/>
      <c r="P29" s="88"/>
      <c r="Q29" s="89"/>
      <c r="R29" s="90"/>
    </row>
    <row r="30" spans="1:18" ht="12.75">
      <c r="A30" s="91"/>
      <c r="B30" s="83"/>
      <c r="C30" s="73"/>
      <c r="D30" s="92"/>
      <c r="E30" s="92"/>
      <c r="F30" s="77"/>
      <c r="G30" s="77"/>
      <c r="H30" s="79"/>
      <c r="I30" s="81"/>
      <c r="K30" s="83"/>
      <c r="L30" s="73"/>
      <c r="M30" s="73"/>
      <c r="N30" s="73"/>
      <c r="O30" s="77"/>
      <c r="P30" s="77"/>
      <c r="Q30" s="79"/>
      <c r="R30" s="81"/>
    </row>
    <row r="31" spans="1:18" ht="12.75">
      <c r="A31" s="91"/>
      <c r="B31" s="83"/>
      <c r="C31" s="85" t="e">
        <f>VLOOKUP(B31,'пр.взв'!B7:E86,2,FALSE)</f>
        <v>#N/A</v>
      </c>
      <c r="D31" s="92" t="e">
        <f>VLOOKUP(B31,'пр.взв'!B3:G110,3,FALSE)</f>
        <v>#N/A</v>
      </c>
      <c r="E31" s="92" t="e">
        <f>VLOOKUP(B31,'пр.взв'!B3:G110,4,FALSE)</f>
        <v>#N/A</v>
      </c>
      <c r="F31" s="77"/>
      <c r="G31" s="77"/>
      <c r="H31" s="79"/>
      <c r="I31" s="81"/>
      <c r="K31" s="83"/>
      <c r="L31" s="85" t="e">
        <f>VLOOKUP(K31,'пр.взв'!B7:E86,2,FALSE)</f>
        <v>#N/A</v>
      </c>
      <c r="M31" s="85" t="e">
        <f>VLOOKUP(K31,'пр.взв'!B3:G112,3,FALSE)</f>
        <v>#N/A</v>
      </c>
      <c r="N31" s="85" t="e">
        <f>VLOOKUP(K31,'пр.взв'!B3:G112,4,FALSE)</f>
        <v>#N/A</v>
      </c>
      <c r="O31" s="77"/>
      <c r="P31" s="77"/>
      <c r="Q31" s="79"/>
      <c r="R31" s="81"/>
    </row>
    <row r="32" spans="1:18" ht="13.5" thickBot="1">
      <c r="A32" s="91"/>
      <c r="B32" s="84"/>
      <c r="C32" s="74"/>
      <c r="D32" s="93"/>
      <c r="E32" s="93"/>
      <c r="F32" s="78"/>
      <c r="G32" s="78"/>
      <c r="H32" s="80"/>
      <c r="I32" s="82"/>
      <c r="K32" s="84"/>
      <c r="L32" s="73"/>
      <c r="M32" s="73"/>
      <c r="N32" s="73"/>
      <c r="O32" s="78"/>
      <c r="P32" s="78"/>
      <c r="Q32" s="80"/>
      <c r="R32" s="82"/>
    </row>
    <row r="33" spans="1:18" ht="12.75">
      <c r="A33" s="91"/>
      <c r="B33" s="94"/>
      <c r="C33" s="86" t="e">
        <f>VLOOKUP(B33,'пр.взв'!B7:E86,2,FALSE)</f>
        <v>#N/A</v>
      </c>
      <c r="D33" s="95" t="e">
        <f>VLOOKUP(B33,'пр.взв'!B5:F113,3,FALSE)</f>
        <v>#N/A</v>
      </c>
      <c r="E33" s="95" t="e">
        <f>VLOOKUP(B33,'пр.взв'!B3:G113,4,FALSE)</f>
        <v>#N/A</v>
      </c>
      <c r="F33" s="88"/>
      <c r="G33" s="88"/>
      <c r="H33" s="89"/>
      <c r="I33" s="90"/>
      <c r="K33" s="94"/>
      <c r="L33" s="86" t="e">
        <f>VLOOKUP(K33,'пр.взв'!B7:E86,2,FALSE)</f>
        <v>#N/A</v>
      </c>
      <c r="M33" s="86" t="e">
        <f>VLOOKUP(K33,'пр.взв'!B3:G114,3,FALSE)</f>
        <v>#N/A</v>
      </c>
      <c r="N33" s="86" t="e">
        <f>VLOOKUP(K33,'пр.взв'!B3:G114,4,FALSE)</f>
        <v>#N/A</v>
      </c>
      <c r="O33" s="88"/>
      <c r="P33" s="88"/>
      <c r="Q33" s="89"/>
      <c r="R33" s="90"/>
    </row>
    <row r="34" spans="1:18" ht="12.75">
      <c r="A34" s="91"/>
      <c r="B34" s="83"/>
      <c r="C34" s="73"/>
      <c r="D34" s="92"/>
      <c r="E34" s="92"/>
      <c r="F34" s="77"/>
      <c r="G34" s="77"/>
      <c r="H34" s="79"/>
      <c r="I34" s="81"/>
      <c r="K34" s="83"/>
      <c r="L34" s="73"/>
      <c r="M34" s="73"/>
      <c r="N34" s="73"/>
      <c r="O34" s="77"/>
      <c r="P34" s="77"/>
      <c r="Q34" s="79"/>
      <c r="R34" s="81"/>
    </row>
    <row r="35" spans="1:18" ht="12.75">
      <c r="A35" s="91"/>
      <c r="B35" s="83"/>
      <c r="C35" s="85" t="e">
        <f>VLOOKUP(B35,'пр.взв'!B7:E86,2,FALSE)</f>
        <v>#N/A</v>
      </c>
      <c r="D35" s="92" t="e">
        <f>VLOOKUP(B35,'пр.взв'!B5:G114,3,FALSE)</f>
        <v>#N/A</v>
      </c>
      <c r="E35" s="92" t="e">
        <f>VLOOKUP(B35,'пр.взв'!B3:G114,4,FALSE)</f>
        <v>#N/A</v>
      </c>
      <c r="F35" s="77"/>
      <c r="G35" s="77"/>
      <c r="H35" s="79"/>
      <c r="I35" s="81"/>
      <c r="K35" s="83"/>
      <c r="L35" s="85" t="e">
        <f>VLOOKUP(K35,'пр.взв'!B7:E86,2,FALSE)</f>
        <v>#N/A</v>
      </c>
      <c r="M35" s="85" t="e">
        <f>VLOOKUP(K35,'пр.взв'!B3:G116,3,FALSE)</f>
        <v>#N/A</v>
      </c>
      <c r="N35" s="85" t="e">
        <f>VLOOKUP(K35,'пр.взв'!B3:G116,4,FALSE)</f>
        <v>#N/A</v>
      </c>
      <c r="O35" s="77"/>
      <c r="P35" s="77"/>
      <c r="Q35" s="79"/>
      <c r="R35" s="81"/>
    </row>
    <row r="36" spans="1:18" ht="13.5" thickBot="1">
      <c r="A36" s="91"/>
      <c r="B36" s="84"/>
      <c r="C36" s="74"/>
      <c r="D36" s="93"/>
      <c r="E36" s="93"/>
      <c r="F36" s="78"/>
      <c r="G36" s="78"/>
      <c r="H36" s="80"/>
      <c r="I36" s="82"/>
      <c r="K36" s="84"/>
      <c r="L36" s="73"/>
      <c r="M36" s="73"/>
      <c r="N36" s="73"/>
      <c r="O36" s="78"/>
      <c r="P36" s="78"/>
      <c r="Q36" s="80"/>
      <c r="R36" s="82"/>
    </row>
    <row r="37" spans="1:18" ht="12.75">
      <c r="A37" s="91"/>
      <c r="B37" s="94"/>
      <c r="C37" s="86" t="e">
        <f>VLOOKUP(B37,'пр.взв'!B7:E86,2,FALSE)</f>
        <v>#N/A</v>
      </c>
      <c r="D37" s="95" t="e">
        <f>VLOOKUP(B37,'пр.взв'!B3:F117,3,FALSE)</f>
        <v>#N/A</v>
      </c>
      <c r="E37" s="95" t="e">
        <f>VLOOKUP(B37,'пр.взв'!B7:G117,4,FALSE)</f>
        <v>#N/A</v>
      </c>
      <c r="F37" s="88"/>
      <c r="G37" s="88"/>
      <c r="H37" s="89"/>
      <c r="I37" s="90"/>
      <c r="K37" s="94"/>
      <c r="L37" s="86" t="e">
        <f>VLOOKUP(K37,'пр.взв'!B7:E86,2,FALSE)</f>
        <v>#N/A</v>
      </c>
      <c r="M37" s="86" t="e">
        <f>VLOOKUP(K37,'пр.взв'!B3:G118,3,FALSE)</f>
        <v>#N/A</v>
      </c>
      <c r="N37" s="86" t="e">
        <f>VLOOKUP(K37,'пр.взв'!B3:G118,4,FALSE)</f>
        <v>#N/A</v>
      </c>
      <c r="O37" s="88"/>
      <c r="P37" s="88"/>
      <c r="Q37" s="89"/>
      <c r="R37" s="90"/>
    </row>
    <row r="38" spans="1:18" ht="12.75">
      <c r="A38" s="91"/>
      <c r="B38" s="83"/>
      <c r="C38" s="73"/>
      <c r="D38" s="92"/>
      <c r="E38" s="92"/>
      <c r="F38" s="77"/>
      <c r="G38" s="77"/>
      <c r="H38" s="79"/>
      <c r="I38" s="81"/>
      <c r="K38" s="83"/>
      <c r="L38" s="73"/>
      <c r="M38" s="73"/>
      <c r="N38" s="73"/>
      <c r="O38" s="77"/>
      <c r="P38" s="77"/>
      <c r="Q38" s="79"/>
      <c r="R38" s="81"/>
    </row>
    <row r="39" spans="1:18" ht="12.75">
      <c r="A39" s="91"/>
      <c r="B39" s="83"/>
      <c r="C39" s="85" t="e">
        <f>VLOOKUP(B39,'пр.взв'!B7:E86,2,FALSE)</f>
        <v>#N/A</v>
      </c>
      <c r="D39" s="92" t="e">
        <f>VLOOKUP(B39,'пр.взв'!B3:G118,3,FALSE)</f>
        <v>#N/A</v>
      </c>
      <c r="E39" s="92" t="e">
        <f>VLOOKUP(B39,'пр.взв'!B3:G118,4,FALSE)</f>
        <v>#N/A</v>
      </c>
      <c r="F39" s="77"/>
      <c r="G39" s="77"/>
      <c r="H39" s="79"/>
      <c r="I39" s="81"/>
      <c r="K39" s="83"/>
      <c r="L39" s="85" t="e">
        <f>VLOOKUP(K39,'пр.взв'!B7:E86,2,FALSE)</f>
        <v>#N/A</v>
      </c>
      <c r="M39" s="85" t="e">
        <f>VLOOKUP(K39,'пр.взв'!B3:G120,3,FALSE)</f>
        <v>#N/A</v>
      </c>
      <c r="N39" s="85" t="e">
        <f>VLOOKUP(K39,'пр.взв'!B3:G120,4,FALSE)</f>
        <v>#N/A</v>
      </c>
      <c r="O39" s="77"/>
      <c r="P39" s="77"/>
      <c r="Q39" s="79"/>
      <c r="R39" s="81"/>
    </row>
    <row r="40" spans="1:18" ht="13.5" thickBot="1">
      <c r="A40" s="91"/>
      <c r="B40" s="84"/>
      <c r="C40" s="74"/>
      <c r="D40" s="93"/>
      <c r="E40" s="93"/>
      <c r="F40" s="78"/>
      <c r="G40" s="78"/>
      <c r="H40" s="80"/>
      <c r="I40" s="82"/>
      <c r="K40" s="84"/>
      <c r="L40" s="73"/>
      <c r="M40" s="73"/>
      <c r="N40" s="73"/>
      <c r="O40" s="78"/>
      <c r="P40" s="78"/>
      <c r="Q40" s="80"/>
      <c r="R40" s="82"/>
    </row>
    <row r="41" spans="1:18" ht="12.75">
      <c r="A41" s="91"/>
      <c r="B41" s="94"/>
      <c r="C41" s="86" t="e">
        <f>VLOOKUP(B41,'пр.взв'!B7:E86,2,FALSE)</f>
        <v>#N/A</v>
      </c>
      <c r="D41" s="95" t="e">
        <f>VLOOKUP(B41,'пр.взв'!B3:F121,3,FALSE)</f>
        <v>#N/A</v>
      </c>
      <c r="E41" s="95" t="e">
        <f>VLOOKUP(B41,'пр.взв'!B4:G121,4,FALSE)</f>
        <v>#N/A</v>
      </c>
      <c r="F41" s="88"/>
      <c r="G41" s="88"/>
      <c r="H41" s="89"/>
      <c r="I41" s="90"/>
      <c r="K41" s="94"/>
      <c r="L41" s="86" t="e">
        <f>VLOOKUP(K41,'пр.взв'!B7:E86,2,FALSE)</f>
        <v>#N/A</v>
      </c>
      <c r="M41" s="86" t="e">
        <f>VLOOKUP(K41,'пр.взв'!B4:G122,3,FALSE)</f>
        <v>#N/A</v>
      </c>
      <c r="N41" s="86" t="e">
        <f>VLOOKUP(K41,'пр.взв'!B4:G122,4,FALSE)</f>
        <v>#N/A</v>
      </c>
      <c r="O41" s="88"/>
      <c r="P41" s="88"/>
      <c r="Q41" s="89"/>
      <c r="R41" s="90"/>
    </row>
    <row r="42" spans="1:18" ht="12.75">
      <c r="A42" s="91"/>
      <c r="B42" s="83"/>
      <c r="C42" s="73"/>
      <c r="D42" s="92"/>
      <c r="E42" s="92"/>
      <c r="F42" s="77"/>
      <c r="G42" s="77"/>
      <c r="H42" s="79"/>
      <c r="I42" s="81"/>
      <c r="K42" s="83"/>
      <c r="L42" s="73"/>
      <c r="M42" s="73"/>
      <c r="N42" s="73"/>
      <c r="O42" s="77"/>
      <c r="P42" s="77"/>
      <c r="Q42" s="79"/>
      <c r="R42" s="81"/>
    </row>
    <row r="43" spans="1:18" ht="12.75">
      <c r="A43" s="91"/>
      <c r="B43" s="83"/>
      <c r="C43" s="85" t="e">
        <f>VLOOKUP(B43,'пр.взв'!B7:E86,2,FALSE)</f>
        <v>#N/A</v>
      </c>
      <c r="D43" s="92" t="e">
        <f>VLOOKUP(B43,'пр.взв'!B3:G122,3,FALSE)</f>
        <v>#N/A</v>
      </c>
      <c r="E43" s="92" t="e">
        <f>VLOOKUP(B43,'пр.взв'!B4:G122,4,FALSE)</f>
        <v>#N/A</v>
      </c>
      <c r="F43" s="77"/>
      <c r="G43" s="77"/>
      <c r="H43" s="79"/>
      <c r="I43" s="81"/>
      <c r="K43" s="83"/>
      <c r="L43" s="85" t="e">
        <f>VLOOKUP(K43,'пр.взв'!B7:F86,2,FALSE)</f>
        <v>#N/A</v>
      </c>
      <c r="M43" s="85" t="e">
        <f>VLOOKUP(K43,'пр.взв'!B4:G124,3,FALSE)</f>
        <v>#N/A</v>
      </c>
      <c r="N43" s="85" t="e">
        <f>VLOOKUP(K43,'пр.взв'!B4:G124,4,FALSE)</f>
        <v>#N/A</v>
      </c>
      <c r="O43" s="77"/>
      <c r="P43" s="77"/>
      <c r="Q43" s="79"/>
      <c r="R43" s="81"/>
    </row>
    <row r="44" spans="1:18" ht="13.5" thickBot="1">
      <c r="A44" s="91"/>
      <c r="B44" s="84"/>
      <c r="C44" s="74"/>
      <c r="D44" s="93"/>
      <c r="E44" s="93"/>
      <c r="F44" s="78"/>
      <c r="G44" s="78"/>
      <c r="H44" s="80"/>
      <c r="I44" s="82"/>
      <c r="K44" s="84"/>
      <c r="L44" s="73"/>
      <c r="M44" s="73"/>
      <c r="N44" s="73"/>
      <c r="O44" s="78"/>
      <c r="P44" s="78"/>
      <c r="Q44" s="80"/>
      <c r="R44" s="82"/>
    </row>
    <row r="45" spans="1:18" ht="12.75">
      <c r="A45" s="91"/>
      <c r="B45" s="94"/>
      <c r="C45" s="86" t="e">
        <f>VLOOKUP(B45,'пр.взв'!B7:E86,2,FALSE)</f>
        <v>#N/A</v>
      </c>
      <c r="D45" s="95" t="e">
        <f>VLOOKUP(B45,'пр.взв'!B7:F125,3,FALSE)</f>
        <v>#N/A</v>
      </c>
      <c r="E45" s="95" t="e">
        <f>VLOOKUP(B45,'пр.взв'!B4:G125,4,FALSE)</f>
        <v>#N/A</v>
      </c>
      <c r="F45" s="88"/>
      <c r="G45" s="88"/>
      <c r="H45" s="89"/>
      <c r="I45" s="90"/>
      <c r="K45" s="94"/>
      <c r="L45" s="86" t="e">
        <f>VLOOKUP(K45,'пр.взв'!B7:E86,2,FALSE)</f>
        <v>#N/A</v>
      </c>
      <c r="M45" s="86" t="e">
        <f>VLOOKUP(K45,'пр.взв'!B4:G126,3,FALSE)</f>
        <v>#N/A</v>
      </c>
      <c r="N45" s="86" t="e">
        <f>VLOOKUP(K45,'пр.взв'!B4:G126,4,FALSE)</f>
        <v>#N/A</v>
      </c>
      <c r="O45" s="88"/>
      <c r="P45" s="88"/>
      <c r="Q45" s="89"/>
      <c r="R45" s="90"/>
    </row>
    <row r="46" spans="1:18" ht="12.75">
      <c r="A46" s="91"/>
      <c r="B46" s="83"/>
      <c r="C46" s="73"/>
      <c r="D46" s="92"/>
      <c r="E46" s="92"/>
      <c r="F46" s="77"/>
      <c r="G46" s="77"/>
      <c r="H46" s="79"/>
      <c r="I46" s="81"/>
      <c r="K46" s="83"/>
      <c r="L46" s="73"/>
      <c r="M46" s="73"/>
      <c r="N46" s="73"/>
      <c r="O46" s="77"/>
      <c r="P46" s="77"/>
      <c r="Q46" s="79"/>
      <c r="R46" s="81"/>
    </row>
    <row r="47" spans="1:18" ht="12.75">
      <c r="A47" s="91"/>
      <c r="B47" s="83"/>
      <c r="C47" s="85" t="e">
        <f>VLOOKUP(B47,'пр.взв'!B7:E86,2,FALSE)</f>
        <v>#N/A</v>
      </c>
      <c r="D47" s="92" t="e">
        <f>VLOOKUP(B47,'пр.взв'!B7:G126,3,FALSE)</f>
        <v>#N/A</v>
      </c>
      <c r="E47" s="92" t="e">
        <f>VLOOKUP(B47,'пр.взв'!B4:G126,4,FALSE)</f>
        <v>#N/A</v>
      </c>
      <c r="F47" s="77"/>
      <c r="G47" s="77"/>
      <c r="H47" s="79"/>
      <c r="I47" s="81"/>
      <c r="K47" s="83"/>
      <c r="L47" s="85" t="e">
        <f>VLOOKUP(K47,'пр.взв'!B7:E86,2,FALSE)</f>
        <v>#N/A</v>
      </c>
      <c r="M47" s="85" t="e">
        <f>VLOOKUP(K47,'пр.взв'!B4:G128,3,FALSE)</f>
        <v>#N/A</v>
      </c>
      <c r="N47" s="85" t="e">
        <f>VLOOKUP(K47,'пр.взв'!B4:G128,4,FALSE)</f>
        <v>#N/A</v>
      </c>
      <c r="O47" s="77"/>
      <c r="P47" s="77"/>
      <c r="Q47" s="79"/>
      <c r="R47" s="81"/>
    </row>
    <row r="48" spans="1:18" ht="13.5" thickBot="1">
      <c r="A48" s="91"/>
      <c r="B48" s="84"/>
      <c r="C48" s="74"/>
      <c r="D48" s="93"/>
      <c r="E48" s="93"/>
      <c r="F48" s="78"/>
      <c r="G48" s="78"/>
      <c r="H48" s="80"/>
      <c r="I48" s="82"/>
      <c r="K48" s="84"/>
      <c r="L48" s="73"/>
      <c r="M48" s="73"/>
      <c r="N48" s="73"/>
      <c r="O48" s="78"/>
      <c r="P48" s="78"/>
      <c r="Q48" s="80"/>
      <c r="R48" s="82"/>
    </row>
    <row r="49" spans="1:18" ht="12.75">
      <c r="A49" s="91"/>
      <c r="B49" s="94"/>
      <c r="C49" s="86" t="e">
        <f>VLOOKUP(B49,'пр.взв'!B3:E86,2,FALSE)</f>
        <v>#N/A</v>
      </c>
      <c r="D49" s="95" t="e">
        <f>VLOOKUP(B49,'пр.взв'!B5:F129,3,FALSE)</f>
        <v>#N/A</v>
      </c>
      <c r="E49" s="95" t="e">
        <f>VLOOKUP(B49,'пр.взв'!B4:G129,4,FALSE)</f>
        <v>#N/A</v>
      </c>
      <c r="F49" s="88"/>
      <c r="G49" s="88"/>
      <c r="H49" s="89"/>
      <c r="I49" s="90"/>
      <c r="K49" s="94"/>
      <c r="L49" s="86" t="e">
        <f>VLOOKUP(K49,'пр.взв'!B7:E86,2,FALSE)</f>
        <v>#N/A</v>
      </c>
      <c r="M49" s="86" t="e">
        <f>VLOOKUP(K49,'пр.взв'!B5:G130,3,FALSE)</f>
        <v>#N/A</v>
      </c>
      <c r="N49" s="86" t="e">
        <f>VLOOKUP(K49,'пр.взв'!B5:G130,4,FALSE)</f>
        <v>#N/A</v>
      </c>
      <c r="O49" s="88"/>
      <c r="P49" s="88"/>
      <c r="Q49" s="89"/>
      <c r="R49" s="90"/>
    </row>
    <row r="50" spans="1:18" ht="12.75">
      <c r="A50" s="91"/>
      <c r="B50" s="83"/>
      <c r="C50" s="73"/>
      <c r="D50" s="92"/>
      <c r="E50" s="92"/>
      <c r="F50" s="77"/>
      <c r="G50" s="77"/>
      <c r="H50" s="79"/>
      <c r="I50" s="81"/>
      <c r="K50" s="83"/>
      <c r="L50" s="73"/>
      <c r="M50" s="73"/>
      <c r="N50" s="73"/>
      <c r="O50" s="77"/>
      <c r="P50" s="77"/>
      <c r="Q50" s="79"/>
      <c r="R50" s="81"/>
    </row>
    <row r="51" spans="1:18" ht="12.75">
      <c r="A51" s="91"/>
      <c r="B51" s="83"/>
      <c r="C51" s="85" t="e">
        <f>VLOOKUP(B51,'пр.взв'!B7:E86,2,FALSE)</f>
        <v>#N/A</v>
      </c>
      <c r="D51" s="92" t="e">
        <f>VLOOKUP(B51,'пр.взв'!B5:G130,3,FALSE)</f>
        <v>#N/A</v>
      </c>
      <c r="E51" s="92" t="e">
        <f>VLOOKUP(B51,'пр.взв'!B5:G130,4,FALSE)</f>
        <v>#N/A</v>
      </c>
      <c r="F51" s="77"/>
      <c r="G51" s="77"/>
      <c r="H51" s="79"/>
      <c r="I51" s="81"/>
      <c r="K51" s="83"/>
      <c r="L51" s="85" t="e">
        <f>VLOOKUP(K51,'пр.взв'!B7:E86,2,FALSE)</f>
        <v>#N/A</v>
      </c>
      <c r="M51" s="85" t="e">
        <f>VLOOKUP(K51,'пр.взв'!B5:G132,3,FALSE)</f>
        <v>#N/A</v>
      </c>
      <c r="N51" s="85" t="e">
        <f>VLOOKUP(K51,'пр.взв'!B5:G132,4,FALSE)</f>
        <v>#N/A</v>
      </c>
      <c r="O51" s="77"/>
      <c r="P51" s="77"/>
      <c r="Q51" s="79"/>
      <c r="R51" s="81"/>
    </row>
    <row r="52" spans="1:18" ht="13.5" thickBot="1">
      <c r="A52" s="91"/>
      <c r="B52" s="84"/>
      <c r="C52" s="74"/>
      <c r="D52" s="93"/>
      <c r="E52" s="93"/>
      <c r="F52" s="78"/>
      <c r="G52" s="78"/>
      <c r="H52" s="80"/>
      <c r="I52" s="82"/>
      <c r="K52" s="84"/>
      <c r="L52" s="73"/>
      <c r="M52" s="73"/>
      <c r="N52" s="73"/>
      <c r="O52" s="78"/>
      <c r="P52" s="78"/>
      <c r="Q52" s="80"/>
      <c r="R52" s="82"/>
    </row>
    <row r="53" spans="1:18" ht="12.75">
      <c r="A53" s="91"/>
      <c r="B53" s="94"/>
      <c r="C53" s="86" t="e">
        <f>VLOOKUP(B53,'пр.взв'!B7:E86,2,FALSE)</f>
        <v>#N/A</v>
      </c>
      <c r="D53" s="95" t="e">
        <f>VLOOKUP(B53,'пр.взв'!B5:F133,3,FALSE)</f>
        <v>#N/A</v>
      </c>
      <c r="E53" s="95" t="e">
        <f>VLOOKUP(B53,'пр.взв'!B5:G133,4,FALSE)</f>
        <v>#N/A</v>
      </c>
      <c r="F53" s="88"/>
      <c r="G53" s="88"/>
      <c r="H53" s="89"/>
      <c r="I53" s="90"/>
      <c r="K53" s="94"/>
      <c r="L53" s="86" t="e">
        <f>VLOOKUP(K53,'пр.взв'!B7:E86,2,FALSE)</f>
        <v>#N/A</v>
      </c>
      <c r="M53" s="86" t="e">
        <f>VLOOKUP(K53,'пр.взв'!B5:G134,3,FALSE)</f>
        <v>#N/A</v>
      </c>
      <c r="N53" s="86" t="e">
        <f>VLOOKUP(K53,'пр.взв'!B5:G134,4,FALSE)</f>
        <v>#N/A</v>
      </c>
      <c r="O53" s="88"/>
      <c r="P53" s="88"/>
      <c r="Q53" s="89"/>
      <c r="R53" s="90"/>
    </row>
    <row r="54" spans="1:18" ht="12.75">
      <c r="A54" s="91"/>
      <c r="B54" s="83"/>
      <c r="C54" s="73"/>
      <c r="D54" s="92"/>
      <c r="E54" s="92"/>
      <c r="F54" s="77"/>
      <c r="G54" s="77"/>
      <c r="H54" s="79"/>
      <c r="I54" s="81"/>
      <c r="K54" s="83"/>
      <c r="L54" s="73"/>
      <c r="M54" s="73"/>
      <c r="N54" s="73"/>
      <c r="O54" s="77"/>
      <c r="P54" s="77"/>
      <c r="Q54" s="79"/>
      <c r="R54" s="81"/>
    </row>
    <row r="55" spans="1:18" ht="12.75">
      <c r="A55" s="91"/>
      <c r="B55" s="83"/>
      <c r="C55" s="85" t="e">
        <f>VLOOKUP(B55,'пр.взв'!B7:E86,2,FALSE)</f>
        <v>#N/A</v>
      </c>
      <c r="D55" s="92" t="e">
        <f>VLOOKUP(B55,'пр.взв'!B5:G134,3,FALSE)</f>
        <v>#N/A</v>
      </c>
      <c r="E55" s="92" t="e">
        <f>VLOOKUP(B55,'пр.взв'!B5:G134,4,FALSE)</f>
        <v>#N/A</v>
      </c>
      <c r="F55" s="77"/>
      <c r="G55" s="77"/>
      <c r="H55" s="79"/>
      <c r="I55" s="81"/>
      <c r="K55" s="83"/>
      <c r="L55" s="85" t="e">
        <f>VLOOKUP(K55,'пр.взв'!B7:E86,2,FALSE)</f>
        <v>#N/A</v>
      </c>
      <c r="M55" s="85" t="e">
        <f>VLOOKUP(K55,'пр.взв'!B5:G136,3,FALSE)</f>
        <v>#N/A</v>
      </c>
      <c r="N55" s="85" t="e">
        <f>VLOOKUP(K55,'пр.взв'!B5:G136,4,FALSE)</f>
        <v>#N/A</v>
      </c>
      <c r="O55" s="77"/>
      <c r="P55" s="77"/>
      <c r="Q55" s="79"/>
      <c r="R55" s="81"/>
    </row>
    <row r="56" spans="1:18" ht="13.5" thickBot="1">
      <c r="A56" s="91"/>
      <c r="B56" s="84"/>
      <c r="C56" s="74"/>
      <c r="D56" s="93"/>
      <c r="E56" s="93"/>
      <c r="F56" s="78"/>
      <c r="G56" s="78"/>
      <c r="H56" s="80"/>
      <c r="I56" s="82"/>
      <c r="K56" s="84"/>
      <c r="L56" s="73"/>
      <c r="M56" s="73"/>
      <c r="N56" s="73"/>
      <c r="O56" s="78"/>
      <c r="P56" s="78"/>
      <c r="Q56" s="80"/>
      <c r="R56" s="82"/>
    </row>
    <row r="57" spans="1:18" ht="12.75">
      <c r="A57" s="91"/>
      <c r="B57" s="94"/>
      <c r="C57" s="86" t="e">
        <f>VLOOKUP(B57,'пр.взв'!B7:E86,2,FALSE)</f>
        <v>#N/A</v>
      </c>
      <c r="D57" s="95" t="e">
        <f>VLOOKUP(B57,'пр.взв'!B5:F137,3,FALSE)</f>
        <v>#N/A</v>
      </c>
      <c r="E57" s="95" t="e">
        <f>VLOOKUP(B57,'пр.взв'!B5:G137,4,FALSE)</f>
        <v>#N/A</v>
      </c>
      <c r="F57" s="87"/>
      <c r="G57" s="88"/>
      <c r="H57" s="89"/>
      <c r="I57" s="90"/>
      <c r="K57" s="94"/>
      <c r="L57" s="86" t="e">
        <f>VLOOKUP(K57,'пр.взв'!B7:E86,2,FALSE)</f>
        <v>#N/A</v>
      </c>
      <c r="M57" s="86" t="e">
        <f>VLOOKUP(K57,'пр.взв'!B5:G138,3,FALSE)</f>
        <v>#N/A</v>
      </c>
      <c r="N57" s="86" t="e">
        <f>VLOOKUP(K57,'пр.взв'!B5:G138,4,FALSE)</f>
        <v>#N/A</v>
      </c>
      <c r="O57" s="87"/>
      <c r="P57" s="88"/>
      <c r="Q57" s="89"/>
      <c r="R57" s="90"/>
    </row>
    <row r="58" spans="1:18" ht="12.75">
      <c r="A58" s="91"/>
      <c r="B58" s="83"/>
      <c r="C58" s="73"/>
      <c r="D58" s="92"/>
      <c r="E58" s="92"/>
      <c r="F58" s="75"/>
      <c r="G58" s="77"/>
      <c r="H58" s="79"/>
      <c r="I58" s="81"/>
      <c r="K58" s="83"/>
      <c r="L58" s="73"/>
      <c r="M58" s="73"/>
      <c r="N58" s="73"/>
      <c r="O58" s="75"/>
      <c r="P58" s="77"/>
      <c r="Q58" s="79"/>
      <c r="R58" s="81"/>
    </row>
    <row r="59" spans="1:18" ht="12.75">
      <c r="A59" s="91"/>
      <c r="B59" s="83"/>
      <c r="C59" s="85" t="e">
        <f>VLOOKUP(B59,'пр.взв'!B7:E86,2,FALSE)</f>
        <v>#N/A</v>
      </c>
      <c r="D59" s="92" t="e">
        <f>VLOOKUP(B59,'пр.взв'!B5:G138,3,FALSE)</f>
        <v>#N/A</v>
      </c>
      <c r="E59" s="92" t="e">
        <f>VLOOKUP(B59,'пр.взв'!B5:G138,4,FALSE)</f>
        <v>#N/A</v>
      </c>
      <c r="F59" s="75"/>
      <c r="G59" s="77"/>
      <c r="H59" s="79"/>
      <c r="I59" s="81"/>
      <c r="K59" s="83"/>
      <c r="L59" s="85" t="e">
        <f>VLOOKUP(K59,'пр.взв'!B7:E86,2,FALSE)</f>
        <v>#N/A</v>
      </c>
      <c r="M59" s="73" t="e">
        <f>VLOOKUP(K59,'пр.взв'!B5:G140,3,FALSE)</f>
        <v>#N/A</v>
      </c>
      <c r="N59" s="73" t="e">
        <f>VLOOKUP(K59,'пр.взв'!B5:G140,4,FALSE)</f>
        <v>#N/A</v>
      </c>
      <c r="O59" s="75"/>
      <c r="P59" s="77"/>
      <c r="Q59" s="79"/>
      <c r="R59" s="81"/>
    </row>
    <row r="60" spans="1:18" ht="13.5" thickBot="1">
      <c r="A60" s="91"/>
      <c r="B60" s="84"/>
      <c r="C60" s="74"/>
      <c r="D60" s="93"/>
      <c r="E60" s="93"/>
      <c r="F60" s="76"/>
      <c r="G60" s="78"/>
      <c r="H60" s="80"/>
      <c r="I60" s="82"/>
      <c r="K60" s="84"/>
      <c r="L60" s="74"/>
      <c r="M60" s="74"/>
      <c r="N60" s="74"/>
      <c r="O60" s="76"/>
      <c r="P60" s="78"/>
      <c r="Q60" s="80"/>
      <c r="R60" s="82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</sheetData>
  <sheetProtection/>
  <mergeCells count="495">
    <mergeCell ref="B1:I1"/>
    <mergeCell ref="K1:R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K3:K4"/>
    <mergeCell ref="L3:L4"/>
    <mergeCell ref="M3:M4"/>
    <mergeCell ref="N3:N4"/>
    <mergeCell ref="O3:O4"/>
    <mergeCell ref="P3:P4"/>
    <mergeCell ref="Q3:Q4"/>
    <mergeCell ref="R3:R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K5:K6"/>
    <mergeCell ref="L5:L6"/>
    <mergeCell ref="M5:M6"/>
    <mergeCell ref="N5:N6"/>
    <mergeCell ref="O5:O6"/>
    <mergeCell ref="P5:P6"/>
    <mergeCell ref="Q5:Q6"/>
    <mergeCell ref="R5:R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K7:K8"/>
    <mergeCell ref="L7:L8"/>
    <mergeCell ref="M7:M8"/>
    <mergeCell ref="N7:N8"/>
    <mergeCell ref="O7:O8"/>
    <mergeCell ref="P7:P8"/>
    <mergeCell ref="Q7:Q8"/>
    <mergeCell ref="R7:R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L10"/>
    <mergeCell ref="M9:M10"/>
    <mergeCell ref="N9:N10"/>
    <mergeCell ref="O9:O10"/>
    <mergeCell ref="P9:P10"/>
    <mergeCell ref="Q9:Q10"/>
    <mergeCell ref="R9:R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K11:K12"/>
    <mergeCell ref="L11:L12"/>
    <mergeCell ref="M11:M12"/>
    <mergeCell ref="N11:N12"/>
    <mergeCell ref="O11:O12"/>
    <mergeCell ref="P11:P12"/>
    <mergeCell ref="Q11:Q12"/>
    <mergeCell ref="R11:R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N13:N14"/>
    <mergeCell ref="O13:O14"/>
    <mergeCell ref="P13:P14"/>
    <mergeCell ref="Q13:Q14"/>
    <mergeCell ref="R13:R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N15:N16"/>
    <mergeCell ref="O15:O16"/>
    <mergeCell ref="P15:P16"/>
    <mergeCell ref="Q15:Q16"/>
    <mergeCell ref="R15:R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K17:K18"/>
    <mergeCell ref="L17:L18"/>
    <mergeCell ref="M17:M18"/>
    <mergeCell ref="N17:N18"/>
    <mergeCell ref="O17:O18"/>
    <mergeCell ref="P17:P18"/>
    <mergeCell ref="Q17:Q18"/>
    <mergeCell ref="R17:R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K19:K20"/>
    <mergeCell ref="L19:L20"/>
    <mergeCell ref="M19:M20"/>
    <mergeCell ref="N19:N20"/>
    <mergeCell ref="O19:O20"/>
    <mergeCell ref="P19:P20"/>
    <mergeCell ref="Q19:Q20"/>
    <mergeCell ref="R19:R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N21:N22"/>
    <mergeCell ref="O21:O22"/>
    <mergeCell ref="P21:P22"/>
    <mergeCell ref="Q21:Q22"/>
    <mergeCell ref="R21:R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K23:K24"/>
    <mergeCell ref="L23:L24"/>
    <mergeCell ref="M23:M24"/>
    <mergeCell ref="N23:N24"/>
    <mergeCell ref="O23:O24"/>
    <mergeCell ref="P23:P24"/>
    <mergeCell ref="Q23:Q24"/>
    <mergeCell ref="R23:R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K25:K26"/>
    <mergeCell ref="L25:L26"/>
    <mergeCell ref="M25:M26"/>
    <mergeCell ref="N25:N26"/>
    <mergeCell ref="O25:O26"/>
    <mergeCell ref="P25:P26"/>
    <mergeCell ref="Q25:Q26"/>
    <mergeCell ref="R25:R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K27:K28"/>
    <mergeCell ref="L27:L28"/>
    <mergeCell ref="M27:M28"/>
    <mergeCell ref="N27:N28"/>
    <mergeCell ref="O27:O28"/>
    <mergeCell ref="P27:P28"/>
    <mergeCell ref="Q27:Q28"/>
    <mergeCell ref="R27:R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K29:K30"/>
    <mergeCell ref="L29:L30"/>
    <mergeCell ref="M29:M30"/>
    <mergeCell ref="N29:N30"/>
    <mergeCell ref="O29:O30"/>
    <mergeCell ref="P29:P30"/>
    <mergeCell ref="Q29:Q30"/>
    <mergeCell ref="R29:R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K31:K32"/>
    <mergeCell ref="L31:L32"/>
    <mergeCell ref="M31:M32"/>
    <mergeCell ref="N31:N32"/>
    <mergeCell ref="O31:O32"/>
    <mergeCell ref="P31:P32"/>
    <mergeCell ref="Q31:Q32"/>
    <mergeCell ref="R31:R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K33:K34"/>
    <mergeCell ref="L33:L34"/>
    <mergeCell ref="M33:M34"/>
    <mergeCell ref="N33:N34"/>
    <mergeCell ref="O33:O34"/>
    <mergeCell ref="P33:P34"/>
    <mergeCell ref="Q33:Q34"/>
    <mergeCell ref="R33:R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K35:K36"/>
    <mergeCell ref="L35:L36"/>
    <mergeCell ref="M35:M36"/>
    <mergeCell ref="N35:N36"/>
    <mergeCell ref="O35:O36"/>
    <mergeCell ref="P35:P36"/>
    <mergeCell ref="Q35:Q36"/>
    <mergeCell ref="R35:R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K39:K40"/>
    <mergeCell ref="L39:L40"/>
    <mergeCell ref="M39:M40"/>
    <mergeCell ref="N39:N40"/>
    <mergeCell ref="O39:O40"/>
    <mergeCell ref="P39:P40"/>
    <mergeCell ref="Q39:Q40"/>
    <mergeCell ref="R39:R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K41:K42"/>
    <mergeCell ref="L41:L42"/>
    <mergeCell ref="M41:M42"/>
    <mergeCell ref="N41:N42"/>
    <mergeCell ref="O41:O42"/>
    <mergeCell ref="P41:P42"/>
    <mergeCell ref="Q41:Q42"/>
    <mergeCell ref="R41:R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K43:K44"/>
    <mergeCell ref="L43:L44"/>
    <mergeCell ref="M43:M44"/>
    <mergeCell ref="N43:N44"/>
    <mergeCell ref="O43:O44"/>
    <mergeCell ref="P43:P44"/>
    <mergeCell ref="Q43:Q44"/>
    <mergeCell ref="R43:R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K45:K46"/>
    <mergeCell ref="L45:L46"/>
    <mergeCell ref="M45:M46"/>
    <mergeCell ref="N45:N46"/>
    <mergeCell ref="O45:O46"/>
    <mergeCell ref="P45:P46"/>
    <mergeCell ref="Q45:Q46"/>
    <mergeCell ref="R45:R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K47:K48"/>
    <mergeCell ref="L47:L48"/>
    <mergeCell ref="M47:M48"/>
    <mergeCell ref="N47:N48"/>
    <mergeCell ref="O47:O48"/>
    <mergeCell ref="P47:P48"/>
    <mergeCell ref="Q47:Q48"/>
    <mergeCell ref="R47:R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K49:K50"/>
    <mergeCell ref="L49:L50"/>
    <mergeCell ref="M49:M50"/>
    <mergeCell ref="N49:N50"/>
    <mergeCell ref="O49:O50"/>
    <mergeCell ref="P49:P50"/>
    <mergeCell ref="Q49:Q50"/>
    <mergeCell ref="R49:R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L51:L52"/>
    <mergeCell ref="M51:M52"/>
    <mergeCell ref="N51:N52"/>
    <mergeCell ref="O51:O52"/>
    <mergeCell ref="P51:P52"/>
    <mergeCell ref="Q51:Q52"/>
    <mergeCell ref="R51:R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K53:K54"/>
    <mergeCell ref="L53:L54"/>
    <mergeCell ref="M53:M54"/>
    <mergeCell ref="N53:N54"/>
    <mergeCell ref="O53:O54"/>
    <mergeCell ref="P53:P54"/>
    <mergeCell ref="Q53:Q54"/>
    <mergeCell ref="R53:R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K55:K56"/>
    <mergeCell ref="L55:L56"/>
    <mergeCell ref="M55:M56"/>
    <mergeCell ref="N55:N56"/>
    <mergeCell ref="O55:O56"/>
    <mergeCell ref="P55:P56"/>
    <mergeCell ref="Q55:Q56"/>
    <mergeCell ref="R55:R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K57:K58"/>
    <mergeCell ref="L57:L58"/>
    <mergeCell ref="M57:M58"/>
    <mergeCell ref="N57:N58"/>
    <mergeCell ref="O57:O58"/>
    <mergeCell ref="P57:P58"/>
    <mergeCell ref="Q57:Q58"/>
    <mergeCell ref="R57:R58"/>
    <mergeCell ref="M59:M60"/>
    <mergeCell ref="A59:A60"/>
    <mergeCell ref="B59:B60"/>
    <mergeCell ref="C59:C60"/>
    <mergeCell ref="D59:D60"/>
    <mergeCell ref="E59:E60"/>
    <mergeCell ref="F59:F60"/>
    <mergeCell ref="N59:N60"/>
    <mergeCell ref="O59:O60"/>
    <mergeCell ref="P59:P60"/>
    <mergeCell ref="Q59:Q60"/>
    <mergeCell ref="R59:R60"/>
    <mergeCell ref="G59:G60"/>
    <mergeCell ref="H59:H60"/>
    <mergeCell ref="I59:I60"/>
    <mergeCell ref="K59:K60"/>
    <mergeCell ref="L59:L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D1">
      <selection activeCell="K1" sqref="K1:R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99" t="s">
        <v>23</v>
      </c>
      <c r="C1" s="99"/>
      <c r="D1" s="99"/>
      <c r="E1" s="99"/>
      <c r="F1" s="99"/>
      <c r="G1" s="99"/>
      <c r="H1" s="99"/>
      <c r="I1" s="99"/>
      <c r="K1" s="112" t="s">
        <v>23</v>
      </c>
      <c r="L1" s="112"/>
      <c r="M1" s="112"/>
      <c r="N1" s="112"/>
      <c r="O1" s="112"/>
      <c r="P1" s="112"/>
      <c r="Q1" s="112"/>
      <c r="R1" s="112"/>
    </row>
    <row r="2" spans="1:18" ht="15" customHeight="1" thickBot="1">
      <c r="A2" s="11"/>
      <c r="B2" s="13"/>
      <c r="C2" s="13" t="s">
        <v>84</v>
      </c>
      <c r="D2" s="52" t="s">
        <v>0</v>
      </c>
      <c r="E2" s="13"/>
      <c r="F2" s="30" t="str">
        <f>HYPERLINK('пр.взв'!D4)</f>
        <v>В.к.    90    кг.</v>
      </c>
      <c r="G2" s="13"/>
      <c r="H2" s="13"/>
      <c r="I2" s="13"/>
      <c r="K2" s="1"/>
      <c r="L2" s="1" t="s">
        <v>84</v>
      </c>
      <c r="M2" s="53" t="s">
        <v>79</v>
      </c>
      <c r="N2" s="1"/>
      <c r="O2" s="30" t="str">
        <f>HYPERLINK('пр.взв'!D4)</f>
        <v>В.к.    90    кг.</v>
      </c>
      <c r="P2" s="1"/>
      <c r="Q2" s="1"/>
      <c r="R2" s="1"/>
    </row>
    <row r="3" spans="1:18" ht="12.75">
      <c r="A3" s="91"/>
      <c r="B3" s="100" t="s">
        <v>5</v>
      </c>
      <c r="C3" s="102" t="s">
        <v>2</v>
      </c>
      <c r="D3" s="104" t="s">
        <v>24</v>
      </c>
      <c r="E3" s="102" t="s">
        <v>25</v>
      </c>
      <c r="F3" s="102" t="s">
        <v>26</v>
      </c>
      <c r="G3" s="104" t="s">
        <v>27</v>
      </c>
      <c r="H3" s="102" t="s">
        <v>28</v>
      </c>
      <c r="I3" s="97" t="s">
        <v>29</v>
      </c>
      <c r="K3" s="113" t="s">
        <v>5</v>
      </c>
      <c r="L3" s="115" t="s">
        <v>2</v>
      </c>
      <c r="M3" s="117" t="s">
        <v>24</v>
      </c>
      <c r="N3" s="115" t="s">
        <v>25</v>
      </c>
      <c r="O3" s="115" t="s">
        <v>26</v>
      </c>
      <c r="P3" s="117" t="s">
        <v>27</v>
      </c>
      <c r="Q3" s="115" t="s">
        <v>28</v>
      </c>
      <c r="R3" s="119" t="s">
        <v>29</v>
      </c>
    </row>
    <row r="4" spans="1:18" ht="13.5" thickBot="1">
      <c r="A4" s="91"/>
      <c r="B4" s="101"/>
      <c r="C4" s="103"/>
      <c r="D4" s="105"/>
      <c r="E4" s="103"/>
      <c r="F4" s="103"/>
      <c r="G4" s="105"/>
      <c r="H4" s="103"/>
      <c r="I4" s="98"/>
      <c r="K4" s="114"/>
      <c r="L4" s="116"/>
      <c r="M4" s="118"/>
      <c r="N4" s="116"/>
      <c r="O4" s="116"/>
      <c r="P4" s="118"/>
      <c r="Q4" s="116"/>
      <c r="R4" s="120"/>
    </row>
    <row r="5" spans="1:18" ht="12.75">
      <c r="A5" s="91"/>
      <c r="B5" s="94">
        <v>3</v>
      </c>
      <c r="C5" s="86" t="str">
        <f>VLOOKUP(B5,'пр.взв'!B7:E85,2,FALSE)</f>
        <v>Николаев Кирилл Андреевич</v>
      </c>
      <c r="D5" s="95" t="str">
        <f>VLOOKUP(B5,'пр.взв'!B7:F85,3,FALSE)</f>
        <v>18.02.95,мс</v>
      </c>
      <c r="E5" s="95" t="str">
        <f>VLOOKUP(B5,'пр.взв'!B5:G85,4,FALSE)</f>
        <v>Москва,"Динамо"</v>
      </c>
      <c r="F5" s="88"/>
      <c r="G5" s="88"/>
      <c r="H5" s="89"/>
      <c r="I5" s="90"/>
      <c r="K5" s="94">
        <v>12</v>
      </c>
      <c r="L5" s="86" t="str">
        <f>VLOOKUP(K5,'пр.взв'!B7:E86,2,FALSE)</f>
        <v>Шишков Сергей Николаевич</v>
      </c>
      <c r="M5" s="86" t="str">
        <f>VLOOKUP(K5,'пр.взв'!B7:G86,3,FALSE)</f>
        <v>13.06.95,мс</v>
      </c>
      <c r="N5" s="86" t="str">
        <f>VLOOKUP(K5,'пр.взв'!B7:G86,4,FALSE)</f>
        <v>Москва,"Динамо"</v>
      </c>
      <c r="O5" s="88"/>
      <c r="P5" s="88"/>
      <c r="Q5" s="89"/>
      <c r="R5" s="90"/>
    </row>
    <row r="6" spans="1:18" ht="12.75">
      <c r="A6" s="91"/>
      <c r="B6" s="83"/>
      <c r="C6" s="73"/>
      <c r="D6" s="92"/>
      <c r="E6" s="92"/>
      <c r="F6" s="77"/>
      <c r="G6" s="77"/>
      <c r="H6" s="79"/>
      <c r="I6" s="81"/>
      <c r="K6" s="83"/>
      <c r="L6" s="73"/>
      <c r="M6" s="73"/>
      <c r="N6" s="73"/>
      <c r="O6" s="77"/>
      <c r="P6" s="77"/>
      <c r="Q6" s="79"/>
      <c r="R6" s="81"/>
    </row>
    <row r="7" spans="1:18" ht="12.75">
      <c r="A7" s="91"/>
      <c r="B7" s="83">
        <v>10</v>
      </c>
      <c r="C7" s="85" t="str">
        <f>VLOOKUP(B7,'пр.взв'!B7:G86,2,FALSE)</f>
        <v>Оганисян Давид Гагикович</v>
      </c>
      <c r="D7" s="92" t="str">
        <f>VLOOKUP(B7,'пр.взв'!B7:G86,3,FALSE)</f>
        <v>11.05.94,мс</v>
      </c>
      <c r="E7" s="92" t="str">
        <f>VLOOKUP(B7,'пр.взв'!B7:G86,4,FALSE)</f>
        <v>ЮФО,Краснодарский кр.,Армавир,"Динамо"</v>
      </c>
      <c r="F7" s="77"/>
      <c r="G7" s="77"/>
      <c r="H7" s="79"/>
      <c r="I7" s="81"/>
      <c r="K7" s="83">
        <v>20</v>
      </c>
      <c r="L7" s="85" t="str">
        <f>VLOOKUP(K7,'пр.взв'!B7:E86,2,FALSE)</f>
        <v>Акопов Виталий Александрович</v>
      </c>
      <c r="M7" s="85" t="str">
        <f>VLOOKUP(K7,'пр.взв'!B7:G88,3,FALSE)</f>
        <v>09.06.96,кмс</v>
      </c>
      <c r="N7" s="85" t="str">
        <f>VLOOKUP(K7,'пр.взв'!B7:G88,4,FALSE)</f>
        <v>Москва,"Динамо"</v>
      </c>
      <c r="O7" s="77"/>
      <c r="P7" s="77"/>
      <c r="Q7" s="79"/>
      <c r="R7" s="81"/>
    </row>
    <row r="8" spans="1:18" ht="13.5" thickBot="1">
      <c r="A8" s="91"/>
      <c r="B8" s="84"/>
      <c r="C8" s="74"/>
      <c r="D8" s="93"/>
      <c r="E8" s="93"/>
      <c r="F8" s="78"/>
      <c r="G8" s="78"/>
      <c r="H8" s="80"/>
      <c r="I8" s="82"/>
      <c r="K8" s="84"/>
      <c r="L8" s="73"/>
      <c r="M8" s="73"/>
      <c r="N8" s="73"/>
      <c r="O8" s="78"/>
      <c r="P8" s="78"/>
      <c r="Q8" s="80"/>
      <c r="R8" s="82"/>
    </row>
    <row r="9" spans="1:18" ht="12.75">
      <c r="A9" s="91"/>
      <c r="B9" s="94"/>
      <c r="C9" s="86" t="e">
        <f>VLOOKUP(B9,'пр.взв'!B7:E876,2,FALSE)</f>
        <v>#N/A</v>
      </c>
      <c r="D9" s="95" t="e">
        <f>VLOOKUP(B9,'пр.взв'!B7:F89,3,FALSE)</f>
        <v>#N/A</v>
      </c>
      <c r="E9" s="95" t="e">
        <f>VLOOKUP(B9,'пр.взв'!B7:G89,4,FALSE)</f>
        <v>#N/A</v>
      </c>
      <c r="F9" s="88"/>
      <c r="G9" s="88"/>
      <c r="H9" s="89"/>
      <c r="I9" s="90"/>
      <c r="K9" s="94"/>
      <c r="L9" s="86"/>
      <c r="M9" s="86"/>
      <c r="N9" s="86"/>
      <c r="O9" s="88"/>
      <c r="P9" s="88"/>
      <c r="Q9" s="89"/>
      <c r="R9" s="90"/>
    </row>
    <row r="10" spans="1:18" ht="12.75">
      <c r="A10" s="91"/>
      <c r="B10" s="83"/>
      <c r="C10" s="73"/>
      <c r="D10" s="92"/>
      <c r="E10" s="92"/>
      <c r="F10" s="77"/>
      <c r="G10" s="77"/>
      <c r="H10" s="79"/>
      <c r="I10" s="81"/>
      <c r="K10" s="83"/>
      <c r="L10" s="73"/>
      <c r="M10" s="73"/>
      <c r="N10" s="73"/>
      <c r="O10" s="77"/>
      <c r="P10" s="77"/>
      <c r="Q10" s="79"/>
      <c r="R10" s="81"/>
    </row>
    <row r="11" spans="1:18" ht="12.75">
      <c r="A11" s="91"/>
      <c r="B11" s="83"/>
      <c r="C11" s="85" t="e">
        <f>VLOOKUP(B11,'пр.взв'!B7:E86,2,FALSE)</f>
        <v>#N/A</v>
      </c>
      <c r="D11" s="92" t="e">
        <f>VLOOKUP(B11,'пр.взв'!B7:G90,3,FALSE)</f>
        <v>#N/A</v>
      </c>
      <c r="E11" s="92" t="e">
        <f>VLOOKUP(B11,'пр.взв'!B7:G90,4,FALSE)</f>
        <v>#N/A</v>
      </c>
      <c r="F11" s="77"/>
      <c r="G11" s="77"/>
      <c r="H11" s="79"/>
      <c r="I11" s="81"/>
      <c r="K11" s="83"/>
      <c r="L11" s="85" t="e">
        <f>VLOOKUP(K11,'пр.взв'!B7:E86,2,FALSE)</f>
        <v>#N/A</v>
      </c>
      <c r="M11" s="85" t="e">
        <f>VLOOKUP(K11,'пр.взв'!B7:G92,3,FALSE)</f>
        <v>#N/A</v>
      </c>
      <c r="N11" s="85" t="e">
        <f>VLOOKUP(K11,'пр.взв'!B7:G92,4,FALSE)</f>
        <v>#N/A</v>
      </c>
      <c r="O11" s="77"/>
      <c r="P11" s="77"/>
      <c r="Q11" s="79"/>
      <c r="R11" s="81"/>
    </row>
    <row r="12" spans="1:18" ht="13.5" thickBot="1">
      <c r="A12" s="91"/>
      <c r="B12" s="84"/>
      <c r="C12" s="74"/>
      <c r="D12" s="93"/>
      <c r="E12" s="93"/>
      <c r="F12" s="78"/>
      <c r="G12" s="78"/>
      <c r="H12" s="80"/>
      <c r="I12" s="82"/>
      <c r="K12" s="84"/>
      <c r="L12" s="73"/>
      <c r="M12" s="73"/>
      <c r="N12" s="73"/>
      <c r="O12" s="78"/>
      <c r="P12" s="78"/>
      <c r="Q12" s="80"/>
      <c r="R12" s="82"/>
    </row>
    <row r="13" spans="1:18" ht="12.75">
      <c r="A13" s="91"/>
      <c r="B13" s="94"/>
      <c r="C13" s="86" t="e">
        <f>VLOOKUP(B13,'пр.взв'!B7:E86,2,FALSE)</f>
        <v>#N/A</v>
      </c>
      <c r="D13" s="95" t="e">
        <f>VLOOKUP(B13,'пр.взв'!B5:F93,3,FALSE)</f>
        <v>#N/A</v>
      </c>
      <c r="E13" s="95" t="e">
        <f>VLOOKUP(B13,'пр.взв'!B3:G93,4,FALSE)</f>
        <v>#N/A</v>
      </c>
      <c r="F13" s="88"/>
      <c r="G13" s="88"/>
      <c r="H13" s="89"/>
      <c r="I13" s="90"/>
      <c r="K13" s="94"/>
      <c r="L13" s="86" t="e">
        <f>VLOOKUP(K13,'пр.взв'!B7:E86,2,FALSE)</f>
        <v>#N/A</v>
      </c>
      <c r="M13" s="86" t="e">
        <f>VLOOKUP(K13,'пр.взв'!B5:G94,3,FALSE)</f>
        <v>#N/A</v>
      </c>
      <c r="N13" s="86" t="e">
        <f>VLOOKUP(K13,'пр.взв'!B5:G94,4,FALSE)</f>
        <v>#N/A</v>
      </c>
      <c r="O13" s="88"/>
      <c r="P13" s="88"/>
      <c r="Q13" s="89"/>
      <c r="R13" s="90"/>
    </row>
    <row r="14" spans="1:18" ht="12.75">
      <c r="A14" s="91"/>
      <c r="B14" s="83"/>
      <c r="C14" s="73"/>
      <c r="D14" s="92"/>
      <c r="E14" s="92"/>
      <c r="F14" s="77"/>
      <c r="G14" s="77"/>
      <c r="H14" s="79"/>
      <c r="I14" s="81"/>
      <c r="K14" s="83"/>
      <c r="L14" s="73"/>
      <c r="M14" s="73"/>
      <c r="N14" s="73"/>
      <c r="O14" s="77"/>
      <c r="P14" s="77"/>
      <c r="Q14" s="79"/>
      <c r="R14" s="81"/>
    </row>
    <row r="15" spans="1:18" ht="12.75">
      <c r="A15" s="91"/>
      <c r="B15" s="83"/>
      <c r="C15" s="85" t="e">
        <f>VLOOKUP(B15,'пр.взв'!B7:E86,2,FALSE)</f>
        <v>#N/A</v>
      </c>
      <c r="D15" s="92" t="e">
        <f>VLOOKUP(B15,'пр.взв'!B5:G94,3,FALSE)</f>
        <v>#N/A</v>
      </c>
      <c r="E15" s="92" t="e">
        <f>VLOOKUP(B15,'пр.взв'!B5:G94,4,FALSE)</f>
        <v>#N/A</v>
      </c>
      <c r="F15" s="77"/>
      <c r="G15" s="77"/>
      <c r="H15" s="79"/>
      <c r="I15" s="81"/>
      <c r="K15" s="83"/>
      <c r="L15" s="85" t="e">
        <f>VLOOKUP(K15,'пр.взв'!B7:E86,2,FALSE)</f>
        <v>#N/A</v>
      </c>
      <c r="M15" s="85" t="e">
        <f>VLOOKUP(K15,'пр.взв'!B5:G96,3,FALSE)</f>
        <v>#N/A</v>
      </c>
      <c r="N15" s="85" t="e">
        <f>VLOOKUP(K15,'пр.взв'!B5:G96,4,FALSE)</f>
        <v>#N/A</v>
      </c>
      <c r="O15" s="77"/>
      <c r="P15" s="77"/>
      <c r="Q15" s="79"/>
      <c r="R15" s="81"/>
    </row>
    <row r="16" spans="1:18" ht="13.5" thickBot="1">
      <c r="A16" s="91"/>
      <c r="B16" s="84"/>
      <c r="C16" s="74"/>
      <c r="D16" s="93"/>
      <c r="E16" s="93"/>
      <c r="F16" s="78"/>
      <c r="G16" s="78"/>
      <c r="H16" s="80"/>
      <c r="I16" s="82"/>
      <c r="K16" s="84"/>
      <c r="L16" s="73"/>
      <c r="M16" s="73"/>
      <c r="N16" s="73"/>
      <c r="O16" s="78"/>
      <c r="P16" s="78"/>
      <c r="Q16" s="80"/>
      <c r="R16" s="82"/>
    </row>
    <row r="17" spans="1:18" ht="12.75">
      <c r="A17" s="91"/>
      <c r="B17" s="94"/>
      <c r="C17" s="86" t="e">
        <f>VLOOKUP(B17,'пр.взв'!B7:E86,2,FALSE)</f>
        <v>#N/A</v>
      </c>
      <c r="D17" s="95" t="e">
        <f>VLOOKUP(B17,'пр.взв'!B7:F97,3,FALSE)</f>
        <v>#N/A</v>
      </c>
      <c r="E17" s="95" t="e">
        <f>VLOOKUP(B17,'пр.взв'!B7:G97,4,FALSE)</f>
        <v>#N/A</v>
      </c>
      <c r="F17" s="88"/>
      <c r="G17" s="88"/>
      <c r="H17" s="89"/>
      <c r="I17" s="90"/>
      <c r="K17" s="94"/>
      <c r="L17" s="86" t="e">
        <f>VLOOKUP(K17,'пр.взв'!B7:E86,2,FALSE)</f>
        <v>#N/A</v>
      </c>
      <c r="M17" s="86" t="e">
        <f>VLOOKUP(K17,'пр.взв'!B7:G98,3,FALSE)</f>
        <v>#N/A</v>
      </c>
      <c r="N17" s="86" t="e">
        <f>VLOOKUP(K17,'пр.взв'!B7:G98,4,FALSE)</f>
        <v>#N/A</v>
      </c>
      <c r="O17" s="88"/>
      <c r="P17" s="88"/>
      <c r="Q17" s="89"/>
      <c r="R17" s="90"/>
    </row>
    <row r="18" spans="1:18" ht="12.75">
      <c r="A18" s="91"/>
      <c r="B18" s="83"/>
      <c r="C18" s="73"/>
      <c r="D18" s="92"/>
      <c r="E18" s="92"/>
      <c r="F18" s="77"/>
      <c r="G18" s="77"/>
      <c r="H18" s="79"/>
      <c r="I18" s="81"/>
      <c r="K18" s="83"/>
      <c r="L18" s="73"/>
      <c r="M18" s="73"/>
      <c r="N18" s="73"/>
      <c r="O18" s="77"/>
      <c r="P18" s="77"/>
      <c r="Q18" s="79"/>
      <c r="R18" s="81"/>
    </row>
    <row r="19" spans="1:18" ht="12.75">
      <c r="A19" s="91"/>
      <c r="B19" s="83"/>
      <c r="C19" s="85" t="e">
        <f>VLOOKUP(B19,'пр.взв'!B7:E86,2,FALSE)</f>
        <v>#N/A</v>
      </c>
      <c r="D19" s="92" t="e">
        <f>VLOOKUP(B19,'пр.взв'!B7:G98,3,FALSE)</f>
        <v>#N/A</v>
      </c>
      <c r="E19" s="92" t="e">
        <f>VLOOKUP(B19,'пр.взв'!B7:G98,4,FALSE)</f>
        <v>#N/A</v>
      </c>
      <c r="F19" s="77"/>
      <c r="G19" s="77"/>
      <c r="H19" s="79"/>
      <c r="I19" s="81"/>
      <c r="K19" s="83"/>
      <c r="L19" s="85" t="e">
        <f>VLOOKUP(K19,'пр.взв'!B7:E86,2,FALSE)</f>
        <v>#N/A</v>
      </c>
      <c r="M19" s="85" t="e">
        <f>VLOOKUP(K19,'пр.взв'!B7:G100,3,FALSE)</f>
        <v>#N/A</v>
      </c>
      <c r="N19" s="85" t="e">
        <f>VLOOKUP(K19,'пр.взв'!B7:G100,4,FALSE)</f>
        <v>#N/A</v>
      </c>
      <c r="O19" s="77"/>
      <c r="P19" s="77"/>
      <c r="Q19" s="79"/>
      <c r="R19" s="81"/>
    </row>
    <row r="20" spans="1:18" ht="13.5" thickBot="1">
      <c r="A20" s="91"/>
      <c r="B20" s="84"/>
      <c r="C20" s="74"/>
      <c r="D20" s="93"/>
      <c r="E20" s="93"/>
      <c r="F20" s="78"/>
      <c r="G20" s="78"/>
      <c r="H20" s="80"/>
      <c r="I20" s="82"/>
      <c r="K20" s="84"/>
      <c r="L20" s="73"/>
      <c r="M20" s="73"/>
      <c r="N20" s="73"/>
      <c r="O20" s="78"/>
      <c r="P20" s="78"/>
      <c r="Q20" s="80"/>
      <c r="R20" s="82"/>
    </row>
    <row r="21" spans="1:18" ht="12.75">
      <c r="A21" s="91"/>
      <c r="B21" s="94"/>
      <c r="C21" s="86" t="e">
        <f>VLOOKUP(B21,'пр.взв'!B7:E86,2,FALSE)</f>
        <v>#N/A</v>
      </c>
      <c r="D21" s="95" t="e">
        <f>VLOOKUP(B21,'пр.взв'!B3:F101,3,FALSE)</f>
        <v>#N/A</v>
      </c>
      <c r="E21" s="95" t="e">
        <f>VLOOKUP(B21,'пр.взв'!B2:G101,4,FALSE)</f>
        <v>#N/A</v>
      </c>
      <c r="F21" s="88"/>
      <c r="G21" s="88"/>
      <c r="H21" s="89"/>
      <c r="I21" s="90"/>
      <c r="K21" s="94"/>
      <c r="L21" s="86" t="e">
        <f>VLOOKUP(K21,'пр.взв'!B7:E86,2,FALSE)</f>
        <v>#N/A</v>
      </c>
      <c r="M21" s="86" t="e">
        <f>VLOOKUP(K21,'пр.взв'!B3:G102,3,FALSE)</f>
        <v>#N/A</v>
      </c>
      <c r="N21" s="86" t="e">
        <f>VLOOKUP(K21,'пр.взв'!B3:G102,4,FALSE)</f>
        <v>#N/A</v>
      </c>
      <c r="O21" s="88"/>
      <c r="P21" s="88"/>
      <c r="Q21" s="89"/>
      <c r="R21" s="90"/>
    </row>
    <row r="22" spans="1:18" ht="12.75">
      <c r="A22" s="91"/>
      <c r="B22" s="83"/>
      <c r="C22" s="73"/>
      <c r="D22" s="92"/>
      <c r="E22" s="92"/>
      <c r="F22" s="77"/>
      <c r="G22" s="77"/>
      <c r="H22" s="79"/>
      <c r="I22" s="81"/>
      <c r="K22" s="83"/>
      <c r="L22" s="73"/>
      <c r="M22" s="73"/>
      <c r="N22" s="73"/>
      <c r="O22" s="77"/>
      <c r="P22" s="77"/>
      <c r="Q22" s="79"/>
      <c r="R22" s="81"/>
    </row>
    <row r="23" spans="1:18" ht="12.75">
      <c r="A23" s="91"/>
      <c r="B23" s="83"/>
      <c r="C23" s="85" t="e">
        <f>VLOOKUP(B23,'пр.взв'!B7:E86,2,FALSE)</f>
        <v>#N/A</v>
      </c>
      <c r="D23" s="92" t="e">
        <f>VLOOKUP(B23,'пр.взв'!B3:G102,3,FALSE)</f>
        <v>#N/A</v>
      </c>
      <c r="E23" s="92" t="e">
        <f>VLOOKUP(B23,'пр.взв'!B2:G102,4,FALSE)</f>
        <v>#N/A</v>
      </c>
      <c r="F23" s="77"/>
      <c r="G23" s="77"/>
      <c r="H23" s="79"/>
      <c r="I23" s="81"/>
      <c r="K23" s="83"/>
      <c r="L23" s="85" t="e">
        <f>VLOOKUP(K23,'пр.взв'!B6:E90,2,FALSE)</f>
        <v>#N/A</v>
      </c>
      <c r="M23" s="85" t="e">
        <f>VLOOKUP(K23,'пр.взв'!B3:G104,3,FALSE)</f>
        <v>#N/A</v>
      </c>
      <c r="N23" s="85" t="e">
        <f>VLOOKUP(K23,'пр.взв'!B3:G104,4,FALSE)</f>
        <v>#N/A</v>
      </c>
      <c r="O23" s="77"/>
      <c r="P23" s="77"/>
      <c r="Q23" s="79"/>
      <c r="R23" s="81"/>
    </row>
    <row r="24" spans="1:18" ht="13.5" thickBot="1">
      <c r="A24" s="91"/>
      <c r="B24" s="84"/>
      <c r="C24" s="74"/>
      <c r="D24" s="93"/>
      <c r="E24" s="93"/>
      <c r="F24" s="78"/>
      <c r="G24" s="78"/>
      <c r="H24" s="80"/>
      <c r="I24" s="82"/>
      <c r="K24" s="84"/>
      <c r="L24" s="73"/>
      <c r="M24" s="73"/>
      <c r="N24" s="73"/>
      <c r="O24" s="78"/>
      <c r="P24" s="78"/>
      <c r="Q24" s="80"/>
      <c r="R24" s="82"/>
    </row>
    <row r="25" spans="1:18" ht="12.75">
      <c r="A25" s="91"/>
      <c r="B25" s="94"/>
      <c r="C25" s="86" t="e">
        <f>VLOOKUP(B25,'пр.взв'!B7:E86,2,FALSE)</f>
        <v>#N/A</v>
      </c>
      <c r="D25" s="95" t="e">
        <f>VLOOKUP(B25,'пр.взв'!B7:F105,3,FALSE)</f>
        <v>#N/A</v>
      </c>
      <c r="E25" s="95" t="e">
        <f>VLOOKUP(B25,'пр.взв'!B2:G105,4,FALSE)</f>
        <v>#N/A</v>
      </c>
      <c r="F25" s="88"/>
      <c r="G25" s="88"/>
      <c r="H25" s="89"/>
      <c r="I25" s="90"/>
      <c r="K25" s="94"/>
      <c r="L25" s="86" t="e">
        <f>VLOOKUP(K25,'пр.взв'!B7:E86,2,FALSE)</f>
        <v>#N/A</v>
      </c>
      <c r="M25" s="86" t="e">
        <f>VLOOKUP(K25,'пр.взв'!B2:G106,3,FALSE)</f>
        <v>#N/A</v>
      </c>
      <c r="N25" s="86" t="e">
        <f>VLOOKUP(K25,'пр.взв'!B7:G106,4,FALSE)</f>
        <v>#N/A</v>
      </c>
      <c r="O25" s="88"/>
      <c r="P25" s="88"/>
      <c r="Q25" s="89"/>
      <c r="R25" s="90"/>
    </row>
    <row r="26" spans="1:18" ht="12.75">
      <c r="A26" s="91"/>
      <c r="B26" s="83"/>
      <c r="C26" s="73"/>
      <c r="D26" s="92"/>
      <c r="E26" s="92"/>
      <c r="F26" s="77"/>
      <c r="G26" s="77"/>
      <c r="H26" s="79"/>
      <c r="I26" s="81"/>
      <c r="K26" s="83"/>
      <c r="L26" s="73"/>
      <c r="M26" s="73"/>
      <c r="N26" s="73"/>
      <c r="O26" s="77"/>
      <c r="P26" s="77"/>
      <c r="Q26" s="79"/>
      <c r="R26" s="81"/>
    </row>
    <row r="27" spans="1:18" ht="12.75">
      <c r="A27" s="91"/>
      <c r="B27" s="83"/>
      <c r="C27" s="85" t="e">
        <f>VLOOKUP(B27,'пр.взв'!B7:E86,2,FALSE)</f>
        <v>#N/A</v>
      </c>
      <c r="D27" s="92" t="e">
        <f>VLOOKUP(B27,'пр.взв'!B7:G106,3,FALSE)</f>
        <v>#N/A</v>
      </c>
      <c r="E27" s="92" t="e">
        <f>VLOOKUP(B27,'пр.взв'!B2:G106,4,FALSE)</f>
        <v>#N/A</v>
      </c>
      <c r="F27" s="77"/>
      <c r="G27" s="77"/>
      <c r="H27" s="79"/>
      <c r="I27" s="81"/>
      <c r="K27" s="83"/>
      <c r="L27" s="85" t="e">
        <f>VLOOKUP(K27,'пр.взв'!B7:E86,2,FALSE)</f>
        <v>#N/A</v>
      </c>
      <c r="M27" s="85" t="e">
        <f>VLOOKUP(K27,'пр.взв'!B2:G108,3,FALSE)</f>
        <v>#N/A</v>
      </c>
      <c r="N27" s="85" t="e">
        <f>VLOOKUP(K27,'пр.взв'!B7:G108,4,FALSE)</f>
        <v>#N/A</v>
      </c>
      <c r="O27" s="77"/>
      <c r="P27" s="77"/>
      <c r="Q27" s="79"/>
      <c r="R27" s="81"/>
    </row>
    <row r="28" spans="1:18" ht="13.5" thickBot="1">
      <c r="A28" s="91"/>
      <c r="B28" s="84"/>
      <c r="C28" s="74"/>
      <c r="D28" s="93"/>
      <c r="E28" s="93"/>
      <c r="F28" s="78"/>
      <c r="G28" s="78"/>
      <c r="H28" s="80"/>
      <c r="I28" s="82"/>
      <c r="K28" s="84"/>
      <c r="L28" s="73"/>
      <c r="M28" s="73"/>
      <c r="N28" s="73"/>
      <c r="O28" s="78"/>
      <c r="P28" s="78"/>
      <c r="Q28" s="80"/>
      <c r="R28" s="82"/>
    </row>
    <row r="29" spans="1:18" ht="12.75">
      <c r="A29" s="91"/>
      <c r="B29" s="94"/>
      <c r="C29" s="86" t="e">
        <f>VLOOKUP(B29,'пр.взв'!B7:E86,2,FALSE)</f>
        <v>#N/A</v>
      </c>
      <c r="D29" s="95" t="e">
        <f>VLOOKUP(B29,'пр.взв'!B3:F109,3,FALSE)</f>
        <v>#N/A</v>
      </c>
      <c r="E29" s="95" t="e">
        <f>VLOOKUP(B29,'пр.взв'!B2:G109,4,FALSE)</f>
        <v>#N/A</v>
      </c>
      <c r="F29" s="88"/>
      <c r="G29" s="88"/>
      <c r="H29" s="89"/>
      <c r="I29" s="90"/>
      <c r="K29" s="94"/>
      <c r="L29" s="86" t="e">
        <f>VLOOKUP(K29,'пр.взв'!B7:E86,2,FALSE)</f>
        <v>#N/A</v>
      </c>
      <c r="M29" s="86" t="e">
        <f>VLOOKUP(K29,'пр.взв'!B3:G110,3,FALSE)</f>
        <v>#N/A</v>
      </c>
      <c r="N29" s="86" t="e">
        <f>VLOOKUP(K29,'пр.взв'!B3:G110,4,FALSE)</f>
        <v>#N/A</v>
      </c>
      <c r="O29" s="88"/>
      <c r="P29" s="88"/>
      <c r="Q29" s="89"/>
      <c r="R29" s="90"/>
    </row>
    <row r="30" spans="1:18" ht="12.75">
      <c r="A30" s="91"/>
      <c r="B30" s="83"/>
      <c r="C30" s="73"/>
      <c r="D30" s="92"/>
      <c r="E30" s="92"/>
      <c r="F30" s="77"/>
      <c r="G30" s="77"/>
      <c r="H30" s="79"/>
      <c r="I30" s="81"/>
      <c r="K30" s="83"/>
      <c r="L30" s="73"/>
      <c r="M30" s="73"/>
      <c r="N30" s="73"/>
      <c r="O30" s="77"/>
      <c r="P30" s="77"/>
      <c r="Q30" s="79"/>
      <c r="R30" s="81"/>
    </row>
    <row r="31" spans="1:18" ht="12.75">
      <c r="A31" s="91"/>
      <c r="B31" s="83"/>
      <c r="C31" s="85" t="e">
        <f>VLOOKUP(B31,'пр.взв'!B7:E86,2,FALSE)</f>
        <v>#N/A</v>
      </c>
      <c r="D31" s="92" t="e">
        <f>VLOOKUP(B31,'пр.взв'!B3:G110,3,FALSE)</f>
        <v>#N/A</v>
      </c>
      <c r="E31" s="92" t="e">
        <f>VLOOKUP(B31,'пр.взв'!B3:G110,4,FALSE)</f>
        <v>#N/A</v>
      </c>
      <c r="F31" s="77"/>
      <c r="G31" s="77"/>
      <c r="H31" s="79"/>
      <c r="I31" s="81"/>
      <c r="K31" s="83"/>
      <c r="L31" s="85" t="e">
        <f>VLOOKUP(K31,'пр.взв'!B7:E86,2,FALSE)</f>
        <v>#N/A</v>
      </c>
      <c r="M31" s="85" t="e">
        <f>VLOOKUP(K31,'пр.взв'!B3:G112,3,FALSE)</f>
        <v>#N/A</v>
      </c>
      <c r="N31" s="85" t="e">
        <f>VLOOKUP(K31,'пр.взв'!B3:G112,4,FALSE)</f>
        <v>#N/A</v>
      </c>
      <c r="O31" s="77"/>
      <c r="P31" s="77"/>
      <c r="Q31" s="79"/>
      <c r="R31" s="81"/>
    </row>
    <row r="32" spans="1:18" ht="13.5" thickBot="1">
      <c r="A32" s="91"/>
      <c r="B32" s="84"/>
      <c r="C32" s="74"/>
      <c r="D32" s="93"/>
      <c r="E32" s="93"/>
      <c r="F32" s="78"/>
      <c r="G32" s="78"/>
      <c r="H32" s="80"/>
      <c r="I32" s="82"/>
      <c r="K32" s="84"/>
      <c r="L32" s="73"/>
      <c r="M32" s="73"/>
      <c r="N32" s="73"/>
      <c r="O32" s="78"/>
      <c r="P32" s="78"/>
      <c r="Q32" s="80"/>
      <c r="R32" s="82"/>
    </row>
    <row r="33" spans="1:18" ht="12.75">
      <c r="A33" s="91"/>
      <c r="B33" s="94"/>
      <c r="C33" s="86" t="e">
        <f>VLOOKUP(B33,'пр.взв'!B7:E86,2,FALSE)</f>
        <v>#N/A</v>
      </c>
      <c r="D33" s="95" t="e">
        <f>VLOOKUP(B33,'пр.взв'!B5:F113,3,FALSE)</f>
        <v>#N/A</v>
      </c>
      <c r="E33" s="95" t="e">
        <f>VLOOKUP(B33,'пр.взв'!B3:G113,4,FALSE)</f>
        <v>#N/A</v>
      </c>
      <c r="F33" s="88"/>
      <c r="G33" s="88"/>
      <c r="H33" s="89"/>
      <c r="I33" s="90"/>
      <c r="K33" s="94"/>
      <c r="L33" s="86" t="e">
        <f>VLOOKUP(K33,'пр.взв'!B7:E86,2,FALSE)</f>
        <v>#N/A</v>
      </c>
      <c r="M33" s="86" t="e">
        <f>VLOOKUP(K33,'пр.взв'!B3:G114,3,FALSE)</f>
        <v>#N/A</v>
      </c>
      <c r="N33" s="86" t="e">
        <f>VLOOKUP(K33,'пр.взв'!B3:G114,4,FALSE)</f>
        <v>#N/A</v>
      </c>
      <c r="O33" s="88"/>
      <c r="P33" s="88"/>
      <c r="Q33" s="89"/>
      <c r="R33" s="90"/>
    </row>
    <row r="34" spans="1:18" ht="12.75">
      <c r="A34" s="91"/>
      <c r="B34" s="83"/>
      <c r="C34" s="73"/>
      <c r="D34" s="92"/>
      <c r="E34" s="92"/>
      <c r="F34" s="77"/>
      <c r="G34" s="77"/>
      <c r="H34" s="79"/>
      <c r="I34" s="81"/>
      <c r="K34" s="83"/>
      <c r="L34" s="73"/>
      <c r="M34" s="73"/>
      <c r="N34" s="73"/>
      <c r="O34" s="77"/>
      <c r="P34" s="77"/>
      <c r="Q34" s="79"/>
      <c r="R34" s="81"/>
    </row>
    <row r="35" spans="1:18" ht="12.75">
      <c r="A35" s="91"/>
      <c r="B35" s="83"/>
      <c r="C35" s="85" t="e">
        <f>VLOOKUP(B35,'пр.взв'!B7:E86,2,FALSE)</f>
        <v>#N/A</v>
      </c>
      <c r="D35" s="92" t="e">
        <f>VLOOKUP(B35,'пр.взв'!B5:G114,3,FALSE)</f>
        <v>#N/A</v>
      </c>
      <c r="E35" s="92" t="e">
        <f>VLOOKUP(B35,'пр.взв'!B3:G114,4,FALSE)</f>
        <v>#N/A</v>
      </c>
      <c r="F35" s="77"/>
      <c r="G35" s="77"/>
      <c r="H35" s="79"/>
      <c r="I35" s="81"/>
      <c r="K35" s="83"/>
      <c r="L35" s="85" t="e">
        <f>VLOOKUP(K35,'пр.взв'!B7:E86,2,FALSE)</f>
        <v>#N/A</v>
      </c>
      <c r="M35" s="85" t="e">
        <f>VLOOKUP(K35,'пр.взв'!B3:G116,3,FALSE)</f>
        <v>#N/A</v>
      </c>
      <c r="N35" s="85" t="e">
        <f>VLOOKUP(K35,'пр.взв'!B3:G116,4,FALSE)</f>
        <v>#N/A</v>
      </c>
      <c r="O35" s="77"/>
      <c r="P35" s="77"/>
      <c r="Q35" s="79"/>
      <c r="R35" s="81"/>
    </row>
    <row r="36" spans="1:18" ht="13.5" thickBot="1">
      <c r="A36" s="91"/>
      <c r="B36" s="84"/>
      <c r="C36" s="74"/>
      <c r="D36" s="93"/>
      <c r="E36" s="93"/>
      <c r="F36" s="78"/>
      <c r="G36" s="78"/>
      <c r="H36" s="80"/>
      <c r="I36" s="82"/>
      <c r="K36" s="84"/>
      <c r="L36" s="73"/>
      <c r="M36" s="73"/>
      <c r="N36" s="73"/>
      <c r="O36" s="78"/>
      <c r="P36" s="78"/>
      <c r="Q36" s="80"/>
      <c r="R36" s="82"/>
    </row>
    <row r="37" spans="1:18" ht="12.75">
      <c r="A37" s="91"/>
      <c r="B37" s="94"/>
      <c r="C37" s="86" t="e">
        <f>VLOOKUP(B37,'пр.взв'!B7:E86,2,FALSE)</f>
        <v>#N/A</v>
      </c>
      <c r="D37" s="95" t="e">
        <f>VLOOKUP(B37,'пр.взв'!B3:F117,3,FALSE)</f>
        <v>#N/A</v>
      </c>
      <c r="E37" s="95" t="e">
        <f>VLOOKUP(B37,'пр.взв'!B7:G117,4,FALSE)</f>
        <v>#N/A</v>
      </c>
      <c r="F37" s="88"/>
      <c r="G37" s="88"/>
      <c r="H37" s="89"/>
      <c r="I37" s="90"/>
      <c r="K37" s="94"/>
      <c r="L37" s="86" t="e">
        <f>VLOOKUP(K37,'пр.взв'!B7:E86,2,FALSE)</f>
        <v>#N/A</v>
      </c>
      <c r="M37" s="86" t="e">
        <f>VLOOKUP(K37,'пр.взв'!B3:G118,3,FALSE)</f>
        <v>#N/A</v>
      </c>
      <c r="N37" s="86" t="e">
        <f>VLOOKUP(K37,'пр.взв'!B3:G118,4,FALSE)</f>
        <v>#N/A</v>
      </c>
      <c r="O37" s="88"/>
      <c r="P37" s="88"/>
      <c r="Q37" s="89"/>
      <c r="R37" s="90"/>
    </row>
    <row r="38" spans="1:18" ht="12.75">
      <c r="A38" s="91"/>
      <c r="B38" s="83"/>
      <c r="C38" s="73"/>
      <c r="D38" s="92"/>
      <c r="E38" s="92"/>
      <c r="F38" s="77"/>
      <c r="G38" s="77"/>
      <c r="H38" s="79"/>
      <c r="I38" s="81"/>
      <c r="K38" s="83"/>
      <c r="L38" s="73"/>
      <c r="M38" s="73"/>
      <c r="N38" s="73"/>
      <c r="O38" s="77"/>
      <c r="P38" s="77"/>
      <c r="Q38" s="79"/>
      <c r="R38" s="81"/>
    </row>
    <row r="39" spans="1:18" ht="12.75">
      <c r="A39" s="91"/>
      <c r="B39" s="83"/>
      <c r="C39" s="85" t="e">
        <f>VLOOKUP(B39,'пр.взв'!B7:E86,2,FALSE)</f>
        <v>#N/A</v>
      </c>
      <c r="D39" s="92" t="e">
        <f>VLOOKUP(B39,'пр.взв'!B3:G118,3,FALSE)</f>
        <v>#N/A</v>
      </c>
      <c r="E39" s="92" t="e">
        <f>VLOOKUP(B39,'пр.взв'!B3:G118,4,FALSE)</f>
        <v>#N/A</v>
      </c>
      <c r="F39" s="77"/>
      <c r="G39" s="77"/>
      <c r="H39" s="79"/>
      <c r="I39" s="81"/>
      <c r="K39" s="83"/>
      <c r="L39" s="85" t="e">
        <f>VLOOKUP(K39,'пр.взв'!B7:E86,2,FALSE)</f>
        <v>#N/A</v>
      </c>
      <c r="M39" s="85" t="e">
        <f>VLOOKUP(K39,'пр.взв'!B3:G120,3,FALSE)</f>
        <v>#N/A</v>
      </c>
      <c r="N39" s="85" t="e">
        <f>VLOOKUP(K39,'пр.взв'!B3:G120,4,FALSE)</f>
        <v>#N/A</v>
      </c>
      <c r="O39" s="77"/>
      <c r="P39" s="77"/>
      <c r="Q39" s="79"/>
      <c r="R39" s="81"/>
    </row>
    <row r="40" spans="1:18" ht="13.5" thickBot="1">
      <c r="A40" s="91"/>
      <c r="B40" s="84"/>
      <c r="C40" s="74"/>
      <c r="D40" s="93"/>
      <c r="E40" s="93"/>
      <c r="F40" s="78"/>
      <c r="G40" s="78"/>
      <c r="H40" s="80"/>
      <c r="I40" s="82"/>
      <c r="K40" s="84"/>
      <c r="L40" s="73"/>
      <c r="M40" s="73"/>
      <c r="N40" s="73"/>
      <c r="O40" s="78"/>
      <c r="P40" s="78"/>
      <c r="Q40" s="80"/>
      <c r="R40" s="82"/>
    </row>
    <row r="41" spans="1:18" ht="12.75">
      <c r="A41" s="91"/>
      <c r="B41" s="94"/>
      <c r="C41" s="86" t="e">
        <f>VLOOKUP(B41,'пр.взв'!B7:E86,2,FALSE)</f>
        <v>#N/A</v>
      </c>
      <c r="D41" s="95" t="e">
        <f>VLOOKUP(B41,'пр.взв'!B3:F121,3,FALSE)</f>
        <v>#N/A</v>
      </c>
      <c r="E41" s="95" t="e">
        <f>VLOOKUP(B41,'пр.взв'!B4:G121,4,FALSE)</f>
        <v>#N/A</v>
      </c>
      <c r="F41" s="88"/>
      <c r="G41" s="88"/>
      <c r="H41" s="89"/>
      <c r="I41" s="90"/>
      <c r="K41" s="94"/>
      <c r="L41" s="86" t="e">
        <f>VLOOKUP(K41,'пр.взв'!B7:E86,2,FALSE)</f>
        <v>#N/A</v>
      </c>
      <c r="M41" s="86" t="e">
        <f>VLOOKUP(K41,'пр.взв'!B4:G122,3,FALSE)</f>
        <v>#N/A</v>
      </c>
      <c r="N41" s="86" t="e">
        <f>VLOOKUP(K41,'пр.взв'!B4:G122,4,FALSE)</f>
        <v>#N/A</v>
      </c>
      <c r="O41" s="88"/>
      <c r="P41" s="88"/>
      <c r="Q41" s="89"/>
      <c r="R41" s="90"/>
    </row>
    <row r="42" spans="1:18" ht="12.75">
      <c r="A42" s="91"/>
      <c r="B42" s="83"/>
      <c r="C42" s="73"/>
      <c r="D42" s="92"/>
      <c r="E42" s="92"/>
      <c r="F42" s="77"/>
      <c r="G42" s="77"/>
      <c r="H42" s="79"/>
      <c r="I42" s="81"/>
      <c r="K42" s="83"/>
      <c r="L42" s="73"/>
      <c r="M42" s="73"/>
      <c r="N42" s="73"/>
      <c r="O42" s="77"/>
      <c r="P42" s="77"/>
      <c r="Q42" s="79"/>
      <c r="R42" s="81"/>
    </row>
    <row r="43" spans="1:18" ht="12.75">
      <c r="A43" s="91"/>
      <c r="B43" s="83"/>
      <c r="C43" s="85" t="e">
        <f>VLOOKUP(B43,'пр.взв'!B7:E86,2,FALSE)</f>
        <v>#N/A</v>
      </c>
      <c r="D43" s="92" t="e">
        <f>VLOOKUP(B43,'пр.взв'!B3:G122,3,FALSE)</f>
        <v>#N/A</v>
      </c>
      <c r="E43" s="92" t="e">
        <f>VLOOKUP(B43,'пр.взв'!B4:G122,4,FALSE)</f>
        <v>#N/A</v>
      </c>
      <c r="F43" s="77"/>
      <c r="G43" s="77"/>
      <c r="H43" s="79"/>
      <c r="I43" s="81"/>
      <c r="K43" s="83"/>
      <c r="L43" s="85" t="e">
        <f>VLOOKUP(K43,'пр.взв'!B7:F86,2,FALSE)</f>
        <v>#N/A</v>
      </c>
      <c r="M43" s="85" t="e">
        <f>VLOOKUP(K43,'пр.взв'!B4:G124,3,FALSE)</f>
        <v>#N/A</v>
      </c>
      <c r="N43" s="85" t="e">
        <f>VLOOKUP(K43,'пр.взв'!B4:G124,4,FALSE)</f>
        <v>#N/A</v>
      </c>
      <c r="O43" s="77"/>
      <c r="P43" s="77"/>
      <c r="Q43" s="79"/>
      <c r="R43" s="81"/>
    </row>
    <row r="44" spans="1:18" ht="13.5" thickBot="1">
      <c r="A44" s="91"/>
      <c r="B44" s="84"/>
      <c r="C44" s="74"/>
      <c r="D44" s="93"/>
      <c r="E44" s="93"/>
      <c r="F44" s="78"/>
      <c r="G44" s="78"/>
      <c r="H44" s="80"/>
      <c r="I44" s="82"/>
      <c r="K44" s="84"/>
      <c r="L44" s="73"/>
      <c r="M44" s="73"/>
      <c r="N44" s="73"/>
      <c r="O44" s="78"/>
      <c r="P44" s="78"/>
      <c r="Q44" s="80"/>
      <c r="R44" s="82"/>
    </row>
    <row r="45" spans="1:18" ht="12.75">
      <c r="A45" s="91"/>
      <c r="B45" s="94"/>
      <c r="C45" s="86" t="e">
        <f>VLOOKUP(B45,'пр.взв'!B7:E86,2,FALSE)</f>
        <v>#N/A</v>
      </c>
      <c r="D45" s="95" t="e">
        <f>VLOOKUP(B45,'пр.взв'!B7:F125,3,FALSE)</f>
        <v>#N/A</v>
      </c>
      <c r="E45" s="95" t="e">
        <f>VLOOKUP(B45,'пр.взв'!B4:G125,4,FALSE)</f>
        <v>#N/A</v>
      </c>
      <c r="F45" s="88"/>
      <c r="G45" s="88"/>
      <c r="H45" s="89"/>
      <c r="I45" s="90"/>
      <c r="K45" s="94"/>
      <c r="L45" s="86" t="e">
        <f>VLOOKUP(K45,'пр.взв'!B7:E86,2,FALSE)</f>
        <v>#N/A</v>
      </c>
      <c r="M45" s="86" t="e">
        <f>VLOOKUP(K45,'пр.взв'!B4:G126,3,FALSE)</f>
        <v>#N/A</v>
      </c>
      <c r="N45" s="86" t="e">
        <f>VLOOKUP(K45,'пр.взв'!B4:G126,4,FALSE)</f>
        <v>#N/A</v>
      </c>
      <c r="O45" s="88"/>
      <c r="P45" s="88"/>
      <c r="Q45" s="89"/>
      <c r="R45" s="90"/>
    </row>
    <row r="46" spans="1:18" ht="12.75">
      <c r="A46" s="91"/>
      <c r="B46" s="83"/>
      <c r="C46" s="73"/>
      <c r="D46" s="92"/>
      <c r="E46" s="92"/>
      <c r="F46" s="77"/>
      <c r="G46" s="77"/>
      <c r="H46" s="79"/>
      <c r="I46" s="81"/>
      <c r="K46" s="83"/>
      <c r="L46" s="73"/>
      <c r="M46" s="73"/>
      <c r="N46" s="73"/>
      <c r="O46" s="77"/>
      <c r="P46" s="77"/>
      <c r="Q46" s="79"/>
      <c r="R46" s="81"/>
    </row>
    <row r="47" spans="1:18" ht="12.75">
      <c r="A47" s="91"/>
      <c r="B47" s="83"/>
      <c r="C47" s="85" t="e">
        <f>VLOOKUP(B47,'пр.взв'!B7:E86,2,FALSE)</f>
        <v>#N/A</v>
      </c>
      <c r="D47" s="92" t="e">
        <f>VLOOKUP(B47,'пр.взв'!B7:G126,3,FALSE)</f>
        <v>#N/A</v>
      </c>
      <c r="E47" s="92" t="e">
        <f>VLOOKUP(B47,'пр.взв'!B4:G126,4,FALSE)</f>
        <v>#N/A</v>
      </c>
      <c r="F47" s="77"/>
      <c r="G47" s="77"/>
      <c r="H47" s="79"/>
      <c r="I47" s="81"/>
      <c r="K47" s="83"/>
      <c r="L47" s="85" t="e">
        <f>VLOOKUP(K47,'пр.взв'!B7:E86,2,FALSE)</f>
        <v>#N/A</v>
      </c>
      <c r="M47" s="85" t="e">
        <f>VLOOKUP(K47,'пр.взв'!B4:G128,3,FALSE)</f>
        <v>#N/A</v>
      </c>
      <c r="N47" s="85" t="e">
        <f>VLOOKUP(K47,'пр.взв'!B4:G128,4,FALSE)</f>
        <v>#N/A</v>
      </c>
      <c r="O47" s="77"/>
      <c r="P47" s="77"/>
      <c r="Q47" s="79"/>
      <c r="R47" s="81"/>
    </row>
    <row r="48" spans="1:18" ht="13.5" thickBot="1">
      <c r="A48" s="91"/>
      <c r="B48" s="84"/>
      <c r="C48" s="74"/>
      <c r="D48" s="93"/>
      <c r="E48" s="93"/>
      <c r="F48" s="78"/>
      <c r="G48" s="78"/>
      <c r="H48" s="80"/>
      <c r="I48" s="82"/>
      <c r="K48" s="84"/>
      <c r="L48" s="73"/>
      <c r="M48" s="73"/>
      <c r="N48" s="73"/>
      <c r="O48" s="78"/>
      <c r="P48" s="78"/>
      <c r="Q48" s="80"/>
      <c r="R48" s="82"/>
    </row>
    <row r="49" spans="1:18" ht="12.75">
      <c r="A49" s="91"/>
      <c r="B49" s="94"/>
      <c r="C49" s="86" t="e">
        <f>VLOOKUP(B49,'пр.взв'!B3:E86,2,FALSE)</f>
        <v>#N/A</v>
      </c>
      <c r="D49" s="95" t="e">
        <f>VLOOKUP(B49,'пр.взв'!B5:F129,3,FALSE)</f>
        <v>#N/A</v>
      </c>
      <c r="E49" s="95" t="e">
        <f>VLOOKUP(B49,'пр.взв'!B4:G129,4,FALSE)</f>
        <v>#N/A</v>
      </c>
      <c r="F49" s="88"/>
      <c r="G49" s="88"/>
      <c r="H49" s="89"/>
      <c r="I49" s="90"/>
      <c r="K49" s="94"/>
      <c r="L49" s="86" t="e">
        <f>VLOOKUP(K49,'пр.взв'!B7:E86,2,FALSE)</f>
        <v>#N/A</v>
      </c>
      <c r="M49" s="86" t="e">
        <f>VLOOKUP(K49,'пр.взв'!B5:G130,3,FALSE)</f>
        <v>#N/A</v>
      </c>
      <c r="N49" s="86" t="e">
        <f>VLOOKUP(K49,'пр.взв'!B5:G130,4,FALSE)</f>
        <v>#N/A</v>
      </c>
      <c r="O49" s="88"/>
      <c r="P49" s="88"/>
      <c r="Q49" s="89"/>
      <c r="R49" s="90"/>
    </row>
    <row r="50" spans="1:18" ht="12.75">
      <c r="A50" s="91"/>
      <c r="B50" s="83"/>
      <c r="C50" s="73"/>
      <c r="D50" s="92"/>
      <c r="E50" s="92"/>
      <c r="F50" s="77"/>
      <c r="G50" s="77"/>
      <c r="H50" s="79"/>
      <c r="I50" s="81"/>
      <c r="K50" s="83"/>
      <c r="L50" s="73"/>
      <c r="M50" s="73"/>
      <c r="N50" s="73"/>
      <c r="O50" s="77"/>
      <c r="P50" s="77"/>
      <c r="Q50" s="79"/>
      <c r="R50" s="81"/>
    </row>
    <row r="51" spans="1:18" ht="12.75">
      <c r="A51" s="91"/>
      <c r="B51" s="83"/>
      <c r="C51" s="85" t="e">
        <f>VLOOKUP(B51,'пр.взв'!B7:E86,2,FALSE)</f>
        <v>#N/A</v>
      </c>
      <c r="D51" s="92" t="e">
        <f>VLOOKUP(B51,'пр.взв'!B5:G130,3,FALSE)</f>
        <v>#N/A</v>
      </c>
      <c r="E51" s="92" t="e">
        <f>VLOOKUP(B51,'пр.взв'!B5:G130,4,FALSE)</f>
        <v>#N/A</v>
      </c>
      <c r="F51" s="77"/>
      <c r="G51" s="77"/>
      <c r="H51" s="79"/>
      <c r="I51" s="81"/>
      <c r="K51" s="83"/>
      <c r="L51" s="85" t="e">
        <f>VLOOKUP(K51,'пр.взв'!B7:E86,2,FALSE)</f>
        <v>#N/A</v>
      </c>
      <c r="M51" s="85" t="e">
        <f>VLOOKUP(K51,'пр.взв'!B5:G132,3,FALSE)</f>
        <v>#N/A</v>
      </c>
      <c r="N51" s="85" t="e">
        <f>VLOOKUP(K51,'пр.взв'!B5:G132,4,FALSE)</f>
        <v>#N/A</v>
      </c>
      <c r="O51" s="77"/>
      <c r="P51" s="77"/>
      <c r="Q51" s="79"/>
      <c r="R51" s="81"/>
    </row>
    <row r="52" spans="1:18" ht="13.5" thickBot="1">
      <c r="A52" s="91"/>
      <c r="B52" s="84"/>
      <c r="C52" s="74"/>
      <c r="D52" s="93"/>
      <c r="E52" s="93"/>
      <c r="F52" s="78"/>
      <c r="G52" s="78"/>
      <c r="H52" s="80"/>
      <c r="I52" s="82"/>
      <c r="K52" s="84"/>
      <c r="L52" s="73"/>
      <c r="M52" s="73"/>
      <c r="N52" s="73"/>
      <c r="O52" s="78"/>
      <c r="P52" s="78"/>
      <c r="Q52" s="80"/>
      <c r="R52" s="82"/>
    </row>
    <row r="53" spans="1:18" ht="12.75">
      <c r="A53" s="91"/>
      <c r="B53" s="94"/>
      <c r="C53" s="86" t="e">
        <f>VLOOKUP(B53,'пр.взв'!B7:E86,2,FALSE)</f>
        <v>#N/A</v>
      </c>
      <c r="D53" s="95" t="e">
        <f>VLOOKUP(B53,'пр.взв'!B5:F133,3,FALSE)</f>
        <v>#N/A</v>
      </c>
      <c r="E53" s="95" t="e">
        <f>VLOOKUP(B53,'пр.взв'!B5:G133,4,FALSE)</f>
        <v>#N/A</v>
      </c>
      <c r="F53" s="88"/>
      <c r="G53" s="88"/>
      <c r="H53" s="89"/>
      <c r="I53" s="90"/>
      <c r="K53" s="94"/>
      <c r="L53" s="86" t="e">
        <f>VLOOKUP(K53,'пр.взв'!B7:E86,2,FALSE)</f>
        <v>#N/A</v>
      </c>
      <c r="M53" s="86" t="e">
        <f>VLOOKUP(K53,'пр.взв'!B5:G134,3,FALSE)</f>
        <v>#N/A</v>
      </c>
      <c r="N53" s="86" t="e">
        <f>VLOOKUP(K53,'пр.взв'!B5:G134,4,FALSE)</f>
        <v>#N/A</v>
      </c>
      <c r="O53" s="88"/>
      <c r="P53" s="88"/>
      <c r="Q53" s="89"/>
      <c r="R53" s="90"/>
    </row>
    <row r="54" spans="1:18" ht="12.75">
      <c r="A54" s="91"/>
      <c r="B54" s="83"/>
      <c r="C54" s="73"/>
      <c r="D54" s="92"/>
      <c r="E54" s="92"/>
      <c r="F54" s="77"/>
      <c r="G54" s="77"/>
      <c r="H54" s="79"/>
      <c r="I54" s="81"/>
      <c r="K54" s="83"/>
      <c r="L54" s="73"/>
      <c r="M54" s="73"/>
      <c r="N54" s="73"/>
      <c r="O54" s="77"/>
      <c r="P54" s="77"/>
      <c r="Q54" s="79"/>
      <c r="R54" s="81"/>
    </row>
    <row r="55" spans="1:18" ht="12.75">
      <c r="A55" s="91"/>
      <c r="B55" s="83"/>
      <c r="C55" s="85" t="e">
        <f>VLOOKUP(B55,'пр.взв'!B7:E86,2,FALSE)</f>
        <v>#N/A</v>
      </c>
      <c r="D55" s="92" t="e">
        <f>VLOOKUP(B55,'пр.взв'!B5:G134,3,FALSE)</f>
        <v>#N/A</v>
      </c>
      <c r="E55" s="92" t="e">
        <f>VLOOKUP(B55,'пр.взв'!B5:G134,4,FALSE)</f>
        <v>#N/A</v>
      </c>
      <c r="F55" s="77"/>
      <c r="G55" s="77"/>
      <c r="H55" s="79"/>
      <c r="I55" s="81"/>
      <c r="K55" s="83"/>
      <c r="L55" s="85" t="e">
        <f>VLOOKUP(K55,'пр.взв'!B7:E86,2,FALSE)</f>
        <v>#N/A</v>
      </c>
      <c r="M55" s="85" t="e">
        <f>VLOOKUP(K55,'пр.взв'!B5:G136,3,FALSE)</f>
        <v>#N/A</v>
      </c>
      <c r="N55" s="85" t="e">
        <f>VLOOKUP(K55,'пр.взв'!B5:G136,4,FALSE)</f>
        <v>#N/A</v>
      </c>
      <c r="O55" s="77"/>
      <c r="P55" s="77"/>
      <c r="Q55" s="79"/>
      <c r="R55" s="81"/>
    </row>
    <row r="56" spans="1:18" ht="13.5" thickBot="1">
      <c r="A56" s="91"/>
      <c r="B56" s="84"/>
      <c r="C56" s="74"/>
      <c r="D56" s="93"/>
      <c r="E56" s="93"/>
      <c r="F56" s="78"/>
      <c r="G56" s="78"/>
      <c r="H56" s="80"/>
      <c r="I56" s="82"/>
      <c r="K56" s="84"/>
      <c r="L56" s="73"/>
      <c r="M56" s="73"/>
      <c r="N56" s="73"/>
      <c r="O56" s="78"/>
      <c r="P56" s="78"/>
      <c r="Q56" s="80"/>
      <c r="R56" s="82"/>
    </row>
    <row r="57" spans="1:18" ht="12.75">
      <c r="A57" s="91"/>
      <c r="B57" s="94"/>
      <c r="C57" s="86" t="e">
        <f>VLOOKUP(B57,'пр.взв'!B7:E86,2,FALSE)</f>
        <v>#N/A</v>
      </c>
      <c r="D57" s="95" t="e">
        <f>VLOOKUP(B57,'пр.взв'!B5:F137,3,FALSE)</f>
        <v>#N/A</v>
      </c>
      <c r="E57" s="95" t="e">
        <f>VLOOKUP(B57,'пр.взв'!B5:G137,4,FALSE)</f>
        <v>#N/A</v>
      </c>
      <c r="F57" s="87"/>
      <c r="G57" s="88"/>
      <c r="H57" s="89"/>
      <c r="I57" s="90"/>
      <c r="K57" s="94"/>
      <c r="L57" s="86" t="e">
        <f>VLOOKUP(K57,'пр.взв'!B7:E86,2,FALSE)</f>
        <v>#N/A</v>
      </c>
      <c r="M57" s="86" t="e">
        <f>VLOOKUP(K57,'пр.взв'!B5:G138,3,FALSE)</f>
        <v>#N/A</v>
      </c>
      <c r="N57" s="86" t="e">
        <f>VLOOKUP(K57,'пр.взв'!B5:G138,4,FALSE)</f>
        <v>#N/A</v>
      </c>
      <c r="O57" s="87"/>
      <c r="P57" s="88"/>
      <c r="Q57" s="89"/>
      <c r="R57" s="90"/>
    </row>
    <row r="58" spans="1:18" ht="12.75">
      <c r="A58" s="91"/>
      <c r="B58" s="83"/>
      <c r="C58" s="73"/>
      <c r="D58" s="92"/>
      <c r="E58" s="92"/>
      <c r="F58" s="75"/>
      <c r="G58" s="77"/>
      <c r="H58" s="79"/>
      <c r="I58" s="81"/>
      <c r="K58" s="83"/>
      <c r="L58" s="73"/>
      <c r="M58" s="73"/>
      <c r="N58" s="73"/>
      <c r="O58" s="75"/>
      <c r="P58" s="77"/>
      <c r="Q58" s="79"/>
      <c r="R58" s="81"/>
    </row>
    <row r="59" spans="1:18" ht="12.75">
      <c r="A59" s="91"/>
      <c r="B59" s="83"/>
      <c r="C59" s="85" t="e">
        <f>VLOOKUP(B59,'пр.взв'!B7:E86,2,FALSE)</f>
        <v>#N/A</v>
      </c>
      <c r="D59" s="92" t="e">
        <f>VLOOKUP(B59,'пр.взв'!B5:G138,3,FALSE)</f>
        <v>#N/A</v>
      </c>
      <c r="E59" s="92" t="e">
        <f>VLOOKUP(B59,'пр.взв'!B5:G138,4,FALSE)</f>
        <v>#N/A</v>
      </c>
      <c r="F59" s="75"/>
      <c r="G59" s="77"/>
      <c r="H59" s="79"/>
      <c r="I59" s="81"/>
      <c r="K59" s="83"/>
      <c r="L59" s="85" t="e">
        <f>VLOOKUP(K59,'пр.взв'!B7:E86,2,FALSE)</f>
        <v>#N/A</v>
      </c>
      <c r="M59" s="73" t="e">
        <f>VLOOKUP(K59,'пр.взв'!B5:G140,3,FALSE)</f>
        <v>#N/A</v>
      </c>
      <c r="N59" s="73" t="e">
        <f>VLOOKUP(K59,'пр.взв'!B5:G140,4,FALSE)</f>
        <v>#N/A</v>
      </c>
      <c r="O59" s="75"/>
      <c r="P59" s="77"/>
      <c r="Q59" s="79"/>
      <c r="R59" s="81"/>
    </row>
    <row r="60" spans="1:18" ht="13.5" thickBot="1">
      <c r="A60" s="91"/>
      <c r="B60" s="84"/>
      <c r="C60" s="74"/>
      <c r="D60" s="93"/>
      <c r="E60" s="93"/>
      <c r="F60" s="76"/>
      <c r="G60" s="78"/>
      <c r="H60" s="80"/>
      <c r="I60" s="82"/>
      <c r="K60" s="84"/>
      <c r="L60" s="74"/>
      <c r="M60" s="74"/>
      <c r="N60" s="74"/>
      <c r="O60" s="76"/>
      <c r="P60" s="78"/>
      <c r="Q60" s="80"/>
      <c r="R60" s="82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</sheetData>
  <sheetProtection/>
  <mergeCells count="495">
    <mergeCell ref="B1:I1"/>
    <mergeCell ref="K1:R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K3:K4"/>
    <mergeCell ref="L3:L4"/>
    <mergeCell ref="M3:M4"/>
    <mergeCell ref="N3:N4"/>
    <mergeCell ref="O3:O4"/>
    <mergeCell ref="P3:P4"/>
    <mergeCell ref="Q3:Q4"/>
    <mergeCell ref="R3:R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K5:K6"/>
    <mergeCell ref="L5:L6"/>
    <mergeCell ref="M5:M6"/>
    <mergeCell ref="N5:N6"/>
    <mergeCell ref="O5:O6"/>
    <mergeCell ref="P5:P6"/>
    <mergeCell ref="Q5:Q6"/>
    <mergeCell ref="R5:R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K7:K8"/>
    <mergeCell ref="L7:L8"/>
    <mergeCell ref="M7:M8"/>
    <mergeCell ref="N7:N8"/>
    <mergeCell ref="O7:O8"/>
    <mergeCell ref="P7:P8"/>
    <mergeCell ref="Q7:Q8"/>
    <mergeCell ref="R7:R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L10"/>
    <mergeCell ref="M9:M10"/>
    <mergeCell ref="N9:N10"/>
    <mergeCell ref="O9:O10"/>
    <mergeCell ref="P9:P10"/>
    <mergeCell ref="Q9:Q10"/>
    <mergeCell ref="R9:R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K11:K12"/>
    <mergeCell ref="L11:L12"/>
    <mergeCell ref="M11:M12"/>
    <mergeCell ref="N11:N12"/>
    <mergeCell ref="O11:O12"/>
    <mergeCell ref="P11:P12"/>
    <mergeCell ref="Q11:Q12"/>
    <mergeCell ref="R11:R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N13:N14"/>
    <mergeCell ref="O13:O14"/>
    <mergeCell ref="P13:P14"/>
    <mergeCell ref="Q13:Q14"/>
    <mergeCell ref="R13:R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N15:N16"/>
    <mergeCell ref="O15:O16"/>
    <mergeCell ref="P15:P16"/>
    <mergeCell ref="Q15:Q16"/>
    <mergeCell ref="R15:R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K17:K18"/>
    <mergeCell ref="L17:L18"/>
    <mergeCell ref="M17:M18"/>
    <mergeCell ref="N17:N18"/>
    <mergeCell ref="O17:O18"/>
    <mergeCell ref="P17:P18"/>
    <mergeCell ref="Q17:Q18"/>
    <mergeCell ref="R17:R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K19:K20"/>
    <mergeCell ref="L19:L20"/>
    <mergeCell ref="M19:M20"/>
    <mergeCell ref="N19:N20"/>
    <mergeCell ref="O19:O20"/>
    <mergeCell ref="P19:P20"/>
    <mergeCell ref="Q19:Q20"/>
    <mergeCell ref="R19:R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N21:N22"/>
    <mergeCell ref="O21:O22"/>
    <mergeCell ref="P21:P22"/>
    <mergeCell ref="Q21:Q22"/>
    <mergeCell ref="R21:R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K23:K24"/>
    <mergeCell ref="L23:L24"/>
    <mergeCell ref="M23:M24"/>
    <mergeCell ref="N23:N24"/>
    <mergeCell ref="O23:O24"/>
    <mergeCell ref="P23:P24"/>
    <mergeCell ref="Q23:Q24"/>
    <mergeCell ref="R23:R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K25:K26"/>
    <mergeCell ref="L25:L26"/>
    <mergeCell ref="M25:M26"/>
    <mergeCell ref="N25:N26"/>
    <mergeCell ref="O25:O26"/>
    <mergeCell ref="P25:P26"/>
    <mergeCell ref="Q25:Q26"/>
    <mergeCell ref="R25:R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K27:K28"/>
    <mergeCell ref="L27:L28"/>
    <mergeCell ref="M27:M28"/>
    <mergeCell ref="N27:N28"/>
    <mergeCell ref="O27:O28"/>
    <mergeCell ref="P27:P28"/>
    <mergeCell ref="Q27:Q28"/>
    <mergeCell ref="R27:R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K29:K30"/>
    <mergeCell ref="L29:L30"/>
    <mergeCell ref="M29:M30"/>
    <mergeCell ref="N29:N30"/>
    <mergeCell ref="O29:O30"/>
    <mergeCell ref="P29:P30"/>
    <mergeCell ref="Q29:Q30"/>
    <mergeCell ref="R29:R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K31:K32"/>
    <mergeCell ref="L31:L32"/>
    <mergeCell ref="M31:M32"/>
    <mergeCell ref="N31:N32"/>
    <mergeCell ref="O31:O32"/>
    <mergeCell ref="P31:P32"/>
    <mergeCell ref="Q31:Q32"/>
    <mergeCell ref="R31:R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K33:K34"/>
    <mergeCell ref="L33:L34"/>
    <mergeCell ref="M33:M34"/>
    <mergeCell ref="N33:N34"/>
    <mergeCell ref="O33:O34"/>
    <mergeCell ref="P33:P34"/>
    <mergeCell ref="Q33:Q34"/>
    <mergeCell ref="R33:R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K35:K36"/>
    <mergeCell ref="L35:L36"/>
    <mergeCell ref="M35:M36"/>
    <mergeCell ref="N35:N36"/>
    <mergeCell ref="O35:O36"/>
    <mergeCell ref="P35:P36"/>
    <mergeCell ref="Q35:Q36"/>
    <mergeCell ref="R35:R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K39:K40"/>
    <mergeCell ref="L39:L40"/>
    <mergeCell ref="M39:M40"/>
    <mergeCell ref="N39:N40"/>
    <mergeCell ref="O39:O40"/>
    <mergeCell ref="P39:P40"/>
    <mergeCell ref="Q39:Q40"/>
    <mergeCell ref="R39:R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K41:K42"/>
    <mergeCell ref="L41:L42"/>
    <mergeCell ref="M41:M42"/>
    <mergeCell ref="N41:N42"/>
    <mergeCell ref="O41:O42"/>
    <mergeCell ref="P41:P42"/>
    <mergeCell ref="Q41:Q42"/>
    <mergeCell ref="R41:R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K43:K44"/>
    <mergeCell ref="L43:L44"/>
    <mergeCell ref="M43:M44"/>
    <mergeCell ref="N43:N44"/>
    <mergeCell ref="O43:O44"/>
    <mergeCell ref="P43:P44"/>
    <mergeCell ref="Q43:Q44"/>
    <mergeCell ref="R43:R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K45:K46"/>
    <mergeCell ref="L45:L46"/>
    <mergeCell ref="M45:M46"/>
    <mergeCell ref="N45:N46"/>
    <mergeCell ref="O45:O46"/>
    <mergeCell ref="P45:P46"/>
    <mergeCell ref="Q45:Q46"/>
    <mergeCell ref="R45:R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K47:K48"/>
    <mergeCell ref="L47:L48"/>
    <mergeCell ref="M47:M48"/>
    <mergeCell ref="N47:N48"/>
    <mergeCell ref="O47:O48"/>
    <mergeCell ref="P47:P48"/>
    <mergeCell ref="Q47:Q48"/>
    <mergeCell ref="R47:R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K49:K50"/>
    <mergeCell ref="L49:L50"/>
    <mergeCell ref="M49:M50"/>
    <mergeCell ref="N49:N50"/>
    <mergeCell ref="O49:O50"/>
    <mergeCell ref="P49:P50"/>
    <mergeCell ref="Q49:Q50"/>
    <mergeCell ref="R49:R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L51:L52"/>
    <mergeCell ref="M51:M52"/>
    <mergeCell ref="N51:N52"/>
    <mergeCell ref="O51:O52"/>
    <mergeCell ref="P51:P52"/>
    <mergeCell ref="Q51:Q52"/>
    <mergeCell ref="R51:R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K53:K54"/>
    <mergeCell ref="L53:L54"/>
    <mergeCell ref="M53:M54"/>
    <mergeCell ref="N53:N54"/>
    <mergeCell ref="O53:O54"/>
    <mergeCell ref="P53:P54"/>
    <mergeCell ref="Q53:Q54"/>
    <mergeCell ref="R53:R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K55:K56"/>
    <mergeCell ref="L55:L56"/>
    <mergeCell ref="M55:M56"/>
    <mergeCell ref="N55:N56"/>
    <mergeCell ref="O55:O56"/>
    <mergeCell ref="P55:P56"/>
    <mergeCell ref="Q55:Q56"/>
    <mergeCell ref="R55:R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K57:K58"/>
    <mergeCell ref="L57:L58"/>
    <mergeCell ref="M57:M58"/>
    <mergeCell ref="N57:N58"/>
    <mergeCell ref="O57:O58"/>
    <mergeCell ref="P57:P58"/>
    <mergeCell ref="Q57:Q58"/>
    <mergeCell ref="R57:R58"/>
    <mergeCell ref="M59:M60"/>
    <mergeCell ref="A59:A60"/>
    <mergeCell ref="B59:B60"/>
    <mergeCell ref="C59:C60"/>
    <mergeCell ref="D59:D60"/>
    <mergeCell ref="E59:E60"/>
    <mergeCell ref="F59:F60"/>
    <mergeCell ref="N59:N60"/>
    <mergeCell ref="O59:O60"/>
    <mergeCell ref="P59:P60"/>
    <mergeCell ref="Q59:Q60"/>
    <mergeCell ref="R59:R60"/>
    <mergeCell ref="G59:G60"/>
    <mergeCell ref="H59:H60"/>
    <mergeCell ref="I59:I60"/>
    <mergeCell ref="K59:K60"/>
    <mergeCell ref="L59:L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2016-01-19T17:18:22Z</cp:lastPrinted>
  <dcterms:created xsi:type="dcterms:W3CDTF">1996-10-08T23:32:33Z</dcterms:created>
  <dcterms:modified xsi:type="dcterms:W3CDTF">2016-01-19T17:19:51Z</dcterms:modified>
  <cp:category/>
  <cp:version/>
  <cp:contentType/>
  <cp:contentStatus/>
</cp:coreProperties>
</file>