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<sst xmlns="http://schemas.openxmlformats.org/spreadsheetml/2006/main" count="182" uniqueCount="97">
  <si>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</si>
  <si>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</si>
  <si>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</si>
  <si>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</si>
  <si>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</si>
  <si>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</si>
  <si>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</si>
  <si>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</si>
  <si>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</si>
  <si>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</si>
  <si>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</si>
  <si>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</si>
  <si>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</si>
  <si>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</si>
  <si>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</si>
  <si>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</si>
  <si>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</si>
  <si>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</si>
  <si>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</si>
  <si>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</si>
  <si>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</si>
  <si>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</si>
  <si>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</si>
  <si>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</si>
  <si>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</si>
  <si>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</si>
  <si>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</si>
  <si>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</si>
  <si>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</si>
  <si>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</si>
  <si>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СОСТАВ ПАР ПО КРУГАМ</t>
  </si>
  <si>
    <t>В.К. 72</t>
  </si>
  <si>
    <t>72 КГ</t>
  </si>
  <si>
    <t>ВСТРЕЧА 2</t>
  </si>
  <si>
    <t xml:space="preserve">ПРОТОКОЛ ХОДА СОРЕВНОВАНИЙ       </t>
  </si>
  <si>
    <t>ВСЕРОССИЙСКАЯ ФЕДЕРАЦИЯ САМБО</t>
  </si>
  <si>
    <t>СТАНКЕВИЧ Виктория Владимировна</t>
  </si>
  <si>
    <t>12.11.90 кмс</t>
  </si>
  <si>
    <t>Мосва Д</t>
  </si>
  <si>
    <t>000939</t>
  </si>
  <si>
    <t>Цуварев МВ</t>
  </si>
  <si>
    <t>ПРИЛЕПСКАЯ Мария Юрьевна</t>
  </si>
  <si>
    <t>24.01.90 кмс</t>
  </si>
  <si>
    <t>ПФО Саратовская Саратов Д</t>
  </si>
  <si>
    <t>008321</t>
  </si>
  <si>
    <t>Мартынов АТ Прилепский ЮП</t>
  </si>
  <si>
    <t>КИРЕЕВА Таисия Владимировна</t>
  </si>
  <si>
    <t>13.12.90 кмс</t>
  </si>
  <si>
    <t>УФО Свердловская Екатеринбург Д</t>
  </si>
  <si>
    <t>000922</t>
  </si>
  <si>
    <t>Демидов ИВ</t>
  </si>
  <si>
    <t>МИРОНОВА Ирина Сергеевна</t>
  </si>
  <si>
    <t>17.10.90 кмс</t>
  </si>
  <si>
    <t>ЦФО Брянская Брянск ЛОК</t>
  </si>
  <si>
    <t>003978</t>
  </si>
  <si>
    <t>Терешок АА</t>
  </si>
  <si>
    <t>КРИВОВА Ирина Константиновна</t>
  </si>
  <si>
    <t>04.02.90 кмс</t>
  </si>
  <si>
    <t>ЦФО Тверская Тверь ЛОК</t>
  </si>
  <si>
    <t>009834</t>
  </si>
  <si>
    <t>Каверзин П.И. Белоусов АН</t>
  </si>
  <si>
    <t>ПОТАПОВА Юлия Андреевна</t>
  </si>
  <si>
    <t>23.06.89 кмс</t>
  </si>
  <si>
    <t>ЮФО Волгоградская Волгоград ПР</t>
  </si>
  <si>
    <t>000746</t>
  </si>
  <si>
    <t>Шамаева ОВ</t>
  </si>
  <si>
    <t>ДЕМИНА Дина Сергеевна</t>
  </si>
  <si>
    <t>17.06.89 кмс</t>
  </si>
  <si>
    <t>С.Петербург МО</t>
  </si>
  <si>
    <t>00809</t>
  </si>
  <si>
    <t>Еремина ЕП</t>
  </si>
  <si>
    <t>ЕРЖЕНИНОВА Екатерина Андреевна</t>
  </si>
  <si>
    <t>30.09.89 кмс</t>
  </si>
  <si>
    <t>СЗФОМурманская  Мурманск МО</t>
  </si>
  <si>
    <t>014274</t>
  </si>
  <si>
    <t>Аспер ВВ</t>
  </si>
  <si>
    <t>ЧЕРНЫШЕВА Анастасия Ивановна</t>
  </si>
  <si>
    <t>19.01.89 кмс</t>
  </si>
  <si>
    <t>ЦФО Ярославская РССС</t>
  </si>
  <si>
    <t>000773</t>
  </si>
  <si>
    <t>Воронин СМ</t>
  </si>
  <si>
    <t>в.к.     72     кг.</t>
  </si>
  <si>
    <t>В.К.  72</t>
  </si>
  <si>
    <t>40"</t>
  </si>
  <si>
    <t>1'30''</t>
  </si>
  <si>
    <t>0'0''</t>
  </si>
  <si>
    <t>1</t>
  </si>
  <si>
    <t>2</t>
  </si>
  <si>
    <t>3</t>
  </si>
  <si>
    <t>5-6</t>
  </si>
  <si>
    <t>7-8</t>
  </si>
  <si>
    <t>9</t>
  </si>
  <si>
    <t>3:0</t>
  </si>
  <si>
    <t>8</t>
  </si>
  <si>
    <t>4:0</t>
  </si>
  <si>
    <t>6</t>
  </si>
  <si>
    <t>11,5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</si>
</sst>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9"/>
      <name val="Arial Narrow"/>
      <family val="2"/>
    </font>
    <font>
      <b/>
      <i/>
      <sz val="12"/>
      <name val="Arial"/>
      <family val="2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i/>
      <sz val="14"/>
      <name val="a_BosaNovaCps"/>
      <family val="5"/>
    </font>
    <font>
      <b/>
      <sz val="16"/>
      <color indexed="10"/>
      <name val="CyrillicOld"/>
      <family val="0"/>
    </font>
    <font>
      <sz val="10"/>
      <color indexed="9"/>
      <name val="Arial"/>
      <family val="0"/>
    </font>
    <font>
      <sz val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0" fillId="0" borderId="0" xfId="15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0" xfId="15" applyFont="1" applyAlignment="1">
      <alignment vertical="center" wrapText="1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4" xfId="15" applyNumberFormat="1" applyFont="1" applyFill="1" applyBorder="1" applyAlignment="1">
      <alignment horizontal="center"/>
    </xf>
    <xf numFmtId="0" fontId="5" fillId="0" borderId="5" xfId="15" applyNumberFormat="1" applyFont="1" applyFill="1" applyBorder="1" applyAlignment="1">
      <alignment horizontal="center"/>
    </xf>
    <xf numFmtId="0" fontId="3" fillId="0" borderId="6" xfId="15" applyNumberFormat="1" applyFont="1" applyFill="1" applyBorder="1" applyAlignment="1">
      <alignment horizontal="center"/>
    </xf>
    <xf numFmtId="0" fontId="3" fillId="0" borderId="0" xfId="15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5" fillId="0" borderId="1" xfId="15" applyNumberFormat="1" applyFont="1" applyFill="1" applyBorder="1" applyAlignment="1">
      <alignment horizontal="center"/>
    </xf>
    <xf numFmtId="0" fontId="5" fillId="0" borderId="7" xfId="15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0" borderId="2" xfId="15" applyNumberFormat="1" applyFont="1" applyFill="1" applyBorder="1" applyAlignment="1">
      <alignment horizontal="center"/>
    </xf>
    <xf numFmtId="0" fontId="3" fillId="0" borderId="8" xfId="15" applyNumberFormat="1" applyFont="1" applyFill="1" applyBorder="1" applyAlignment="1">
      <alignment horizontal="center"/>
    </xf>
    <xf numFmtId="0" fontId="5" fillId="0" borderId="6" xfId="15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3" fillId="0" borderId="9" xfId="15" applyNumberFormat="1" applyFont="1" applyFill="1" applyBorder="1" applyAlignment="1">
      <alignment horizontal="center"/>
    </xf>
    <xf numFmtId="0" fontId="3" fillId="0" borderId="1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5" xfId="0" applyNumberFormat="1" applyFont="1" applyFill="1" applyBorder="1" applyAlignment="1">
      <alignment horizontal="center"/>
    </xf>
    <xf numFmtId="0" fontId="3" fillId="0" borderId="2" xfId="0" applyFont="1" applyBorder="1" applyAlignment="1">
      <alignment/>
    </xf>
    <xf numFmtId="0" fontId="10" fillId="0" borderId="0" xfId="15" applyFont="1" applyBorder="1" applyAlignment="1">
      <alignment vertical="center" wrapText="1"/>
    </xf>
    <xf numFmtId="0" fontId="10" fillId="0" borderId="0" xfId="15" applyFont="1" applyFill="1" applyBorder="1" applyAlignment="1">
      <alignment vertical="center" wrapText="1"/>
    </xf>
    <xf numFmtId="0" fontId="8" fillId="0" borderId="0" xfId="15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12" fillId="0" borderId="0" xfId="15" applyFont="1" applyAlignment="1">
      <alignment/>
    </xf>
    <xf numFmtId="0" fontId="1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/>
    </xf>
    <xf numFmtId="0" fontId="1" fillId="0" borderId="1" xfId="15" applyNumberFormat="1" applyFon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/>
    </xf>
    <xf numFmtId="0" fontId="1" fillId="0" borderId="0" xfId="15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5" fillId="2" borderId="15" xfId="0" applyNumberFormat="1" applyFont="1" applyFill="1" applyBorder="1" applyAlignment="1">
      <alignment horizontal="center"/>
    </xf>
    <xf numFmtId="0" fontId="5" fillId="0" borderId="16" xfId="15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0" borderId="18" xfId="15" applyNumberFormat="1" applyFont="1" applyFill="1" applyBorder="1" applyAlignment="1">
      <alignment horizontal="center"/>
    </xf>
    <xf numFmtId="0" fontId="5" fillId="0" borderId="19" xfId="15" applyNumberFormat="1" applyFont="1" applyFill="1" applyBorder="1" applyAlignment="1">
      <alignment horizontal="center"/>
    </xf>
    <xf numFmtId="0" fontId="5" fillId="0" borderId="20" xfId="15" applyNumberFormat="1" applyFont="1" applyFill="1" applyBorder="1" applyAlignment="1">
      <alignment horizontal="center"/>
    </xf>
    <xf numFmtId="0" fontId="3" fillId="0" borderId="21" xfId="15" applyNumberFormat="1" applyFont="1" applyFill="1" applyBorder="1" applyAlignment="1">
      <alignment horizontal="center"/>
    </xf>
    <xf numFmtId="0" fontId="3" fillId="0" borderId="22" xfId="15" applyNumberFormat="1" applyFont="1" applyFill="1" applyBorder="1" applyAlignment="1">
      <alignment horizontal="center"/>
    </xf>
    <xf numFmtId="0" fontId="5" fillId="0" borderId="17" xfId="15" applyNumberFormat="1" applyFont="1" applyFill="1" applyBorder="1" applyAlignment="1">
      <alignment horizontal="center"/>
    </xf>
    <xf numFmtId="0" fontId="5" fillId="0" borderId="18" xfId="15" applyNumberFormat="1" applyFont="1" applyFill="1" applyBorder="1" applyAlignment="1">
      <alignment horizontal="center"/>
    </xf>
    <xf numFmtId="0" fontId="3" fillId="0" borderId="17" xfId="15" applyNumberFormat="1" applyFont="1" applyFill="1" applyBorder="1" applyAlignment="1">
      <alignment horizontal="center"/>
    </xf>
    <xf numFmtId="0" fontId="5" fillId="2" borderId="20" xfId="0" applyNumberFormat="1" applyFont="1" applyFill="1" applyBorder="1" applyAlignment="1">
      <alignment horizontal="center"/>
    </xf>
    <xf numFmtId="0" fontId="3" fillId="0" borderId="23" xfId="15" applyNumberFormat="1" applyFont="1" applyFill="1" applyBorder="1" applyAlignment="1">
      <alignment horizontal="center"/>
    </xf>
    <xf numFmtId="0" fontId="3" fillId="2" borderId="24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9" fontId="3" fillId="0" borderId="2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49" fontId="1" fillId="3" borderId="34" xfId="0" applyNumberFormat="1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left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left" vertical="center" wrapText="1"/>
    </xf>
    <xf numFmtId="49" fontId="1" fillId="4" borderId="34" xfId="0" applyNumberFormat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1" fillId="5" borderId="40" xfId="0" applyNumberFormat="1" applyFont="1" applyFill="1" applyBorder="1" applyAlignment="1">
      <alignment horizontal="center" vertical="center" wrapText="1"/>
    </xf>
    <xf numFmtId="49" fontId="1" fillId="5" borderId="34" xfId="0" applyNumberFormat="1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9" fontId="16" fillId="0" borderId="34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6" xfId="15" applyFont="1" applyBorder="1" applyAlignment="1">
      <alignment horizontal="left" vertical="center" wrapText="1"/>
    </xf>
    <xf numFmtId="0" fontId="3" fillId="0" borderId="30" xfId="15" applyFont="1" applyBorder="1" applyAlignment="1">
      <alignment horizontal="left" vertical="center" wrapText="1"/>
    </xf>
    <xf numFmtId="0" fontId="3" fillId="0" borderId="32" xfId="15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/>
    </xf>
    <xf numFmtId="0" fontId="1" fillId="0" borderId="0" xfId="15" applyFont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0" xfId="15" applyFont="1" applyAlignment="1">
      <alignment horizontal="center" vertical="center" wrapText="1"/>
    </xf>
    <xf numFmtId="0" fontId="11" fillId="6" borderId="47" xfId="0" applyFont="1" applyFill="1" applyBorder="1" applyAlignment="1">
      <alignment horizontal="center" vertical="center"/>
    </xf>
    <xf numFmtId="0" fontId="11" fillId="6" borderId="56" xfId="0" applyFont="1" applyFill="1" applyBorder="1" applyAlignment="1">
      <alignment horizontal="center" vertical="center"/>
    </xf>
    <xf numFmtId="0" fontId="13" fillId="3" borderId="47" xfId="15" applyNumberFormat="1" applyFont="1" applyFill="1" applyBorder="1" applyAlignment="1" applyProtection="1">
      <alignment horizontal="center" vertical="center" wrapText="1"/>
      <protection/>
    </xf>
    <xf numFmtId="0" fontId="13" fillId="3" borderId="48" xfId="15" applyNumberFormat="1" applyFont="1" applyFill="1" applyBorder="1" applyAlignment="1" applyProtection="1">
      <alignment horizontal="center" vertical="center" wrapText="1"/>
      <protection/>
    </xf>
    <xf numFmtId="0" fontId="13" fillId="3" borderId="56" xfId="15" applyNumberFormat="1" applyFont="1" applyFill="1" applyBorder="1" applyAlignment="1" applyProtection="1">
      <alignment horizontal="center" vertical="center" wrapText="1"/>
      <protection/>
    </xf>
    <xf numFmtId="0" fontId="15" fillId="0" borderId="5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0" fillId="0" borderId="30" xfId="15" applyFont="1" applyBorder="1" applyAlignment="1">
      <alignment horizontal="center" vertical="center" wrapText="1"/>
    </xf>
    <xf numFmtId="0" fontId="3" fillId="0" borderId="30" xfId="15" applyFont="1" applyFill="1" applyBorder="1" applyAlignment="1">
      <alignment horizontal="left" vertical="center" wrapText="1"/>
    </xf>
    <xf numFmtId="0" fontId="3" fillId="0" borderId="30" xfId="15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0" fontId="3" fillId="8" borderId="30" xfId="0" applyFont="1" applyFill="1" applyBorder="1" applyAlignment="1">
      <alignment horizontal="center" vertical="center" wrapText="1"/>
    </xf>
    <xf numFmtId="0" fontId="0" fillId="0" borderId="30" xfId="15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133350</xdr:rowOff>
    </xdr:from>
    <xdr:to>
      <xdr:col>1</xdr:col>
      <xdr:colOff>514350</xdr:colOff>
      <xdr:row>2</xdr:row>
      <xdr:rowOff>114300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6191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2009%20&#1050;&#1089;&#1090;&#1086;&#1074;&#1086;\&#1055;&#1056;&#1054;&#1058;&#1054;&#1050;&#1054;&#1051;&#1067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3">
          <cell r="A3" t="str">
            <v>02-06 марта 2009 г.        г. Кстово</v>
          </cell>
        </row>
        <row r="6">
          <cell r="A6" t="str">
            <v>Гл. судья, судья МК</v>
          </cell>
          <cell r="G6" t="str">
            <v>Е.В.Чичваркин</v>
          </cell>
        </row>
        <row r="7">
          <cell r="G7" t="str">
            <v>/г.Владимир/</v>
          </cell>
        </row>
        <row r="8">
          <cell r="G8" t="str">
            <v>Н.Ю.Глушкова</v>
          </cell>
        </row>
        <row r="9">
          <cell r="G9" t="str">
            <v>/г.Рязань/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62"/>
  <sheetViews>
    <sheetView tabSelected="1" workbookViewId="0" topLeftCell="A2">
      <selection activeCell="R35" sqref="A1:R35"/>
    </sheetView>
  </sheetViews>
  <sheetFormatPr defaultColWidth="9.140625" defaultRowHeight="12.75"/>
  <cols>
    <col min="1" max="1" width="3.57421875" style="0" customWidth="1"/>
    <col min="2" max="2" width="19.140625" style="0" customWidth="1"/>
    <col min="3" max="3" width="7.7109375" style="0" customWidth="1"/>
    <col min="4" max="4" width="15.57421875" style="0" customWidth="1"/>
    <col min="5" max="9" width="4.7109375" style="0" customWidth="1"/>
    <col min="10" max="10" width="3.57421875" style="0" customWidth="1"/>
    <col min="11" max="11" width="4.140625" style="0" customWidth="1"/>
    <col min="12" max="12" width="1.57421875" style="0" customWidth="1"/>
    <col min="13" max="13" width="3.8515625" style="0" customWidth="1"/>
    <col min="14" max="14" width="17.140625" style="0" customWidth="1"/>
    <col min="15" max="15" width="8.140625" style="0" customWidth="1"/>
    <col min="16" max="16" width="15.28125" style="0" customWidth="1"/>
    <col min="17" max="17" width="6.28125" style="0" customWidth="1"/>
    <col min="18" max="18" width="12.8515625" style="0" customWidth="1"/>
  </cols>
  <sheetData>
    <row r="1" spans="1:18" ht="30" customHeight="1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8" customHeight="1" thickBot="1">
      <c r="A2" s="173" t="s">
        <v>34</v>
      </c>
      <c r="B2" s="174"/>
      <c r="C2" s="174"/>
      <c r="D2" s="174"/>
      <c r="E2" s="174"/>
      <c r="F2" s="174"/>
      <c r="G2" s="174"/>
      <c r="H2" s="174"/>
      <c r="I2" s="174"/>
      <c r="L2" s="14"/>
      <c r="M2" s="14"/>
      <c r="N2" s="172" t="str">
        <f>HYPERLINK('[2]реквизиты'!$L$7)</f>
        <v>ИТОГОВЫЙ ПРОТОКОЛ</v>
      </c>
      <c r="O2" s="172"/>
      <c r="P2" s="172"/>
      <c r="Q2" s="172"/>
      <c r="R2" s="172"/>
    </row>
    <row r="3" spans="1:18" ht="27.75" customHeight="1" thickBot="1">
      <c r="A3" s="12"/>
      <c r="B3" s="42"/>
      <c r="C3" s="178" t="str">
        <f>HYPERLINK('[3]реквизиты'!$A$2)</f>
        <v>Первенство  России по САМБО среди юниорок 1989-90 гг.р.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80"/>
      <c r="P3" s="42"/>
      <c r="Q3" s="42"/>
      <c r="R3" s="43"/>
    </row>
    <row r="4" spans="1:18" ht="18.75" customHeight="1" thickBot="1">
      <c r="A4" s="175" t="str">
        <f>HYPERLINK('[3]реквизиты'!$A$3)</f>
        <v>02-06 марта 2009 г.        г. Кстово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44"/>
    </row>
    <row r="5" spans="1:18" ht="21" customHeight="1" thickBot="1">
      <c r="A5" s="3" t="s">
        <v>7</v>
      </c>
      <c r="D5" s="3"/>
      <c r="G5" s="171"/>
      <c r="H5" s="171"/>
      <c r="I5" s="171"/>
      <c r="N5" s="3"/>
      <c r="Q5" s="176" t="s">
        <v>81</v>
      </c>
      <c r="R5" s="177"/>
    </row>
    <row r="6" spans="1:18" ht="27.75" customHeight="1" thickBot="1">
      <c r="A6" s="128" t="s">
        <v>0</v>
      </c>
      <c r="B6" s="128" t="s">
        <v>1</v>
      </c>
      <c r="C6" s="128" t="s">
        <v>2</v>
      </c>
      <c r="D6" s="128" t="s">
        <v>3</v>
      </c>
      <c r="E6" s="130" t="s">
        <v>4</v>
      </c>
      <c r="F6" s="131"/>
      <c r="G6" s="131"/>
      <c r="H6" s="131"/>
      <c r="I6" s="131"/>
      <c r="J6" s="124" t="s">
        <v>5</v>
      </c>
      <c r="K6" s="124" t="s">
        <v>6</v>
      </c>
      <c r="M6" s="124" t="s">
        <v>6</v>
      </c>
      <c r="N6" s="126" t="s">
        <v>1</v>
      </c>
      <c r="O6" s="108" t="s">
        <v>17</v>
      </c>
      <c r="P6" s="108" t="s">
        <v>18</v>
      </c>
      <c r="Q6" s="110" t="s">
        <v>19</v>
      </c>
      <c r="R6" s="112" t="s">
        <v>20</v>
      </c>
    </row>
    <row r="7" spans="1:18" ht="22.5" customHeight="1" thickBot="1">
      <c r="A7" s="129"/>
      <c r="B7" s="129"/>
      <c r="C7" s="129"/>
      <c r="D7" s="129"/>
      <c r="E7" s="45">
        <v>1</v>
      </c>
      <c r="F7" s="46">
        <v>2</v>
      </c>
      <c r="G7" s="47">
        <v>3</v>
      </c>
      <c r="H7" s="46">
        <v>4</v>
      </c>
      <c r="I7" s="46">
        <v>5</v>
      </c>
      <c r="J7" s="125"/>
      <c r="K7" s="125"/>
      <c r="M7" s="125"/>
      <c r="N7" s="127"/>
      <c r="O7" s="109"/>
      <c r="P7" s="109"/>
      <c r="Q7" s="111"/>
      <c r="R7" s="113"/>
    </row>
    <row r="8" spans="1:18" ht="15" customHeight="1">
      <c r="A8" s="141">
        <v>1</v>
      </c>
      <c r="B8" s="143" t="str">
        <f>VLOOKUP(A8,'пр.взвешивания'!B6:E23,2,FALSE)</f>
        <v>КРИВОВА Ирина Константиновна</v>
      </c>
      <c r="C8" s="145" t="str">
        <f>VLOOKUP(B8,'пр.взвешивания'!C6:F23,2,FALSE)</f>
        <v>04.02.90 кмс</v>
      </c>
      <c r="D8" s="147" t="str">
        <f>VLOOKUP(C8,'пр.взвешивания'!D6:G23,2,FALSE)</f>
        <v>ЦФО Тверская Тверь ЛОК</v>
      </c>
      <c r="E8" s="40"/>
      <c r="F8" s="22">
        <v>3</v>
      </c>
      <c r="G8" s="23">
        <v>3</v>
      </c>
      <c r="H8" s="22">
        <v>3</v>
      </c>
      <c r="I8" s="23">
        <v>4</v>
      </c>
      <c r="J8" s="138">
        <f>SUM(E8:I8)</f>
        <v>13</v>
      </c>
      <c r="K8" s="139">
        <v>1</v>
      </c>
      <c r="L8" s="181">
        <v>6</v>
      </c>
      <c r="M8" s="114" t="s">
        <v>86</v>
      </c>
      <c r="N8" s="116" t="str">
        <f>VLOOKUP(L8,'пр.взвешивания'!B6:G25,2,FALSE)</f>
        <v>ПОТАПОВА Юлия Андреевна</v>
      </c>
      <c r="O8" s="118" t="str">
        <f>VLOOKUP(L8,'пр.взвешивания'!B6:G25,3,FALSE)</f>
        <v>23.06.89 кмс</v>
      </c>
      <c r="P8" s="120" t="str">
        <f>VLOOKUP(L8,'пр.взвешивания'!B6:G25,4,FALSE)</f>
        <v>ЮФО Волгоградская Волгоград ПР</v>
      </c>
      <c r="Q8" s="120" t="str">
        <f>VLOOKUP(L8,'пр.взвешивания'!B6:G25,5,FALSE)</f>
        <v>000746</v>
      </c>
      <c r="R8" s="122" t="str">
        <f>VLOOKUP(L8,'пр.взвешивания'!B6:G25,6,FALSE)</f>
        <v>Шамаева ОВ</v>
      </c>
    </row>
    <row r="9" spans="1:18" ht="15" customHeight="1">
      <c r="A9" s="142"/>
      <c r="B9" s="144"/>
      <c r="C9" s="146"/>
      <c r="D9" s="148"/>
      <c r="E9" s="34"/>
      <c r="F9" s="24"/>
      <c r="G9" s="25"/>
      <c r="H9" s="24"/>
      <c r="I9" s="25" t="s">
        <v>85</v>
      </c>
      <c r="J9" s="132"/>
      <c r="K9" s="140"/>
      <c r="L9" s="181"/>
      <c r="M9" s="115"/>
      <c r="N9" s="117"/>
      <c r="O9" s="119"/>
      <c r="P9" s="121"/>
      <c r="Q9" s="121"/>
      <c r="R9" s="123"/>
    </row>
    <row r="10" spans="1:18" ht="15" customHeight="1">
      <c r="A10" s="149">
        <v>2</v>
      </c>
      <c r="B10" s="150" t="str">
        <f>VLOOKUP(A10,'пр.взвешивания'!B8:E25,2,FALSE)</f>
        <v>ДЕМИНА Дина Сергеевна</v>
      </c>
      <c r="C10" s="151" t="str">
        <f>VLOOKUP(B10,'пр.взвешивания'!C8:F25,2,FALSE)</f>
        <v>17.06.89 кмс</v>
      </c>
      <c r="D10" s="152" t="str">
        <f>VLOOKUP(C10,'пр.взвешивания'!D8:G25,2,FALSE)</f>
        <v>С.Петербург МО</v>
      </c>
      <c r="E10" s="27">
        <v>0</v>
      </c>
      <c r="F10" s="26"/>
      <c r="G10" s="27">
        <v>0</v>
      </c>
      <c r="H10" s="28">
        <v>3</v>
      </c>
      <c r="I10" s="56">
        <v>4</v>
      </c>
      <c r="J10" s="132">
        <f>SUM(E10:I10)</f>
        <v>7</v>
      </c>
      <c r="K10" s="133">
        <v>3</v>
      </c>
      <c r="L10" s="181">
        <v>8</v>
      </c>
      <c r="M10" s="105" t="s">
        <v>87</v>
      </c>
      <c r="N10" s="106" t="str">
        <f>VLOOKUP(L10,'пр.взвешивания'!B6:G25,2,FALSE)</f>
        <v>МИРОНОВА Ирина Сергеевна</v>
      </c>
      <c r="O10" s="107" t="str">
        <f>VLOOKUP(L10,'пр.взвешивания'!B6:G25,3,FALSE)</f>
        <v>17.10.90 кмс</v>
      </c>
      <c r="P10" s="101" t="str">
        <f>VLOOKUP(L10,'пр.взвешивания'!B6:G25,4,FALSE)</f>
        <v>ЦФО Брянская Брянск ЛОК</v>
      </c>
      <c r="Q10" s="101" t="str">
        <f>VLOOKUP(L10,'пр.взвешивания'!B6:G25,5,FALSE)</f>
        <v>003978</v>
      </c>
      <c r="R10" s="102" t="str">
        <f>VLOOKUP(L10,'пр.взвешивания'!B6:G25,6,FALSE)</f>
        <v>Терешок АА</v>
      </c>
    </row>
    <row r="11" spans="1:18" ht="15" customHeight="1">
      <c r="A11" s="149"/>
      <c r="B11" s="144"/>
      <c r="C11" s="146"/>
      <c r="D11" s="148"/>
      <c r="E11" s="30"/>
      <c r="F11" s="29"/>
      <c r="G11" s="30"/>
      <c r="H11" s="31"/>
      <c r="I11" s="57" t="s">
        <v>85</v>
      </c>
      <c r="J11" s="132"/>
      <c r="K11" s="133"/>
      <c r="L11" s="181"/>
      <c r="M11" s="105"/>
      <c r="N11" s="106"/>
      <c r="O11" s="107"/>
      <c r="P11" s="101"/>
      <c r="Q11" s="101"/>
      <c r="R11" s="102"/>
    </row>
    <row r="12" spans="1:18" ht="15" customHeight="1">
      <c r="A12" s="149">
        <v>3</v>
      </c>
      <c r="B12" s="150" t="str">
        <f>VLOOKUP(A12,'пр.взвешивания'!B10:E27,2,FALSE)</f>
        <v>СТАНКЕВИЧ Виктория Владимировна</v>
      </c>
      <c r="C12" s="151" t="str">
        <f>VLOOKUP(B12,'пр.взвешивания'!C10:F27,2,FALSE)</f>
        <v>12.11.90 кмс</v>
      </c>
      <c r="D12" s="152" t="str">
        <f>VLOOKUP(C12,'пр.взвешивания'!D10:G27,2,FALSE)</f>
        <v>Мосва Д</v>
      </c>
      <c r="E12" s="35">
        <v>1</v>
      </c>
      <c r="F12" s="32">
        <v>3</v>
      </c>
      <c r="G12" s="33"/>
      <c r="H12" s="32">
        <v>3.5</v>
      </c>
      <c r="I12" s="58">
        <v>4</v>
      </c>
      <c r="J12" s="134" t="s">
        <v>96</v>
      </c>
      <c r="K12" s="133">
        <v>2</v>
      </c>
      <c r="L12" s="181">
        <v>1</v>
      </c>
      <c r="M12" s="98" t="s">
        <v>88</v>
      </c>
      <c r="N12" s="99" t="str">
        <f>VLOOKUP(L12,'пр.взвешивания'!B6:G25,2,FALSE)</f>
        <v>КРИВОВА Ирина Константиновна</v>
      </c>
      <c r="O12" s="100" t="str">
        <f>VLOOKUP(L12,'пр.взвешивания'!B6:G25,3,FALSE)</f>
        <v>04.02.90 кмс</v>
      </c>
      <c r="P12" s="103" t="str">
        <f>VLOOKUP(L12,'пр.взвешивания'!B6:G25,4,FALSE)</f>
        <v>ЦФО Тверская Тверь ЛОК</v>
      </c>
      <c r="Q12" s="103" t="str">
        <f>VLOOKUP(L12,'пр.взвешивания'!B6:G25,5,FALSE)</f>
        <v>009834</v>
      </c>
      <c r="R12" s="104" t="str">
        <f>VLOOKUP(L12,'пр.взвешивания'!B6:G25,6,FALSE)</f>
        <v>Каверзин П.И. Белоусов АН</v>
      </c>
    </row>
    <row r="13" spans="1:18" ht="15" customHeight="1">
      <c r="A13" s="149"/>
      <c r="B13" s="144"/>
      <c r="C13" s="146"/>
      <c r="D13" s="148"/>
      <c r="E13" s="25"/>
      <c r="F13" s="24"/>
      <c r="G13" s="34"/>
      <c r="H13" s="24"/>
      <c r="I13" s="59" t="s">
        <v>83</v>
      </c>
      <c r="J13" s="134"/>
      <c r="K13" s="133"/>
      <c r="L13" s="181"/>
      <c r="M13" s="98"/>
      <c r="N13" s="99"/>
      <c r="O13" s="100"/>
      <c r="P13" s="103"/>
      <c r="Q13" s="103"/>
      <c r="R13" s="104"/>
    </row>
    <row r="14" spans="1:18" ht="15" customHeight="1">
      <c r="A14" s="149">
        <v>4</v>
      </c>
      <c r="B14" s="150" t="str">
        <f>VLOOKUP(A14,'пр.взвешивания'!B12:E29,2,FALSE)</f>
        <v>ПРИЛЕПСКАЯ Мария Юрьевна</v>
      </c>
      <c r="C14" s="151" t="str">
        <f>VLOOKUP(B14,'пр.взвешивания'!C12:F29,2,FALSE)</f>
        <v>24.01.90 кмс</v>
      </c>
      <c r="D14" s="152" t="str">
        <f>VLOOKUP(C14,'пр.взвешивания'!D12:G29,2,FALSE)</f>
        <v>ПФО Саратовская Саратов Д</v>
      </c>
      <c r="E14" s="27">
        <v>1</v>
      </c>
      <c r="F14" s="28">
        <v>0</v>
      </c>
      <c r="G14" s="27">
        <v>0</v>
      </c>
      <c r="H14" s="26"/>
      <c r="I14" s="56">
        <v>3</v>
      </c>
      <c r="J14" s="132">
        <f>SUM(E14:I14)</f>
        <v>4</v>
      </c>
      <c r="K14" s="136">
        <v>4</v>
      </c>
      <c r="L14" s="181">
        <v>3</v>
      </c>
      <c r="M14" s="98" t="s">
        <v>88</v>
      </c>
      <c r="N14" s="99" t="str">
        <f>VLOOKUP(L14,'пр.взвешивания'!B6:G25,2,FALSE)</f>
        <v>СТАНКЕВИЧ Виктория Владимировна</v>
      </c>
      <c r="O14" s="100" t="str">
        <f>VLOOKUP(L14,'пр.взвешивания'!B6:G25,3,FALSE)</f>
        <v>12.11.90 кмс</v>
      </c>
      <c r="P14" s="100" t="str">
        <f>VLOOKUP(L14,'пр.взвешивания'!B6:G23,4,FALSE)</f>
        <v>Мосва Д</v>
      </c>
      <c r="Q14" s="103" t="str">
        <f>VLOOKUP(L14,'пр.взвешивания'!B6:G25,5,FALSE)</f>
        <v>000939</v>
      </c>
      <c r="R14" s="104" t="str">
        <f>VLOOKUP(L14,'пр.взвешивания'!B6:G25,6,FALSE)</f>
        <v>Цуварев МВ</v>
      </c>
    </row>
    <row r="15" spans="1:18" ht="15" customHeight="1">
      <c r="A15" s="149"/>
      <c r="B15" s="144"/>
      <c r="C15" s="146"/>
      <c r="D15" s="148"/>
      <c r="E15" s="30"/>
      <c r="F15" s="31"/>
      <c r="G15" s="30"/>
      <c r="H15" s="29"/>
      <c r="I15" s="57"/>
      <c r="J15" s="132"/>
      <c r="K15" s="133"/>
      <c r="L15" s="181"/>
      <c r="M15" s="98"/>
      <c r="N15" s="99"/>
      <c r="O15" s="100"/>
      <c r="P15" s="100"/>
      <c r="Q15" s="103"/>
      <c r="R15" s="104"/>
    </row>
    <row r="16" spans="1:18" ht="15" customHeight="1">
      <c r="A16" s="149">
        <v>5</v>
      </c>
      <c r="B16" s="150" t="str">
        <f>VLOOKUP(A16,'пр.взвешивания'!B14:E31,2,FALSE)</f>
        <v>ЧЕРНЫШЕВА Анастасия Ивановна</v>
      </c>
      <c r="C16" s="151" t="str">
        <f>VLOOKUP(B16,'пр.взвешивания'!C14:F31,2,FALSE)</f>
        <v>19.01.89 кмс</v>
      </c>
      <c r="D16" s="152" t="str">
        <f>VLOOKUP(C16,'пр.взвешивания'!D14:G31,2,FALSE)</f>
        <v>ЦФО Ярославская РССС</v>
      </c>
      <c r="E16" s="35">
        <v>0</v>
      </c>
      <c r="F16" s="32">
        <v>0</v>
      </c>
      <c r="G16" s="35">
        <v>0</v>
      </c>
      <c r="H16" s="32">
        <v>0</v>
      </c>
      <c r="I16" s="60"/>
      <c r="J16" s="132">
        <f>SUM(E16:I16)</f>
        <v>0</v>
      </c>
      <c r="K16" s="133">
        <v>5</v>
      </c>
      <c r="L16" s="181">
        <v>2</v>
      </c>
      <c r="M16" s="92" t="s">
        <v>89</v>
      </c>
      <c r="N16" s="93" t="str">
        <f>VLOOKUP(L16,'пр.взвешивания'!B6:G25,2,FALSE)</f>
        <v>ДЕМИНА Дина Сергеевна</v>
      </c>
      <c r="O16" s="94" t="str">
        <f>VLOOKUP(L16,'пр.взвешивания'!B6:G25,3,FALSE)</f>
        <v>17.06.89 кмс</v>
      </c>
      <c r="P16" s="88" t="str">
        <f>VLOOKUP(L16,'пр.взвешивания'!B6:G25,4,FALSE)</f>
        <v>С.Петербург МО</v>
      </c>
      <c r="Q16" s="88" t="str">
        <f>VLOOKUP(L16,'пр.взвешивания'!B6:G25,5,FALSE)</f>
        <v>00809</v>
      </c>
      <c r="R16" s="90" t="str">
        <f>VLOOKUP(L16,'пр.взвешивания'!B6:G25,6,FALSE)</f>
        <v>Еремина ЕП</v>
      </c>
    </row>
    <row r="17" spans="1:18" ht="15" customHeight="1" thickBot="1">
      <c r="A17" s="154"/>
      <c r="B17" s="155"/>
      <c r="C17" s="156"/>
      <c r="D17" s="157"/>
      <c r="E17" s="37"/>
      <c r="F17" s="36"/>
      <c r="G17" s="37"/>
      <c r="H17" s="36"/>
      <c r="I17" s="61"/>
      <c r="J17" s="137"/>
      <c r="K17" s="135"/>
      <c r="L17" s="181"/>
      <c r="M17" s="92"/>
      <c r="N17" s="93"/>
      <c r="O17" s="94"/>
      <c r="P17" s="88"/>
      <c r="Q17" s="88"/>
      <c r="R17" s="90"/>
    </row>
    <row r="18" spans="1:18" ht="15" customHeight="1" thickBot="1">
      <c r="A18" s="3" t="s">
        <v>8</v>
      </c>
      <c r="B18" s="38"/>
      <c r="C18" s="38"/>
      <c r="D18" s="38"/>
      <c r="E18" s="38"/>
      <c r="F18" s="38"/>
      <c r="G18" s="38"/>
      <c r="H18" s="38"/>
      <c r="I18" s="17"/>
      <c r="J18" s="55"/>
      <c r="K18" s="17"/>
      <c r="L18" s="181">
        <v>9</v>
      </c>
      <c r="M18" s="92" t="s">
        <v>89</v>
      </c>
      <c r="N18" s="93" t="str">
        <f>VLOOKUP(L18,'пр.взвешивания'!B6:G25,2,FALSE)</f>
        <v>КИРЕЕВА Таисия Владимировна</v>
      </c>
      <c r="O18" s="94" t="str">
        <f>VLOOKUP(L18,'пр.взвешивания'!B6:G25,3,FALSE)</f>
        <v>13.12.90 кмс</v>
      </c>
      <c r="P18" s="88" t="str">
        <f>VLOOKUP(L18,'пр.взвешивания'!B6:G25,4,FALSE)</f>
        <v>УФО Свердловская Екатеринбург Д</v>
      </c>
      <c r="Q18" s="88" t="str">
        <f>VLOOKUP(L18,'пр.взвешивания'!B6:G25,5,FALSE)</f>
        <v>000922</v>
      </c>
      <c r="R18" s="90" t="str">
        <f>VLOOKUP(L18,'пр.взвешивания'!B6:G25,6,FALSE)</f>
        <v>Демидов ИВ</v>
      </c>
    </row>
    <row r="19" spans="1:18" ht="15" customHeight="1">
      <c r="A19" s="153">
        <v>6</v>
      </c>
      <c r="B19" s="143" t="str">
        <f>VLOOKUP(A19,'пр.взвешивания'!B6:E23,2,FALSE)</f>
        <v>ПОТАПОВА Юлия Андреевна</v>
      </c>
      <c r="C19" s="145" t="str">
        <f>VLOOKUP(B19,'пр.взвешивания'!C6:F23,2,FALSE)</f>
        <v>23.06.89 кмс</v>
      </c>
      <c r="D19" s="147" t="str">
        <f>VLOOKUP(C19,'пр.взвешивания'!D6:G23,2,FALSE)</f>
        <v>ЮФО Волгоградская Волгоград ПР</v>
      </c>
      <c r="E19" s="62"/>
      <c r="F19" s="22">
        <v>3</v>
      </c>
      <c r="G19" s="23">
        <v>0</v>
      </c>
      <c r="H19" s="63">
        <v>3</v>
      </c>
      <c r="J19" s="138">
        <f>SUM(E19:I19)</f>
        <v>6</v>
      </c>
      <c r="K19" s="158">
        <v>2</v>
      </c>
      <c r="L19" s="181"/>
      <c r="M19" s="92"/>
      <c r="N19" s="93"/>
      <c r="O19" s="94"/>
      <c r="P19" s="88"/>
      <c r="Q19" s="88"/>
      <c r="R19" s="90"/>
    </row>
    <row r="20" spans="1:18" ht="15" customHeight="1">
      <c r="A20" s="149"/>
      <c r="B20" s="144"/>
      <c r="C20" s="146"/>
      <c r="D20" s="148"/>
      <c r="E20" s="64"/>
      <c r="F20" s="24"/>
      <c r="G20" s="25"/>
      <c r="H20" s="65"/>
      <c r="J20" s="132"/>
      <c r="K20" s="133"/>
      <c r="L20" s="181">
        <v>4</v>
      </c>
      <c r="M20" s="92" t="s">
        <v>90</v>
      </c>
      <c r="N20" s="93" t="str">
        <f>VLOOKUP(L20,'пр.взвешивания'!B6:G25,2,FALSE)</f>
        <v>ПРИЛЕПСКАЯ Мария Юрьевна</v>
      </c>
      <c r="O20" s="94" t="str">
        <f>VLOOKUP(L20,'пр.взвешивания'!B6:G25,3,FALSE)</f>
        <v>24.01.90 кмс</v>
      </c>
      <c r="P20" s="88" t="str">
        <f>VLOOKUP(L20,'пр.взвешивания'!B6:G25,4,FALSE)</f>
        <v>ПФО Саратовская Саратов Д</v>
      </c>
      <c r="Q20" s="88" t="str">
        <f>VLOOKUP(L20,'пр.взвешивания'!B6:G25,5,FALSE)</f>
        <v>008321</v>
      </c>
      <c r="R20" s="90" t="str">
        <f>VLOOKUP(L20,'пр.взвешивания'!B6:G25,6,FALSE)</f>
        <v>Мартынов АТ Прилепский ЮП</v>
      </c>
    </row>
    <row r="21" spans="1:18" ht="15" customHeight="1">
      <c r="A21" s="149">
        <v>7</v>
      </c>
      <c r="B21" s="150" t="str">
        <f>VLOOKUP(A21,'пр.взвешивания'!B8:E25,2,FALSE)</f>
        <v>ЕРЖЕНИНОВА Екатерина Андреевна</v>
      </c>
      <c r="C21" s="151" t="str">
        <f>VLOOKUP(B21,'пр.взвешивания'!C8:F25,2,FALSE)</f>
        <v>30.09.89 кмс</v>
      </c>
      <c r="D21" s="152" t="str">
        <f>VLOOKUP(C21,'пр.взвешивания'!D8:G25,2,FALSE)</f>
        <v>СЗФОМурманская  Мурманск МО</v>
      </c>
      <c r="E21" s="66">
        <v>1</v>
      </c>
      <c r="F21" s="26"/>
      <c r="G21" s="27">
        <v>0</v>
      </c>
      <c r="H21" s="67">
        <v>0</v>
      </c>
      <c r="J21" s="132">
        <f>SUM(E21:I21)</f>
        <v>1</v>
      </c>
      <c r="K21" s="133">
        <v>4</v>
      </c>
      <c r="L21" s="181"/>
      <c r="M21" s="92"/>
      <c r="N21" s="93"/>
      <c r="O21" s="94"/>
      <c r="P21" s="88"/>
      <c r="Q21" s="88"/>
      <c r="R21" s="90"/>
    </row>
    <row r="22" spans="1:18" ht="15" customHeight="1">
      <c r="A22" s="149"/>
      <c r="B22" s="144"/>
      <c r="C22" s="146"/>
      <c r="D22" s="148"/>
      <c r="E22" s="68"/>
      <c r="F22" s="29"/>
      <c r="G22" s="30"/>
      <c r="H22" s="69"/>
      <c r="J22" s="132"/>
      <c r="K22" s="133"/>
      <c r="L22" s="181">
        <v>7</v>
      </c>
      <c r="M22" s="92" t="s">
        <v>90</v>
      </c>
      <c r="N22" s="93" t="str">
        <f>VLOOKUP(L22,'пр.взвешивания'!B6:G25,2,FALSE)</f>
        <v>ЕРЖЕНИНОВА Екатерина Андреевна</v>
      </c>
      <c r="O22" s="94" t="str">
        <f>VLOOKUP(L22,'пр.взвешивания'!B6:G25,3,FALSE)</f>
        <v>30.09.89 кмс</v>
      </c>
      <c r="P22" s="88" t="str">
        <f>VLOOKUP(L22,'пр.взвешивания'!B6:G25,4,FALSE)</f>
        <v>СЗФОМурманская  Мурманск МО</v>
      </c>
      <c r="Q22" s="88" t="str">
        <f>VLOOKUP(L22,'пр.взвешивания'!B6:G25,5,FALSE)</f>
        <v>014274</v>
      </c>
      <c r="R22" s="90" t="str">
        <f>VLOOKUP(L22,'пр.взвешивания'!B6:G25,6,FALSE)</f>
        <v>Аспер ВВ</v>
      </c>
    </row>
    <row r="23" spans="1:18" ht="15" customHeight="1">
      <c r="A23" s="149">
        <v>8</v>
      </c>
      <c r="B23" s="150" t="str">
        <f>VLOOKUP(A23,'пр.взвешивания'!B10:E27,2,FALSE)</f>
        <v>МИРОНОВА Ирина Сергеевна</v>
      </c>
      <c r="C23" s="151" t="str">
        <f>VLOOKUP(B23,'пр.взвешивания'!C10:F27,2,FALSE)</f>
        <v>17.10.90 кмс</v>
      </c>
      <c r="D23" s="152" t="str">
        <f>VLOOKUP(C23,'пр.взвешивания'!D10:G27,2,FALSE)</f>
        <v>ЦФО Брянская Брянск ЛОК</v>
      </c>
      <c r="E23" s="70">
        <v>3</v>
      </c>
      <c r="F23" s="32">
        <v>4</v>
      </c>
      <c r="G23" s="33"/>
      <c r="H23" s="71">
        <v>3</v>
      </c>
      <c r="J23" s="132">
        <f>SUM(E23:I23)</f>
        <v>10</v>
      </c>
      <c r="K23" s="133">
        <v>1</v>
      </c>
      <c r="L23" s="181"/>
      <c r="M23" s="92"/>
      <c r="N23" s="93"/>
      <c r="O23" s="94"/>
      <c r="P23" s="88"/>
      <c r="Q23" s="88"/>
      <c r="R23" s="90"/>
    </row>
    <row r="24" spans="1:18" ht="15" customHeight="1">
      <c r="A24" s="149"/>
      <c r="B24" s="144"/>
      <c r="C24" s="146"/>
      <c r="D24" s="148"/>
      <c r="E24" s="72"/>
      <c r="F24" s="24" t="s">
        <v>84</v>
      </c>
      <c r="G24" s="34"/>
      <c r="H24" s="65"/>
      <c r="J24" s="132"/>
      <c r="K24" s="133"/>
      <c r="L24" s="181">
        <v>5</v>
      </c>
      <c r="M24" s="92" t="s">
        <v>91</v>
      </c>
      <c r="N24" s="93" t="str">
        <f>VLOOKUP(L24,'пр.взвешивания'!B6:G25,2,FALSE)</f>
        <v>ЧЕРНЫШЕВА Анастасия Ивановна</v>
      </c>
      <c r="O24" s="94" t="str">
        <f>VLOOKUP(L24,'пр.взвешивания'!B6:G25,3,FALSE)</f>
        <v>19.01.89 кмс</v>
      </c>
      <c r="P24" s="88" t="str">
        <f>VLOOKUP(L24,'пр.взвешивания'!B6:G25,4,FALSE)</f>
        <v>ЦФО Ярославская РССС</v>
      </c>
      <c r="Q24" s="88" t="str">
        <f>VLOOKUP(L24,'пр.взвешивания'!B6:G25,5,FALSE)</f>
        <v>000773</v>
      </c>
      <c r="R24" s="90" t="str">
        <f>VLOOKUP(L24,'пр.взвешивания'!B6:G25,6,FALSE)</f>
        <v>Воронин СМ</v>
      </c>
    </row>
    <row r="25" spans="1:18" ht="15" customHeight="1" thickBot="1">
      <c r="A25" s="149">
        <v>9</v>
      </c>
      <c r="B25" s="150" t="str">
        <f>VLOOKUP(A25,'пр.взвешивания'!B12:E29,2,FALSE)</f>
        <v>КИРЕЕВА Таисия Владимировна</v>
      </c>
      <c r="C25" s="151" t="str">
        <f>VLOOKUP(B25,'пр.взвешивания'!C12:F29,2,FALSE)</f>
        <v>13.12.90 кмс</v>
      </c>
      <c r="D25" s="152" t="str">
        <f>VLOOKUP(C25,'пр.взвешивания'!D12:G29,2,FALSE)</f>
        <v>УФО Свердловская Екатеринбург Д</v>
      </c>
      <c r="E25" s="66">
        <v>1</v>
      </c>
      <c r="F25" s="28">
        <v>3</v>
      </c>
      <c r="G25" s="27">
        <v>0</v>
      </c>
      <c r="H25" s="73"/>
      <c r="J25" s="132">
        <f>SUM(E25:I25)</f>
        <v>4</v>
      </c>
      <c r="K25" s="136">
        <v>3</v>
      </c>
      <c r="L25" s="181"/>
      <c r="M25" s="95"/>
      <c r="N25" s="96"/>
      <c r="O25" s="97"/>
      <c r="P25" s="89"/>
      <c r="Q25" s="89"/>
      <c r="R25" s="91"/>
    </row>
    <row r="26" spans="1:11" ht="15" customHeight="1" thickBot="1">
      <c r="A26" s="154"/>
      <c r="B26" s="155"/>
      <c r="C26" s="156"/>
      <c r="D26" s="157"/>
      <c r="E26" s="74"/>
      <c r="F26" s="36"/>
      <c r="G26" s="37"/>
      <c r="H26" s="75"/>
      <c r="J26" s="137"/>
      <c r="K26" s="135"/>
    </row>
    <row r="27" spans="1:6" ht="17.25" customHeight="1" thickBot="1">
      <c r="A27" s="39"/>
      <c r="B27" s="39" t="s">
        <v>21</v>
      </c>
      <c r="C27" s="39"/>
      <c r="D27" s="39"/>
      <c r="E27" s="39"/>
      <c r="F27" s="39" t="s">
        <v>22</v>
      </c>
    </row>
    <row r="28" spans="1:17" ht="15" customHeight="1" thickBot="1">
      <c r="A28" s="153">
        <v>1</v>
      </c>
      <c r="B28" s="159" t="str">
        <f>VLOOKUP(A28,'пр.взвешивания'!B6:G23,2,FALSE)</f>
        <v>КРИВОВА Ирина Константиновна</v>
      </c>
      <c r="C28" s="159" t="str">
        <f>VLOOKUP(B28,'пр.взвешивания'!C6:H23,2,FALSE)</f>
        <v>04.02.90 кмс</v>
      </c>
      <c r="D28" s="159" t="str">
        <f>VLOOKUP(C28,'пр.взвешивания'!D6:I23,2,FALSE)</f>
        <v>ЦФО Тверская Тверь ЛОК</v>
      </c>
      <c r="E28" s="48"/>
      <c r="F28" s="48"/>
      <c r="G28" s="48"/>
      <c r="H28" s="48"/>
      <c r="I28" s="76"/>
      <c r="J28" s="12"/>
      <c r="K28" s="12"/>
      <c r="L28" s="12"/>
      <c r="M28" s="12"/>
      <c r="N28" s="12"/>
      <c r="O28" s="12"/>
      <c r="P28" s="12"/>
      <c r="Q28" s="12"/>
    </row>
    <row r="29" spans="1:9" ht="15" customHeight="1">
      <c r="A29" s="149"/>
      <c r="B29" s="160"/>
      <c r="C29" s="160"/>
      <c r="D29" s="160"/>
      <c r="E29" s="49">
        <v>6</v>
      </c>
      <c r="F29" s="48"/>
      <c r="G29" s="48"/>
      <c r="H29" s="48"/>
      <c r="I29" s="76"/>
    </row>
    <row r="30" spans="1:9" ht="15" customHeight="1" thickBot="1">
      <c r="A30" s="149">
        <v>6</v>
      </c>
      <c r="B30" s="161" t="str">
        <f>VLOOKUP(A30,'пр.взвешивания'!B8:G25,2,FALSE)</f>
        <v>ПОТАПОВА Юлия Андреевна</v>
      </c>
      <c r="C30" s="161" t="str">
        <f>VLOOKUP(B30,'пр.взвешивания'!C8:H25,2,FALSE)</f>
        <v>23.06.89 кмс</v>
      </c>
      <c r="D30" s="162" t="str">
        <f>VLOOKUP(C30,'пр.взвешивания'!D8:I25,2,FALSE)</f>
        <v>ЮФО Волгоградская Волгоград ПР</v>
      </c>
      <c r="E30" s="78" t="s">
        <v>92</v>
      </c>
      <c r="F30" s="79"/>
      <c r="G30" s="80"/>
      <c r="H30" s="54"/>
      <c r="I30" s="76"/>
    </row>
    <row r="31" spans="1:18" ht="15" customHeight="1" thickBot="1">
      <c r="A31" s="154"/>
      <c r="B31" s="161"/>
      <c r="C31" s="161"/>
      <c r="D31" s="162"/>
      <c r="E31" s="54"/>
      <c r="F31" s="81"/>
      <c r="G31" s="81"/>
      <c r="H31" s="82" t="s">
        <v>95</v>
      </c>
      <c r="I31" s="76"/>
      <c r="J31" s="50" t="str">
        <f>HYPERLINK('[3]реквизиты'!$A$6)</f>
        <v>Гл. судья, судья МК</v>
      </c>
      <c r="K31" s="51"/>
      <c r="L31" s="51"/>
      <c r="M31" s="12"/>
      <c r="N31" s="18"/>
      <c r="O31" s="18"/>
      <c r="P31" s="52" t="str">
        <f>HYPERLINK('[3]реквизиты'!$G$6)</f>
        <v>Е.В.Чичваркин</v>
      </c>
      <c r="Q31" s="12"/>
      <c r="R31" s="11" t="str">
        <f>HYPERLINK('[3]реквизиты'!$G$7)</f>
        <v>/г.Владимир/</v>
      </c>
    </row>
    <row r="32" spans="1:17" ht="15" customHeight="1" thickBot="1">
      <c r="A32" s="163">
        <v>8</v>
      </c>
      <c r="B32" s="159" t="str">
        <f>VLOOKUP(A32,'пр.взвешивания'!B10:G27,2,FALSE)</f>
        <v>МИРОНОВА Ирина Сергеевна</v>
      </c>
      <c r="C32" s="159" t="str">
        <f>VLOOKUP(B32,'пр.взвешивания'!C10:H27,2,FALSE)</f>
        <v>17.10.90 кмс</v>
      </c>
      <c r="D32" s="165" t="str">
        <f>VLOOKUP(C32,'пр.взвешивания'!D10:I27,2,FALSE)</f>
        <v>ЦФО Брянская Брянск ЛОК</v>
      </c>
      <c r="E32" s="54"/>
      <c r="F32" s="81"/>
      <c r="G32" s="81"/>
      <c r="H32" s="83" t="s">
        <v>92</v>
      </c>
      <c r="I32" s="76"/>
      <c r="J32" s="51"/>
      <c r="K32" s="51"/>
      <c r="L32" s="51"/>
      <c r="M32" s="12"/>
      <c r="N32" s="19"/>
      <c r="O32" s="19"/>
      <c r="Q32" s="12"/>
    </row>
    <row r="33" spans="1:17" ht="15" customHeight="1">
      <c r="A33" s="164"/>
      <c r="B33" s="161"/>
      <c r="C33" s="161"/>
      <c r="D33" s="162"/>
      <c r="E33" s="84" t="s">
        <v>93</v>
      </c>
      <c r="F33" s="85"/>
      <c r="G33" s="86"/>
      <c r="H33" s="54"/>
      <c r="I33" s="76"/>
      <c r="J33" s="53"/>
      <c r="K33" s="53"/>
      <c r="L33" s="53"/>
      <c r="M33" s="12"/>
      <c r="N33" s="20"/>
      <c r="O33" s="20"/>
      <c r="P33" s="12"/>
      <c r="Q33" s="12"/>
    </row>
    <row r="34" spans="1:18" ht="15" customHeight="1" thickBot="1">
      <c r="A34" s="164">
        <v>3</v>
      </c>
      <c r="B34" s="167" t="str">
        <f>VLOOKUP(A34,'пр.взвешивания'!B3:G29,2,FALSE)</f>
        <v>СТАНКЕВИЧ Виктория Владимировна</v>
      </c>
      <c r="C34" s="167" t="str">
        <f>VLOOKUP(B34,'пр.взвешивания'!C3:H29,2,FALSE)</f>
        <v>12.11.90 кмс</v>
      </c>
      <c r="D34" s="169" t="str">
        <f>VLOOKUP(C34,'пр.взвешивания'!D3:I29,2,FALSE)</f>
        <v>Мосва Д</v>
      </c>
      <c r="E34" s="78" t="s">
        <v>94</v>
      </c>
      <c r="F34" s="54"/>
      <c r="G34" s="54"/>
      <c r="H34" s="54"/>
      <c r="I34" s="76"/>
      <c r="J34" s="50" t="str">
        <f>HYPERLINK('[4]реквизиты'!$A$22)</f>
        <v>Гл. секретарь, судья МК</v>
      </c>
      <c r="K34" s="51"/>
      <c r="L34" s="51"/>
      <c r="M34" s="12"/>
      <c r="N34" s="21"/>
      <c r="O34" s="21"/>
      <c r="P34" s="52" t="str">
        <f>HYPERLINK('[3]реквизиты'!$G$8)</f>
        <v>Н.Ю.Глушкова</v>
      </c>
      <c r="Q34" s="12"/>
      <c r="R34" s="11" t="str">
        <f>HYPERLINK('[3]реквизиты'!$G$9)</f>
        <v>/г.Рязань/</v>
      </c>
    </row>
    <row r="35" spans="1:17" ht="9" customHeight="1" thickBot="1">
      <c r="A35" s="166"/>
      <c r="B35" s="168"/>
      <c r="C35" s="168"/>
      <c r="D35" s="170"/>
      <c r="E35" s="54"/>
      <c r="F35" s="54"/>
      <c r="G35" s="54"/>
      <c r="H35" s="54"/>
      <c r="I35" s="76"/>
      <c r="J35" s="53"/>
      <c r="K35" s="53"/>
      <c r="L35" s="53"/>
      <c r="M35" s="12"/>
      <c r="N35" s="12"/>
      <c r="O35" s="12"/>
      <c r="Q35" s="12"/>
    </row>
    <row r="36" spans="1:9" ht="12.75">
      <c r="A36" s="77"/>
      <c r="B36" s="77"/>
      <c r="C36" s="77"/>
      <c r="D36" s="77"/>
      <c r="E36" s="77"/>
      <c r="F36" s="77"/>
      <c r="G36" s="77"/>
      <c r="H36" s="77"/>
      <c r="I36" s="77"/>
    </row>
    <row r="39" ht="12.75" customHeight="1"/>
    <row r="40" ht="12.75" customHeight="1"/>
    <row r="41" ht="12.75" customHeight="1"/>
    <row r="45" ht="12.75">
      <c r="J45" s="15"/>
    </row>
    <row r="46" ht="12.75">
      <c r="J46" s="15"/>
    </row>
    <row r="47" ht="12.75">
      <c r="J47" s="15"/>
    </row>
    <row r="48" ht="12.75">
      <c r="J48" s="15"/>
    </row>
    <row r="49" ht="12.75">
      <c r="J49" s="15"/>
    </row>
    <row r="50" ht="12.75">
      <c r="J50" s="15"/>
    </row>
    <row r="51" ht="12.75">
      <c r="J51" s="15"/>
    </row>
    <row r="52" ht="12.75">
      <c r="J52" s="15"/>
    </row>
    <row r="53" ht="12.75">
      <c r="J53" s="15"/>
    </row>
    <row r="54" ht="12.75">
      <c r="J54" s="15"/>
    </row>
    <row r="55" ht="12.75">
      <c r="J55" s="15"/>
    </row>
    <row r="56" ht="12.75">
      <c r="J56" s="15"/>
    </row>
    <row r="57" ht="12.75">
      <c r="J57" s="15"/>
    </row>
    <row r="58" ht="12.75">
      <c r="J58" s="15"/>
    </row>
    <row r="59" ht="12.75">
      <c r="J59" s="15"/>
    </row>
    <row r="60" ht="12.75">
      <c r="J60" s="15"/>
    </row>
    <row r="61" ht="12.75">
      <c r="J61" s="15"/>
    </row>
    <row r="62" ht="12.75">
      <c r="J62" s="15"/>
    </row>
  </sheetData>
  <mergeCells count="153">
    <mergeCell ref="L24:L25"/>
    <mergeCell ref="L16:L17"/>
    <mergeCell ref="L18:L19"/>
    <mergeCell ref="L20:L21"/>
    <mergeCell ref="L22:L23"/>
    <mergeCell ref="L8:L9"/>
    <mergeCell ref="L10:L11"/>
    <mergeCell ref="L12:L13"/>
    <mergeCell ref="L14:L15"/>
    <mergeCell ref="G5:I5"/>
    <mergeCell ref="N2:R2"/>
    <mergeCell ref="A2:I2"/>
    <mergeCell ref="A4:Q4"/>
    <mergeCell ref="Q5:R5"/>
    <mergeCell ref="C3:O3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C14:C15"/>
    <mergeCell ref="D14:D15"/>
    <mergeCell ref="D16:D17"/>
    <mergeCell ref="B14:B15"/>
    <mergeCell ref="J19:J20"/>
    <mergeCell ref="J23:J24"/>
    <mergeCell ref="C21:C22"/>
    <mergeCell ref="D23:D24"/>
    <mergeCell ref="C19:C20"/>
    <mergeCell ref="D19:D20"/>
    <mergeCell ref="K19:K20"/>
    <mergeCell ref="J21:J22"/>
    <mergeCell ref="K21:K22"/>
    <mergeCell ref="A23:A24"/>
    <mergeCell ref="B23:B24"/>
    <mergeCell ref="K23:K24"/>
    <mergeCell ref="D21:D22"/>
    <mergeCell ref="C23:C24"/>
    <mergeCell ref="A21:A22"/>
    <mergeCell ref="B21:B22"/>
    <mergeCell ref="D25:D26"/>
    <mergeCell ref="K25:K26"/>
    <mergeCell ref="C25:C26"/>
    <mergeCell ref="A25:A26"/>
    <mergeCell ref="B25:B26"/>
    <mergeCell ref="J25:J26"/>
    <mergeCell ref="A19:A20"/>
    <mergeCell ref="A16:A17"/>
    <mergeCell ref="C12:C13"/>
    <mergeCell ref="D12:D13"/>
    <mergeCell ref="A12:A13"/>
    <mergeCell ref="B12:B13"/>
    <mergeCell ref="B19:B20"/>
    <mergeCell ref="A14:A15"/>
    <mergeCell ref="B16:B17"/>
    <mergeCell ref="C16:C17"/>
    <mergeCell ref="A10:A11"/>
    <mergeCell ref="B10:B11"/>
    <mergeCell ref="C10:C11"/>
    <mergeCell ref="D10:D11"/>
    <mergeCell ref="J8:J9"/>
    <mergeCell ref="K8:K9"/>
    <mergeCell ref="A8:A9"/>
    <mergeCell ref="B8:B9"/>
    <mergeCell ref="C8:C9"/>
    <mergeCell ref="D8:D9"/>
    <mergeCell ref="K16:K17"/>
    <mergeCell ref="J14:J15"/>
    <mergeCell ref="K14:K15"/>
    <mergeCell ref="J16:J17"/>
    <mergeCell ref="J10:J11"/>
    <mergeCell ref="K10:K11"/>
    <mergeCell ref="J12:J13"/>
    <mergeCell ref="K12:K13"/>
    <mergeCell ref="N6:N7"/>
    <mergeCell ref="O6:O7"/>
    <mergeCell ref="A6:A7"/>
    <mergeCell ref="B6:B7"/>
    <mergeCell ref="C6:C7"/>
    <mergeCell ref="D6:D7"/>
    <mergeCell ref="J6:J7"/>
    <mergeCell ref="K6:K7"/>
    <mergeCell ref="E6:I6"/>
    <mergeCell ref="P6:P7"/>
    <mergeCell ref="Q6:Q7"/>
    <mergeCell ref="R6:R7"/>
    <mergeCell ref="M8:M9"/>
    <mergeCell ref="N8:N9"/>
    <mergeCell ref="O8:O9"/>
    <mergeCell ref="P8:P9"/>
    <mergeCell ref="Q8:Q9"/>
    <mergeCell ref="R8:R9"/>
    <mergeCell ref="M6:M7"/>
    <mergeCell ref="M10:M11"/>
    <mergeCell ref="N10:N11"/>
    <mergeCell ref="O10:O11"/>
    <mergeCell ref="P10:P11"/>
    <mergeCell ref="M12:M13"/>
    <mergeCell ref="N12:N13"/>
    <mergeCell ref="O12:O13"/>
    <mergeCell ref="P12:P13"/>
    <mergeCell ref="P14:P15"/>
    <mergeCell ref="Q10:Q11"/>
    <mergeCell ref="R10:R11"/>
    <mergeCell ref="Q12:Q13"/>
    <mergeCell ref="R12:R13"/>
    <mergeCell ref="Q14:Q15"/>
    <mergeCell ref="R14:R15"/>
    <mergeCell ref="Q20:Q21"/>
    <mergeCell ref="Q16:Q17"/>
    <mergeCell ref="R16:R17"/>
    <mergeCell ref="M14:M15"/>
    <mergeCell ref="N14:N15"/>
    <mergeCell ref="M16:M17"/>
    <mergeCell ref="N16:N17"/>
    <mergeCell ref="O16:O17"/>
    <mergeCell ref="P16:P17"/>
    <mergeCell ref="O14:O15"/>
    <mergeCell ref="P20:P21"/>
    <mergeCell ref="Q22:Q23"/>
    <mergeCell ref="R22:R23"/>
    <mergeCell ref="M18:M19"/>
    <mergeCell ref="N18:N19"/>
    <mergeCell ref="O18:O19"/>
    <mergeCell ref="P18:P19"/>
    <mergeCell ref="Q18:Q19"/>
    <mergeCell ref="R18:R19"/>
    <mergeCell ref="R20:R21"/>
    <mergeCell ref="N24:N25"/>
    <mergeCell ref="O24:O25"/>
    <mergeCell ref="P24:P25"/>
    <mergeCell ref="P22:P23"/>
    <mergeCell ref="A1:R1"/>
    <mergeCell ref="Q24:Q25"/>
    <mergeCell ref="R24:R25"/>
    <mergeCell ref="M20:M21"/>
    <mergeCell ref="N20:N21"/>
    <mergeCell ref="O20:O21"/>
    <mergeCell ref="M22:M23"/>
    <mergeCell ref="N22:N23"/>
    <mergeCell ref="O22:O23"/>
    <mergeCell ref="M24:M25"/>
  </mergeCells>
  <printOptions horizont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23">
      <selection activeCell="A28" sqref="A28:I38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5" t="s">
        <v>31</v>
      </c>
    </row>
    <row r="2" ht="12.75">
      <c r="C2" s="6" t="s">
        <v>25</v>
      </c>
    </row>
    <row r="3" ht="12.75">
      <c r="C3" s="7" t="s">
        <v>26</v>
      </c>
    </row>
    <row r="4" spans="1:9" ht="12.75">
      <c r="A4" s="88" t="s">
        <v>27</v>
      </c>
      <c r="B4" s="88" t="s">
        <v>0</v>
      </c>
      <c r="C4" s="183" t="s">
        <v>1</v>
      </c>
      <c r="D4" s="88" t="s">
        <v>2</v>
      </c>
      <c r="E4" s="88" t="s">
        <v>3</v>
      </c>
      <c r="F4" s="88" t="s">
        <v>9</v>
      </c>
      <c r="G4" s="88" t="s">
        <v>10</v>
      </c>
      <c r="H4" s="88" t="s">
        <v>11</v>
      </c>
      <c r="I4" s="88" t="s">
        <v>12</v>
      </c>
    </row>
    <row r="5" spans="1:9" ht="12.75">
      <c r="A5" s="182"/>
      <c r="B5" s="182"/>
      <c r="C5" s="182"/>
      <c r="D5" s="182"/>
      <c r="E5" s="182"/>
      <c r="F5" s="182"/>
      <c r="G5" s="182"/>
      <c r="H5" s="182"/>
      <c r="I5" s="182"/>
    </row>
    <row r="6" spans="1:9" ht="12.75">
      <c r="A6" s="184"/>
      <c r="B6" s="185">
        <v>1</v>
      </c>
      <c r="C6" s="186" t="str">
        <f>VLOOKUP(B6,'пр.взвешивания'!B6:C23,2,FALSE)</f>
        <v>КРИВОВА Ирина Константиновна</v>
      </c>
      <c r="D6" s="187" t="str">
        <f>VLOOKUP(C6,'пр.взвешивания'!C6:D23,2,FALSE)</f>
        <v>04.02.90 кмс</v>
      </c>
      <c r="E6" s="187" t="str">
        <f>VLOOKUP(D6,'пр.взвешивания'!D6:E23,2,FALSE)</f>
        <v>ЦФО Тверская Тверь ЛОК</v>
      </c>
      <c r="F6" s="188"/>
      <c r="G6" s="189"/>
      <c r="H6" s="190"/>
      <c r="I6" s="88"/>
    </row>
    <row r="7" spans="1:9" ht="12.75">
      <c r="A7" s="184"/>
      <c r="B7" s="88"/>
      <c r="C7" s="186"/>
      <c r="D7" s="187"/>
      <c r="E7" s="187"/>
      <c r="F7" s="188"/>
      <c r="G7" s="188"/>
      <c r="H7" s="190"/>
      <c r="I7" s="88"/>
    </row>
    <row r="8" spans="1:9" ht="12.75">
      <c r="A8" s="191"/>
      <c r="B8" s="185">
        <v>6</v>
      </c>
      <c r="C8" s="186" t="str">
        <f>VLOOKUP(B8,'пр.взвешивания'!B8:C25,2,FALSE)</f>
        <v>ПОТАПОВА Юлия Андреевна</v>
      </c>
      <c r="D8" s="187" t="str">
        <f>VLOOKUP(C8,'пр.взвешивания'!C8:D25,2,FALSE)</f>
        <v>23.06.89 кмс</v>
      </c>
      <c r="E8" s="187" t="str">
        <f>VLOOKUP(D8,'пр.взвешивания'!D8:E25,2,FALSE)</f>
        <v>ЮФО Волгоградская Волгоград ПР</v>
      </c>
      <c r="F8" s="188"/>
      <c r="G8" s="188"/>
      <c r="H8" s="88"/>
      <c r="I8" s="88"/>
    </row>
    <row r="9" spans="1:9" ht="12.75">
      <c r="A9" s="191"/>
      <c r="B9" s="88"/>
      <c r="C9" s="186"/>
      <c r="D9" s="187"/>
      <c r="E9" s="187"/>
      <c r="F9" s="188"/>
      <c r="G9" s="188"/>
      <c r="H9" s="88"/>
      <c r="I9" s="88"/>
    </row>
    <row r="10" ht="24.75" customHeight="1">
      <c r="E10" s="8" t="s">
        <v>28</v>
      </c>
    </row>
    <row r="11" spans="5:9" ht="24.75" customHeight="1">
      <c r="E11" s="8" t="s">
        <v>7</v>
      </c>
      <c r="F11" s="9"/>
      <c r="G11" s="9"/>
      <c r="H11" s="9"/>
      <c r="I11" s="9"/>
    </row>
    <row r="12" ht="24.75" customHeight="1">
      <c r="E12" s="8" t="s">
        <v>8</v>
      </c>
    </row>
    <row r="13" spans="5:9" ht="24.75" customHeight="1">
      <c r="E13" s="8"/>
      <c r="F13" s="1"/>
      <c r="G13" s="1"/>
      <c r="H13" s="1"/>
      <c r="I13" s="1"/>
    </row>
    <row r="14" spans="3:9" ht="24.75" customHeight="1">
      <c r="C14" s="6" t="s">
        <v>25</v>
      </c>
      <c r="F14" s="5" t="s">
        <v>31</v>
      </c>
      <c r="G14" s="2"/>
      <c r="H14" s="2"/>
      <c r="I14" s="2"/>
    </row>
    <row r="15" ht="12.75">
      <c r="C15" s="7" t="s">
        <v>33</v>
      </c>
    </row>
    <row r="16" spans="1:9" ht="12.75">
      <c r="A16" s="88" t="s">
        <v>27</v>
      </c>
      <c r="B16" s="88" t="s">
        <v>0</v>
      </c>
      <c r="C16" s="183" t="s">
        <v>1</v>
      </c>
      <c r="D16" s="88" t="s">
        <v>2</v>
      </c>
      <c r="E16" s="88" t="s">
        <v>3</v>
      </c>
      <c r="F16" s="88" t="s">
        <v>9</v>
      </c>
      <c r="G16" s="88" t="s">
        <v>10</v>
      </c>
      <c r="H16" s="88" t="s">
        <v>11</v>
      </c>
      <c r="I16" s="88" t="s">
        <v>12</v>
      </c>
    </row>
    <row r="17" spans="1:9" ht="12.75">
      <c r="A17" s="182"/>
      <c r="B17" s="182"/>
      <c r="C17" s="182"/>
      <c r="D17" s="182"/>
      <c r="E17" s="182"/>
      <c r="F17" s="182"/>
      <c r="G17" s="182"/>
      <c r="H17" s="182"/>
      <c r="I17" s="182"/>
    </row>
    <row r="18" spans="1:9" ht="12.75">
      <c r="A18" s="184"/>
      <c r="B18" s="185">
        <v>8</v>
      </c>
      <c r="C18" s="186" t="str">
        <f>VLOOKUP(B18,'пр.взвешивания'!B6:C23,2,FALSE)</f>
        <v>МИРОНОВА Ирина Сергеевна</v>
      </c>
      <c r="D18" s="187" t="str">
        <f>VLOOKUP(C18,'пр.взвешивания'!C6:D23,2,FALSE)</f>
        <v>17.10.90 кмс</v>
      </c>
      <c r="E18" s="187" t="str">
        <f>VLOOKUP(D18,'пр.взвешивания'!D6:E23,2,FALSE)</f>
        <v>ЦФО Брянская Брянск ЛОК</v>
      </c>
      <c r="F18" s="188"/>
      <c r="G18" s="189"/>
      <c r="H18" s="190"/>
      <c r="I18" s="88"/>
    </row>
    <row r="19" spans="1:9" ht="12.75">
      <c r="A19" s="184"/>
      <c r="B19" s="88"/>
      <c r="C19" s="186"/>
      <c r="D19" s="187"/>
      <c r="E19" s="187"/>
      <c r="F19" s="188"/>
      <c r="G19" s="188"/>
      <c r="H19" s="190"/>
      <c r="I19" s="88"/>
    </row>
    <row r="20" spans="1:9" ht="12.75">
      <c r="A20" s="191"/>
      <c r="B20" s="185">
        <v>3</v>
      </c>
      <c r="C20" s="186" t="str">
        <f>VLOOKUP(B20,'пр.взвешивания'!B8:C25,2,FALSE)</f>
        <v>СТАНКЕВИЧ Виктория Владимировна</v>
      </c>
      <c r="D20" s="187" t="str">
        <f>VLOOKUP(C20,'пр.взвешивания'!C8:D25,2,FALSE)</f>
        <v>12.11.90 кмс</v>
      </c>
      <c r="E20" s="187" t="str">
        <f>VLOOKUP(D20,'пр.взвешивания'!D8:E25,2,FALSE)</f>
        <v>Мосва Д</v>
      </c>
      <c r="F20" s="188"/>
      <c r="G20" s="188"/>
      <c r="H20" s="88"/>
      <c r="I20" s="88"/>
    </row>
    <row r="21" spans="1:9" ht="12.75">
      <c r="A21" s="191"/>
      <c r="B21" s="88"/>
      <c r="C21" s="186"/>
      <c r="D21" s="187"/>
      <c r="E21" s="187"/>
      <c r="F21" s="188"/>
      <c r="G21" s="188"/>
      <c r="H21" s="88"/>
      <c r="I21" s="88"/>
    </row>
    <row r="22" ht="24.75" customHeight="1">
      <c r="E22" s="8" t="s">
        <v>28</v>
      </c>
    </row>
    <row r="23" spans="5:9" ht="24.75" customHeight="1">
      <c r="E23" s="8" t="s">
        <v>7</v>
      </c>
      <c r="F23" s="9"/>
      <c r="G23" s="9"/>
      <c r="H23" s="9"/>
      <c r="I23" s="9"/>
    </row>
    <row r="24" ht="24.75" customHeight="1">
      <c r="E24" s="8" t="s">
        <v>8</v>
      </c>
    </row>
    <row r="25" spans="5:9" ht="24.75" customHeight="1">
      <c r="E25" s="8"/>
      <c r="F25" s="1"/>
      <c r="G25" s="1"/>
      <c r="H25" s="1"/>
      <c r="I25" s="1"/>
    </row>
    <row r="26" spans="5:9" ht="24.75" customHeight="1">
      <c r="E26" s="2"/>
      <c r="F26" s="2"/>
      <c r="G26" s="2"/>
      <c r="H26" s="2"/>
      <c r="I26" s="2"/>
    </row>
    <row r="27" ht="24.75" customHeight="1"/>
    <row r="28" spans="3:5" ht="57.75" customHeight="1">
      <c r="C28" s="10" t="s">
        <v>22</v>
      </c>
      <c r="E28" s="16" t="s">
        <v>32</v>
      </c>
    </row>
    <row r="29" spans="1:9" ht="12.75">
      <c r="A29" s="88" t="s">
        <v>27</v>
      </c>
      <c r="B29" s="88" t="s">
        <v>0</v>
      </c>
      <c r="C29" s="183" t="s">
        <v>1</v>
      </c>
      <c r="D29" s="88" t="s">
        <v>2</v>
      </c>
      <c r="E29" s="88" t="s">
        <v>3</v>
      </c>
      <c r="F29" s="88" t="s">
        <v>9</v>
      </c>
      <c r="G29" s="88" t="s">
        <v>10</v>
      </c>
      <c r="H29" s="88" t="s">
        <v>11</v>
      </c>
      <c r="I29" s="88" t="s">
        <v>12</v>
      </c>
    </row>
    <row r="30" spans="1:9" ht="12.75">
      <c r="A30" s="182"/>
      <c r="B30" s="182"/>
      <c r="C30" s="182"/>
      <c r="D30" s="182"/>
      <c r="E30" s="182"/>
      <c r="F30" s="182"/>
      <c r="G30" s="182"/>
      <c r="H30" s="182"/>
      <c r="I30" s="182"/>
    </row>
    <row r="31" spans="1:9" ht="12.75">
      <c r="A31" s="184"/>
      <c r="B31" s="88">
        <v>6</v>
      </c>
      <c r="C31" s="192" t="str">
        <f>VLOOKUP(B31,'пр.взвешивания'!B6:C23,2,FALSE)</f>
        <v>ПОТАПОВА Юлия Андреевна</v>
      </c>
      <c r="D31" s="192" t="str">
        <f>VLOOKUP(C31,'пр.взвешивания'!C6:D23,2,FALSE)</f>
        <v>23.06.89 кмс</v>
      </c>
      <c r="E31" s="192" t="str">
        <f>VLOOKUP(D31,'пр.взвешивания'!D6:E23,2,FALSE)</f>
        <v>ЮФО Волгоградская Волгоград ПР</v>
      </c>
      <c r="F31" s="188"/>
      <c r="G31" s="189"/>
      <c r="H31" s="190"/>
      <c r="I31" s="88"/>
    </row>
    <row r="32" spans="1:9" ht="12.75">
      <c r="A32" s="184"/>
      <c r="B32" s="88"/>
      <c r="C32" s="192"/>
      <c r="D32" s="192"/>
      <c r="E32" s="192"/>
      <c r="F32" s="188"/>
      <c r="G32" s="188"/>
      <c r="H32" s="190"/>
      <c r="I32" s="88"/>
    </row>
    <row r="33" spans="1:9" ht="12.75">
      <c r="A33" s="191"/>
      <c r="B33" s="88">
        <v>8</v>
      </c>
      <c r="C33" s="192" t="str">
        <f>VLOOKUP(B33,'пр.взвешивания'!B8:C25,2,FALSE)</f>
        <v>МИРОНОВА Ирина Сергеевна</v>
      </c>
      <c r="D33" s="192" t="str">
        <f>VLOOKUP(C33,'пр.взвешивания'!C8:D25,2,FALSE)</f>
        <v>17.10.90 кмс</v>
      </c>
      <c r="E33" s="192" t="str">
        <f>VLOOKUP(D33,'пр.взвешивания'!D8:E25,2,FALSE)</f>
        <v>ЦФО Брянская Брянск ЛОК</v>
      </c>
      <c r="F33" s="188"/>
      <c r="G33" s="188"/>
      <c r="H33" s="88"/>
      <c r="I33" s="88"/>
    </row>
    <row r="34" spans="1:9" ht="12.75">
      <c r="A34" s="191"/>
      <c r="B34" s="88"/>
      <c r="C34" s="192"/>
      <c r="D34" s="192"/>
      <c r="E34" s="192"/>
      <c r="F34" s="188"/>
      <c r="G34" s="188"/>
      <c r="H34" s="88"/>
      <c r="I34" s="88"/>
    </row>
    <row r="35" ht="24.75" customHeight="1">
      <c r="E35" s="8" t="s">
        <v>28</v>
      </c>
    </row>
    <row r="36" spans="5:9" ht="24.75" customHeight="1">
      <c r="E36" s="8" t="s">
        <v>7</v>
      </c>
      <c r="F36" s="9"/>
      <c r="G36" s="9"/>
      <c r="H36" s="9"/>
      <c r="I36" s="9"/>
    </row>
    <row r="37" spans="5:9" ht="24.75" customHeight="1">
      <c r="E37" s="8" t="s">
        <v>8</v>
      </c>
      <c r="F37" s="9"/>
      <c r="G37" s="9"/>
      <c r="H37" s="9"/>
      <c r="I37" s="9"/>
    </row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</sheetData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64"/>
  <sheetViews>
    <sheetView workbookViewId="0" topLeftCell="E18">
      <selection activeCell="I29" sqref="I29:P38"/>
    </sheetView>
  </sheetViews>
  <sheetFormatPr defaultColWidth="9.140625" defaultRowHeight="12.75"/>
  <cols>
    <col min="1" max="1" width="7.8515625" style="0" customWidth="1"/>
    <col min="2" max="2" width="18.8515625" style="0" customWidth="1"/>
    <col min="4" max="4" width="12.00390625" style="0" customWidth="1"/>
    <col min="5" max="5" width="25.28125" style="0" customWidth="1"/>
    <col min="10" max="10" width="19.8515625" style="0" customWidth="1"/>
    <col min="12" max="12" width="12.421875" style="0" customWidth="1"/>
    <col min="13" max="13" width="21.28125" style="0" customWidth="1"/>
  </cols>
  <sheetData>
    <row r="1" spans="1:16" ht="15" customHeight="1">
      <c r="A1" s="193" t="s">
        <v>30</v>
      </c>
      <c r="B1" s="193"/>
      <c r="C1" s="193"/>
      <c r="D1" s="193"/>
      <c r="E1" s="193"/>
      <c r="F1" s="193"/>
      <c r="G1" s="193"/>
      <c r="H1" s="193"/>
      <c r="I1" s="193" t="s">
        <v>30</v>
      </c>
      <c r="J1" s="193"/>
      <c r="K1" s="193"/>
      <c r="L1" s="193"/>
      <c r="M1" s="193"/>
      <c r="N1" s="193"/>
      <c r="O1" s="193"/>
      <c r="P1" s="193"/>
    </row>
    <row r="2" spans="1:16" ht="17.25" customHeight="1">
      <c r="A2" s="4" t="s">
        <v>7</v>
      </c>
      <c r="B2" s="4" t="s">
        <v>13</v>
      </c>
      <c r="C2" s="4"/>
      <c r="D2" s="4"/>
      <c r="E2" s="13" t="s">
        <v>82</v>
      </c>
      <c r="F2" s="4"/>
      <c r="G2" s="4"/>
      <c r="H2" s="4"/>
      <c r="I2" s="4" t="s">
        <v>8</v>
      </c>
      <c r="J2" s="4" t="s">
        <v>13</v>
      </c>
      <c r="K2" s="4"/>
      <c r="L2" s="4"/>
      <c r="M2" s="13" t="s">
        <v>82</v>
      </c>
      <c r="N2" s="4"/>
      <c r="O2" s="4"/>
      <c r="P2" s="4"/>
    </row>
    <row r="3" spans="1:16" ht="12" customHeight="1">
      <c r="A3" s="88" t="s">
        <v>0</v>
      </c>
      <c r="B3" s="88" t="s">
        <v>1</v>
      </c>
      <c r="C3" s="88" t="s">
        <v>2</v>
      </c>
      <c r="D3" s="88" t="s">
        <v>3</v>
      </c>
      <c r="E3" s="88" t="s">
        <v>9</v>
      </c>
      <c r="F3" s="88" t="s">
        <v>10</v>
      </c>
      <c r="G3" s="88" t="s">
        <v>11</v>
      </c>
      <c r="H3" s="88" t="s">
        <v>12</v>
      </c>
      <c r="I3" s="88" t="s">
        <v>0</v>
      </c>
      <c r="J3" s="88" t="s">
        <v>1</v>
      </c>
      <c r="K3" s="88" t="s">
        <v>2</v>
      </c>
      <c r="L3" s="88" t="s">
        <v>3</v>
      </c>
      <c r="M3" s="88" t="s">
        <v>9</v>
      </c>
      <c r="N3" s="88" t="s">
        <v>10</v>
      </c>
      <c r="O3" s="88" t="s">
        <v>11</v>
      </c>
      <c r="P3" s="88" t="s">
        <v>12</v>
      </c>
    </row>
    <row r="4" spans="1:16" ht="12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</row>
    <row r="5" spans="1:16" ht="12" customHeight="1">
      <c r="A5" s="88">
        <v>1</v>
      </c>
      <c r="B5" s="88" t="str">
        <f>VLOOKUP(A5,'пр.взвешивания'!B6:C23,2,FALSE)</f>
        <v>КРИВОВА Ирина Константиновна</v>
      </c>
      <c r="C5" s="88" t="str">
        <f>VLOOKUP(B5,'пр.взвешивания'!C6:D23,2,FALSE)</f>
        <v>04.02.90 кмс</v>
      </c>
      <c r="D5" s="88" t="str">
        <f>VLOOKUP(C5,'пр.взвешивания'!D6:E23,2,FALSE)</f>
        <v>ЦФО Тверская Тверь ЛОК</v>
      </c>
      <c r="E5" s="188"/>
      <c r="F5" s="189"/>
      <c r="G5" s="190"/>
      <c r="H5" s="88"/>
      <c r="I5" s="194">
        <v>6</v>
      </c>
      <c r="J5" s="194" t="str">
        <f>VLOOKUP(I5,'пр.взвешивания'!B6:C23,2,FALSE)</f>
        <v>ПОТАПОВА Юлия Андреевна</v>
      </c>
      <c r="K5" s="194" t="str">
        <f>VLOOKUP(J5,'пр.взвешивания'!C6:D23,2,FALSE)</f>
        <v>23.06.89 кмс</v>
      </c>
      <c r="L5" s="194" t="str">
        <f>VLOOKUP(K5,'пр.взвешивания'!D6:E23,2,FALSE)</f>
        <v>ЮФО Волгоградская Волгоград ПР</v>
      </c>
      <c r="M5" s="188"/>
      <c r="N5" s="189"/>
      <c r="O5" s="190"/>
      <c r="P5" s="88"/>
    </row>
    <row r="6" spans="1:16" ht="12" customHeight="1">
      <c r="A6" s="88"/>
      <c r="B6" s="88"/>
      <c r="C6" s="88"/>
      <c r="D6" s="88"/>
      <c r="E6" s="188"/>
      <c r="F6" s="188"/>
      <c r="G6" s="190"/>
      <c r="H6" s="88"/>
      <c r="I6" s="194"/>
      <c r="J6" s="194"/>
      <c r="K6" s="194"/>
      <c r="L6" s="194"/>
      <c r="M6" s="188"/>
      <c r="N6" s="188"/>
      <c r="O6" s="190"/>
      <c r="P6" s="88"/>
    </row>
    <row r="7" spans="1:16" ht="12" customHeight="1">
      <c r="A7" s="182">
        <v>2</v>
      </c>
      <c r="B7" s="88" t="str">
        <f>VLOOKUP(A7,'пр.взвешивания'!B8:C25,2,FALSE)</f>
        <v>ДЕМИНА Дина Сергеевна</v>
      </c>
      <c r="C7" s="88" t="str">
        <f>VLOOKUP(B7,'пр.взвешивания'!C8:D25,2,FALSE)</f>
        <v>17.06.89 кмс</v>
      </c>
      <c r="D7" s="88" t="str">
        <f>VLOOKUP(C7,'пр.взвешивания'!D8:E25,2,FALSE)</f>
        <v>С.Петербург МО</v>
      </c>
      <c r="E7" s="197"/>
      <c r="F7" s="197"/>
      <c r="G7" s="182"/>
      <c r="H7" s="182"/>
      <c r="I7" s="182">
        <v>7</v>
      </c>
      <c r="J7" s="194" t="str">
        <f>VLOOKUP(I7,'пр.взвешивания'!B8:C25,2,FALSE)</f>
        <v>ЕРЖЕНИНОВА Екатерина Андреевна</v>
      </c>
      <c r="K7" s="194" t="str">
        <f>VLOOKUP(J7,'пр.взвешивания'!C8:D25,2,FALSE)</f>
        <v>30.09.89 кмс</v>
      </c>
      <c r="L7" s="194" t="str">
        <f>VLOOKUP(K7,'пр.взвешивания'!D8:E25,2,FALSE)</f>
        <v>СЗФОМурманская  Мурманск МО</v>
      </c>
      <c r="M7" s="197"/>
      <c r="N7" s="197"/>
      <c r="O7" s="182"/>
      <c r="P7" s="182"/>
    </row>
    <row r="8" spans="1:16" ht="12" customHeight="1" thickBot="1">
      <c r="A8" s="195"/>
      <c r="B8" s="89"/>
      <c r="C8" s="89"/>
      <c r="D8" s="89"/>
      <c r="E8" s="198"/>
      <c r="F8" s="198"/>
      <c r="G8" s="195"/>
      <c r="H8" s="195"/>
      <c r="I8" s="195"/>
      <c r="J8" s="196"/>
      <c r="K8" s="196"/>
      <c r="L8" s="196"/>
      <c r="M8" s="198"/>
      <c r="N8" s="198"/>
      <c r="O8" s="195"/>
      <c r="P8" s="195"/>
    </row>
    <row r="9" spans="1:16" ht="12" customHeight="1">
      <c r="A9" s="88">
        <v>5</v>
      </c>
      <c r="B9" s="183" t="str">
        <f>VLOOKUP(A9,'пр.взвешивания'!B10:C27,2,FALSE)</f>
        <v>ЧЕРНЫШЕВА Анастасия Ивановна</v>
      </c>
      <c r="C9" s="183" t="str">
        <f>VLOOKUP(B9,'пр.взвешивания'!C10:D27,2,FALSE)</f>
        <v>19.01.89 кмс</v>
      </c>
      <c r="D9" s="183" t="str">
        <f>VLOOKUP(C9,'пр.взвешивания'!D10:E27,2,FALSE)</f>
        <v>ЦФО Ярославская РССС</v>
      </c>
      <c r="E9" s="188"/>
      <c r="F9" s="189"/>
      <c r="G9" s="190"/>
      <c r="H9" s="88"/>
      <c r="I9" s="88">
        <v>9</v>
      </c>
      <c r="J9" s="199" t="str">
        <f>VLOOKUP(I9,'пр.взвешивания'!B10:C27,2,FALSE)</f>
        <v>КИРЕЕВА Таисия Владимировна</v>
      </c>
      <c r="K9" s="199" t="str">
        <f>VLOOKUP(J9,'пр.взвешивания'!C10:D27,2,FALSE)</f>
        <v>13.12.90 кмс</v>
      </c>
      <c r="L9" s="199" t="str">
        <f>VLOOKUP(K9,'пр.взвешивания'!D10:E27,2,FALSE)</f>
        <v>УФО Свердловская Екатеринбург Д</v>
      </c>
      <c r="M9" s="188"/>
      <c r="N9" s="189"/>
      <c r="O9" s="190"/>
      <c r="P9" s="88"/>
    </row>
    <row r="10" spans="1:16" ht="12" customHeight="1">
      <c r="A10" s="88"/>
      <c r="B10" s="88"/>
      <c r="C10" s="88"/>
      <c r="D10" s="88"/>
      <c r="E10" s="188"/>
      <c r="F10" s="188"/>
      <c r="G10" s="190"/>
      <c r="H10" s="88"/>
      <c r="I10" s="88"/>
      <c r="J10" s="194"/>
      <c r="K10" s="194"/>
      <c r="L10" s="194"/>
      <c r="M10" s="188"/>
      <c r="N10" s="188"/>
      <c r="O10" s="190"/>
      <c r="P10" s="88"/>
    </row>
    <row r="11" spans="1:16" ht="12" customHeight="1">
      <c r="A11" s="182">
        <v>4</v>
      </c>
      <c r="B11" s="88" t="str">
        <f>VLOOKUP(A11,'пр.взвешивания'!B12:C29,2,FALSE)</f>
        <v>ПРИЛЕПСКАЯ Мария Юрьевна</v>
      </c>
      <c r="C11" s="88" t="str">
        <f>VLOOKUP(B11,'пр.взвешивания'!C12:D29,2,FALSE)</f>
        <v>24.01.90 кмс</v>
      </c>
      <c r="D11" s="88" t="str">
        <f>VLOOKUP(C11,'пр.взвешивания'!D12:E29,2,FALSE)</f>
        <v>ПФО Саратовская Саратов Д</v>
      </c>
      <c r="E11" s="197"/>
      <c r="F11" s="197"/>
      <c r="G11" s="182"/>
      <c r="H11" s="182"/>
      <c r="I11" s="182">
        <v>8</v>
      </c>
      <c r="J11" s="194" t="str">
        <f>VLOOKUP(I11,'пр.взвешивания'!B12:C29,2,FALSE)</f>
        <v>МИРОНОВА Ирина Сергеевна</v>
      </c>
      <c r="K11" s="194" t="str">
        <f>VLOOKUP(J11,'пр.взвешивания'!C12:D29,2,FALSE)</f>
        <v>17.10.90 кмс</v>
      </c>
      <c r="L11" s="194" t="str">
        <f>VLOOKUP(K11,'пр.взвешивания'!D12:E29,2,FALSE)</f>
        <v>ЦФО Брянская Брянск ЛОК</v>
      </c>
      <c r="M11" s="197"/>
      <c r="N11" s="197"/>
      <c r="O11" s="182"/>
      <c r="P11" s="182"/>
    </row>
    <row r="12" spans="1:16" ht="12" customHeight="1" thickBot="1">
      <c r="A12" s="195"/>
      <c r="B12" s="89"/>
      <c r="C12" s="89"/>
      <c r="D12" s="89"/>
      <c r="E12" s="198"/>
      <c r="F12" s="198"/>
      <c r="G12" s="195"/>
      <c r="H12" s="195"/>
      <c r="I12" s="195"/>
      <c r="J12" s="196"/>
      <c r="K12" s="196"/>
      <c r="L12" s="196"/>
      <c r="M12" s="198"/>
      <c r="N12" s="198"/>
      <c r="O12" s="195"/>
      <c r="P12" s="195"/>
    </row>
    <row r="13" spans="1:8" ht="12" customHeight="1">
      <c r="A13" s="203">
        <v>3</v>
      </c>
      <c r="B13" s="200" t="str">
        <f>VLOOKUP(A13,'пр.взвешивания'!B6:C23,2,FALSE)</f>
        <v>СТАНКЕВИЧ Виктория Владимировна</v>
      </c>
      <c r="C13" s="200" t="str">
        <f>VLOOKUP(B13,'пр.взвешивания'!C6:D23,2,FALSE)</f>
        <v>12.11.90 кмс</v>
      </c>
      <c r="D13" s="200" t="str">
        <f>VLOOKUP(C13,'пр.взвешивания'!D6:E23,2,FALSE)</f>
        <v>Мосва Д</v>
      </c>
      <c r="E13" s="203" t="s">
        <v>29</v>
      </c>
      <c r="F13" s="204"/>
      <c r="G13" s="203"/>
      <c r="H13" s="203"/>
    </row>
    <row r="14" spans="1:8" ht="12" customHeight="1" thickBot="1">
      <c r="A14" s="195"/>
      <c r="B14" s="89"/>
      <c r="C14" s="89"/>
      <c r="D14" s="89"/>
      <c r="E14" s="195"/>
      <c r="F14" s="198"/>
      <c r="G14" s="195"/>
      <c r="H14" s="195"/>
    </row>
    <row r="15" spans="1:10" ht="12" customHeight="1">
      <c r="A15" s="38"/>
      <c r="B15" s="4"/>
      <c r="C15" s="38"/>
      <c r="D15" s="38"/>
      <c r="E15" s="38"/>
      <c r="F15" s="38"/>
      <c r="G15" s="38"/>
      <c r="H15" s="38"/>
      <c r="J15" s="4"/>
    </row>
    <row r="16" spans="1:9" ht="12" customHeight="1">
      <c r="A16" s="201" t="s">
        <v>7</v>
      </c>
      <c r="B16" s="38"/>
      <c r="C16" s="38"/>
      <c r="D16" s="38"/>
      <c r="E16" s="38"/>
      <c r="F16" s="38"/>
      <c r="G16" s="38"/>
      <c r="H16" s="38"/>
      <c r="I16" s="205" t="s">
        <v>8</v>
      </c>
    </row>
    <row r="17" spans="1:13" ht="12" customHeight="1">
      <c r="A17" s="202"/>
      <c r="B17" s="4" t="s">
        <v>14</v>
      </c>
      <c r="C17" s="38"/>
      <c r="D17" s="38"/>
      <c r="E17" s="13" t="s">
        <v>82</v>
      </c>
      <c r="F17" s="38"/>
      <c r="G17" s="38"/>
      <c r="H17" s="38"/>
      <c r="I17" s="206"/>
      <c r="J17" s="4" t="s">
        <v>14</v>
      </c>
      <c r="M17" s="13" t="s">
        <v>82</v>
      </c>
    </row>
    <row r="18" spans="1:16" ht="12" customHeight="1">
      <c r="A18" s="88">
        <v>1</v>
      </c>
      <c r="B18" s="88" t="str">
        <f>VLOOKUP(A18,'пр.взвешивания'!B6:C23,2,FALSE)</f>
        <v>КРИВОВА Ирина Константиновна</v>
      </c>
      <c r="C18" s="88" t="str">
        <f>VLOOKUP(B18,'пр.взвешивания'!C6:D23,2,FALSE)</f>
        <v>04.02.90 кмс</v>
      </c>
      <c r="D18" s="88" t="str">
        <f>VLOOKUP(C18,'пр.взвешивания'!D6:E23,2,FALSE)</f>
        <v>ЦФО Тверская Тверь ЛОК</v>
      </c>
      <c r="E18" s="188"/>
      <c r="F18" s="189"/>
      <c r="G18" s="190"/>
      <c r="H18" s="88"/>
      <c r="I18" s="194">
        <v>6</v>
      </c>
      <c r="J18" s="194" t="str">
        <f>VLOOKUP(I18,'пр.взвешивания'!B6:C23,2,FALSE)</f>
        <v>ПОТАПОВА Юлия Андреевна</v>
      </c>
      <c r="K18" s="194" t="str">
        <f>VLOOKUP(J18,'пр.взвешивания'!C6:D23,2,FALSE)</f>
        <v>23.06.89 кмс</v>
      </c>
      <c r="L18" s="194" t="str">
        <f>VLOOKUP(K18,'пр.взвешивания'!D6:E23,2,FALSE)</f>
        <v>ЮФО Волгоградская Волгоград ПР</v>
      </c>
      <c r="M18" s="188"/>
      <c r="N18" s="189"/>
      <c r="O18" s="190"/>
      <c r="P18" s="88"/>
    </row>
    <row r="19" spans="1:16" ht="12" customHeight="1">
      <c r="A19" s="88"/>
      <c r="B19" s="88"/>
      <c r="C19" s="88"/>
      <c r="D19" s="88"/>
      <c r="E19" s="188"/>
      <c r="F19" s="188"/>
      <c r="G19" s="190"/>
      <c r="H19" s="88"/>
      <c r="I19" s="194"/>
      <c r="J19" s="194"/>
      <c r="K19" s="194"/>
      <c r="L19" s="194"/>
      <c r="M19" s="188"/>
      <c r="N19" s="188"/>
      <c r="O19" s="190"/>
      <c r="P19" s="88"/>
    </row>
    <row r="20" spans="1:16" ht="12" customHeight="1">
      <c r="A20" s="182">
        <v>3</v>
      </c>
      <c r="B20" s="88" t="str">
        <f>VLOOKUP(A20,'пр.взвешивания'!B8:C25,2,FALSE)</f>
        <v>СТАНКЕВИЧ Виктория Владимировна</v>
      </c>
      <c r="C20" s="88" t="str">
        <f>VLOOKUP(B20,'пр.взвешивания'!C8:D25,2,FALSE)</f>
        <v>12.11.90 кмс</v>
      </c>
      <c r="D20" s="88" t="str">
        <f>VLOOKUP(C20,'пр.взвешивания'!D8:E25,2,FALSE)</f>
        <v>Мосва Д</v>
      </c>
      <c r="E20" s="197"/>
      <c r="F20" s="197"/>
      <c r="G20" s="182"/>
      <c r="H20" s="182"/>
      <c r="I20" s="182">
        <v>8</v>
      </c>
      <c r="J20" s="194" t="str">
        <f>VLOOKUP(I20,'пр.взвешивания'!B8:C25,2,FALSE)</f>
        <v>МИРОНОВА Ирина Сергеевна</v>
      </c>
      <c r="K20" s="194" t="str">
        <f>VLOOKUP(J20,'пр.взвешивания'!C8:D25,2,FALSE)</f>
        <v>17.10.90 кмс</v>
      </c>
      <c r="L20" s="194" t="str">
        <f>VLOOKUP(K20,'пр.взвешивания'!D8:E25,2,FALSE)</f>
        <v>ЦФО Брянская Брянск ЛОК</v>
      </c>
      <c r="M20" s="197"/>
      <c r="N20" s="197"/>
      <c r="O20" s="182"/>
      <c r="P20" s="182"/>
    </row>
    <row r="21" spans="1:16" ht="12" customHeight="1" thickBot="1">
      <c r="A21" s="195"/>
      <c r="B21" s="89"/>
      <c r="C21" s="89"/>
      <c r="D21" s="89"/>
      <c r="E21" s="198"/>
      <c r="F21" s="198"/>
      <c r="G21" s="195"/>
      <c r="H21" s="195"/>
      <c r="I21" s="195"/>
      <c r="J21" s="196"/>
      <c r="K21" s="196"/>
      <c r="L21" s="196"/>
      <c r="M21" s="198"/>
      <c r="N21" s="198"/>
      <c r="O21" s="195"/>
      <c r="P21" s="195"/>
    </row>
    <row r="22" spans="1:16" ht="12" customHeight="1">
      <c r="A22" s="88">
        <v>2</v>
      </c>
      <c r="B22" s="200" t="str">
        <f>VLOOKUP(A22,'пр.взвешивания'!B6:C23,2,FALSE)</f>
        <v>ДЕМИНА Дина Сергеевна</v>
      </c>
      <c r="C22" s="200" t="str">
        <f>VLOOKUP(B22,'пр.взвешивания'!C6:D23,2,FALSE)</f>
        <v>17.06.89 кмс</v>
      </c>
      <c r="D22" s="200" t="str">
        <f>VLOOKUP(C22,'пр.взвешивания'!D6:E23,2,FALSE)</f>
        <v>С.Петербург МО</v>
      </c>
      <c r="E22" s="188"/>
      <c r="F22" s="189"/>
      <c r="G22" s="190"/>
      <c r="H22" s="88"/>
      <c r="I22" s="88">
        <v>7</v>
      </c>
      <c r="J22" s="199" t="str">
        <f>VLOOKUP(I22,'пр.взвешивания'!B10:C27,2,FALSE)</f>
        <v>ЕРЖЕНИНОВА Екатерина Андреевна</v>
      </c>
      <c r="K22" s="199" t="str">
        <f>VLOOKUP(J22,'пр.взвешивания'!C10:D27,2,FALSE)</f>
        <v>30.09.89 кмс</v>
      </c>
      <c r="L22" s="199" t="str">
        <f>VLOOKUP(K22,'пр.взвешивания'!D10:E27,2,FALSE)</f>
        <v>СЗФОМурманская  Мурманск МО</v>
      </c>
      <c r="M22" s="188"/>
      <c r="N22" s="189"/>
      <c r="O22" s="190"/>
      <c r="P22" s="88"/>
    </row>
    <row r="23" spans="1:16" ht="12" customHeight="1">
      <c r="A23" s="88"/>
      <c r="B23" s="88"/>
      <c r="C23" s="88"/>
      <c r="D23" s="88"/>
      <c r="E23" s="188"/>
      <c r="F23" s="188"/>
      <c r="G23" s="190"/>
      <c r="H23" s="88"/>
      <c r="I23" s="88"/>
      <c r="J23" s="194"/>
      <c r="K23" s="194"/>
      <c r="L23" s="194"/>
      <c r="M23" s="188"/>
      <c r="N23" s="188"/>
      <c r="O23" s="190"/>
      <c r="P23" s="88"/>
    </row>
    <row r="24" spans="1:16" ht="12" customHeight="1">
      <c r="A24" s="182">
        <v>4</v>
      </c>
      <c r="B24" s="88" t="str">
        <f>VLOOKUP(A24,'пр.взвешивания'!B12:C29,2,FALSE)</f>
        <v>ПРИЛЕПСКАЯ Мария Юрьевна</v>
      </c>
      <c r="C24" s="88" t="str">
        <f>VLOOKUP(B24,'пр.взвешивания'!C12:D29,2,FALSE)</f>
        <v>24.01.90 кмс</v>
      </c>
      <c r="D24" s="88" t="str">
        <f>VLOOKUP(C24,'пр.взвешивания'!D12:E29,2,FALSE)</f>
        <v>ПФО Саратовская Саратов Д</v>
      </c>
      <c r="E24" s="197"/>
      <c r="F24" s="197"/>
      <c r="G24" s="182"/>
      <c r="H24" s="182"/>
      <c r="I24" s="182">
        <v>9</v>
      </c>
      <c r="J24" s="194" t="str">
        <f>VLOOKUP(I24,'пр.взвешивания'!B12:C29,2,FALSE)</f>
        <v>КИРЕЕВА Таисия Владимировна</v>
      </c>
      <c r="K24" s="194" t="str">
        <f>VLOOKUP(J24,'пр.взвешивания'!C12:D29,2,FALSE)</f>
        <v>13.12.90 кмс</v>
      </c>
      <c r="L24" s="194" t="str">
        <f>VLOOKUP(K24,'пр.взвешивания'!D12:E29,2,FALSE)</f>
        <v>УФО Свердловская Екатеринбург Д</v>
      </c>
      <c r="M24" s="197"/>
      <c r="N24" s="197"/>
      <c r="O24" s="182"/>
      <c r="P24" s="182"/>
    </row>
    <row r="25" spans="1:16" ht="12" customHeight="1" thickBot="1">
      <c r="A25" s="195"/>
      <c r="B25" s="89"/>
      <c r="C25" s="89"/>
      <c r="D25" s="89"/>
      <c r="E25" s="198"/>
      <c r="F25" s="198"/>
      <c r="G25" s="195"/>
      <c r="H25" s="195"/>
      <c r="I25" s="195"/>
      <c r="J25" s="196"/>
      <c r="K25" s="196"/>
      <c r="L25" s="196"/>
      <c r="M25" s="198"/>
      <c r="N25" s="198"/>
      <c r="O25" s="195"/>
      <c r="P25" s="195"/>
    </row>
    <row r="26" spans="1:8" ht="12" customHeight="1">
      <c r="A26" s="182">
        <v>5</v>
      </c>
      <c r="B26" s="200" t="str">
        <f>VLOOKUP(A26,'пр.взвешивания'!B14:C31,2,FALSE)</f>
        <v>ЧЕРНЫШЕВА Анастасия Ивановна</v>
      </c>
      <c r="C26" s="200" t="str">
        <f>VLOOKUP(B26,'пр.взвешивания'!C14:D31,2,FALSE)</f>
        <v>19.01.89 кмс</v>
      </c>
      <c r="D26" s="200" t="str">
        <f>VLOOKUP(C26,'пр.взвешивания'!D14:E31,2,FALSE)</f>
        <v>ЦФО Ярославская РССС</v>
      </c>
      <c r="E26" s="182" t="s">
        <v>29</v>
      </c>
      <c r="F26" s="197"/>
      <c r="G26" s="182"/>
      <c r="H26" s="182"/>
    </row>
    <row r="27" spans="1:8" ht="12" customHeight="1" thickBot="1">
      <c r="A27" s="195"/>
      <c r="B27" s="89"/>
      <c r="C27" s="89"/>
      <c r="D27" s="89"/>
      <c r="E27" s="195"/>
      <c r="F27" s="198"/>
      <c r="G27" s="195"/>
      <c r="H27" s="195"/>
    </row>
    <row r="28" spans="1:8" ht="12" customHeight="1">
      <c r="A28" s="38"/>
      <c r="B28" s="38"/>
      <c r="C28" s="38"/>
      <c r="D28" s="38"/>
      <c r="E28" s="38"/>
      <c r="F28" s="38"/>
      <c r="G28" s="38"/>
      <c r="H28" s="38"/>
    </row>
    <row r="29" spans="1:9" ht="12.75" customHeight="1">
      <c r="A29" s="201" t="s">
        <v>7</v>
      </c>
      <c r="B29" s="38"/>
      <c r="C29" s="38"/>
      <c r="D29" s="38"/>
      <c r="E29" s="38"/>
      <c r="F29" s="38"/>
      <c r="G29" s="38"/>
      <c r="H29" s="38"/>
      <c r="I29" s="205" t="s">
        <v>8</v>
      </c>
    </row>
    <row r="30" spans="1:13" ht="12.75">
      <c r="A30" s="202"/>
      <c r="B30" s="4" t="s">
        <v>15</v>
      </c>
      <c r="C30" s="38"/>
      <c r="D30" s="38"/>
      <c r="E30" s="13" t="s">
        <v>82</v>
      </c>
      <c r="F30" s="38"/>
      <c r="G30" s="38"/>
      <c r="H30" s="38"/>
      <c r="I30" s="206"/>
      <c r="J30" s="4" t="s">
        <v>15</v>
      </c>
      <c r="M30" s="13" t="s">
        <v>82</v>
      </c>
    </row>
    <row r="31" spans="1:16" ht="12.75" customHeight="1">
      <c r="A31" s="88">
        <v>1</v>
      </c>
      <c r="B31" s="88" t="str">
        <f>VLOOKUP(A31,'пр.взвешивания'!B6:C23,2,FALSE)</f>
        <v>КРИВОВА Ирина Константиновна</v>
      </c>
      <c r="C31" s="88" t="str">
        <f>VLOOKUP(B31,'пр.взвешивания'!C6:D23,2,FALSE)</f>
        <v>04.02.90 кмс</v>
      </c>
      <c r="D31" s="88" t="str">
        <f>VLOOKUP(C31,'пр.взвешивания'!D6:E23,2,FALSE)</f>
        <v>ЦФО Тверская Тверь ЛОК</v>
      </c>
      <c r="E31" s="188"/>
      <c r="F31" s="189"/>
      <c r="G31" s="190"/>
      <c r="H31" s="88"/>
      <c r="I31" s="194">
        <v>6</v>
      </c>
      <c r="J31" s="194" t="str">
        <f>VLOOKUP(I31,'пр.взвешивания'!B6:C23,2,FALSE)</f>
        <v>ПОТАПОВА Юлия Андреевна</v>
      </c>
      <c r="K31" s="194" t="str">
        <f>VLOOKUP(J31,'пр.взвешивания'!C6:D23,2,FALSE)</f>
        <v>23.06.89 кмс</v>
      </c>
      <c r="L31" s="194" t="str">
        <f>VLOOKUP(K31,'пр.взвешивания'!D6:E23,2,FALSE)</f>
        <v>ЮФО Волгоградская Волгоград ПР</v>
      </c>
      <c r="M31" s="188"/>
      <c r="N31" s="189"/>
      <c r="O31" s="190"/>
      <c r="P31" s="88"/>
    </row>
    <row r="32" spans="1:16" ht="12.75">
      <c r="A32" s="88"/>
      <c r="B32" s="88"/>
      <c r="C32" s="88"/>
      <c r="D32" s="88"/>
      <c r="E32" s="188"/>
      <c r="F32" s="188"/>
      <c r="G32" s="190"/>
      <c r="H32" s="88"/>
      <c r="I32" s="194"/>
      <c r="J32" s="194"/>
      <c r="K32" s="194"/>
      <c r="L32" s="194"/>
      <c r="M32" s="188"/>
      <c r="N32" s="188"/>
      <c r="O32" s="190"/>
      <c r="P32" s="88"/>
    </row>
    <row r="33" spans="1:16" ht="12.75" customHeight="1">
      <c r="A33" s="182">
        <v>4</v>
      </c>
      <c r="B33" s="88" t="str">
        <f>VLOOKUP(A33,'пр.взвешивания'!B8:C25,2,FALSE)</f>
        <v>ПРИЛЕПСКАЯ Мария Юрьевна</v>
      </c>
      <c r="C33" s="88" t="str">
        <f>VLOOKUP(B33,'пр.взвешивания'!C8:D25,2,FALSE)</f>
        <v>24.01.90 кмс</v>
      </c>
      <c r="D33" s="88" t="str">
        <f>VLOOKUP(C33,'пр.взвешивания'!D8:E25,2,FALSE)</f>
        <v>ПФО Саратовская Саратов Д</v>
      </c>
      <c r="E33" s="197"/>
      <c r="F33" s="197"/>
      <c r="G33" s="182"/>
      <c r="H33" s="182"/>
      <c r="I33" s="182">
        <v>9</v>
      </c>
      <c r="J33" s="194" t="str">
        <f>VLOOKUP(I33,'пр.взвешивания'!B8:C25,2,FALSE)</f>
        <v>КИРЕЕВА Таисия Владимировна</v>
      </c>
      <c r="K33" s="194" t="str">
        <f>VLOOKUP(J33,'пр.взвешивания'!C8:D25,2,FALSE)</f>
        <v>13.12.90 кмс</v>
      </c>
      <c r="L33" s="194" t="str">
        <f>VLOOKUP(K33,'пр.взвешивания'!D8:E25,2,FALSE)</f>
        <v>УФО Свердловская Екатеринбург Д</v>
      </c>
      <c r="M33" s="197"/>
      <c r="N33" s="197"/>
      <c r="O33" s="182"/>
      <c r="P33" s="182"/>
    </row>
    <row r="34" spans="1:16" ht="13.5" thickBot="1">
      <c r="A34" s="195"/>
      <c r="B34" s="89"/>
      <c r="C34" s="89"/>
      <c r="D34" s="89"/>
      <c r="E34" s="198"/>
      <c r="F34" s="198"/>
      <c r="G34" s="195"/>
      <c r="H34" s="195"/>
      <c r="I34" s="195"/>
      <c r="J34" s="196"/>
      <c r="K34" s="196"/>
      <c r="L34" s="196"/>
      <c r="M34" s="198"/>
      <c r="N34" s="198"/>
      <c r="O34" s="195"/>
      <c r="P34" s="195"/>
    </row>
    <row r="35" spans="1:16" ht="12.75" customHeight="1">
      <c r="A35" s="88">
        <v>3</v>
      </c>
      <c r="B35" s="183" t="str">
        <f>VLOOKUP(A35,'пр.взвешивания'!B10:C27,2,FALSE)</f>
        <v>СТАНКЕВИЧ Виктория Владимировна</v>
      </c>
      <c r="C35" s="183" t="str">
        <f>VLOOKUP(B35,'пр.взвешивания'!C10:D27,2,FALSE)</f>
        <v>12.11.90 кмс</v>
      </c>
      <c r="D35" s="183" t="str">
        <f>VLOOKUP(C35,'пр.взвешивания'!D10:E27,2,FALSE)</f>
        <v>Мосва Д</v>
      </c>
      <c r="E35" s="188"/>
      <c r="F35" s="189"/>
      <c r="G35" s="190"/>
      <c r="H35" s="88"/>
      <c r="I35" s="88">
        <v>8</v>
      </c>
      <c r="J35" s="199" t="str">
        <f>VLOOKUP(I35,'пр.взвешивания'!B10:C27,2,FALSE)</f>
        <v>МИРОНОВА Ирина Сергеевна</v>
      </c>
      <c r="K35" s="199" t="str">
        <f>VLOOKUP(J35,'пр.взвешивания'!C10:D27,2,FALSE)</f>
        <v>17.10.90 кмс</v>
      </c>
      <c r="L35" s="199" t="str">
        <f>VLOOKUP(K35,'пр.взвешивания'!D10:E27,2,FALSE)</f>
        <v>ЦФО Брянская Брянск ЛОК</v>
      </c>
      <c r="M35" s="188"/>
      <c r="N35" s="189"/>
      <c r="O35" s="190"/>
      <c r="P35" s="88"/>
    </row>
    <row r="36" spans="1:16" ht="12.75" customHeight="1">
      <c r="A36" s="88"/>
      <c r="B36" s="88"/>
      <c r="C36" s="88"/>
      <c r="D36" s="88"/>
      <c r="E36" s="188"/>
      <c r="F36" s="188"/>
      <c r="G36" s="190"/>
      <c r="H36" s="88"/>
      <c r="I36" s="88"/>
      <c r="J36" s="194"/>
      <c r="K36" s="194"/>
      <c r="L36" s="194"/>
      <c r="M36" s="188"/>
      <c r="N36" s="188"/>
      <c r="O36" s="190"/>
      <c r="P36" s="88"/>
    </row>
    <row r="37" spans="1:16" ht="12.75" customHeight="1">
      <c r="A37" s="182">
        <v>5</v>
      </c>
      <c r="B37" s="88" t="str">
        <f>VLOOKUP(A37,'пр.взвешивания'!B12:C29,2,FALSE)</f>
        <v>ЧЕРНЫШЕВА Анастасия Ивановна</v>
      </c>
      <c r="C37" s="88" t="str">
        <f>VLOOKUP(B37,'пр.взвешивания'!C12:D29,2,FALSE)</f>
        <v>19.01.89 кмс</v>
      </c>
      <c r="D37" s="88" t="str">
        <f>VLOOKUP(C37,'пр.взвешивания'!D12:E29,2,FALSE)</f>
        <v>ЦФО Ярославская РССС</v>
      </c>
      <c r="E37" s="197"/>
      <c r="F37" s="197"/>
      <c r="G37" s="182"/>
      <c r="H37" s="182"/>
      <c r="I37" s="182">
        <v>7</v>
      </c>
      <c r="J37" s="194" t="str">
        <f>VLOOKUP(I37,'пр.взвешивания'!B12:C29,2,FALSE)</f>
        <v>ЕРЖЕНИНОВА Екатерина Андреевна</v>
      </c>
      <c r="K37" s="194" t="str">
        <f>VLOOKUP(J37,'пр.взвешивания'!C12:D29,2,FALSE)</f>
        <v>30.09.89 кмс</v>
      </c>
      <c r="L37" s="194" t="str">
        <f>VLOOKUP(K37,'пр.взвешивания'!D12:E29,2,FALSE)</f>
        <v>СЗФОМурманская  Мурманск МО</v>
      </c>
      <c r="M37" s="197"/>
      <c r="N37" s="197"/>
      <c r="O37" s="182"/>
      <c r="P37" s="182"/>
    </row>
    <row r="38" spans="1:16" ht="12.75" customHeight="1" thickBot="1">
      <c r="A38" s="195"/>
      <c r="B38" s="89"/>
      <c r="C38" s="89"/>
      <c r="D38" s="89"/>
      <c r="E38" s="198"/>
      <c r="F38" s="198"/>
      <c r="G38" s="195"/>
      <c r="H38" s="195"/>
      <c r="I38" s="195"/>
      <c r="J38" s="196"/>
      <c r="K38" s="196"/>
      <c r="L38" s="196"/>
      <c r="M38" s="198"/>
      <c r="N38" s="198"/>
      <c r="O38" s="195"/>
      <c r="P38" s="195"/>
    </row>
    <row r="39" spans="1:8" ht="12.75" customHeight="1">
      <c r="A39" s="182">
        <v>2</v>
      </c>
      <c r="B39" s="200" t="str">
        <f>VLOOKUP(A39,'пр.взвешивания'!B6:C23,2,FALSE)</f>
        <v>ДЕМИНА Дина Сергеевна</v>
      </c>
      <c r="C39" s="200" t="str">
        <f>VLOOKUP(B39,'пр.взвешивания'!C6:D23,2,FALSE)</f>
        <v>17.06.89 кмс</v>
      </c>
      <c r="D39" s="200" t="str">
        <f>VLOOKUP(C39,'пр.взвешивания'!D6:E23,2,FALSE)</f>
        <v>С.Петербург МО</v>
      </c>
      <c r="E39" s="182" t="s">
        <v>29</v>
      </c>
      <c r="F39" s="197"/>
      <c r="G39" s="182"/>
      <c r="H39" s="182"/>
    </row>
    <row r="40" spans="1:8" ht="12.75" customHeight="1" thickBot="1">
      <c r="A40" s="195"/>
      <c r="B40" s="89"/>
      <c r="C40" s="89"/>
      <c r="D40" s="89"/>
      <c r="E40" s="195"/>
      <c r="F40" s="198"/>
      <c r="G40" s="195"/>
      <c r="H40" s="195"/>
    </row>
    <row r="41" spans="1:8" ht="12.75">
      <c r="A41" s="38"/>
      <c r="B41" s="38"/>
      <c r="C41" s="38"/>
      <c r="D41" s="38"/>
      <c r="E41" s="38"/>
      <c r="F41" s="38"/>
      <c r="G41" s="38"/>
      <c r="H41" s="38"/>
    </row>
    <row r="42" spans="1:8" ht="12.75" customHeight="1">
      <c r="A42" s="201" t="s">
        <v>7</v>
      </c>
      <c r="B42" s="38"/>
      <c r="C42" s="38"/>
      <c r="D42" s="38"/>
      <c r="E42" s="38"/>
      <c r="F42" s="38"/>
      <c r="G42" s="38"/>
      <c r="H42" s="38"/>
    </row>
    <row r="43" spans="1:8" ht="12.75">
      <c r="A43" s="202"/>
      <c r="B43" s="4" t="s">
        <v>23</v>
      </c>
      <c r="C43" s="38"/>
      <c r="D43" s="38"/>
      <c r="E43" s="13" t="s">
        <v>82</v>
      </c>
      <c r="F43" s="38"/>
      <c r="G43" s="38"/>
      <c r="H43" s="38"/>
    </row>
    <row r="44" spans="1:8" ht="12.75" customHeight="1">
      <c r="A44" s="88">
        <v>1</v>
      </c>
      <c r="B44" s="88" t="str">
        <f>VLOOKUP(A44,'пр.взвешивания'!B6:C23,2,FALSE)</f>
        <v>КРИВОВА Ирина Константиновна</v>
      </c>
      <c r="C44" s="88" t="str">
        <f>VLOOKUP(B44,'пр.взвешивания'!C6:D23,2,FALSE)</f>
        <v>04.02.90 кмс</v>
      </c>
      <c r="D44" s="88" t="str">
        <f>VLOOKUP(C44,'пр.взвешивания'!D6:E23,2,FALSE)</f>
        <v>ЦФО Тверская Тверь ЛОК</v>
      </c>
      <c r="E44" s="188"/>
      <c r="F44" s="189"/>
      <c r="G44" s="190"/>
      <c r="H44" s="88"/>
    </row>
    <row r="45" spans="1:8" ht="12.75">
      <c r="A45" s="88"/>
      <c r="B45" s="88"/>
      <c r="C45" s="88"/>
      <c r="D45" s="88"/>
      <c r="E45" s="188"/>
      <c r="F45" s="188"/>
      <c r="G45" s="190"/>
      <c r="H45" s="88"/>
    </row>
    <row r="46" spans="1:8" ht="12.75" customHeight="1">
      <c r="A46" s="182">
        <v>5</v>
      </c>
      <c r="B46" s="88" t="str">
        <f>VLOOKUP(A46,'пр.взвешивания'!B8:C25,2,FALSE)</f>
        <v>ЧЕРНЫШЕВА Анастасия Ивановна</v>
      </c>
      <c r="C46" s="88" t="str">
        <f>VLOOKUP(B46,'пр.взвешивания'!C8:D25,2,FALSE)</f>
        <v>19.01.89 кмс</v>
      </c>
      <c r="D46" s="88" t="str">
        <f>VLOOKUP(C46,'пр.взвешивания'!D8:E25,2,FALSE)</f>
        <v>ЦФО Ярославская РССС</v>
      </c>
      <c r="E46" s="197"/>
      <c r="F46" s="197"/>
      <c r="G46" s="182"/>
      <c r="H46" s="182"/>
    </row>
    <row r="47" spans="1:8" ht="12.75" customHeight="1" thickBot="1">
      <c r="A47" s="195"/>
      <c r="B47" s="89"/>
      <c r="C47" s="89"/>
      <c r="D47" s="89"/>
      <c r="E47" s="198"/>
      <c r="F47" s="198"/>
      <c r="G47" s="195"/>
      <c r="H47" s="195"/>
    </row>
    <row r="48" spans="1:8" ht="12.75" customHeight="1">
      <c r="A48" s="88">
        <v>3</v>
      </c>
      <c r="B48" s="183" t="str">
        <f>VLOOKUP(A48,'пр.взвешивания'!B10:C27,2,FALSE)</f>
        <v>СТАНКЕВИЧ Виктория Владимировна</v>
      </c>
      <c r="C48" s="183" t="str">
        <f>VLOOKUP(B48,'пр.взвешивания'!C10:D27,2,FALSE)</f>
        <v>12.11.90 кмс</v>
      </c>
      <c r="D48" s="183" t="str">
        <f>VLOOKUP(C48,'пр.взвешивания'!D10:E27,2,FALSE)</f>
        <v>Мосва Д</v>
      </c>
      <c r="E48" s="188"/>
      <c r="F48" s="189"/>
      <c r="G48" s="190"/>
      <c r="H48" s="88"/>
    </row>
    <row r="49" spans="1:8" ht="12.75" customHeight="1">
      <c r="A49" s="88"/>
      <c r="B49" s="88"/>
      <c r="C49" s="88"/>
      <c r="D49" s="88"/>
      <c r="E49" s="188"/>
      <c r="F49" s="188"/>
      <c r="G49" s="190"/>
      <c r="H49" s="88"/>
    </row>
    <row r="50" spans="1:8" ht="12.75" customHeight="1">
      <c r="A50" s="182">
        <v>2</v>
      </c>
      <c r="B50" s="88" t="str">
        <f>VLOOKUP(A50,'пр.взвешивания'!B6:C23,2,FALSE)</f>
        <v>ДЕМИНА Дина Сергеевна</v>
      </c>
      <c r="C50" s="88" t="str">
        <f>VLOOKUP(B50,'пр.взвешивания'!C6:D23,2,FALSE)</f>
        <v>17.06.89 кмс</v>
      </c>
      <c r="D50" s="88" t="str">
        <f>VLOOKUP(C50,'пр.взвешивания'!D6:E23,2,FALSE)</f>
        <v>С.Петербург МО</v>
      </c>
      <c r="E50" s="197"/>
      <c r="F50" s="197"/>
      <c r="G50" s="182"/>
      <c r="H50" s="182"/>
    </row>
    <row r="51" spans="1:8" ht="12.75" customHeight="1" thickBot="1">
      <c r="A51" s="195"/>
      <c r="B51" s="89"/>
      <c r="C51" s="89"/>
      <c r="D51" s="89"/>
      <c r="E51" s="198"/>
      <c r="F51" s="198"/>
      <c r="G51" s="195"/>
      <c r="H51" s="195"/>
    </row>
    <row r="52" spans="1:8" ht="12.75" customHeight="1">
      <c r="A52" s="182">
        <v>4</v>
      </c>
      <c r="B52" s="200" t="str">
        <f>VLOOKUP(A52,'пр.взвешивания'!B8:C25,2,FALSE)</f>
        <v>ПРИЛЕПСКАЯ Мария Юрьевна</v>
      </c>
      <c r="C52" s="200" t="str">
        <f>VLOOKUP(B52,'пр.взвешивания'!C8:D25,2,FALSE)</f>
        <v>24.01.90 кмс</v>
      </c>
      <c r="D52" s="200" t="str">
        <f>VLOOKUP(C52,'пр.взвешивания'!D8:E25,2,FALSE)</f>
        <v>ПФО Саратовская Саратов Д</v>
      </c>
      <c r="E52" s="182" t="s">
        <v>29</v>
      </c>
      <c r="F52" s="197"/>
      <c r="G52" s="182"/>
      <c r="H52" s="182"/>
    </row>
    <row r="53" spans="1:8" ht="12.75" customHeight="1" thickBot="1">
      <c r="A53" s="195"/>
      <c r="B53" s="89"/>
      <c r="C53" s="89"/>
      <c r="D53" s="89"/>
      <c r="E53" s="195"/>
      <c r="F53" s="198"/>
      <c r="G53" s="195"/>
      <c r="H53" s="195"/>
    </row>
    <row r="54" spans="1:8" ht="23.25" customHeight="1">
      <c r="A54" s="41" t="s">
        <v>7</v>
      </c>
      <c r="B54" s="4" t="s">
        <v>24</v>
      </c>
      <c r="C54" s="38"/>
      <c r="D54" s="38"/>
      <c r="E54" s="13" t="s">
        <v>82</v>
      </c>
      <c r="F54" s="38"/>
      <c r="G54" s="38"/>
      <c r="H54" s="38"/>
    </row>
    <row r="55" spans="1:8" ht="12.75" customHeight="1">
      <c r="A55" s="88">
        <v>5</v>
      </c>
      <c r="B55" s="88" t="str">
        <f>VLOOKUP(A55,'пр.взвешивания'!B6:C23,2,FALSE)</f>
        <v>ЧЕРНЫШЕВА Анастасия Ивановна</v>
      </c>
      <c r="C55" s="88" t="str">
        <f>VLOOKUP(B55,'пр.взвешивания'!C6:D23,2,FALSE)</f>
        <v>19.01.89 кмс</v>
      </c>
      <c r="D55" s="88" t="str">
        <f>VLOOKUP(C55,'пр.взвешивания'!D6:E23,2,FALSE)</f>
        <v>ЦФО Ярославская РССС</v>
      </c>
      <c r="E55" s="188"/>
      <c r="F55" s="189"/>
      <c r="G55" s="190"/>
      <c r="H55" s="88"/>
    </row>
    <row r="56" spans="1:8" ht="12.75" customHeight="1">
      <c r="A56" s="88"/>
      <c r="B56" s="88"/>
      <c r="C56" s="88"/>
      <c r="D56" s="88"/>
      <c r="E56" s="188"/>
      <c r="F56" s="188"/>
      <c r="G56" s="190"/>
      <c r="H56" s="88"/>
    </row>
    <row r="57" spans="1:8" ht="12.75" customHeight="1">
      <c r="A57" s="182">
        <v>2</v>
      </c>
      <c r="B57" s="88" t="str">
        <f>VLOOKUP(A57,'пр.взвешивания'!B8:C25,2,FALSE)</f>
        <v>ДЕМИНА Дина Сергеевна</v>
      </c>
      <c r="C57" s="88" t="str">
        <f>VLOOKUP(B57,'пр.взвешивания'!C8:D25,2,FALSE)</f>
        <v>17.06.89 кмс</v>
      </c>
      <c r="D57" s="88" t="str">
        <f>VLOOKUP(C57,'пр.взвешивания'!D8:E25,2,FALSE)</f>
        <v>С.Петербург МО</v>
      </c>
      <c r="E57" s="197"/>
      <c r="F57" s="197"/>
      <c r="G57" s="182"/>
      <c r="H57" s="182"/>
    </row>
    <row r="58" spans="1:8" ht="12.75" customHeight="1" thickBot="1">
      <c r="A58" s="195"/>
      <c r="B58" s="89"/>
      <c r="C58" s="89"/>
      <c r="D58" s="89"/>
      <c r="E58" s="198"/>
      <c r="F58" s="198"/>
      <c r="G58" s="195"/>
      <c r="H58" s="195"/>
    </row>
    <row r="59" spans="1:8" ht="12.75" customHeight="1">
      <c r="A59" s="88">
        <v>4</v>
      </c>
      <c r="B59" s="200" t="str">
        <f>VLOOKUP(A59,'пр.взвешивания'!B10:C27,2,FALSE)</f>
        <v>ПРИЛЕПСКАЯ Мария Юрьевна</v>
      </c>
      <c r="C59" s="200" t="str">
        <f>VLOOKUP(B59,'пр.взвешивания'!C10:D27,2,FALSE)</f>
        <v>24.01.90 кмс</v>
      </c>
      <c r="D59" s="200" t="str">
        <f>VLOOKUP(C59,'пр.взвешивания'!D10:E27,2,FALSE)</f>
        <v>ПФО Саратовская Саратов Д</v>
      </c>
      <c r="E59" s="188"/>
      <c r="F59" s="189"/>
      <c r="G59" s="190"/>
      <c r="H59" s="88"/>
    </row>
    <row r="60" spans="1:8" ht="12.75" customHeight="1">
      <c r="A60" s="88"/>
      <c r="B60" s="88"/>
      <c r="C60" s="88"/>
      <c r="D60" s="88"/>
      <c r="E60" s="188"/>
      <c r="F60" s="188"/>
      <c r="G60" s="190"/>
      <c r="H60" s="88"/>
    </row>
    <row r="61" spans="1:8" ht="12.75" customHeight="1">
      <c r="A61" s="182">
        <v>3</v>
      </c>
      <c r="B61" s="88" t="str">
        <f>VLOOKUP(A61,'пр.взвешивания'!B6:C23,2,FALSE)</f>
        <v>СТАНКЕВИЧ Виктория Владимировна</v>
      </c>
      <c r="C61" s="88" t="str">
        <f>VLOOKUP(B61,'пр.взвешивания'!C6:D23,2,FALSE)</f>
        <v>12.11.90 кмс</v>
      </c>
      <c r="D61" s="88" t="str">
        <f>VLOOKUP(C61,'пр.взвешивания'!D6:E23,2,FALSE)</f>
        <v>Мосва Д</v>
      </c>
      <c r="E61" s="197"/>
      <c r="F61" s="197"/>
      <c r="G61" s="182"/>
      <c r="H61" s="182"/>
    </row>
    <row r="62" spans="1:8" ht="12.75" customHeight="1" thickBot="1">
      <c r="A62" s="195"/>
      <c r="B62" s="89"/>
      <c r="C62" s="89"/>
      <c r="D62" s="89"/>
      <c r="E62" s="198"/>
      <c r="F62" s="198"/>
      <c r="G62" s="195"/>
      <c r="H62" s="195"/>
    </row>
    <row r="63" spans="1:8" ht="12.75" customHeight="1">
      <c r="A63" s="182">
        <v>1</v>
      </c>
      <c r="B63" s="200" t="str">
        <f>VLOOKUP(A63,'пр.взвешивания'!B6:C23,2,FALSE)</f>
        <v>КРИВОВА Ирина Константиновна</v>
      </c>
      <c r="C63" s="200" t="str">
        <f>VLOOKUP(B63,'пр.взвешивания'!C6:D23,2,FALSE)</f>
        <v>04.02.90 кмс</v>
      </c>
      <c r="D63" s="200" t="str">
        <f>VLOOKUP(C63,'пр.взвешивания'!D6:E23,2,FALSE)</f>
        <v>ЦФО Тверская Тверь ЛОК</v>
      </c>
      <c r="E63" s="182" t="s">
        <v>29</v>
      </c>
      <c r="F63" s="197"/>
      <c r="G63" s="182"/>
      <c r="H63" s="182"/>
    </row>
    <row r="64" spans="1:8" ht="12.75" customHeight="1" thickBot="1">
      <c r="A64" s="195"/>
      <c r="B64" s="89"/>
      <c r="C64" s="89"/>
      <c r="D64" s="89"/>
      <c r="E64" s="195"/>
      <c r="F64" s="198"/>
      <c r="G64" s="195"/>
      <c r="H64" s="195"/>
    </row>
    <row r="67" ht="12.75" customHeight="1"/>
    <row r="69" ht="12.75" customHeight="1"/>
    <row r="71" ht="12.75" customHeight="1"/>
    <row r="73" ht="12.75" customHeight="1"/>
    <row r="75" ht="12.75" customHeight="1"/>
  </sheetData>
  <mergeCells count="319">
    <mergeCell ref="M37:M38"/>
    <mergeCell ref="N37:N38"/>
    <mergeCell ref="O37:O38"/>
    <mergeCell ref="P37:P38"/>
    <mergeCell ref="I37:I38"/>
    <mergeCell ref="J37:J38"/>
    <mergeCell ref="K37:K38"/>
    <mergeCell ref="L37:L38"/>
    <mergeCell ref="M35:M36"/>
    <mergeCell ref="N35:N36"/>
    <mergeCell ref="O35:O36"/>
    <mergeCell ref="P35:P36"/>
    <mergeCell ref="I35:I36"/>
    <mergeCell ref="J35:J36"/>
    <mergeCell ref="K35:K36"/>
    <mergeCell ref="L35:L36"/>
    <mergeCell ref="P31:P32"/>
    <mergeCell ref="I33:I34"/>
    <mergeCell ref="J33:J34"/>
    <mergeCell ref="K33:K34"/>
    <mergeCell ref="L33:L34"/>
    <mergeCell ref="M33:M34"/>
    <mergeCell ref="N33:N34"/>
    <mergeCell ref="O33:O34"/>
    <mergeCell ref="P33:P34"/>
    <mergeCell ref="L31:L32"/>
    <mergeCell ref="M31:M32"/>
    <mergeCell ref="N31:N32"/>
    <mergeCell ref="O31:O32"/>
    <mergeCell ref="I29:I30"/>
    <mergeCell ref="I31:I32"/>
    <mergeCell ref="J31:J32"/>
    <mergeCell ref="K31:K32"/>
    <mergeCell ref="M24:M25"/>
    <mergeCell ref="N24:N25"/>
    <mergeCell ref="O24:O25"/>
    <mergeCell ref="P24:P25"/>
    <mergeCell ref="I24:I25"/>
    <mergeCell ref="J24:J25"/>
    <mergeCell ref="K24:K25"/>
    <mergeCell ref="L24:L25"/>
    <mergeCell ref="M22:M23"/>
    <mergeCell ref="N22:N23"/>
    <mergeCell ref="O22:O23"/>
    <mergeCell ref="P22:P23"/>
    <mergeCell ref="I22:I23"/>
    <mergeCell ref="J22:J23"/>
    <mergeCell ref="K22:K23"/>
    <mergeCell ref="L22:L23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L18:L19"/>
    <mergeCell ref="M18:M19"/>
    <mergeCell ref="N18:N19"/>
    <mergeCell ref="O18:O19"/>
    <mergeCell ref="I16:I17"/>
    <mergeCell ref="I18:I19"/>
    <mergeCell ref="J18:J19"/>
    <mergeCell ref="K18:K19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E31:E32"/>
    <mergeCell ref="F31:F32"/>
    <mergeCell ref="G31:G32"/>
    <mergeCell ref="A29:A30"/>
    <mergeCell ref="A31:A32"/>
    <mergeCell ref="B31:B32"/>
    <mergeCell ref="C31:C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D31:D32"/>
    <mergeCell ref="A16:A1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G11:G12"/>
    <mergeCell ref="H11:H12"/>
    <mergeCell ref="A11:A12"/>
    <mergeCell ref="B11:B12"/>
    <mergeCell ref="C11:C12"/>
    <mergeCell ref="D11:D12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35:A36"/>
    <mergeCell ref="B35:B36"/>
    <mergeCell ref="C35:C36"/>
    <mergeCell ref="D35:D36"/>
    <mergeCell ref="E35:E36"/>
    <mergeCell ref="F35:F36"/>
    <mergeCell ref="G35:G36"/>
    <mergeCell ref="H35:H36"/>
    <mergeCell ref="B37:B38"/>
    <mergeCell ref="A39:A40"/>
    <mergeCell ref="A37:A38"/>
    <mergeCell ref="B39:B40"/>
    <mergeCell ref="A44:A45"/>
    <mergeCell ref="B44:B45"/>
    <mergeCell ref="A42:A43"/>
    <mergeCell ref="C44:C45"/>
    <mergeCell ref="D44:D45"/>
    <mergeCell ref="E37:E38"/>
    <mergeCell ref="F37:F38"/>
    <mergeCell ref="E44:E45"/>
    <mergeCell ref="F44:F45"/>
    <mergeCell ref="C37:C38"/>
    <mergeCell ref="D37:D38"/>
    <mergeCell ref="C39:C40"/>
    <mergeCell ref="D39:D40"/>
    <mergeCell ref="G37:G38"/>
    <mergeCell ref="H37:H38"/>
    <mergeCell ref="E39:E40"/>
    <mergeCell ref="F39:F40"/>
    <mergeCell ref="G39:G40"/>
    <mergeCell ref="H39:H40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E55:E56"/>
    <mergeCell ref="F55:F56"/>
    <mergeCell ref="G55:G56"/>
    <mergeCell ref="A55:A56"/>
    <mergeCell ref="B55:B56"/>
    <mergeCell ref="C55:C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D55:D56"/>
    <mergeCell ref="A59:A60"/>
    <mergeCell ref="B59:B60"/>
    <mergeCell ref="C59:C60"/>
    <mergeCell ref="D59:D60"/>
    <mergeCell ref="E59:E60"/>
    <mergeCell ref="F59:F60"/>
    <mergeCell ref="G59:G60"/>
    <mergeCell ref="H59:H60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M11:M12"/>
    <mergeCell ref="N11:N12"/>
    <mergeCell ref="O11:O12"/>
    <mergeCell ref="P11:P12"/>
    <mergeCell ref="I11:I12"/>
    <mergeCell ref="J11:J12"/>
    <mergeCell ref="K11:K12"/>
    <mergeCell ref="L11:L12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78"/>
  <sheetViews>
    <sheetView workbookViewId="0" topLeftCell="A1">
      <selection activeCell="G22" sqref="B6:G23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20.25" customHeight="1">
      <c r="A1" s="175" t="str">
        <f>HYPERLINK('[3]реквизиты'!$A$2)</f>
        <v>Первенство  России по САМБО среди юниорок 1989-90 гг.р.</v>
      </c>
      <c r="B1" s="214"/>
      <c r="C1" s="214"/>
      <c r="D1" s="214"/>
      <c r="E1" s="214"/>
      <c r="F1" s="214"/>
      <c r="G1" s="214"/>
    </row>
    <row r="2" spans="1:7" ht="12.75">
      <c r="A2" s="215" t="str">
        <f>HYPERLINK('[3]реквизиты'!$A$3)</f>
        <v>02-06 марта 2009 г.        г. Кстово</v>
      </c>
      <c r="B2" s="215"/>
      <c r="C2" s="215"/>
      <c r="D2" s="215"/>
      <c r="E2" s="215"/>
      <c r="F2" s="215"/>
      <c r="G2" s="215"/>
    </row>
    <row r="4" spans="1:7" ht="12.75">
      <c r="A4" s="182" t="s">
        <v>16</v>
      </c>
      <c r="B4" s="182" t="s">
        <v>0</v>
      </c>
      <c r="C4" s="182" t="s">
        <v>1</v>
      </c>
      <c r="D4" s="182" t="s">
        <v>17</v>
      </c>
      <c r="E4" s="182" t="s">
        <v>18</v>
      </c>
      <c r="F4" s="182" t="s">
        <v>19</v>
      </c>
      <c r="G4" s="182" t="s">
        <v>20</v>
      </c>
    </row>
    <row r="5" spans="1:7" ht="12.75">
      <c r="A5" s="183"/>
      <c r="B5" s="183"/>
      <c r="C5" s="183"/>
      <c r="D5" s="183"/>
      <c r="E5" s="183"/>
      <c r="F5" s="183"/>
      <c r="G5" s="183"/>
    </row>
    <row r="6" spans="1:7" ht="12.75" customHeight="1">
      <c r="A6" s="194">
        <v>1</v>
      </c>
      <c r="B6" s="207">
        <v>1</v>
      </c>
      <c r="C6" s="209" t="s">
        <v>56</v>
      </c>
      <c r="D6" s="88" t="s">
        <v>57</v>
      </c>
      <c r="E6" s="210" t="s">
        <v>58</v>
      </c>
      <c r="F6" s="190" t="s">
        <v>59</v>
      </c>
      <c r="G6" s="211" t="s">
        <v>60</v>
      </c>
    </row>
    <row r="7" spans="1:7" ht="12.75">
      <c r="A7" s="194"/>
      <c r="B7" s="208"/>
      <c r="C7" s="209"/>
      <c r="D7" s="88"/>
      <c r="E7" s="210"/>
      <c r="F7" s="190"/>
      <c r="G7" s="211"/>
    </row>
    <row r="8" spans="1:7" ht="12.75" customHeight="1">
      <c r="A8" s="194">
        <v>2</v>
      </c>
      <c r="B8" s="207">
        <v>2</v>
      </c>
      <c r="C8" s="209" t="s">
        <v>66</v>
      </c>
      <c r="D8" s="88" t="s">
        <v>67</v>
      </c>
      <c r="E8" s="210" t="s">
        <v>68</v>
      </c>
      <c r="F8" s="190" t="s">
        <v>69</v>
      </c>
      <c r="G8" s="211" t="s">
        <v>70</v>
      </c>
    </row>
    <row r="9" spans="1:7" ht="12.75">
      <c r="A9" s="194"/>
      <c r="B9" s="208"/>
      <c r="C9" s="209"/>
      <c r="D9" s="88"/>
      <c r="E9" s="210"/>
      <c r="F9" s="190"/>
      <c r="G9" s="211"/>
    </row>
    <row r="10" spans="1:7" ht="12.75" customHeight="1">
      <c r="A10" s="194">
        <v>3</v>
      </c>
      <c r="B10" s="207">
        <v>3</v>
      </c>
      <c r="C10" s="209" t="s">
        <v>36</v>
      </c>
      <c r="D10" s="88" t="s">
        <v>37</v>
      </c>
      <c r="E10" s="210" t="s">
        <v>38</v>
      </c>
      <c r="F10" s="190" t="s">
        <v>39</v>
      </c>
      <c r="G10" s="211" t="s">
        <v>40</v>
      </c>
    </row>
    <row r="11" spans="1:7" ht="12.75">
      <c r="A11" s="194"/>
      <c r="B11" s="208"/>
      <c r="C11" s="209"/>
      <c r="D11" s="88"/>
      <c r="E11" s="210"/>
      <c r="F11" s="190"/>
      <c r="G11" s="211"/>
    </row>
    <row r="12" spans="1:7" ht="12.75" customHeight="1">
      <c r="A12" s="194">
        <v>4</v>
      </c>
      <c r="B12" s="207">
        <v>4</v>
      </c>
      <c r="C12" s="209" t="s">
        <v>41</v>
      </c>
      <c r="D12" s="88" t="s">
        <v>42</v>
      </c>
      <c r="E12" s="210" t="s">
        <v>43</v>
      </c>
      <c r="F12" s="190" t="s">
        <v>44</v>
      </c>
      <c r="G12" s="211" t="s">
        <v>45</v>
      </c>
    </row>
    <row r="13" spans="1:7" ht="12.75">
      <c r="A13" s="194"/>
      <c r="B13" s="208"/>
      <c r="C13" s="209"/>
      <c r="D13" s="88"/>
      <c r="E13" s="210"/>
      <c r="F13" s="190"/>
      <c r="G13" s="211"/>
    </row>
    <row r="14" spans="1:7" ht="12.75" customHeight="1">
      <c r="A14" s="194">
        <v>5</v>
      </c>
      <c r="B14" s="207">
        <v>5</v>
      </c>
      <c r="C14" s="209" t="s">
        <v>76</v>
      </c>
      <c r="D14" s="88" t="s">
        <v>77</v>
      </c>
      <c r="E14" s="210" t="s">
        <v>78</v>
      </c>
      <c r="F14" s="190" t="s">
        <v>79</v>
      </c>
      <c r="G14" s="211" t="s">
        <v>80</v>
      </c>
    </row>
    <row r="15" spans="1:7" ht="12.75">
      <c r="A15" s="194"/>
      <c r="B15" s="208"/>
      <c r="C15" s="209"/>
      <c r="D15" s="88"/>
      <c r="E15" s="210"/>
      <c r="F15" s="190"/>
      <c r="G15" s="211"/>
    </row>
    <row r="16" spans="1:7" ht="12.75" customHeight="1">
      <c r="A16" s="194">
        <v>6</v>
      </c>
      <c r="B16" s="207">
        <v>6</v>
      </c>
      <c r="C16" s="209" t="s">
        <v>61</v>
      </c>
      <c r="D16" s="88" t="s">
        <v>62</v>
      </c>
      <c r="E16" s="210" t="s">
        <v>63</v>
      </c>
      <c r="F16" s="190" t="s">
        <v>64</v>
      </c>
      <c r="G16" s="211" t="s">
        <v>65</v>
      </c>
    </row>
    <row r="17" spans="1:7" ht="12.75">
      <c r="A17" s="194"/>
      <c r="B17" s="208"/>
      <c r="C17" s="209"/>
      <c r="D17" s="88"/>
      <c r="E17" s="210"/>
      <c r="F17" s="190"/>
      <c r="G17" s="211"/>
    </row>
    <row r="18" spans="1:7" ht="12.75" customHeight="1">
      <c r="A18" s="194">
        <v>7</v>
      </c>
      <c r="B18" s="207">
        <v>7</v>
      </c>
      <c r="C18" s="209" t="s">
        <v>71</v>
      </c>
      <c r="D18" s="88" t="s">
        <v>72</v>
      </c>
      <c r="E18" s="210" t="s">
        <v>73</v>
      </c>
      <c r="F18" s="190" t="s">
        <v>74</v>
      </c>
      <c r="G18" s="211" t="s">
        <v>75</v>
      </c>
    </row>
    <row r="19" spans="1:7" ht="12.75">
      <c r="A19" s="194"/>
      <c r="B19" s="208"/>
      <c r="C19" s="209"/>
      <c r="D19" s="88"/>
      <c r="E19" s="210"/>
      <c r="F19" s="190"/>
      <c r="G19" s="211"/>
    </row>
    <row r="20" spans="1:7" ht="12.75" customHeight="1">
      <c r="A20" s="194">
        <v>8</v>
      </c>
      <c r="B20" s="207">
        <v>8</v>
      </c>
      <c r="C20" s="209" t="s">
        <v>51</v>
      </c>
      <c r="D20" s="88" t="s">
        <v>52</v>
      </c>
      <c r="E20" s="210" t="s">
        <v>53</v>
      </c>
      <c r="F20" s="190" t="s">
        <v>54</v>
      </c>
      <c r="G20" s="211" t="s">
        <v>55</v>
      </c>
    </row>
    <row r="21" spans="1:7" ht="12.75">
      <c r="A21" s="194"/>
      <c r="B21" s="208"/>
      <c r="C21" s="209"/>
      <c r="D21" s="88"/>
      <c r="E21" s="210"/>
      <c r="F21" s="190"/>
      <c r="G21" s="211"/>
    </row>
    <row r="22" spans="1:7" ht="12.75" customHeight="1">
      <c r="A22" s="194">
        <v>9</v>
      </c>
      <c r="B22" s="207">
        <v>9</v>
      </c>
      <c r="C22" s="209" t="s">
        <v>46</v>
      </c>
      <c r="D22" s="88" t="s">
        <v>47</v>
      </c>
      <c r="E22" s="210" t="s">
        <v>48</v>
      </c>
      <c r="F22" s="190" t="s">
        <v>49</v>
      </c>
      <c r="G22" s="211" t="s">
        <v>50</v>
      </c>
    </row>
    <row r="23" spans="1:7" ht="12.75">
      <c r="A23" s="194"/>
      <c r="B23" s="208"/>
      <c r="C23" s="209"/>
      <c r="D23" s="88"/>
      <c r="E23" s="210"/>
      <c r="F23" s="190"/>
      <c r="G23" s="211"/>
    </row>
    <row r="24" spans="1:8" ht="12.75">
      <c r="A24" s="212"/>
      <c r="B24" s="212"/>
      <c r="C24" s="212"/>
      <c r="D24" s="212"/>
      <c r="E24" s="212"/>
      <c r="F24" s="212"/>
      <c r="G24" s="212"/>
      <c r="H24" s="2"/>
    </row>
    <row r="25" spans="1:8" ht="12.75">
      <c r="A25" s="212"/>
      <c r="B25" s="212"/>
      <c r="C25" s="212"/>
      <c r="D25" s="212"/>
      <c r="E25" s="212"/>
      <c r="F25" s="212"/>
      <c r="G25" s="212"/>
      <c r="H25" s="2"/>
    </row>
    <row r="26" spans="1:8" ht="12.75">
      <c r="A26" s="212"/>
      <c r="B26" s="212"/>
      <c r="C26" s="212"/>
      <c r="D26" s="212"/>
      <c r="E26" s="212"/>
      <c r="F26" s="212"/>
      <c r="G26" s="213"/>
      <c r="H26" s="2"/>
    </row>
    <row r="27" spans="1:8" ht="12.75">
      <c r="A27" s="212"/>
      <c r="B27" s="212"/>
      <c r="C27" s="212"/>
      <c r="D27" s="212"/>
      <c r="E27" s="212"/>
      <c r="F27" s="212"/>
      <c r="G27" s="213"/>
      <c r="H27" s="2"/>
    </row>
    <row r="28" spans="1:8" ht="12.75">
      <c r="A28" s="212"/>
      <c r="B28" s="212"/>
      <c r="C28" s="212"/>
      <c r="D28" s="212"/>
      <c r="E28" s="212"/>
      <c r="F28" s="212"/>
      <c r="G28" s="212"/>
      <c r="H28" s="2"/>
    </row>
    <row r="29" spans="1:8" ht="12.75">
      <c r="A29" s="212"/>
      <c r="B29" s="212"/>
      <c r="C29" s="212"/>
      <c r="D29" s="212"/>
      <c r="E29" s="212"/>
      <c r="F29" s="212"/>
      <c r="G29" s="212"/>
      <c r="H29" s="2"/>
    </row>
    <row r="30" spans="1:8" ht="12.75">
      <c r="A30" s="212"/>
      <c r="B30" s="212"/>
      <c r="C30" s="212"/>
      <c r="D30" s="212"/>
      <c r="E30" s="212"/>
      <c r="F30" s="212"/>
      <c r="G30" s="213"/>
      <c r="H30" s="2"/>
    </row>
    <row r="31" spans="1:8" ht="12.75">
      <c r="A31" s="212"/>
      <c r="B31" s="212"/>
      <c r="C31" s="212"/>
      <c r="D31" s="212"/>
      <c r="E31" s="212"/>
      <c r="F31" s="212"/>
      <c r="G31" s="213"/>
      <c r="H31" s="2"/>
    </row>
    <row r="32" spans="1:8" ht="12.75">
      <c r="A32" s="212"/>
      <c r="B32" s="212"/>
      <c r="C32" s="212"/>
      <c r="D32" s="212"/>
      <c r="E32" s="212"/>
      <c r="F32" s="212"/>
      <c r="G32" s="212"/>
      <c r="H32" s="2"/>
    </row>
    <row r="33" spans="1:8" ht="12.75">
      <c r="A33" s="212"/>
      <c r="B33" s="212"/>
      <c r="C33" s="212"/>
      <c r="D33" s="212"/>
      <c r="E33" s="212"/>
      <c r="F33" s="212"/>
      <c r="G33" s="212"/>
      <c r="H33" s="2"/>
    </row>
    <row r="34" spans="1:8" ht="12.75">
      <c r="A34" s="212"/>
      <c r="B34" s="212"/>
      <c r="C34" s="212"/>
      <c r="D34" s="212"/>
      <c r="E34" s="212"/>
      <c r="F34" s="212"/>
      <c r="G34" s="213"/>
      <c r="H34" s="2"/>
    </row>
    <row r="35" spans="1:8" ht="12.75">
      <c r="A35" s="212"/>
      <c r="B35" s="212"/>
      <c r="C35" s="212"/>
      <c r="D35" s="212"/>
      <c r="E35" s="212"/>
      <c r="F35" s="212"/>
      <c r="G35" s="213"/>
      <c r="H35" s="2"/>
    </row>
    <row r="36" spans="1:8" ht="12.75">
      <c r="A36" s="212"/>
      <c r="B36" s="212"/>
      <c r="C36" s="212"/>
      <c r="D36" s="212"/>
      <c r="E36" s="212"/>
      <c r="F36" s="212"/>
      <c r="G36" s="212"/>
      <c r="H36" s="2"/>
    </row>
    <row r="37" spans="1:8" ht="12.75">
      <c r="A37" s="212"/>
      <c r="B37" s="212"/>
      <c r="C37" s="212"/>
      <c r="D37" s="212"/>
      <c r="E37" s="212"/>
      <c r="F37" s="212"/>
      <c r="G37" s="212"/>
      <c r="H37" s="2"/>
    </row>
    <row r="38" spans="1:8" ht="12.75">
      <c r="A38" s="212"/>
      <c r="B38" s="212"/>
      <c r="C38" s="212"/>
      <c r="D38" s="212"/>
      <c r="E38" s="212"/>
      <c r="F38" s="212"/>
      <c r="G38" s="213"/>
      <c r="H38" s="2"/>
    </row>
    <row r="39" spans="1:8" ht="12.75">
      <c r="A39" s="212"/>
      <c r="B39" s="212"/>
      <c r="C39" s="212"/>
      <c r="D39" s="212"/>
      <c r="E39" s="212"/>
      <c r="F39" s="212"/>
      <c r="G39" s="213"/>
      <c r="H39" s="2"/>
    </row>
    <row r="40" spans="1:8" ht="12.75">
      <c r="A40" s="212"/>
      <c r="B40" s="212"/>
      <c r="C40" s="212"/>
      <c r="D40" s="212"/>
      <c r="E40" s="212"/>
      <c r="F40" s="212"/>
      <c r="G40" s="212"/>
      <c r="H40" s="2"/>
    </row>
    <row r="41" spans="1:8" ht="12.75">
      <c r="A41" s="212"/>
      <c r="B41" s="212"/>
      <c r="C41" s="212"/>
      <c r="D41" s="212"/>
      <c r="E41" s="212"/>
      <c r="F41" s="212"/>
      <c r="G41" s="212"/>
      <c r="H41" s="2"/>
    </row>
    <row r="42" spans="1:8" ht="12.75">
      <c r="A42" s="212"/>
      <c r="B42" s="212"/>
      <c r="C42" s="212"/>
      <c r="D42" s="212"/>
      <c r="E42" s="212"/>
      <c r="F42" s="212"/>
      <c r="G42" s="213"/>
      <c r="H42" s="2"/>
    </row>
    <row r="43" spans="1:8" ht="12.75">
      <c r="A43" s="212"/>
      <c r="B43" s="212"/>
      <c r="C43" s="212"/>
      <c r="D43" s="212"/>
      <c r="E43" s="212"/>
      <c r="F43" s="212"/>
      <c r="G43" s="213"/>
      <c r="H43" s="2"/>
    </row>
    <row r="44" spans="1:8" ht="12.75">
      <c r="A44" s="212"/>
      <c r="B44" s="212"/>
      <c r="C44" s="212"/>
      <c r="D44" s="212"/>
      <c r="E44" s="212"/>
      <c r="F44" s="212"/>
      <c r="G44" s="212"/>
      <c r="H44" s="2"/>
    </row>
    <row r="45" spans="1:8" ht="12.75">
      <c r="A45" s="212"/>
      <c r="B45" s="212"/>
      <c r="C45" s="212"/>
      <c r="D45" s="212"/>
      <c r="E45" s="212"/>
      <c r="F45" s="212"/>
      <c r="G45" s="212"/>
      <c r="H45" s="2"/>
    </row>
    <row r="46" spans="1:8" ht="12.75">
      <c r="A46" s="212"/>
      <c r="B46" s="212"/>
      <c r="C46" s="212"/>
      <c r="D46" s="212"/>
      <c r="E46" s="212"/>
      <c r="F46" s="212"/>
      <c r="G46" s="213"/>
      <c r="H46" s="2"/>
    </row>
    <row r="47" spans="1:8" ht="12.75">
      <c r="A47" s="212"/>
      <c r="B47" s="212"/>
      <c r="C47" s="212"/>
      <c r="D47" s="212"/>
      <c r="E47" s="212"/>
      <c r="F47" s="212"/>
      <c r="G47" s="213"/>
      <c r="H47" s="2"/>
    </row>
    <row r="48" spans="1:8" ht="12.75">
      <c r="A48" s="212"/>
      <c r="B48" s="212"/>
      <c r="C48" s="212"/>
      <c r="D48" s="212"/>
      <c r="E48" s="212"/>
      <c r="F48" s="212"/>
      <c r="G48" s="212"/>
      <c r="H48" s="2"/>
    </row>
    <row r="49" spans="1:8" ht="12.75">
      <c r="A49" s="212"/>
      <c r="B49" s="212"/>
      <c r="C49" s="212"/>
      <c r="D49" s="212"/>
      <c r="E49" s="212"/>
      <c r="F49" s="212"/>
      <c r="G49" s="212"/>
      <c r="H49" s="2"/>
    </row>
    <row r="50" spans="1:8" ht="12.75">
      <c r="A50" s="212"/>
      <c r="B50" s="212"/>
      <c r="C50" s="212"/>
      <c r="D50" s="212"/>
      <c r="E50" s="212"/>
      <c r="F50" s="212"/>
      <c r="G50" s="213"/>
      <c r="H50" s="2"/>
    </row>
    <row r="51" spans="1:8" ht="12.75">
      <c r="A51" s="212"/>
      <c r="B51" s="212"/>
      <c r="C51" s="212"/>
      <c r="D51" s="212"/>
      <c r="E51" s="212"/>
      <c r="F51" s="212"/>
      <c r="G51" s="213"/>
      <c r="H51" s="2"/>
    </row>
    <row r="52" spans="1:8" ht="12.75">
      <c r="A52" s="212"/>
      <c r="B52" s="212"/>
      <c r="C52" s="212"/>
      <c r="D52" s="212"/>
      <c r="E52" s="212"/>
      <c r="F52" s="212"/>
      <c r="G52" s="212"/>
      <c r="H52" s="2"/>
    </row>
    <row r="53" spans="1:8" ht="12.75">
      <c r="A53" s="212"/>
      <c r="B53" s="212"/>
      <c r="C53" s="212"/>
      <c r="D53" s="212"/>
      <c r="E53" s="212"/>
      <c r="F53" s="212"/>
      <c r="G53" s="212"/>
      <c r="H53" s="2"/>
    </row>
    <row r="54" spans="1:8" ht="12.75">
      <c r="A54" s="212"/>
      <c r="B54" s="212"/>
      <c r="C54" s="212"/>
      <c r="D54" s="212"/>
      <c r="E54" s="212"/>
      <c r="F54" s="212"/>
      <c r="G54" s="213"/>
      <c r="H54" s="2"/>
    </row>
    <row r="55" spans="1:8" ht="12.75">
      <c r="A55" s="212"/>
      <c r="B55" s="212"/>
      <c r="C55" s="212"/>
      <c r="D55" s="212"/>
      <c r="E55" s="212"/>
      <c r="F55" s="212"/>
      <c r="G55" s="213"/>
      <c r="H55" s="2"/>
    </row>
    <row r="56" spans="1:8" ht="12.75">
      <c r="A56" s="212"/>
      <c r="B56" s="212"/>
      <c r="C56" s="212"/>
      <c r="D56" s="212"/>
      <c r="E56" s="212"/>
      <c r="F56" s="212"/>
      <c r="G56" s="212"/>
      <c r="H56" s="2"/>
    </row>
    <row r="57" spans="1:8" ht="12.75">
      <c r="A57" s="212"/>
      <c r="B57" s="212"/>
      <c r="C57" s="212"/>
      <c r="D57" s="212"/>
      <c r="E57" s="212"/>
      <c r="F57" s="212"/>
      <c r="G57" s="212"/>
      <c r="H57" s="2"/>
    </row>
    <row r="58" spans="1:8" ht="12.75">
      <c r="A58" s="212"/>
      <c r="B58" s="212"/>
      <c r="C58" s="212"/>
      <c r="D58" s="212"/>
      <c r="E58" s="212"/>
      <c r="F58" s="212"/>
      <c r="G58" s="213"/>
      <c r="H58" s="2"/>
    </row>
    <row r="59" spans="1:8" ht="12.75">
      <c r="A59" s="212"/>
      <c r="B59" s="212"/>
      <c r="C59" s="212"/>
      <c r="D59" s="212"/>
      <c r="E59" s="212"/>
      <c r="F59" s="212"/>
      <c r="G59" s="213"/>
      <c r="H59" s="2"/>
    </row>
    <row r="60" spans="1:8" ht="12.75">
      <c r="A60" s="212"/>
      <c r="B60" s="212"/>
      <c r="C60" s="212"/>
      <c r="D60" s="212"/>
      <c r="E60" s="212"/>
      <c r="F60" s="212"/>
      <c r="G60" s="212"/>
      <c r="H60" s="2"/>
    </row>
    <row r="61" spans="1:8" ht="12.75">
      <c r="A61" s="212"/>
      <c r="B61" s="212"/>
      <c r="C61" s="212"/>
      <c r="D61" s="212"/>
      <c r="E61" s="212"/>
      <c r="F61" s="212"/>
      <c r="G61" s="212"/>
      <c r="H61" s="2"/>
    </row>
    <row r="62" spans="1:8" ht="12.75">
      <c r="A62" s="212"/>
      <c r="B62" s="212"/>
      <c r="C62" s="212"/>
      <c r="D62" s="212"/>
      <c r="E62" s="212"/>
      <c r="F62" s="212"/>
      <c r="G62" s="213"/>
      <c r="H62" s="2"/>
    </row>
    <row r="63" spans="1:8" ht="12.75">
      <c r="A63" s="212"/>
      <c r="B63" s="212"/>
      <c r="C63" s="212"/>
      <c r="D63" s="212"/>
      <c r="E63" s="212"/>
      <c r="F63" s="212"/>
      <c r="G63" s="213"/>
      <c r="H63" s="2"/>
    </row>
    <row r="64" spans="1:8" ht="12.75">
      <c r="A64" s="212"/>
      <c r="B64" s="212"/>
      <c r="C64" s="212"/>
      <c r="D64" s="212"/>
      <c r="E64" s="212"/>
      <c r="F64" s="212"/>
      <c r="G64" s="212"/>
      <c r="H64" s="2"/>
    </row>
    <row r="65" spans="1:8" ht="12.75">
      <c r="A65" s="212"/>
      <c r="B65" s="212"/>
      <c r="C65" s="212"/>
      <c r="D65" s="212"/>
      <c r="E65" s="212"/>
      <c r="F65" s="212"/>
      <c r="G65" s="212"/>
      <c r="H65" s="2"/>
    </row>
    <row r="66" spans="1:8" ht="12.75">
      <c r="A66" s="212"/>
      <c r="B66" s="212"/>
      <c r="C66" s="212"/>
      <c r="D66" s="212"/>
      <c r="E66" s="212"/>
      <c r="F66" s="212"/>
      <c r="G66" s="213"/>
      <c r="H66" s="2"/>
    </row>
    <row r="67" spans="1:8" ht="12.75">
      <c r="A67" s="212"/>
      <c r="B67" s="212"/>
      <c r="C67" s="212"/>
      <c r="D67" s="212"/>
      <c r="E67" s="212"/>
      <c r="F67" s="212"/>
      <c r="G67" s="213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</sheetData>
  <mergeCells count="226">
    <mergeCell ref="A2:G2"/>
    <mergeCell ref="E66:E67"/>
    <mergeCell ref="F66:F67"/>
    <mergeCell ref="G66:G67"/>
    <mergeCell ref="C64:C65"/>
    <mergeCell ref="D64:D65"/>
    <mergeCell ref="E64:E65"/>
    <mergeCell ref="F64:F65"/>
    <mergeCell ref="G64:G65"/>
    <mergeCell ref="A62:A63"/>
    <mergeCell ref="A1:G1"/>
    <mergeCell ref="A66:A67"/>
    <mergeCell ref="B66:B67"/>
    <mergeCell ref="C66:C67"/>
    <mergeCell ref="D66:D67"/>
    <mergeCell ref="E62:E63"/>
    <mergeCell ref="F62:F63"/>
    <mergeCell ref="G62:G63"/>
    <mergeCell ref="A64:A65"/>
    <mergeCell ref="B64:B65"/>
    <mergeCell ref="G58:G59"/>
    <mergeCell ref="B62:B63"/>
    <mergeCell ref="C62:C63"/>
    <mergeCell ref="D62:D63"/>
    <mergeCell ref="E58:E59"/>
    <mergeCell ref="E60:E61"/>
    <mergeCell ref="F60:F61"/>
    <mergeCell ref="G60:G61"/>
    <mergeCell ref="C60:C61"/>
    <mergeCell ref="D60:D61"/>
    <mergeCell ref="A58:A59"/>
    <mergeCell ref="B58:B59"/>
    <mergeCell ref="A60:A61"/>
    <mergeCell ref="B60:B61"/>
    <mergeCell ref="F58:F59"/>
    <mergeCell ref="C58:C59"/>
    <mergeCell ref="E54:E55"/>
    <mergeCell ref="F54:F55"/>
    <mergeCell ref="C54:C55"/>
    <mergeCell ref="D54:D55"/>
    <mergeCell ref="D58:D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2009-03-05T07:27:43Z</cp:lastPrinted>
  <dcterms:created xsi:type="dcterms:W3CDTF">1996-10-08T23:32:33Z</dcterms:created>
  <dcterms:modified xsi:type="dcterms:W3CDTF">2009-03-05T13:01:36Z</dcterms:modified>
  <cp:category/>
  <cp:version/>
  <cp:contentType/>
  <cp:contentStatus/>
</cp:coreProperties>
</file>