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xiaomi\Downloads\"/>
    </mc:Choice>
  </mc:AlternateContent>
  <xr:revisionPtr revIDLastSave="0" documentId="8_{E30B162F-260A-4F09-8957-37A664FE9A44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призеры" sheetId="3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xlnm.Print_Area" localSheetId="0">призеры!$A$1:$I$91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82" i="3" l="1"/>
  <c r="F81" i="3"/>
  <c r="F80" i="3"/>
  <c r="F79" i="3"/>
  <c r="B81" i="3"/>
  <c r="B79" i="3"/>
  <c r="A4" i="3"/>
  <c r="A3" i="3"/>
  <c r="F67" i="3" l="1"/>
  <c r="D67" i="3"/>
  <c r="C67" i="3"/>
  <c r="F66" i="3"/>
  <c r="D66" i="3"/>
  <c r="C66" i="3"/>
  <c r="F65" i="3"/>
  <c r="D65" i="3"/>
  <c r="C65" i="3"/>
  <c r="F64" i="3"/>
  <c r="D64" i="3"/>
  <c r="C64" i="3"/>
  <c r="F60" i="3"/>
  <c r="D60" i="3"/>
  <c r="C60" i="3"/>
  <c r="F59" i="3"/>
  <c r="D59" i="3"/>
  <c r="C59" i="3"/>
  <c r="F58" i="3"/>
  <c r="D58" i="3"/>
  <c r="C58" i="3"/>
  <c r="F57" i="3"/>
  <c r="D57" i="3"/>
  <c r="C57" i="3"/>
  <c r="F53" i="3"/>
  <c r="D53" i="3"/>
  <c r="C53" i="3"/>
  <c r="F52" i="3"/>
  <c r="D52" i="3"/>
  <c r="C52" i="3"/>
  <c r="F51" i="3"/>
  <c r="D51" i="3"/>
  <c r="C51" i="3"/>
  <c r="F50" i="3"/>
  <c r="D50" i="3"/>
  <c r="C50" i="3"/>
  <c r="F46" i="3"/>
  <c r="D46" i="3"/>
  <c r="C46" i="3"/>
  <c r="F45" i="3"/>
  <c r="D45" i="3"/>
  <c r="C45" i="3"/>
  <c r="F44" i="3"/>
  <c r="D44" i="3"/>
  <c r="C44" i="3"/>
  <c r="F43" i="3"/>
  <c r="D43" i="3"/>
  <c r="C43" i="3"/>
  <c r="F39" i="3"/>
  <c r="D39" i="3"/>
  <c r="C39" i="3"/>
  <c r="F38" i="3"/>
  <c r="D38" i="3"/>
  <c r="C38" i="3"/>
  <c r="F37" i="3"/>
  <c r="D37" i="3"/>
  <c r="C37" i="3"/>
  <c r="F36" i="3"/>
  <c r="D36" i="3"/>
  <c r="C36" i="3"/>
  <c r="F32" i="3"/>
  <c r="D32" i="3"/>
  <c r="C32" i="3"/>
  <c r="F31" i="3"/>
  <c r="D31" i="3"/>
  <c r="C31" i="3"/>
  <c r="F30" i="3"/>
  <c r="D30" i="3"/>
  <c r="C30" i="3"/>
  <c r="F29" i="3"/>
  <c r="D29" i="3"/>
  <c r="C29" i="3"/>
  <c r="F25" i="3"/>
  <c r="D25" i="3"/>
  <c r="C25" i="3"/>
  <c r="F24" i="3"/>
  <c r="D24" i="3"/>
  <c r="C24" i="3"/>
  <c r="F23" i="3"/>
  <c r="D23" i="3"/>
  <c r="C23" i="3"/>
  <c r="F22" i="3"/>
  <c r="D22" i="3"/>
  <c r="C22" i="3"/>
  <c r="F18" i="3"/>
  <c r="D18" i="3"/>
  <c r="C18" i="3"/>
  <c r="F17" i="3"/>
  <c r="D17" i="3"/>
  <c r="C17" i="3"/>
  <c r="F16" i="3"/>
  <c r="D16" i="3"/>
  <c r="C16" i="3"/>
  <c r="F15" i="3"/>
  <c r="D15" i="3"/>
  <c r="C15" i="3"/>
  <c r="E65" i="3"/>
  <c r="G65" i="3"/>
  <c r="H65" i="3"/>
  <c r="E66" i="3"/>
  <c r="G66" i="3"/>
  <c r="H66" i="3"/>
  <c r="E67" i="3"/>
  <c r="G67" i="3"/>
  <c r="H67" i="3"/>
  <c r="C68" i="3"/>
  <c r="D68" i="3"/>
  <c r="E68" i="3"/>
  <c r="F68" i="3"/>
  <c r="G68" i="3"/>
  <c r="H68" i="3"/>
  <c r="C69" i="3"/>
  <c r="D69" i="3"/>
  <c r="E69" i="3"/>
  <c r="F69" i="3"/>
  <c r="G69" i="3"/>
  <c r="H69" i="3"/>
  <c r="E64" i="3"/>
  <c r="G64" i="3"/>
  <c r="H64" i="3"/>
  <c r="E58" i="3"/>
  <c r="G58" i="3"/>
  <c r="H58" i="3"/>
  <c r="E59" i="3"/>
  <c r="G59" i="3"/>
  <c r="H59" i="3"/>
  <c r="E60" i="3"/>
  <c r="G60" i="3"/>
  <c r="H60" i="3"/>
  <c r="C61" i="3"/>
  <c r="D61" i="3"/>
  <c r="E61" i="3"/>
  <c r="F61" i="3"/>
  <c r="G61" i="3"/>
  <c r="H61" i="3"/>
  <c r="C62" i="3"/>
  <c r="D62" i="3"/>
  <c r="E62" i="3"/>
  <c r="F62" i="3"/>
  <c r="G62" i="3"/>
  <c r="H62" i="3"/>
  <c r="E57" i="3"/>
  <c r="G57" i="3"/>
  <c r="H57" i="3"/>
  <c r="E51" i="3"/>
  <c r="G51" i="3"/>
  <c r="H51" i="3"/>
  <c r="E52" i="3"/>
  <c r="G52" i="3"/>
  <c r="H52" i="3"/>
  <c r="E53" i="3"/>
  <c r="G53" i="3"/>
  <c r="H53" i="3"/>
  <c r="C54" i="3"/>
  <c r="D54" i="3"/>
  <c r="E54" i="3"/>
  <c r="F54" i="3"/>
  <c r="G54" i="3"/>
  <c r="H54" i="3"/>
  <c r="C55" i="3"/>
  <c r="D55" i="3"/>
  <c r="E55" i="3"/>
  <c r="F55" i="3"/>
  <c r="G55" i="3"/>
  <c r="H55" i="3"/>
  <c r="E50" i="3"/>
  <c r="G50" i="3"/>
  <c r="H50" i="3"/>
  <c r="E44" i="3"/>
  <c r="G44" i="3"/>
  <c r="H44" i="3"/>
  <c r="E45" i="3"/>
  <c r="G45" i="3"/>
  <c r="H45" i="3"/>
  <c r="E46" i="3"/>
  <c r="G46" i="3"/>
  <c r="H46" i="3"/>
  <c r="C47" i="3"/>
  <c r="D47" i="3"/>
  <c r="E47" i="3"/>
  <c r="F47" i="3"/>
  <c r="G47" i="3"/>
  <c r="H47" i="3"/>
  <c r="C48" i="3"/>
  <c r="D48" i="3"/>
  <c r="E48" i="3"/>
  <c r="F48" i="3"/>
  <c r="G48" i="3"/>
  <c r="H48" i="3"/>
  <c r="E43" i="3"/>
  <c r="G43" i="3"/>
  <c r="H43" i="3"/>
  <c r="E37" i="3"/>
  <c r="G37" i="3"/>
  <c r="H37" i="3"/>
  <c r="E38" i="3"/>
  <c r="G38" i="3"/>
  <c r="H38" i="3"/>
  <c r="E39" i="3"/>
  <c r="G39" i="3"/>
  <c r="H39" i="3"/>
  <c r="C40" i="3"/>
  <c r="D40" i="3"/>
  <c r="E40" i="3"/>
  <c r="F40" i="3"/>
  <c r="G40" i="3"/>
  <c r="H40" i="3"/>
  <c r="C41" i="3"/>
  <c r="D41" i="3"/>
  <c r="E41" i="3"/>
  <c r="F41" i="3"/>
  <c r="G41" i="3"/>
  <c r="H41" i="3"/>
  <c r="E36" i="3"/>
  <c r="G36" i="3"/>
  <c r="H36" i="3"/>
  <c r="E30" i="3"/>
  <c r="G30" i="3"/>
  <c r="H30" i="3"/>
  <c r="E31" i="3"/>
  <c r="G31" i="3"/>
  <c r="H31" i="3"/>
  <c r="E32" i="3"/>
  <c r="G32" i="3"/>
  <c r="H32" i="3"/>
  <c r="C33" i="3"/>
  <c r="D33" i="3"/>
  <c r="E33" i="3"/>
  <c r="F33" i="3"/>
  <c r="G33" i="3"/>
  <c r="H33" i="3"/>
  <c r="C34" i="3"/>
  <c r="D34" i="3"/>
  <c r="E34" i="3"/>
  <c r="F34" i="3"/>
  <c r="G34" i="3"/>
  <c r="H34" i="3"/>
  <c r="E29" i="3"/>
  <c r="G29" i="3"/>
  <c r="H29" i="3"/>
  <c r="E23" i="3"/>
  <c r="G23" i="3"/>
  <c r="H23" i="3"/>
  <c r="E24" i="3"/>
  <c r="G24" i="3"/>
  <c r="H24" i="3"/>
  <c r="E25" i="3"/>
  <c r="G25" i="3"/>
  <c r="H25" i="3"/>
  <c r="C26" i="3"/>
  <c r="D26" i="3"/>
  <c r="E26" i="3"/>
  <c r="F26" i="3"/>
  <c r="G26" i="3"/>
  <c r="H26" i="3"/>
  <c r="C27" i="3"/>
  <c r="D27" i="3"/>
  <c r="E27" i="3"/>
  <c r="F27" i="3"/>
  <c r="G27" i="3"/>
  <c r="H27" i="3"/>
  <c r="E22" i="3"/>
  <c r="G22" i="3"/>
  <c r="H22" i="3"/>
  <c r="I78" i="3"/>
  <c r="I77" i="3"/>
  <c r="E18" i="3"/>
  <c r="H17" i="3"/>
  <c r="D20" i="3"/>
  <c r="E16" i="3"/>
  <c r="C19" i="3"/>
  <c r="E17" i="3"/>
  <c r="H18" i="3"/>
  <c r="G17" i="3"/>
  <c r="H19" i="3"/>
  <c r="D19" i="3"/>
  <c r="G19" i="3"/>
  <c r="E19" i="3"/>
  <c r="H16" i="3"/>
  <c r="G18" i="3"/>
  <c r="G20" i="3"/>
  <c r="E20" i="3"/>
  <c r="H20" i="3"/>
  <c r="G15" i="3"/>
  <c r="E15" i="3"/>
  <c r="H15" i="3"/>
  <c r="C20" i="3"/>
  <c r="G16" i="3"/>
  <c r="F19" i="3"/>
  <c r="F20" i="3"/>
</calcChain>
</file>

<file path=xl/sharedStrings.xml><?xml version="1.0" encoding="utf-8"?>
<sst xmlns="http://schemas.openxmlformats.org/spreadsheetml/2006/main" count="104" uniqueCount="47">
  <si>
    <t>МЕСТО</t>
  </si>
  <si>
    <t>Ф.И.О</t>
  </si>
  <si>
    <t>Дата рожд., разряд</t>
  </si>
  <si>
    <t>Тренер</t>
  </si>
  <si>
    <t>1</t>
  </si>
  <si>
    <t>2</t>
  </si>
  <si>
    <t>3</t>
  </si>
  <si>
    <t>ВСЕРОССИЙСКАЯ ФЕДЕРАЦИЯ САМБО</t>
  </si>
  <si>
    <t>СПИСОК ПРИЗЕРОВ</t>
  </si>
  <si>
    <t>48 кг</t>
  </si>
  <si>
    <t>52 кг</t>
  </si>
  <si>
    <t>ю</t>
  </si>
  <si>
    <t>5</t>
  </si>
  <si>
    <t>6</t>
  </si>
  <si>
    <t>68 кг</t>
  </si>
  <si>
    <t>Нариманов ТА Ходорев АН</t>
  </si>
  <si>
    <t>округ</t>
  </si>
  <si>
    <t>субъект, город, ведомство</t>
  </si>
  <si>
    <t>57 кг</t>
  </si>
  <si>
    <t>62 кг</t>
  </si>
  <si>
    <t>74 кг</t>
  </si>
  <si>
    <t>82 кг</t>
  </si>
  <si>
    <t>90 кг</t>
  </si>
  <si>
    <t>100 кг</t>
  </si>
  <si>
    <t>Хапцев Артур Русланович</t>
  </si>
  <si>
    <t>15.01.1988, МС</t>
  </si>
  <si>
    <t>УФО</t>
  </si>
  <si>
    <t>Свердловская, Верхняя Пышма, КС "УГМК"</t>
  </si>
  <si>
    <t>Стенников В.Г., Мельников А.Н.</t>
  </si>
  <si>
    <t>АДАЕВ Исмаил Залимханович</t>
  </si>
  <si>
    <t>09.04.94, МС</t>
  </si>
  <si>
    <t xml:space="preserve">УФО </t>
  </si>
  <si>
    <t xml:space="preserve">Хмао-Югра, Радужный, </t>
  </si>
  <si>
    <t>Саркисян А.А., Сонгуров А.М.</t>
  </si>
  <si>
    <t>Шакиров Батыр Санжарбекович</t>
  </si>
  <si>
    <t>08.04.1996, КМС</t>
  </si>
  <si>
    <t>Свердловская, Екатеринбург, СШОР по самбо и дзюдо</t>
  </si>
  <si>
    <t>Печуров Е.А., Долганов А.В.</t>
  </si>
  <si>
    <t>Циулин Александр Вячеславович</t>
  </si>
  <si>
    <t>04.11.1999, МС</t>
  </si>
  <si>
    <t>Мельников А.Н., Суханов М.И.</t>
  </si>
  <si>
    <t>Тачков Иван Дмитриевич</t>
  </si>
  <si>
    <t>25.03.1997, МС</t>
  </si>
  <si>
    <t>Бородин О.Б.</t>
  </si>
  <si>
    <t>Ахмадышин Амир Салаватович</t>
  </si>
  <si>
    <t>03.06.1998, МС</t>
  </si>
  <si>
    <t>100+ кг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</si>
</sst>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0"/>
      <name val="Arial"/>
    </font>
    <font>
      <sz val="10"/>
      <name val="Arial Narrow"/>
      <family val="2"/>
      <charset val="204"/>
    </font>
    <font>
      <b/>
      <sz val="10"/>
      <name val="Arial Narrow"/>
      <family val="2"/>
      <charset val="204"/>
    </font>
    <font>
      <b/>
      <sz val="12"/>
      <name val="Arial Narrow"/>
      <family val="2"/>
      <charset val="204"/>
    </font>
    <font>
      <sz val="12"/>
      <name val="Arial Narrow"/>
      <family val="2"/>
      <charset val="204"/>
    </font>
    <font>
      <b/>
      <sz val="12"/>
      <name val="Arial"/>
      <family val="2"/>
      <charset val="204"/>
    </font>
    <font>
      <b/>
      <sz val="16"/>
      <color indexed="10"/>
      <name val="CyrillicOld"/>
    </font>
    <font>
      <sz val="10"/>
      <name val="Arial"/>
      <family val="2"/>
      <charset val="204"/>
    </font>
    <font>
      <b/>
      <sz val="20"/>
      <name val="Arial"/>
      <family val="2"/>
      <charset val="204"/>
    </font>
    <font>
      <sz val="9"/>
      <name val="Arial Narrow"/>
      <family val="2"/>
      <charset val="204"/>
    </font>
    <font>
      <sz val="10"/>
      <name val="Arial Cyr"/>
      <charset val="204"/>
    </font>
    <font>
      <sz val="9"/>
      <color theme="0"/>
      <name val="Arial Narrow"/>
      <family val="2"/>
      <charset val="204"/>
    </font>
    <font>
      <b/>
      <sz val="14"/>
      <name val="Arial Narrow"/>
      <family val="2"/>
      <charset val="204"/>
    </font>
    <font>
      <sz val="10"/>
      <color theme="0"/>
      <name val="Arial"/>
      <family val="2"/>
      <charset val="204"/>
    </font>
    <font>
      <sz val="10"/>
      <color theme="0"/>
      <name val="Arial Narrow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10" fillId="0" borderId="0"/>
  </cellStyleXfs>
  <cellXfs count="105">
    <xf numFmtId="0" fontId="0" fillId="0" borderId="0" xfId="0"/>
    <xf numFmtId="0" fontId="0" fillId="0" borderId="0" xfId="0" applyBorder="1"/>
    <xf numFmtId="49" fontId="2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4" fillId="0" borderId="0" xfId="0" applyFont="1" applyBorder="1"/>
    <xf numFmtId="0" fontId="1" fillId="0" borderId="0" xfId="0" applyFont="1" applyBorder="1"/>
    <xf numFmtId="0" fontId="0" fillId="0" borderId="0" xfId="0" applyFill="1"/>
    <xf numFmtId="0" fontId="7" fillId="0" borderId="0" xfId="0" applyFont="1" applyFill="1"/>
    <xf numFmtId="0" fontId="7" fillId="0" borderId="0" xfId="0" applyFont="1" applyFill="1" applyBorder="1"/>
    <xf numFmtId="0" fontId="7" fillId="0" borderId="0" xfId="0" applyFont="1" applyBorder="1"/>
    <xf numFmtId="49" fontId="3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/>
    <xf numFmtId="0" fontId="7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vertical="center" wrapText="1"/>
    </xf>
    <xf numFmtId="14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14" fontId="1" fillId="0" borderId="0" xfId="0" applyNumberFormat="1" applyFont="1" applyBorder="1" applyAlignment="1">
      <alignment vertical="center" wrapText="1"/>
    </xf>
    <xf numFmtId="49" fontId="1" fillId="0" borderId="0" xfId="0" applyNumberFormat="1" applyFont="1" applyBorder="1" applyAlignment="1">
      <alignment vertical="center" wrapText="1"/>
    </xf>
    <xf numFmtId="0" fontId="1" fillId="0" borderId="0" xfId="0" applyNumberFormat="1" applyFont="1" applyBorder="1" applyAlignment="1">
      <alignment horizontal="left" vertical="center" wrapText="1"/>
    </xf>
    <xf numFmtId="0" fontId="7" fillId="0" borderId="0" xfId="0" applyNumberFormat="1" applyFont="1" applyFill="1" applyBorder="1"/>
    <xf numFmtId="0" fontId="7" fillId="0" borderId="0" xfId="0" applyNumberFormat="1" applyFont="1" applyFill="1"/>
    <xf numFmtId="0" fontId="4" fillId="0" borderId="0" xfId="0" applyFont="1" applyBorder="1" applyAlignment="1">
      <alignment vertical="top"/>
    </xf>
    <xf numFmtId="0" fontId="3" fillId="0" borderId="0" xfId="0" applyFont="1" applyBorder="1"/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4" borderId="0" xfId="0" applyFont="1" applyFill="1" applyBorder="1" applyAlignment="1">
      <alignment horizontal="center" vertical="center" textRotation="90"/>
    </xf>
    <xf numFmtId="0" fontId="1" fillId="0" borderId="6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left" vertical="center" wrapText="1"/>
    </xf>
    <xf numFmtId="0" fontId="9" fillId="0" borderId="1" xfId="0" applyFont="1" applyFill="1" applyBorder="1" applyAlignment="1">
      <alignment vertical="center" wrapText="1"/>
    </xf>
    <xf numFmtId="0" fontId="9" fillId="0" borderId="3" xfId="0" applyFont="1" applyFill="1" applyBorder="1" applyAlignment="1">
      <alignment vertical="center" wrapText="1"/>
    </xf>
    <xf numFmtId="0" fontId="9" fillId="0" borderId="15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vertical="center" wrapText="1"/>
    </xf>
    <xf numFmtId="0" fontId="9" fillId="0" borderId="16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7" fillId="0" borderId="20" xfId="0" applyFont="1" applyFill="1" applyBorder="1"/>
    <xf numFmtId="0" fontId="7" fillId="0" borderId="20" xfId="0" applyFont="1" applyFill="1" applyBorder="1" applyAlignment="1">
      <alignment horizontal="center" vertical="center"/>
    </xf>
    <xf numFmtId="0" fontId="7" fillId="0" borderId="20" xfId="0" applyNumberFormat="1" applyFont="1" applyFill="1" applyBorder="1"/>
    <xf numFmtId="0" fontId="1" fillId="0" borderId="1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  <xf numFmtId="0" fontId="1" fillId="0" borderId="16" xfId="0" applyFont="1" applyFill="1" applyBorder="1" applyAlignment="1">
      <alignment vertical="center" wrapText="1"/>
    </xf>
    <xf numFmtId="49" fontId="3" fillId="0" borderId="8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49" fontId="3" fillId="3" borderId="21" xfId="0" applyNumberFormat="1" applyFont="1" applyFill="1" applyBorder="1" applyAlignment="1">
      <alignment horizontal="center" vertical="center" wrapText="1"/>
    </xf>
    <xf numFmtId="49" fontId="3" fillId="3" borderId="22" xfId="0" applyNumberFormat="1" applyFont="1" applyFill="1" applyBorder="1" applyAlignment="1">
      <alignment horizontal="center" vertical="center" wrapText="1"/>
    </xf>
    <xf numFmtId="49" fontId="3" fillId="0" borderId="22" xfId="0" applyNumberFormat="1" applyFont="1" applyFill="1" applyBorder="1" applyAlignment="1">
      <alignment horizontal="center" vertical="center" wrapText="1"/>
    </xf>
    <xf numFmtId="49" fontId="3" fillId="0" borderId="23" xfId="0" applyNumberFormat="1" applyFont="1" applyFill="1" applyBorder="1" applyAlignment="1">
      <alignment horizontal="center" vertical="center" wrapText="1"/>
    </xf>
    <xf numFmtId="49" fontId="3" fillId="0" borderId="25" xfId="0" applyNumberFormat="1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vertical="center" wrapText="1"/>
    </xf>
    <xf numFmtId="0" fontId="11" fillId="0" borderId="2" xfId="0" applyFont="1" applyFill="1" applyBorder="1" applyAlignment="1">
      <alignment vertical="center" wrapText="1"/>
    </xf>
    <xf numFmtId="0" fontId="13" fillId="0" borderId="0" xfId="0" applyFont="1" applyFill="1"/>
    <xf numFmtId="0" fontId="0" fillId="0" borderId="0" xfId="0" applyBorder="1" applyAlignment="1">
      <alignment horizontal="center"/>
    </xf>
    <xf numFmtId="49" fontId="3" fillId="0" borderId="8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14" fillId="0" borderId="0" xfId="0" applyFont="1" applyBorder="1" applyAlignment="1">
      <alignment vertical="center" wrapText="1"/>
    </xf>
    <xf numFmtId="0" fontId="13" fillId="0" borderId="20" xfId="0" applyFont="1" applyFill="1" applyBorder="1"/>
    <xf numFmtId="0" fontId="13" fillId="0" borderId="0" xfId="0" applyFont="1" applyFill="1" applyBorder="1"/>
    <xf numFmtId="0" fontId="14" fillId="0" borderId="1" xfId="0" applyFont="1" applyFill="1" applyBorder="1" applyAlignment="1">
      <alignment vertical="center" wrapText="1"/>
    </xf>
    <xf numFmtId="0" fontId="14" fillId="0" borderId="2" xfId="0" applyFont="1" applyFill="1" applyBorder="1" applyAlignment="1">
      <alignment vertical="center" wrapText="1"/>
    </xf>
    <xf numFmtId="0" fontId="1" fillId="0" borderId="26" xfId="0" applyFont="1" applyFill="1" applyBorder="1" applyAlignment="1">
      <alignment horizontal="left" vertical="center" wrapText="1"/>
    </xf>
    <xf numFmtId="49" fontId="3" fillId="5" borderId="13" xfId="0" applyNumberFormat="1" applyFont="1" applyFill="1" applyBorder="1" applyAlignment="1">
      <alignment horizontal="center" vertical="center" wrapText="1"/>
    </xf>
    <xf numFmtId="0" fontId="9" fillId="5" borderId="3" xfId="0" applyFont="1" applyFill="1" applyBorder="1" applyAlignment="1">
      <alignment vertical="center" wrapText="1"/>
    </xf>
    <xf numFmtId="0" fontId="11" fillId="5" borderId="3" xfId="0" applyFont="1" applyFill="1" applyBorder="1" applyAlignment="1">
      <alignment vertical="center" wrapText="1"/>
    </xf>
    <xf numFmtId="0" fontId="9" fillId="5" borderId="15" xfId="0" applyFont="1" applyFill="1" applyBorder="1" applyAlignment="1">
      <alignment vertical="center" wrapText="1"/>
    </xf>
    <xf numFmtId="49" fontId="3" fillId="5" borderId="8" xfId="0" applyNumberFormat="1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vertical="center" wrapText="1"/>
    </xf>
    <xf numFmtId="0" fontId="11" fillId="5" borderId="1" xfId="0" applyFont="1" applyFill="1" applyBorder="1" applyAlignment="1">
      <alignment vertical="center" wrapText="1"/>
    </xf>
    <xf numFmtId="0" fontId="9" fillId="5" borderId="10" xfId="0" applyFont="1" applyFill="1" applyBorder="1" applyAlignment="1">
      <alignment vertical="center" wrapText="1"/>
    </xf>
    <xf numFmtId="0" fontId="1" fillId="5" borderId="3" xfId="0" applyFont="1" applyFill="1" applyBorder="1" applyAlignment="1">
      <alignment vertical="center" wrapText="1"/>
    </xf>
    <xf numFmtId="0" fontId="14" fillId="5" borderId="3" xfId="0" applyFont="1" applyFill="1" applyBorder="1" applyAlignment="1">
      <alignment vertical="center" wrapText="1"/>
    </xf>
    <xf numFmtId="0" fontId="1" fillId="5" borderId="15" xfId="0" applyFont="1" applyFill="1" applyBorder="1" applyAlignment="1">
      <alignment vertical="center" wrapText="1"/>
    </xf>
    <xf numFmtId="0" fontId="1" fillId="5" borderId="1" xfId="0" applyFont="1" applyFill="1" applyBorder="1" applyAlignment="1">
      <alignment vertical="center" wrapText="1"/>
    </xf>
    <xf numFmtId="0" fontId="14" fillId="5" borderId="1" xfId="0" applyFont="1" applyFill="1" applyBorder="1" applyAlignment="1">
      <alignment vertical="center" wrapText="1"/>
    </xf>
    <xf numFmtId="0" fontId="1" fillId="5" borderId="10" xfId="0" applyFont="1" applyFill="1" applyBorder="1" applyAlignment="1">
      <alignment vertical="center" wrapText="1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2" fillId="0" borderId="18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textRotation="90"/>
    </xf>
    <xf numFmtId="0" fontId="8" fillId="2" borderId="19" xfId="0" applyFont="1" applyFill="1" applyBorder="1" applyAlignment="1">
      <alignment horizontal="center" vertical="center" textRotation="90"/>
    </xf>
    <xf numFmtId="0" fontId="8" fillId="2" borderId="12" xfId="0" applyFont="1" applyFill="1" applyBorder="1" applyAlignment="1">
      <alignment horizontal="center" vertical="center" textRotation="90"/>
    </xf>
    <xf numFmtId="0" fontId="8" fillId="2" borderId="14" xfId="0" applyFont="1" applyFill="1" applyBorder="1" applyAlignment="1">
      <alignment horizontal="center" vertical="center" textRotation="90"/>
    </xf>
    <xf numFmtId="0" fontId="8" fillId="2" borderId="4" xfId="0" applyFont="1" applyFill="1" applyBorder="1" applyAlignment="1">
      <alignment horizontal="center" vertical="center" textRotation="90"/>
    </xf>
    <xf numFmtId="0" fontId="8" fillId="2" borderId="5" xfId="0" applyFont="1" applyFill="1" applyBorder="1" applyAlignment="1">
      <alignment horizontal="center" vertical="center" textRotation="90"/>
    </xf>
    <xf numFmtId="49" fontId="2" fillId="0" borderId="13" xfId="0" applyNumberFormat="1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7" fillId="3" borderId="0" xfId="0" applyFont="1" applyFill="1" applyBorder="1" applyAlignment="1">
      <alignment horizontal="center"/>
    </xf>
  </cellXfs>
  <cellStyles count="2">
    <cellStyle name="Обычный" xfId="0" builtinId="0"/>
    <cellStyle name="Обычный 2" xfId="1" xr:uid="{00000000-0005-0000-0000-000001000000}"/>
  </cellStyles>
  <dxfs count="1"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38100</xdr:rowOff>
    </xdr:from>
    <xdr:to>
      <xdr:col>1</xdr:col>
      <xdr:colOff>76200</xdr:colOff>
      <xdr:row>2</xdr:row>
      <xdr:rowOff>0</xdr:rowOff>
    </xdr:to>
    <xdr:pic>
      <xdr:nvPicPr>
        <xdr:cNvPr id="1518" name="Picture 20">
          <a:extLst>
            <a:ext uri="{FF2B5EF4-FFF2-40B4-BE49-F238E27FC236}">
              <a16:creationId xmlns:a16="http://schemas.microsoft.com/office/drawing/2014/main" id="{00000000-0008-0000-0000-0000E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38100"/>
          <a:ext cx="457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91;&#1092;&#1086;-2019/&#1084;&#1091;&#1078;&#1095;&#1080;&#1085;&#1099;/&#1056;&#1077;&#1075;&#1080;&#1089;&#1090;&#1088;&#1072;&#1094;&#1080;&#1103;%20&#1084;&#1091;&#1078;1.xlsm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Desktop/&#1057;&#1060;&#1054;17&#1075;/&#1070;&#1085;&#1086;&#1096;&#1080;/&#1089;&#1074;87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91;&#1092;&#1086;-2019/&#1084;&#1091;&#1078;&#1095;&#1080;&#1085;&#1099;/52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91;&#1092;&#1086;-2019/&#1084;&#1091;&#1078;&#1095;&#1080;&#1085;&#1099;/57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91;&#1092;&#1086;-2019/&#1084;&#1091;&#1078;&#1095;&#1080;&#1085;&#1099;/62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91;&#1092;&#1086;-2019/&#1084;&#1091;&#1078;&#1095;&#1080;&#1085;&#1099;/68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91;&#1092;&#1086;-2019/&#1084;&#1091;&#1078;&#1095;&#1080;&#1085;&#1099;/74.xlsm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91;&#1092;&#1086;-2019/&#1084;&#1091;&#1078;&#1095;&#1080;&#1085;&#1099;/82.xlsm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91;&#1092;&#1086;-2019/&#1084;&#1091;&#1078;&#1095;&#1080;&#1085;&#1099;/90.xlsm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91;&#1092;&#1086;-2019/&#1084;&#1091;&#1078;&#1095;&#1080;&#1085;&#1099;/100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Инструкция"/>
      <sheetName val="реквизиты"/>
      <sheetName val="регистрация"/>
    </sheetNames>
    <sheetDataSet>
      <sheetData sheetId="0"/>
      <sheetData sheetId="1"/>
      <sheetData sheetId="2"/>
      <sheetData sheetId="3">
        <row r="2">
          <cell r="A2" t="str">
            <v>ЧЕМПИОНАТ УРАЛЬСКОГО ФЕДЕРАЛЬНОГО ОКРУГА ПО САМБО СРЕДИ МУЖЧИН И ЖЕНЩИН</v>
          </cell>
        </row>
        <row r="3">
          <cell r="A3" t="str">
            <v>14-16 декабря  2019г.                                              г.Екатеринбург</v>
          </cell>
        </row>
        <row r="6">
          <cell r="A6" t="str">
            <v>Гл. судья, судья ВК</v>
          </cell>
          <cell r="G6" t="str">
            <v>А.С.Тимошин</v>
          </cell>
        </row>
        <row r="7">
          <cell r="G7" t="str">
            <v>/г.Рыбинск/</v>
          </cell>
        </row>
        <row r="8">
          <cell r="A8" t="str">
            <v>Гл. секретарь, судья ВК</v>
          </cell>
          <cell r="G8" t="str">
            <v>А.Н.Шелепин</v>
          </cell>
        </row>
        <row r="9">
          <cell r="G9" t="str">
            <v>/г.Рыбинск/</v>
          </cell>
        </row>
      </sheetData>
      <sheetData sheetId="4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.взв"/>
      <sheetName val="пр.хода"/>
      <sheetName val="круги"/>
      <sheetName val="Ит.пр"/>
      <sheetName val="полуфинал"/>
      <sheetName val="нагр. лист"/>
      <sheetName val="стартвый "/>
    </sheetNames>
    <sheetDataSet>
      <sheetData sheetId="0">
        <row r="7">
          <cell r="B7">
            <v>1</v>
          </cell>
        </row>
      </sheetData>
      <sheetData sheetId="1"/>
      <sheetData sheetId="2"/>
      <sheetData sheetId="3">
        <row r="6">
          <cell r="I6">
            <v>0</v>
          </cell>
        </row>
        <row r="8">
          <cell r="I8">
            <v>0</v>
          </cell>
        </row>
      </sheetData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.взв"/>
      <sheetName val="пр.хода"/>
      <sheetName val="круги"/>
      <sheetName val="Ит.пр"/>
      <sheetName val="полуфинал"/>
      <sheetName val="нагр. лист"/>
      <sheetName val="стартвый "/>
    </sheetNames>
    <sheetDataSet>
      <sheetData sheetId="0">
        <row r="7">
          <cell r="Y7" t="str">
            <v>Свердловская</v>
          </cell>
        </row>
      </sheetData>
      <sheetData sheetId="1"/>
      <sheetData sheetId="2"/>
      <sheetData sheetId="3">
        <row r="6">
          <cell r="C6" t="str">
            <v>Хорьков Анатолий Николаевич</v>
          </cell>
          <cell r="D6" t="str">
            <v>16.06.2001, КМС</v>
          </cell>
          <cell r="E6" t="str">
            <v>УФО</v>
          </cell>
          <cell r="F6" t="str">
            <v>Свердловская, С.Лог, МАУ СШ</v>
          </cell>
          <cell r="G6">
            <v>0</v>
          </cell>
          <cell r="H6" t="str">
            <v>Бекетов В.В.</v>
          </cell>
        </row>
        <row r="7">
          <cell r="C7" t="str">
            <v>СИТДИКОВ Олег Ринатович</v>
          </cell>
          <cell r="D7" t="str">
            <v>28.06.99, КМС</v>
          </cell>
          <cell r="E7" t="str">
            <v>УФО</v>
          </cell>
          <cell r="F7" t="str">
            <v>ХМАО-Югра, г.Нижневартовск</v>
          </cell>
          <cell r="G7">
            <v>0</v>
          </cell>
          <cell r="H7" t="str">
            <v>Воробьев В.В.</v>
          </cell>
        </row>
        <row r="8">
          <cell r="C8" t="str">
            <v>МХИТАРЯН Арут Овикович</v>
          </cell>
          <cell r="D8" t="str">
            <v>20.12.97, МС</v>
          </cell>
          <cell r="E8" t="str">
            <v>УФО</v>
          </cell>
          <cell r="F8" t="str">
            <v>ХМАО-Югра, г.Радужный</v>
          </cell>
          <cell r="G8">
            <v>0</v>
          </cell>
          <cell r="H8" t="str">
            <v>Саркисян А.А.</v>
          </cell>
        </row>
        <row r="9">
          <cell r="C9" t="str">
            <v>СИРАЖЕТДИНОВ Денис Хамматович</v>
          </cell>
          <cell r="D9" t="str">
            <v>25.07.91, КМС</v>
          </cell>
          <cell r="E9" t="str">
            <v xml:space="preserve">УФО </v>
          </cell>
          <cell r="F9" t="str">
            <v xml:space="preserve">Челябинская, Аргаяш, </v>
          </cell>
          <cell r="G9">
            <v>0</v>
          </cell>
          <cell r="H9" t="str">
            <v>Хафизов Р.А., Ахмедьянов Д.У.</v>
          </cell>
        </row>
        <row r="10">
          <cell r="C10" t="str">
            <v>Иванов Кирилл Евгеньевич</v>
          </cell>
          <cell r="D10" t="str">
            <v>11.08.2000, МС</v>
          </cell>
          <cell r="E10" t="str">
            <v>УФО</v>
          </cell>
          <cell r="F10" t="str">
            <v>Свердловская, Екатеринбург, СШОР по самбо и дзюдо</v>
          </cell>
          <cell r="G10">
            <v>0</v>
          </cell>
          <cell r="H10" t="str">
            <v>Бородин О.Б.</v>
          </cell>
        </row>
        <row r="11">
          <cell r="C11" t="str">
            <v>Федоров Юрий Евгеньевич</v>
          </cell>
          <cell r="D11" t="str">
            <v>21.06.1998, КМС</v>
          </cell>
          <cell r="E11" t="str">
            <v>УФО</v>
          </cell>
          <cell r="F11" t="str">
            <v>Свердловская, Екатеринбург, СШОР по самбо и дзюдо</v>
          </cell>
          <cell r="G11">
            <v>0</v>
          </cell>
          <cell r="H11" t="str">
            <v>Макуха А.Н.</v>
          </cell>
        </row>
      </sheetData>
      <sheetData sheetId="4"/>
      <sheetData sheetId="5"/>
      <sheetData sheetId="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.взв"/>
      <sheetName val="пр.хода"/>
      <sheetName val="круги"/>
      <sheetName val="полуфинал"/>
      <sheetName val="Ит.пр"/>
      <sheetName val="СТАРТОВЫЙ"/>
      <sheetName val="нагр. лист"/>
    </sheetNames>
    <sheetDataSet>
      <sheetData sheetId="0">
        <row r="7">
          <cell r="Y7" t="str">
            <v>Свердловская</v>
          </cell>
        </row>
      </sheetData>
      <sheetData sheetId="1"/>
      <sheetData sheetId="2"/>
      <sheetData sheetId="3"/>
      <sheetData sheetId="4">
        <row r="6">
          <cell r="C6" t="str">
            <v>Еремин Евгений Алексеевич</v>
          </cell>
          <cell r="D6" t="str">
            <v>10.12.99, МСМК</v>
          </cell>
          <cell r="E6" t="str">
            <v>УФО</v>
          </cell>
          <cell r="F6" t="str">
            <v>Свердловская, В.Пышма, Приморский кр.</v>
          </cell>
          <cell r="G6">
            <v>0</v>
          </cell>
          <cell r="H6" t="str">
            <v>Аленич В.И., Суханов М.И.</v>
          </cell>
        </row>
        <row r="7">
          <cell r="C7" t="str">
            <v>Клюкин Алексей Геннадьевич</v>
          </cell>
          <cell r="D7" t="str">
            <v>21.03.1990, МСМК</v>
          </cell>
          <cell r="E7" t="str">
            <v>УФО</v>
          </cell>
          <cell r="F7" t="str">
            <v>Свердловская, Верхняя Пышма, КС "УГМК"</v>
          </cell>
          <cell r="G7">
            <v>0</v>
          </cell>
          <cell r="H7" t="str">
            <v>Хлыбов И.Е., Суханов М.И.</v>
          </cell>
        </row>
        <row r="8">
          <cell r="C8" t="str">
            <v>Чадин Амыр Васильевич</v>
          </cell>
          <cell r="D8" t="str">
            <v>17.09.1996, МСМК</v>
          </cell>
          <cell r="E8" t="str">
            <v>УФО</v>
          </cell>
          <cell r="F8" t="str">
            <v>Свердловская, Верхняя Пышма, КС "УГМК"</v>
          </cell>
          <cell r="G8">
            <v>0</v>
          </cell>
          <cell r="H8" t="str">
            <v>Семендеев Э.С., Хлыбов И.Е.</v>
          </cell>
        </row>
        <row r="9">
          <cell r="C9" t="str">
            <v>ЛУКЬЯНЧУК Николай Александрович</v>
          </cell>
          <cell r="D9" t="str">
            <v>23.01.01, КМС</v>
          </cell>
          <cell r="E9" t="str">
            <v>УФО</v>
          </cell>
          <cell r="F9" t="str">
            <v>ХМАО-Югра, г.Нижневартовск</v>
          </cell>
          <cell r="G9">
            <v>0</v>
          </cell>
          <cell r="H9" t="str">
            <v>Воробьев В.В.</v>
          </cell>
        </row>
        <row r="10">
          <cell r="C10" t="str">
            <v>МАМАНУРОВ Шухратбек Марифжонович</v>
          </cell>
          <cell r="D10" t="str">
            <v>03.02.99, КМС</v>
          </cell>
          <cell r="E10" t="str">
            <v>УФО</v>
          </cell>
          <cell r="F10" t="str">
            <v>ХМАО-Югра, г.Сургут</v>
          </cell>
          <cell r="G10">
            <v>0</v>
          </cell>
          <cell r="H10" t="str">
            <v>Головко В.И., Кунакузин Е.А.</v>
          </cell>
        </row>
        <row r="11">
          <cell r="C11" t="str">
            <v>Панюхин Иван Вячеславович</v>
          </cell>
          <cell r="D11" t="str">
            <v>20.04.1994, МСМК</v>
          </cell>
          <cell r="E11" t="str">
            <v>УФО</v>
          </cell>
          <cell r="F11" t="str">
            <v>Свердловская, Верхняя Пышма, КС "УГМК"</v>
          </cell>
          <cell r="G11">
            <v>0</v>
          </cell>
          <cell r="H11" t="str">
            <v>Абдурахманов С.А., Суханов М.И.</v>
          </cell>
        </row>
      </sheetData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.взв"/>
      <sheetName val="пр.хода"/>
      <sheetName val="круги"/>
      <sheetName val="медали"/>
      <sheetName val="Ит.пр"/>
      <sheetName val="наградной лист"/>
      <sheetName val="Стартовый"/>
    </sheetNames>
    <sheetDataSet>
      <sheetData sheetId="0">
        <row r="7">
          <cell r="Y7" t="str">
            <v>Курганская</v>
          </cell>
        </row>
      </sheetData>
      <sheetData sheetId="1"/>
      <sheetData sheetId="2"/>
      <sheetData sheetId="3"/>
      <sheetData sheetId="4">
        <row r="6">
          <cell r="C6" t="str">
            <v>Аткунов Аймерген Сергеевич</v>
          </cell>
          <cell r="D6" t="str">
            <v>14.04.1989, МСМК</v>
          </cell>
          <cell r="E6" t="str">
            <v>УФО</v>
          </cell>
          <cell r="F6" t="str">
            <v>Свердловская, В. Пышма, Р.Алтай</v>
          </cell>
          <cell r="G6">
            <v>0</v>
          </cell>
          <cell r="H6" t="str">
            <v>Аткунов С.Ю., Стенников В.Г.</v>
          </cell>
        </row>
        <row r="7">
          <cell r="C7" t="str">
            <v>Пономаренко Данил Юрьевич</v>
          </cell>
          <cell r="D7" t="str">
            <v>07.09.1991, МСМК</v>
          </cell>
          <cell r="E7" t="str">
            <v>УФО</v>
          </cell>
          <cell r="F7" t="str">
            <v>Свердловская, Верхняя Пышма, КС "УГМК"</v>
          </cell>
          <cell r="G7">
            <v>0</v>
          </cell>
          <cell r="H7" t="str">
            <v>Хлыбов И.Е., Суханов М.И.</v>
          </cell>
        </row>
        <row r="8">
          <cell r="C8" t="str">
            <v>Апрунц Арутюн Меликович</v>
          </cell>
          <cell r="D8" t="str">
            <v>04.01.1997, МС</v>
          </cell>
          <cell r="E8" t="str">
            <v>УФО</v>
          </cell>
          <cell r="F8" t="str">
            <v>Свердловская, Верхняя Пышма, КС "УГМК"</v>
          </cell>
          <cell r="G8">
            <v>0</v>
          </cell>
          <cell r="H8" t="str">
            <v>Астапов Л.Н., Суханов М.И.</v>
          </cell>
        </row>
        <row r="9">
          <cell r="C9" t="str">
            <v>БАГДАСАРЯН Борис Эдуардович</v>
          </cell>
          <cell r="D9" t="str">
            <v>26.05.99, МС</v>
          </cell>
          <cell r="E9" t="str">
            <v>УФО</v>
          </cell>
          <cell r="F9" t="str">
            <v xml:space="preserve">Хмао-Югра, Ханты-Мансийск, </v>
          </cell>
          <cell r="G9">
            <v>0</v>
          </cell>
          <cell r="H9" t="str">
            <v>Феоктистов Ю.Н., Месхорадзе М.З.</v>
          </cell>
        </row>
        <row r="10">
          <cell r="C10" t="str">
            <v>Пахомов Алексей Дмитриевич</v>
          </cell>
          <cell r="D10" t="str">
            <v>31.07.1998, МС</v>
          </cell>
          <cell r="E10" t="str">
            <v>УФО</v>
          </cell>
          <cell r="F10" t="str">
            <v>Свердловская, Екатеринбург, СШОР по самбо и дзюдо</v>
          </cell>
          <cell r="G10">
            <v>0</v>
          </cell>
          <cell r="H10" t="str">
            <v>Дадонов Ф.Ф., Сыроватский Ф.Ф.</v>
          </cell>
        </row>
        <row r="11">
          <cell r="C11" t="str">
            <v>ХАКИМОВ Дмитрий Галимжанович</v>
          </cell>
          <cell r="D11" t="str">
            <v>13.08.99, КМС</v>
          </cell>
          <cell r="E11" t="str">
            <v>УФО</v>
          </cell>
          <cell r="F11" t="str">
            <v xml:space="preserve">Челябинская, Челябинск, </v>
          </cell>
          <cell r="G11">
            <v>0</v>
          </cell>
          <cell r="H11" t="str">
            <v>Кадолин В.И.</v>
          </cell>
        </row>
      </sheetData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.взв"/>
      <sheetName val="пр.хода"/>
      <sheetName val="круги"/>
      <sheetName val="медали"/>
      <sheetName val="Ит.пр"/>
      <sheetName val="наградной лист"/>
      <sheetName val="Стартовый"/>
    </sheetNames>
    <sheetDataSet>
      <sheetData sheetId="0">
        <row r="7">
          <cell r="Y7" t="str">
            <v>Курганская</v>
          </cell>
        </row>
      </sheetData>
      <sheetData sheetId="1"/>
      <sheetData sheetId="2"/>
      <sheetData sheetId="3"/>
      <sheetData sheetId="4">
        <row r="6">
          <cell r="C6" t="str">
            <v>Селиванов Андрей Васильевич</v>
          </cell>
          <cell r="D6" t="str">
            <v>05.09.1996, МС</v>
          </cell>
          <cell r="E6" t="str">
            <v>УФО</v>
          </cell>
          <cell r="F6" t="str">
            <v>Свердловская, Екатеринбург, СШОР по самбо и дзюдо</v>
          </cell>
          <cell r="G6"/>
          <cell r="H6" t="str">
            <v>Бородин О.Б.</v>
          </cell>
        </row>
        <row r="7">
          <cell r="C7" t="str">
            <v>ВАСИЛЬЕВ Сергей Геннадьевич</v>
          </cell>
          <cell r="D7" t="str">
            <v>31.05.93, МС</v>
          </cell>
          <cell r="E7" t="str">
            <v>УФО</v>
          </cell>
          <cell r="F7" t="str">
            <v>Челябинская, уВельский</v>
          </cell>
          <cell r="G7"/>
          <cell r="H7" t="str">
            <v>Абдрахманов И.А., Симонов В.С.</v>
          </cell>
        </row>
        <row r="8">
          <cell r="C8" t="str">
            <v>Сороченков Артем Максимович</v>
          </cell>
          <cell r="D8" t="str">
            <v>17.06.1996, МС</v>
          </cell>
          <cell r="E8" t="str">
            <v>УФО</v>
          </cell>
          <cell r="F8" t="str">
            <v>Свердловская, Верхняя Пышма, КС "УГМК"</v>
          </cell>
          <cell r="G8"/>
          <cell r="H8" t="str">
            <v>Козонков А.М., Хлыбов И.Е.</v>
          </cell>
        </row>
        <row r="9">
          <cell r="C9" t="str">
            <v>Смертин Егор Евгеньевич</v>
          </cell>
          <cell r="D9" t="str">
            <v>26.02.1995, МС</v>
          </cell>
          <cell r="E9" t="str">
            <v>УФО</v>
          </cell>
          <cell r="F9" t="str">
            <v>Свердловская, Верхняя Пышма, КС "УГМК"</v>
          </cell>
          <cell r="G9"/>
          <cell r="H9" t="str">
            <v>Хлыбов И.Е., Суханов М.И.</v>
          </cell>
        </row>
        <row r="10">
          <cell r="C10" t="str">
            <v>ИГИБАЕВ Азамат Каирбекович</v>
          </cell>
          <cell r="D10" t="str">
            <v>02.06.99, КМС</v>
          </cell>
          <cell r="E10" t="str">
            <v>УФО</v>
          </cell>
          <cell r="F10" t="str">
            <v>Курганская, Курган, УОР</v>
          </cell>
          <cell r="G10"/>
          <cell r="H10" t="str">
            <v>Герасимов Д.В.</v>
          </cell>
        </row>
        <row r="11">
          <cell r="C11" t="str">
            <v>Камаев Дмитрий Евгеньевич</v>
          </cell>
          <cell r="D11" t="str">
            <v>07.10.1998, МС</v>
          </cell>
          <cell r="E11" t="str">
            <v>УФО</v>
          </cell>
          <cell r="F11" t="str">
            <v>Свердловская, Верхняя Пышма, КС "УГМК"</v>
          </cell>
          <cell r="G11"/>
          <cell r="H11" t="str">
            <v>Мельников А.Н., Суханов М.И.</v>
          </cell>
        </row>
      </sheetData>
      <sheetData sheetId="5"/>
      <sheetData sheetId="6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.взв"/>
      <sheetName val="пр.хода"/>
      <sheetName val="круги"/>
      <sheetName val="медали"/>
      <sheetName val="Ит.пр"/>
      <sheetName val="наградной лист"/>
      <sheetName val="Стартовый"/>
    </sheetNames>
    <sheetDataSet>
      <sheetData sheetId="0">
        <row r="7">
          <cell r="Y7" t="str">
            <v>Курганская</v>
          </cell>
        </row>
      </sheetData>
      <sheetData sheetId="1"/>
      <sheetData sheetId="2"/>
      <sheetData sheetId="3"/>
      <sheetData sheetId="4">
        <row r="6">
          <cell r="C6" t="str">
            <v>Скрябин Станислав Михайлович</v>
          </cell>
          <cell r="D6" t="str">
            <v>18.12.1988, ЗМС</v>
          </cell>
          <cell r="E6" t="str">
            <v>УФО</v>
          </cell>
          <cell r="F6" t="str">
            <v>Свердловская, Верхняя Пышма, КС "УГМК"</v>
          </cell>
          <cell r="G6">
            <v>0</v>
          </cell>
          <cell r="H6" t="str">
            <v>Хлыбов И.Е., Суханов М.И.</v>
          </cell>
        </row>
        <row r="7">
          <cell r="C7" t="str">
            <v>Сухомлинов Евгений Игоревич</v>
          </cell>
          <cell r="D7" t="str">
            <v>17.07.1991, МСМК</v>
          </cell>
          <cell r="E7" t="str">
            <v>УФО</v>
          </cell>
          <cell r="F7" t="str">
            <v>Свердловская, Верхняя Пышма, КС "УГМК"</v>
          </cell>
          <cell r="G7">
            <v>0</v>
          </cell>
          <cell r="H7" t="str">
            <v>Сухомлинов И.А., Хлыбов И.Е.</v>
          </cell>
        </row>
        <row r="8">
          <cell r="C8" t="str">
            <v>ШАБУРОВ Александр Владимирович</v>
          </cell>
          <cell r="D8" t="str">
            <v>20.05.86, МСМК</v>
          </cell>
          <cell r="E8" t="str">
            <v>УФО</v>
          </cell>
          <cell r="F8" t="str">
            <v>Курганская, Курган, СШОР 1</v>
          </cell>
          <cell r="G8">
            <v>0</v>
          </cell>
          <cell r="H8" t="str">
            <v>Стенников М.Г.</v>
          </cell>
        </row>
        <row r="9">
          <cell r="C9" t="str">
            <v>Гамзаев Гаджи Шарапутдинович</v>
          </cell>
          <cell r="D9" t="str">
            <v>17.02.1999, КМС</v>
          </cell>
          <cell r="E9" t="str">
            <v>УФО</v>
          </cell>
          <cell r="F9" t="str">
            <v>Свердловская, Екатеринбург, СШОР по самбо и дзюдо</v>
          </cell>
          <cell r="G9">
            <v>0</v>
          </cell>
          <cell r="H9" t="str">
            <v>Старков М.А.</v>
          </cell>
        </row>
        <row r="10">
          <cell r="C10" t="str">
            <v>Кривых Артем Андреевич</v>
          </cell>
          <cell r="D10" t="str">
            <v>23.06.1999, МС</v>
          </cell>
          <cell r="E10" t="str">
            <v>УФО</v>
          </cell>
          <cell r="F10" t="str">
            <v>Свердловская, Верхняя Пышма, КС "УГМК"</v>
          </cell>
          <cell r="G10">
            <v>0</v>
          </cell>
          <cell r="H10" t="str">
            <v>Стенников В.Г., Хлыбов И.Е.</v>
          </cell>
        </row>
        <row r="11">
          <cell r="C11" t="str">
            <v>Лукиных Василий Сергеевич</v>
          </cell>
          <cell r="D11" t="str">
            <v>16.11.1999, МС</v>
          </cell>
          <cell r="E11" t="str">
            <v>УФО</v>
          </cell>
          <cell r="F11" t="str">
            <v>Свердловская, Верхняя Пышма, КС "УГМК"</v>
          </cell>
          <cell r="G11">
            <v>0</v>
          </cell>
          <cell r="H11" t="str">
            <v>Мельников А.Н., Суханов М.И.</v>
          </cell>
        </row>
      </sheetData>
      <sheetData sheetId="5"/>
      <sheetData sheetId="6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.взв"/>
      <sheetName val="пр.хода"/>
      <sheetName val="круги"/>
      <sheetName val="полуфинал"/>
      <sheetName val="Ит.пр"/>
      <sheetName val="СТАРТОВЫЙ"/>
      <sheetName val="нагр. лист"/>
    </sheetNames>
    <sheetDataSet>
      <sheetData sheetId="0">
        <row r="7">
          <cell r="Y7" t="str">
            <v>Курганская</v>
          </cell>
        </row>
      </sheetData>
      <sheetData sheetId="1"/>
      <sheetData sheetId="2"/>
      <sheetData sheetId="3"/>
      <sheetData sheetId="4">
        <row r="6">
          <cell r="C6" t="str">
            <v>Криница Максим Александрович</v>
          </cell>
          <cell r="D6" t="str">
            <v>02.03.1999, КМС</v>
          </cell>
          <cell r="E6" t="str">
            <v>УФО</v>
          </cell>
          <cell r="F6" t="str">
            <v>Свердловская, Екатеринбург, СШОР по самбо и дзюдо</v>
          </cell>
          <cell r="G6">
            <v>0</v>
          </cell>
          <cell r="H6" t="str">
            <v>Коростелёв А.Б.</v>
          </cell>
        </row>
        <row r="7">
          <cell r="C7" t="str">
            <v>Суханов Денис Николаевич</v>
          </cell>
          <cell r="D7" t="str">
            <v>22.03.1991, МСМК</v>
          </cell>
          <cell r="E7" t="str">
            <v>УФО</v>
          </cell>
          <cell r="F7" t="str">
            <v>Свердловская, В. Пышма,Курган.</v>
          </cell>
          <cell r="G7">
            <v>0</v>
          </cell>
          <cell r="H7" t="str">
            <v>Стенников М.Г., Стенников В.Г.</v>
          </cell>
        </row>
        <row r="8">
          <cell r="C8" t="str">
            <v>Пономарев Никита Владимирович</v>
          </cell>
          <cell r="D8" t="str">
            <v>05.06.1999, МС</v>
          </cell>
          <cell r="E8" t="str">
            <v>УФО</v>
          </cell>
          <cell r="F8" t="str">
            <v>Свердловская, Верхняя Пышма, КС "УГМК"</v>
          </cell>
          <cell r="G8">
            <v>0</v>
          </cell>
          <cell r="H8" t="str">
            <v>Пономарев В.И., Суханов М.И.</v>
          </cell>
        </row>
        <row r="9">
          <cell r="C9" t="str">
            <v>Акопян Артур Эдвардович</v>
          </cell>
          <cell r="D9" t="str">
            <v>04.08.1993, МСМК</v>
          </cell>
          <cell r="E9" t="str">
            <v>УФО</v>
          </cell>
          <cell r="F9" t="str">
            <v>Свердловская, Верхняя Пышма, КС "УГМК"</v>
          </cell>
          <cell r="G9">
            <v>0</v>
          </cell>
          <cell r="H9" t="str">
            <v>Стенников В.Г., Хлыбов И.Е.</v>
          </cell>
        </row>
        <row r="10">
          <cell r="C10" t="str">
            <v>Сухогузов Иван Сергеевич</v>
          </cell>
          <cell r="D10" t="str">
            <v>19.02.1992, МС</v>
          </cell>
          <cell r="E10" t="str">
            <v>УФО</v>
          </cell>
          <cell r="F10" t="str">
            <v>Свердловская, Верхняя Пышма, КС "УГМК"</v>
          </cell>
          <cell r="G10">
            <v>0</v>
          </cell>
          <cell r="H10" t="str">
            <v>Хлыбов И.Е., Суханов М.И.</v>
          </cell>
        </row>
        <row r="11">
          <cell r="C11" t="str">
            <v>Калашников Олег Олегович</v>
          </cell>
          <cell r="D11" t="str">
            <v>10.01.1997, КМС</v>
          </cell>
          <cell r="E11" t="str">
            <v>УФО</v>
          </cell>
          <cell r="F11" t="str">
            <v>Свердловская, Екатеринбург, СШОР по самбо и дзюдо</v>
          </cell>
          <cell r="G11">
            <v>0</v>
          </cell>
          <cell r="H11" t="str">
            <v>Старков М.А.</v>
          </cell>
        </row>
      </sheetData>
      <sheetData sheetId="5"/>
      <sheetData sheetId="6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.взв"/>
      <sheetName val="пр.хода"/>
      <sheetName val="круги"/>
      <sheetName val="полуфинал"/>
      <sheetName val="Ит.пр"/>
      <sheetName val="СТАРТОВЫЙ"/>
      <sheetName val="нагр. лист"/>
    </sheetNames>
    <sheetDataSet>
      <sheetData sheetId="0">
        <row r="7">
          <cell r="Y7" t="str">
            <v>Курганская</v>
          </cell>
        </row>
      </sheetData>
      <sheetData sheetId="1"/>
      <sheetData sheetId="2"/>
      <sheetData sheetId="3"/>
      <sheetData sheetId="4">
        <row r="6">
          <cell r="C6" t="str">
            <v>Ташланов Даниил Иванович</v>
          </cell>
          <cell r="D6" t="str">
            <v>03.02.1998, КМС</v>
          </cell>
          <cell r="E6" t="str">
            <v>УФО</v>
          </cell>
          <cell r="F6" t="str">
            <v>Свердловская, В.Пышма, Оренбургская</v>
          </cell>
          <cell r="G6">
            <v>0</v>
          </cell>
          <cell r="H6" t="str">
            <v>Плотников П.А., Хлыбов И.Е.</v>
          </cell>
        </row>
        <row r="7">
          <cell r="C7" t="str">
            <v>Никулин Иван Дмитриевич</v>
          </cell>
          <cell r="D7" t="str">
            <v>20.03.1993, МСМК</v>
          </cell>
          <cell r="E7" t="str">
            <v>УФО</v>
          </cell>
          <cell r="F7" t="str">
            <v>Свердловская, Верхняя Пышма, КС "УГМК"</v>
          </cell>
          <cell r="G7">
            <v>0</v>
          </cell>
          <cell r="H7" t="str">
            <v>Хлыбов И.Е., Суханов М.И.</v>
          </cell>
        </row>
        <row r="8">
          <cell r="C8" t="str">
            <v>ВОРОНИН Дмитрий Олегович</v>
          </cell>
          <cell r="D8" t="str">
            <v>11.11.97, МС</v>
          </cell>
          <cell r="E8" t="str">
            <v>УФО</v>
          </cell>
          <cell r="F8" t="str">
            <v>Курганская, Курган, ДЮСШ№4</v>
          </cell>
          <cell r="G8">
            <v>0</v>
          </cell>
          <cell r="H8" t="str">
            <v>Герасимов Д.В., Осипов В.Ю.</v>
          </cell>
        </row>
        <row r="9">
          <cell r="C9" t="str">
            <v>Шитов Алексей Игоревич</v>
          </cell>
          <cell r="D9" t="str">
            <v>14.05.1999, КМС</v>
          </cell>
          <cell r="E9" t="str">
            <v>УФО</v>
          </cell>
          <cell r="F9" t="str">
            <v>Свердловская, Екатеринбург, СШОР по самбо и дзюдо</v>
          </cell>
          <cell r="G9">
            <v>0</v>
          </cell>
          <cell r="H9" t="str">
            <v>Бородин О.Б. Коростылев А.Б.</v>
          </cell>
        </row>
        <row r="10">
          <cell r="C10" t="str">
            <v>Балакирев Сергей Александрович</v>
          </cell>
          <cell r="D10" t="str">
            <v>10.05.1997, МС</v>
          </cell>
          <cell r="E10" t="str">
            <v>УФО</v>
          </cell>
          <cell r="F10" t="str">
            <v>Свердловская, Богданович, МБУ СШ</v>
          </cell>
          <cell r="G10">
            <v>0</v>
          </cell>
          <cell r="H10" t="str">
            <v>Пургин И.В.</v>
          </cell>
        </row>
        <row r="11">
          <cell r="C11" t="str">
            <v>Поздеев Дмитрий Андреевич</v>
          </cell>
          <cell r="D11" t="str">
            <v>06.05.1995, МС</v>
          </cell>
          <cell r="E11" t="str">
            <v>УФО</v>
          </cell>
          <cell r="F11" t="str">
            <v>Свердловская, Верхняя Пышма, КС "УГМК"</v>
          </cell>
          <cell r="G11">
            <v>0</v>
          </cell>
          <cell r="H11" t="str">
            <v>Хлыбов И.Е., Суханов М.И.</v>
          </cell>
        </row>
      </sheetData>
      <sheetData sheetId="5"/>
      <sheetData sheetId="6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.взв"/>
      <sheetName val="пр.хода"/>
      <sheetName val="круги"/>
      <sheetName val="полуфинал"/>
      <sheetName val="Ит.пр"/>
      <sheetName val="СТАРТОВЫЙ"/>
      <sheetName val="нагр. лист"/>
    </sheetNames>
    <sheetDataSet>
      <sheetData sheetId="0">
        <row r="7">
          <cell r="Y7" t="str">
            <v>Курганская</v>
          </cell>
        </row>
      </sheetData>
      <sheetData sheetId="1"/>
      <sheetData sheetId="2"/>
      <sheetData sheetId="3"/>
      <sheetData sheetId="4">
        <row r="6">
          <cell r="C6" t="str">
            <v>ГОРБАЛЬ Александр Михайлович</v>
          </cell>
          <cell r="D6" t="str">
            <v>10.04.91, МСМК</v>
          </cell>
          <cell r="E6" t="str">
            <v>УФО</v>
          </cell>
          <cell r="F6" t="str">
            <v>Курганская, Курган, ЦСП</v>
          </cell>
          <cell r="G6">
            <v>0</v>
          </cell>
          <cell r="H6" t="str">
            <v>Стенников М.Г.</v>
          </cell>
        </row>
        <row r="7">
          <cell r="C7" t="str">
            <v>Шуваев Дмитрий Сергеевич</v>
          </cell>
          <cell r="D7" t="str">
            <v>31.10.1998, МС</v>
          </cell>
          <cell r="E7" t="str">
            <v>УФО</v>
          </cell>
          <cell r="F7" t="str">
            <v>Свердловская, Верхняя Пышма, КС "УГМК"</v>
          </cell>
          <cell r="G7">
            <v>0</v>
          </cell>
          <cell r="H7" t="str">
            <v>Суханов М.И., Мельников А.Н.</v>
          </cell>
        </row>
        <row r="8">
          <cell r="C8" t="str">
            <v>Шульга Виталий Викторович</v>
          </cell>
          <cell r="D8" t="str">
            <v>15.08.1988,МСМК</v>
          </cell>
          <cell r="E8" t="str">
            <v>УФО</v>
          </cell>
          <cell r="F8" t="str">
            <v>Свердловская, Верхняя Пышма, КС "УГМК"</v>
          </cell>
          <cell r="G8">
            <v>0</v>
          </cell>
          <cell r="H8" t="str">
            <v>Стенников В.Г., Мельников А.Н.</v>
          </cell>
        </row>
        <row r="9">
          <cell r="C9" t="str">
            <v>Кузнецов Сергей Владимирович</v>
          </cell>
          <cell r="D9" t="str">
            <v>14.04.1999, КМС</v>
          </cell>
          <cell r="E9" t="str">
            <v>УФО</v>
          </cell>
          <cell r="F9" t="str">
            <v>Свердловская, В.Пышма, ХМАО-Югра</v>
          </cell>
          <cell r="G9">
            <v>0</v>
          </cell>
          <cell r="H9" t="str">
            <v>Пленкин А.В., Хлыбов И.Е.</v>
          </cell>
        </row>
        <row r="10">
          <cell r="C10" t="str">
            <v>ТАДЖИБОВ Тагир Тофикович</v>
          </cell>
          <cell r="D10" t="str">
            <v>10.11.95, КМС</v>
          </cell>
          <cell r="E10" t="str">
            <v>УФО</v>
          </cell>
          <cell r="F10" t="str">
            <v xml:space="preserve">ХМАО-Югра, Радужный, </v>
          </cell>
          <cell r="G10">
            <v>0</v>
          </cell>
          <cell r="H10" t="str">
            <v>Дыбенко К.В., Шмелев А.В.</v>
          </cell>
        </row>
        <row r="11">
          <cell r="C11" t="str">
            <v>Торгашов Дмитрий Сергеевич</v>
          </cell>
          <cell r="D11" t="str">
            <v>16.03.1993, МСМК</v>
          </cell>
          <cell r="E11" t="str">
            <v>УФО</v>
          </cell>
          <cell r="F11" t="str">
            <v>Свердловская, Верхняя Пышма, КС "УГМК"</v>
          </cell>
          <cell r="G11">
            <v>0</v>
          </cell>
          <cell r="H11" t="str">
            <v>Хлыбов И.Е., Суханов М.И.</v>
          </cell>
        </row>
      </sheetData>
      <sheetData sheetId="5"/>
      <sheetData sheetId="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93"/>
  <sheetViews>
    <sheetView tabSelected="1" zoomScaleNormal="100" workbookViewId="0">
      <selection activeCell="A14" sqref="A8:A14"/>
    </sheetView>
  </sheetViews>
  <sheetFormatPr defaultRowHeight="13.2"/>
  <cols>
    <col min="1" max="1" width="6.88671875" customWidth="1"/>
    <col min="2" max="2" width="6.6640625" customWidth="1"/>
    <col min="3" max="3" width="21.88671875" customWidth="1"/>
    <col min="4" max="4" width="13.88671875" customWidth="1"/>
    <col min="5" max="5" width="8.109375" style="29" customWidth="1"/>
    <col min="6" max="6" width="17.6640625" customWidth="1"/>
    <col min="7" max="7" width="8" customWidth="1"/>
    <col min="8" max="8" width="20" customWidth="1"/>
    <col min="9" max="9" width="0.109375" customWidth="1"/>
  </cols>
  <sheetData>
    <row r="1" spans="1:10" ht="21" customHeight="1">
      <c r="A1" s="99" t="s">
        <v>7</v>
      </c>
      <c r="B1" s="99"/>
      <c r="C1" s="99"/>
      <c r="D1" s="99"/>
      <c r="E1" s="99"/>
      <c r="F1" s="99"/>
      <c r="G1" s="99"/>
      <c r="H1" s="99"/>
      <c r="I1" s="99"/>
    </row>
    <row r="2" spans="1:10" ht="17.25" customHeight="1">
      <c r="A2" s="85" t="s">
        <v>8</v>
      </c>
      <c r="B2" s="85"/>
      <c r="C2" s="85"/>
      <c r="D2" s="85"/>
      <c r="E2" s="85"/>
      <c r="F2" s="85"/>
      <c r="G2" s="85"/>
      <c r="H2" s="85"/>
      <c r="I2" s="85"/>
    </row>
    <row r="3" spans="1:10" ht="40.5" customHeight="1">
      <c r="A3" s="100" t="str">
        <f>[1]реквизиты!$A$2</f>
        <v>ЧЕМПИОНАТ УРАЛЬСКОГО ФЕДЕРАЛЬНОГО ОКРУГА ПО САМБО СРЕДИ МУЖЧИН И ЖЕНЩИН</v>
      </c>
      <c r="B3" s="100"/>
      <c r="C3" s="100"/>
      <c r="D3" s="100"/>
      <c r="E3" s="100"/>
      <c r="F3" s="100"/>
      <c r="G3" s="100"/>
      <c r="H3" s="100"/>
      <c r="I3" s="100"/>
    </row>
    <row r="4" spans="1:10" ht="16.2" customHeight="1" thickBot="1">
      <c r="A4" s="85" t="str">
        <f>[1]реквизиты!$A$3</f>
        <v>14-16 декабря  2019г.                                              г.Екатеринбург</v>
      </c>
      <c r="B4" s="85"/>
      <c r="C4" s="85"/>
      <c r="D4" s="85"/>
      <c r="E4" s="85"/>
      <c r="F4" s="85"/>
      <c r="G4" s="85"/>
      <c r="H4" s="85"/>
      <c r="I4" s="85"/>
    </row>
    <row r="5" spans="1:10" ht="3.75" hidden="1" customHeight="1" thickBot="1">
      <c r="A5" s="85"/>
      <c r="B5" s="85"/>
      <c r="C5" s="85"/>
      <c r="D5" s="85"/>
      <c r="E5" s="85"/>
      <c r="F5" s="85"/>
      <c r="G5" s="85"/>
      <c r="H5" s="85"/>
      <c r="I5" s="85"/>
    </row>
    <row r="6" spans="1:10" ht="19.95" customHeight="1">
      <c r="B6" s="96" t="s">
        <v>0</v>
      </c>
      <c r="C6" s="88" t="s">
        <v>1</v>
      </c>
      <c r="D6" s="88" t="s">
        <v>2</v>
      </c>
      <c r="E6" s="88" t="s">
        <v>16</v>
      </c>
      <c r="F6" s="88" t="s">
        <v>17</v>
      </c>
      <c r="G6" s="86"/>
      <c r="H6" s="101" t="s">
        <v>3</v>
      </c>
      <c r="I6" s="103"/>
    </row>
    <row r="7" spans="1:10" ht="21" customHeight="1" thickBot="1">
      <c r="B7" s="97"/>
      <c r="C7" s="89"/>
      <c r="D7" s="89"/>
      <c r="E7" s="89"/>
      <c r="F7" s="89"/>
      <c r="G7" s="87"/>
      <c r="H7" s="102"/>
      <c r="I7" s="103"/>
    </row>
    <row r="8" spans="1:10" ht="0.6" customHeight="1">
      <c r="A8" s="90" t="s">
        <v>9</v>
      </c>
      <c r="B8" s="52" t="s">
        <v>4</v>
      </c>
      <c r="C8" s="36"/>
      <c r="D8" s="36"/>
      <c r="E8" s="36"/>
      <c r="F8" s="36"/>
      <c r="G8" s="57"/>
      <c r="H8" s="37"/>
      <c r="I8" s="104"/>
      <c r="J8" s="84"/>
    </row>
    <row r="9" spans="1:10" ht="36.6" hidden="1" customHeight="1">
      <c r="A9" s="91"/>
      <c r="B9" s="53" t="s">
        <v>5</v>
      </c>
      <c r="C9" s="35"/>
      <c r="D9" s="35"/>
      <c r="E9" s="35"/>
      <c r="F9" s="35"/>
      <c r="G9" s="58"/>
      <c r="H9" s="38"/>
      <c r="I9" s="104"/>
      <c r="J9" s="84"/>
    </row>
    <row r="10" spans="1:10" ht="50.4" hidden="1" customHeight="1">
      <c r="A10" s="91"/>
      <c r="B10" s="54" t="s">
        <v>6</v>
      </c>
      <c r="C10" s="35"/>
      <c r="D10" s="35"/>
      <c r="E10" s="35"/>
      <c r="F10" s="35"/>
      <c r="G10" s="58"/>
      <c r="H10" s="38"/>
      <c r="I10" s="104"/>
      <c r="J10" s="84"/>
    </row>
    <row r="11" spans="1:10" ht="25.8" hidden="1" customHeight="1">
      <c r="A11" s="91"/>
      <c r="B11" s="55" t="s">
        <v>6</v>
      </c>
      <c r="C11" s="35"/>
      <c r="D11" s="35"/>
      <c r="E11" s="35"/>
      <c r="F11" s="35"/>
      <c r="G11" s="58"/>
      <c r="H11" s="38"/>
      <c r="I11" s="104"/>
      <c r="J11" s="84"/>
    </row>
    <row r="12" spans="1:10" ht="58.8" hidden="1" customHeight="1">
      <c r="A12" s="91"/>
      <c r="B12" s="55" t="s">
        <v>12</v>
      </c>
      <c r="C12" s="35"/>
      <c r="D12" s="35"/>
      <c r="E12" s="35"/>
      <c r="F12" s="35"/>
      <c r="G12" s="58"/>
      <c r="H12" s="38"/>
      <c r="I12" s="98"/>
      <c r="J12" s="84"/>
    </row>
    <row r="13" spans="1:10" ht="67.8" hidden="1" customHeight="1" thickBot="1">
      <c r="A13" s="92"/>
      <c r="B13" s="56" t="s">
        <v>12</v>
      </c>
      <c r="C13" s="39"/>
      <c r="D13" s="39"/>
      <c r="E13" s="39"/>
      <c r="F13" s="39"/>
      <c r="G13" s="59"/>
      <c r="H13" s="40"/>
      <c r="I13" s="98"/>
      <c r="J13" s="84"/>
    </row>
    <row r="14" spans="1:10" ht="23.1" customHeight="1" thickBot="1">
      <c r="B14" s="8"/>
      <c r="C14" s="9"/>
      <c r="D14" s="9"/>
      <c r="E14" s="25"/>
      <c r="F14" s="9"/>
      <c r="G14" s="60"/>
      <c r="H14" s="9"/>
      <c r="I14" s="14"/>
      <c r="J14" s="84"/>
    </row>
    <row r="15" spans="1:10" ht="23.1" customHeight="1">
      <c r="A15" s="90" t="s">
        <v>10</v>
      </c>
      <c r="B15" s="70" t="s">
        <v>4</v>
      </c>
      <c r="C15" s="71" t="str">
        <f>[2]Ит.пр!C6</f>
        <v>Хорьков Анатолий Николаевич</v>
      </c>
      <c r="D15" s="71" t="str">
        <f>[2]Ит.пр!D6</f>
        <v>16.06.2001, КМС</v>
      </c>
      <c r="E15" s="71" t="str">
        <f>[2]Ит.пр!E6</f>
        <v>УФО</v>
      </c>
      <c r="F15" s="71" t="str">
        <f>[2]Ит.пр!F6</f>
        <v>Свердловская, С.Лог, МАУ СШ</v>
      </c>
      <c r="G15" s="72">
        <f>[2]Ит.пр!G6</f>
        <v>0</v>
      </c>
      <c r="H15" s="73" t="str">
        <f>[2]Ит.пр!H6</f>
        <v>Бекетов В.В.</v>
      </c>
      <c r="I15" s="14"/>
      <c r="J15" s="84"/>
    </row>
    <row r="16" spans="1:10" ht="23.1" customHeight="1">
      <c r="A16" s="91"/>
      <c r="B16" s="74" t="s">
        <v>5</v>
      </c>
      <c r="C16" s="75" t="str">
        <f>[2]Ит.пр!C7</f>
        <v>СИТДИКОВ Олег Ринатович</v>
      </c>
      <c r="D16" s="75" t="str">
        <f>[2]Ит.пр!D7</f>
        <v>28.06.99, КМС</v>
      </c>
      <c r="E16" s="75" t="str">
        <f>[2]Ит.пр!E7</f>
        <v>УФО</v>
      </c>
      <c r="F16" s="75" t="str">
        <f>[2]Ит.пр!F7</f>
        <v>ХМАО-Югра, г.Нижневартовск</v>
      </c>
      <c r="G16" s="76">
        <f>[2]Ит.пр!G7</f>
        <v>0</v>
      </c>
      <c r="H16" s="77" t="str">
        <f>[2]Ит.пр!H7</f>
        <v>Воробьев В.В.</v>
      </c>
      <c r="I16" s="14"/>
    </row>
    <row r="17" spans="1:16" ht="23.1" customHeight="1">
      <c r="A17" s="91"/>
      <c r="B17" s="74" t="s">
        <v>6</v>
      </c>
      <c r="C17" s="75" t="str">
        <f>[2]Ит.пр!C8</f>
        <v>МХИТАРЯН Арут Овикович</v>
      </c>
      <c r="D17" s="75" t="str">
        <f>[2]Ит.пр!D8</f>
        <v>20.12.97, МС</v>
      </c>
      <c r="E17" s="75" t="str">
        <f>[2]Ит.пр!E8</f>
        <v>УФО</v>
      </c>
      <c r="F17" s="75" t="str">
        <f>[2]Ит.пр!F8</f>
        <v>ХМАО-Югра, г.Радужный</v>
      </c>
      <c r="G17" s="76">
        <f>[2]Ит.пр!G8</f>
        <v>0</v>
      </c>
      <c r="H17" s="77" t="str">
        <f>[2]Ит.пр!H8</f>
        <v>Саркисян А.А.</v>
      </c>
      <c r="I17" s="14"/>
    </row>
    <row r="18" spans="1:16" ht="23.1" customHeight="1">
      <c r="A18" s="91"/>
      <c r="B18" s="50" t="s">
        <v>6</v>
      </c>
      <c r="C18" s="35" t="str">
        <f>[2]Ит.пр!C9</f>
        <v>СИРАЖЕТДИНОВ Денис Хамматович</v>
      </c>
      <c r="D18" s="35" t="str">
        <f>[2]Ит.пр!D9</f>
        <v>25.07.91, КМС</v>
      </c>
      <c r="E18" s="35" t="str">
        <f>[2]Ит.пр!E9</f>
        <v xml:space="preserve">УФО </v>
      </c>
      <c r="F18" s="35" t="str">
        <f>[2]Ит.пр!F9</f>
        <v xml:space="preserve">Челябинская, Аргаяш, </v>
      </c>
      <c r="G18" s="58">
        <f>[2]Ит.пр!G9</f>
        <v>0</v>
      </c>
      <c r="H18" s="38" t="str">
        <f>[2]Ит.пр!H9</f>
        <v>Хафизов Р.А., Ахмедьянов Д.У.</v>
      </c>
      <c r="I18" s="98"/>
    </row>
    <row r="19" spans="1:16" ht="23.1" customHeight="1">
      <c r="A19" s="91"/>
      <c r="B19" s="50" t="s">
        <v>12</v>
      </c>
      <c r="C19" s="35" t="str">
        <f>[2]Ит.пр!C10</f>
        <v>Иванов Кирилл Евгеньевич</v>
      </c>
      <c r="D19" s="35" t="str">
        <f>[2]Ит.пр!D10</f>
        <v>11.08.2000, МС</v>
      </c>
      <c r="E19" s="35" t="str">
        <f>[2]Ит.пр!E10</f>
        <v>УФО</v>
      </c>
      <c r="F19" s="35" t="str">
        <f>[2]Ит.пр!F10</f>
        <v>Свердловская, Екатеринбург, СШОР по самбо и дзюдо</v>
      </c>
      <c r="G19" s="58">
        <f>[2]Ит.пр!G10</f>
        <v>0</v>
      </c>
      <c r="H19" s="38" t="str">
        <f>[2]Ит.пр!H10</f>
        <v>Бородин О.Б.</v>
      </c>
      <c r="I19" s="98"/>
    </row>
    <row r="20" spans="1:16" ht="23.1" customHeight="1" thickBot="1">
      <c r="A20" s="92"/>
      <c r="B20" s="51" t="s">
        <v>12</v>
      </c>
      <c r="C20" s="39" t="str">
        <f>[2]Ит.пр!C11</f>
        <v>Федоров Юрий Евгеньевич</v>
      </c>
      <c r="D20" s="39" t="str">
        <f>[2]Ит.пр!D11</f>
        <v>21.06.1998, КМС</v>
      </c>
      <c r="E20" s="39" t="str">
        <f>[2]Ит.пр!E11</f>
        <v>УФО</v>
      </c>
      <c r="F20" s="39" t="str">
        <f>[2]Ит.пр!F11</f>
        <v>Свердловская, Екатеринбург, СШОР по самбо и дзюдо</v>
      </c>
      <c r="G20" s="59">
        <f>[2]Ит.пр!G11</f>
        <v>0</v>
      </c>
      <c r="H20" s="40" t="str">
        <f>[2]Ит.пр!H11</f>
        <v>Макуха А.Н.</v>
      </c>
      <c r="I20" s="11"/>
    </row>
    <row r="21" spans="1:16" ht="23.1" customHeight="1" thickBot="1">
      <c r="B21" s="13"/>
      <c r="C21" s="9"/>
      <c r="D21" s="9"/>
      <c r="E21" s="25"/>
      <c r="F21" s="9"/>
      <c r="G21" s="9"/>
      <c r="H21" s="9"/>
      <c r="I21" s="32"/>
      <c r="J21" s="33"/>
    </row>
    <row r="22" spans="1:16" ht="23.1" customHeight="1">
      <c r="A22" s="90" t="s">
        <v>18</v>
      </c>
      <c r="B22" s="70" t="s">
        <v>4</v>
      </c>
      <c r="C22" s="71" t="str">
        <f>[3]Ит.пр!C6</f>
        <v>Еремин Евгений Алексеевич</v>
      </c>
      <c r="D22" s="71" t="str">
        <f>[3]Ит.пр!D6</f>
        <v>10.12.99, МСМК</v>
      </c>
      <c r="E22" s="71" t="str">
        <f>[3]Ит.пр!E6</f>
        <v>УФО</v>
      </c>
      <c r="F22" s="71" t="str">
        <f>[3]Ит.пр!F6</f>
        <v>Свердловская, В.Пышма, Приморский кр.</v>
      </c>
      <c r="G22" s="72">
        <f>[3]Ит.пр!G6</f>
        <v>0</v>
      </c>
      <c r="H22" s="73" t="str">
        <f>[3]Ит.пр!H6</f>
        <v>Аленич В.И., Суханов М.И.</v>
      </c>
      <c r="I22" s="32"/>
      <c r="J22" s="33"/>
    </row>
    <row r="23" spans="1:16" ht="23.1" customHeight="1">
      <c r="A23" s="91"/>
      <c r="B23" s="74" t="s">
        <v>5</v>
      </c>
      <c r="C23" s="75" t="str">
        <f>[3]Ит.пр!C7</f>
        <v>Клюкин Алексей Геннадьевич</v>
      </c>
      <c r="D23" s="75" t="str">
        <f>[3]Ит.пр!D7</f>
        <v>21.03.1990, МСМК</v>
      </c>
      <c r="E23" s="75" t="str">
        <f>[3]Ит.пр!E7</f>
        <v>УФО</v>
      </c>
      <c r="F23" s="75" t="str">
        <f>[3]Ит.пр!F7</f>
        <v>Свердловская, Верхняя Пышма, КС "УГМК"</v>
      </c>
      <c r="G23" s="76">
        <f>[3]Ит.пр!G7</f>
        <v>0</v>
      </c>
      <c r="H23" s="77" t="str">
        <f>[3]Ит.пр!H7</f>
        <v>Хлыбов И.Е., Суханов М.И.</v>
      </c>
      <c r="I23" s="14"/>
      <c r="J23" s="33"/>
    </row>
    <row r="24" spans="1:16" ht="23.1" customHeight="1">
      <c r="A24" s="91"/>
      <c r="B24" s="74" t="s">
        <v>6</v>
      </c>
      <c r="C24" s="75" t="str">
        <f>[3]Ит.пр!C8</f>
        <v>Чадин Амыр Васильевич</v>
      </c>
      <c r="D24" s="75" t="str">
        <f>[3]Ит.пр!D8</f>
        <v>17.09.1996, МСМК</v>
      </c>
      <c r="E24" s="75" t="str">
        <f>[3]Ит.пр!E8</f>
        <v>УФО</v>
      </c>
      <c r="F24" s="75" t="str">
        <f>[3]Ит.пр!F8</f>
        <v>Свердловская, Верхняя Пышма, КС "УГМК"</v>
      </c>
      <c r="G24" s="76">
        <f>[3]Ит.пр!G8</f>
        <v>0</v>
      </c>
      <c r="H24" s="77" t="str">
        <f>[3]Ит.пр!H8</f>
        <v>Семендеев Э.С., Хлыбов И.Е.</v>
      </c>
      <c r="I24" s="14"/>
      <c r="J24" s="33"/>
    </row>
    <row r="25" spans="1:16" ht="23.1" customHeight="1">
      <c r="A25" s="91"/>
      <c r="B25" s="62" t="s">
        <v>6</v>
      </c>
      <c r="C25" s="35" t="str">
        <f>[3]Ит.пр!C9</f>
        <v>ЛУКЬЯНЧУК Николай Александрович</v>
      </c>
      <c r="D25" s="35" t="str">
        <f>[3]Ит.пр!D9</f>
        <v>23.01.01, КМС</v>
      </c>
      <c r="E25" s="35" t="str">
        <f>[3]Ит.пр!E9</f>
        <v>УФО</v>
      </c>
      <c r="F25" s="35" t="str">
        <f>[3]Ит.пр!F9</f>
        <v>ХМАО-Югра, г.Нижневартовск</v>
      </c>
      <c r="G25" s="58">
        <f>[3]Ит.пр!G9</f>
        <v>0</v>
      </c>
      <c r="H25" s="38" t="str">
        <f>[3]Ит.пр!H9</f>
        <v>Воробьев В.В.</v>
      </c>
      <c r="I25" s="32"/>
    </row>
    <row r="26" spans="1:16" ht="23.1" customHeight="1">
      <c r="A26" s="91"/>
      <c r="B26" s="62" t="s">
        <v>12</v>
      </c>
      <c r="C26" s="35" t="str">
        <f>[3]Ит.пр!C10</f>
        <v>МАМАНУРОВ Шухратбек Марифжонович</v>
      </c>
      <c r="D26" s="35" t="str">
        <f>[3]Ит.пр!D10</f>
        <v>03.02.99, КМС</v>
      </c>
      <c r="E26" s="35" t="str">
        <f>[3]Ит.пр!E10</f>
        <v>УФО</v>
      </c>
      <c r="F26" s="35" t="str">
        <f>[3]Ит.пр!F10</f>
        <v>ХМАО-Югра, г.Сургут</v>
      </c>
      <c r="G26" s="58">
        <f>[3]Ит.пр!G10</f>
        <v>0</v>
      </c>
      <c r="H26" s="38" t="str">
        <f>[3]Ит.пр!H10</f>
        <v>Головко В.И., Кунакузин Е.А.</v>
      </c>
      <c r="I26" s="32"/>
      <c r="L26" s="17"/>
      <c r="M26" s="18"/>
      <c r="N26" s="17"/>
      <c r="O26" s="19"/>
      <c r="P26" s="34"/>
    </row>
    <row r="27" spans="1:16" ht="23.1" customHeight="1" thickBot="1">
      <c r="A27" s="92"/>
      <c r="B27" s="63" t="s">
        <v>12</v>
      </c>
      <c r="C27" s="39" t="str">
        <f>[3]Ит.пр!C11</f>
        <v>Панюхин Иван Вячеславович</v>
      </c>
      <c r="D27" s="39" t="str">
        <f>[3]Ит.пр!D11</f>
        <v>20.04.1994, МСМК</v>
      </c>
      <c r="E27" s="39" t="str">
        <f>[3]Ит.пр!E11</f>
        <v>УФО</v>
      </c>
      <c r="F27" s="39" t="str">
        <f>[3]Ит.пр!F11</f>
        <v>Свердловская, Верхняя Пышма, КС "УГМК"</v>
      </c>
      <c r="G27" s="59">
        <f>[3]Ит.пр!G11</f>
        <v>0</v>
      </c>
      <c r="H27" s="40" t="str">
        <f>[3]Ит.пр!H11</f>
        <v>Абдурахманов С.А., Суханов М.И.</v>
      </c>
      <c r="I27" s="11"/>
    </row>
    <row r="28" spans="1:16" ht="23.1" customHeight="1" thickBot="1">
      <c r="A28" s="30"/>
      <c r="B28" s="12"/>
      <c r="C28" s="15"/>
      <c r="D28" s="16"/>
      <c r="E28" s="16"/>
      <c r="F28" s="17"/>
      <c r="G28" s="9"/>
      <c r="H28" s="20"/>
      <c r="I28" s="32"/>
      <c r="J28" s="33"/>
    </row>
    <row r="29" spans="1:16" ht="23.1" customHeight="1">
      <c r="A29" s="93" t="s">
        <v>19</v>
      </c>
      <c r="B29" s="70" t="s">
        <v>4</v>
      </c>
      <c r="C29" s="71" t="str">
        <f>[4]Ит.пр!C6</f>
        <v>Аткунов Аймерген Сергеевич</v>
      </c>
      <c r="D29" s="71" t="str">
        <f>[4]Ит.пр!D6</f>
        <v>14.04.1989, МСМК</v>
      </c>
      <c r="E29" s="71" t="str">
        <f>[4]Ит.пр!E6</f>
        <v>УФО</v>
      </c>
      <c r="F29" s="71" t="str">
        <f>[4]Ит.пр!F6</f>
        <v>Свердловская, В. Пышма, Р.Алтай</v>
      </c>
      <c r="G29" s="72">
        <f>[4]Ит.пр!G6</f>
        <v>0</v>
      </c>
      <c r="H29" s="73" t="str">
        <f>[4]Ит.пр!H6</f>
        <v>Аткунов С.Ю., Стенников В.Г.</v>
      </c>
      <c r="I29" s="32"/>
      <c r="J29" s="33"/>
    </row>
    <row r="30" spans="1:16" ht="23.1" customHeight="1">
      <c r="A30" s="94"/>
      <c r="B30" s="74" t="s">
        <v>5</v>
      </c>
      <c r="C30" s="75" t="str">
        <f>[4]Ит.пр!C7</f>
        <v>Пономаренко Данил Юрьевич</v>
      </c>
      <c r="D30" s="75" t="str">
        <f>[4]Ит.пр!D7</f>
        <v>07.09.1991, МСМК</v>
      </c>
      <c r="E30" s="75" t="str">
        <f>[4]Ит.пр!E7</f>
        <v>УФО</v>
      </c>
      <c r="F30" s="75" t="str">
        <f>[4]Ит.пр!F7</f>
        <v>Свердловская, Верхняя Пышма, КС "УГМК"</v>
      </c>
      <c r="G30" s="76">
        <f>[4]Ит.пр!G7</f>
        <v>0</v>
      </c>
      <c r="H30" s="77" t="str">
        <f>[4]Ит.пр!H7</f>
        <v>Хлыбов И.Е., Суханов М.И.</v>
      </c>
      <c r="I30" s="14"/>
      <c r="J30" s="33"/>
    </row>
    <row r="31" spans="1:16" ht="23.1" customHeight="1">
      <c r="A31" s="94"/>
      <c r="B31" s="74" t="s">
        <v>6</v>
      </c>
      <c r="C31" s="75" t="str">
        <f>[4]Ит.пр!C8</f>
        <v>Апрунц Арутюн Меликович</v>
      </c>
      <c r="D31" s="75" t="str">
        <f>[4]Ит.пр!D8</f>
        <v>04.01.1997, МС</v>
      </c>
      <c r="E31" s="75" t="str">
        <f>[4]Ит.пр!E8</f>
        <v>УФО</v>
      </c>
      <c r="F31" s="75" t="str">
        <f>[4]Ит.пр!F8</f>
        <v>Свердловская, Верхняя Пышма, КС "УГМК"</v>
      </c>
      <c r="G31" s="76">
        <f>[4]Ит.пр!G8</f>
        <v>0</v>
      </c>
      <c r="H31" s="77" t="str">
        <f>[4]Ит.пр!H8</f>
        <v>Астапов Л.Н., Суханов М.И.</v>
      </c>
      <c r="I31" s="14"/>
      <c r="J31" s="33"/>
    </row>
    <row r="32" spans="1:16" ht="23.1" customHeight="1">
      <c r="A32" s="94"/>
      <c r="B32" s="62" t="s">
        <v>6</v>
      </c>
      <c r="C32" s="35" t="str">
        <f>[4]Ит.пр!C9</f>
        <v>БАГДАСАРЯН Борис Эдуардович</v>
      </c>
      <c r="D32" s="35" t="str">
        <f>[4]Ит.пр!D9</f>
        <v>26.05.99, МС</v>
      </c>
      <c r="E32" s="35" t="str">
        <f>[4]Ит.пр!E9</f>
        <v>УФО</v>
      </c>
      <c r="F32" s="35" t="str">
        <f>[4]Ит.пр!F9</f>
        <v xml:space="preserve">Хмао-Югра, Ханты-Мансийск, </v>
      </c>
      <c r="G32" s="58">
        <f>[4]Ит.пр!G9</f>
        <v>0</v>
      </c>
      <c r="H32" s="38" t="str">
        <f>[4]Ит.пр!H9</f>
        <v>Феоктистов Ю.Н., Месхорадзе М.З.</v>
      </c>
      <c r="I32" s="32"/>
    </row>
    <row r="33" spans="1:10" ht="23.1" customHeight="1">
      <c r="A33" s="94"/>
      <c r="B33" s="62" t="s">
        <v>12</v>
      </c>
      <c r="C33" s="35" t="str">
        <f>[4]Ит.пр!C10</f>
        <v>Пахомов Алексей Дмитриевич</v>
      </c>
      <c r="D33" s="35" t="str">
        <f>[4]Ит.пр!D10</f>
        <v>31.07.1998, МС</v>
      </c>
      <c r="E33" s="35" t="str">
        <f>[4]Ит.пр!E10</f>
        <v>УФО</v>
      </c>
      <c r="F33" s="35" t="str">
        <f>[4]Ит.пр!F10</f>
        <v>Свердловская, Екатеринбург, СШОР по самбо и дзюдо</v>
      </c>
      <c r="G33" s="58">
        <f>[4]Ит.пр!G10</f>
        <v>0</v>
      </c>
      <c r="H33" s="38" t="str">
        <f>[4]Ит.пр!H10</f>
        <v>Дадонов Ф.Ф., Сыроватский Ф.Ф.</v>
      </c>
      <c r="I33" s="32"/>
    </row>
    <row r="34" spans="1:10" ht="23.1" customHeight="1" thickBot="1">
      <c r="A34" s="95"/>
      <c r="B34" s="63" t="s">
        <v>12</v>
      </c>
      <c r="C34" s="39" t="str">
        <f>[4]Ит.пр!C11</f>
        <v>ХАКИМОВ Дмитрий Галимжанович</v>
      </c>
      <c r="D34" s="39" t="str">
        <f>[4]Ит.пр!D11</f>
        <v>13.08.99, КМС</v>
      </c>
      <c r="E34" s="39" t="str">
        <f>[4]Ит.пр!E11</f>
        <v>УФО</v>
      </c>
      <c r="F34" s="39" t="str">
        <f>[4]Ит.пр!F11</f>
        <v xml:space="preserve">Челябинская, Челябинск, </v>
      </c>
      <c r="G34" s="59">
        <f>[4]Ит.пр!G11</f>
        <v>0</v>
      </c>
      <c r="H34" s="40" t="str">
        <f>[4]Ит.пр!H11</f>
        <v>Кадолин В.И.</v>
      </c>
      <c r="I34" s="14"/>
    </row>
    <row r="35" spans="1:10" ht="23.1" customHeight="1" thickBot="1">
      <c r="A35" s="30"/>
      <c r="B35" s="12"/>
      <c r="C35" s="15"/>
      <c r="D35" s="16"/>
      <c r="E35" s="16"/>
      <c r="F35" s="17"/>
      <c r="G35" s="64"/>
      <c r="H35" s="20"/>
      <c r="I35" s="32"/>
      <c r="J35" s="33"/>
    </row>
    <row r="36" spans="1:10" ht="23.1" customHeight="1">
      <c r="A36" s="90" t="s">
        <v>14</v>
      </c>
      <c r="B36" s="70" t="s">
        <v>4</v>
      </c>
      <c r="C36" s="71" t="str">
        <f>[5]Ит.пр!C6</f>
        <v>Селиванов Андрей Васильевич</v>
      </c>
      <c r="D36" s="71" t="str">
        <f>[5]Ит.пр!D6</f>
        <v>05.09.1996, МС</v>
      </c>
      <c r="E36" s="71" t="str">
        <f>[5]Ит.пр!E6</f>
        <v>УФО</v>
      </c>
      <c r="F36" s="71" t="str">
        <f>[5]Ит.пр!F6</f>
        <v>Свердловская, Екатеринбург, СШОР по самбо и дзюдо</v>
      </c>
      <c r="G36" s="72">
        <f>[5]Ит.пр!G6</f>
        <v>0</v>
      </c>
      <c r="H36" s="73" t="str">
        <f>[5]Ит.пр!H6</f>
        <v>Бородин О.Б.</v>
      </c>
      <c r="I36" s="32"/>
      <c r="J36" s="33"/>
    </row>
    <row r="37" spans="1:10" ht="23.1" customHeight="1">
      <c r="A37" s="91"/>
      <c r="B37" s="74" t="s">
        <v>5</v>
      </c>
      <c r="C37" s="75" t="str">
        <f>[5]Ит.пр!C7</f>
        <v>ВАСИЛЬЕВ Сергей Геннадьевич</v>
      </c>
      <c r="D37" s="75" t="str">
        <f>[5]Ит.пр!D7</f>
        <v>31.05.93, МС</v>
      </c>
      <c r="E37" s="75" t="str">
        <f>[5]Ит.пр!E7</f>
        <v>УФО</v>
      </c>
      <c r="F37" s="75" t="str">
        <f>[5]Ит.пр!F7</f>
        <v>Челябинская, уВельский</v>
      </c>
      <c r="G37" s="76">
        <f>[5]Ит.пр!G7</f>
        <v>0</v>
      </c>
      <c r="H37" s="77" t="str">
        <f>[5]Ит.пр!H7</f>
        <v>Абдрахманов И.А., Симонов В.С.</v>
      </c>
      <c r="I37" s="14"/>
      <c r="J37" s="33"/>
    </row>
    <row r="38" spans="1:10" ht="23.1" customHeight="1">
      <c r="A38" s="91"/>
      <c r="B38" s="74" t="s">
        <v>6</v>
      </c>
      <c r="C38" s="75" t="str">
        <f>[5]Ит.пр!C8</f>
        <v>Сороченков Артем Максимович</v>
      </c>
      <c r="D38" s="75" t="str">
        <f>[5]Ит.пр!D8</f>
        <v>17.06.1996, МС</v>
      </c>
      <c r="E38" s="75" t="str">
        <f>[5]Ит.пр!E8</f>
        <v>УФО</v>
      </c>
      <c r="F38" s="75" t="str">
        <f>[5]Ит.пр!F8</f>
        <v>Свердловская, Верхняя Пышма, КС "УГМК"</v>
      </c>
      <c r="G38" s="76">
        <f>[5]Ит.пр!G8</f>
        <v>0</v>
      </c>
      <c r="H38" s="77" t="str">
        <f>[5]Ит.пр!H8</f>
        <v>Козонков А.М., Хлыбов И.Е.</v>
      </c>
      <c r="I38" s="14"/>
      <c r="J38" s="33"/>
    </row>
    <row r="39" spans="1:10" ht="23.1" customHeight="1">
      <c r="A39" s="91"/>
      <c r="B39" s="62" t="s">
        <v>6</v>
      </c>
      <c r="C39" s="35" t="str">
        <f>[5]Ит.пр!C9</f>
        <v>Смертин Егор Евгеньевич</v>
      </c>
      <c r="D39" s="35" t="str">
        <f>[5]Ит.пр!D9</f>
        <v>26.02.1995, МС</v>
      </c>
      <c r="E39" s="35" t="str">
        <f>[5]Ит.пр!E9</f>
        <v>УФО</v>
      </c>
      <c r="F39" s="35" t="str">
        <f>[5]Ит.пр!F9</f>
        <v>Свердловская, Верхняя Пышма, КС "УГМК"</v>
      </c>
      <c r="G39" s="58">
        <f>[5]Ит.пр!G9</f>
        <v>0</v>
      </c>
      <c r="H39" s="38" t="str">
        <f>[5]Ит.пр!H9</f>
        <v>Хлыбов И.Е., Суханов М.И.</v>
      </c>
      <c r="I39" s="31" t="s">
        <v>15</v>
      </c>
    </row>
    <row r="40" spans="1:10" ht="23.1" customHeight="1">
      <c r="A40" s="91"/>
      <c r="B40" s="62" t="s">
        <v>12</v>
      </c>
      <c r="C40" s="35" t="str">
        <f>[5]Ит.пр!C10</f>
        <v>ИГИБАЕВ Азамат Каирбекович</v>
      </c>
      <c r="D40" s="35" t="str">
        <f>[5]Ит.пр!D10</f>
        <v>02.06.99, КМС</v>
      </c>
      <c r="E40" s="35" t="str">
        <f>[5]Ит.пр!E10</f>
        <v>УФО</v>
      </c>
      <c r="F40" s="35" t="str">
        <f>[5]Ит.пр!F10</f>
        <v>Курганская, Курган, УОР</v>
      </c>
      <c r="G40" s="58">
        <f>[5]Ит.пр!G10</f>
        <v>0</v>
      </c>
      <c r="H40" s="38" t="str">
        <f>[5]Ит.пр!H10</f>
        <v>Герасимов Д.В.</v>
      </c>
      <c r="I40" s="32"/>
    </row>
    <row r="41" spans="1:10" ht="23.1" customHeight="1" thickBot="1">
      <c r="A41" s="92"/>
      <c r="B41" s="63" t="s">
        <v>12</v>
      </c>
      <c r="C41" s="39" t="str">
        <f>[5]Ит.пр!C11</f>
        <v>Камаев Дмитрий Евгеньевич</v>
      </c>
      <c r="D41" s="39" t="str">
        <f>[5]Ит.пр!D11</f>
        <v>07.10.1998, МС</v>
      </c>
      <c r="E41" s="39" t="str">
        <f>[5]Ит.пр!E11</f>
        <v>УФО</v>
      </c>
      <c r="F41" s="39" t="str">
        <f>[5]Ит.пр!F11</f>
        <v>Свердловская, Верхняя Пышма, КС "УГМК"</v>
      </c>
      <c r="G41" s="59">
        <f>[5]Ит.пр!G11</f>
        <v>0</v>
      </c>
      <c r="H41" s="40" t="str">
        <f>[5]Ит.пр!H11</f>
        <v>Мельников А.Н., Суханов М.И.</v>
      </c>
      <c r="I41" s="14"/>
    </row>
    <row r="42" spans="1:10" ht="23.1" customHeight="1" thickBot="1">
      <c r="B42" s="42"/>
      <c r="C42" s="43"/>
      <c r="D42" s="43"/>
      <c r="E42" s="44"/>
      <c r="F42" s="43"/>
      <c r="G42" s="43"/>
      <c r="H42" s="45"/>
      <c r="I42" s="32"/>
      <c r="J42" s="33"/>
    </row>
    <row r="43" spans="1:10" ht="23.1" customHeight="1">
      <c r="A43" s="90" t="s">
        <v>20</v>
      </c>
      <c r="B43" s="70" t="s">
        <v>4</v>
      </c>
      <c r="C43" s="71" t="str">
        <f>[6]Ит.пр!C6</f>
        <v>Скрябин Станислав Михайлович</v>
      </c>
      <c r="D43" s="71" t="str">
        <f>[6]Ит.пр!D6</f>
        <v>18.12.1988, ЗМС</v>
      </c>
      <c r="E43" s="71" t="str">
        <f>[6]Ит.пр!E6</f>
        <v>УФО</v>
      </c>
      <c r="F43" s="71" t="str">
        <f>[6]Ит.пр!F6</f>
        <v>Свердловская, Верхняя Пышма, КС "УГМК"</v>
      </c>
      <c r="G43" s="72">
        <f>[6]Ит.пр!G6</f>
        <v>0</v>
      </c>
      <c r="H43" s="73" t="str">
        <f>[6]Ит.пр!H6</f>
        <v>Хлыбов И.Е., Суханов М.И.</v>
      </c>
      <c r="I43" s="32"/>
      <c r="J43" s="33"/>
    </row>
    <row r="44" spans="1:10" ht="23.1" customHeight="1">
      <c r="A44" s="91"/>
      <c r="B44" s="74" t="s">
        <v>5</v>
      </c>
      <c r="C44" s="75" t="str">
        <f>[6]Ит.пр!C7</f>
        <v>Сухомлинов Евгений Игоревич</v>
      </c>
      <c r="D44" s="75" t="str">
        <f>[6]Ит.пр!D7</f>
        <v>17.07.1991, МСМК</v>
      </c>
      <c r="E44" s="75" t="str">
        <f>[6]Ит.пр!E7</f>
        <v>УФО</v>
      </c>
      <c r="F44" s="75" t="str">
        <f>[6]Ит.пр!F7</f>
        <v>Свердловская, Верхняя Пышма, КС "УГМК"</v>
      </c>
      <c r="G44" s="76">
        <f>[6]Ит.пр!G7</f>
        <v>0</v>
      </c>
      <c r="H44" s="77" t="str">
        <f>[6]Ит.пр!H7</f>
        <v>Сухомлинов И.А., Хлыбов И.Е.</v>
      </c>
      <c r="I44" s="14"/>
      <c r="J44" s="33"/>
    </row>
    <row r="45" spans="1:10" ht="23.1" customHeight="1">
      <c r="A45" s="91"/>
      <c r="B45" s="74" t="s">
        <v>6</v>
      </c>
      <c r="C45" s="75" t="str">
        <f>[6]Ит.пр!C8</f>
        <v>ШАБУРОВ Александр Владимирович</v>
      </c>
      <c r="D45" s="75" t="str">
        <f>[6]Ит.пр!D8</f>
        <v>20.05.86, МСМК</v>
      </c>
      <c r="E45" s="75" t="str">
        <f>[6]Ит.пр!E8</f>
        <v>УФО</v>
      </c>
      <c r="F45" s="75" t="str">
        <f>[6]Ит.пр!F8</f>
        <v>Курганская, Курган, СШОР 1</v>
      </c>
      <c r="G45" s="76">
        <f>[6]Ит.пр!G8</f>
        <v>0</v>
      </c>
      <c r="H45" s="77" t="str">
        <f>[6]Ит.пр!H8</f>
        <v>Стенников М.Г.</v>
      </c>
      <c r="I45" s="14"/>
      <c r="J45" s="33"/>
    </row>
    <row r="46" spans="1:10" ht="23.1" customHeight="1">
      <c r="A46" s="91"/>
      <c r="B46" s="62" t="s">
        <v>6</v>
      </c>
      <c r="C46" s="35" t="str">
        <f>[6]Ит.пр!C9</f>
        <v>Гамзаев Гаджи Шарапутдинович</v>
      </c>
      <c r="D46" s="35" t="str">
        <f>[6]Ит.пр!D9</f>
        <v>17.02.1999, КМС</v>
      </c>
      <c r="E46" s="35" t="str">
        <f>[6]Ит.пр!E9</f>
        <v>УФО</v>
      </c>
      <c r="F46" s="35" t="str">
        <f>[6]Ит.пр!F9</f>
        <v>Свердловская, Екатеринбург, СШОР по самбо и дзюдо</v>
      </c>
      <c r="G46" s="58">
        <f>[6]Ит.пр!G9</f>
        <v>0</v>
      </c>
      <c r="H46" s="38" t="str">
        <f>[6]Ит.пр!H9</f>
        <v>Старков М.А.</v>
      </c>
      <c r="I46" s="32"/>
    </row>
    <row r="47" spans="1:10" ht="23.1" customHeight="1">
      <c r="A47" s="91"/>
      <c r="B47" s="62" t="s">
        <v>12</v>
      </c>
      <c r="C47" s="35" t="str">
        <f>[6]Ит.пр!C10</f>
        <v>Кривых Артем Андреевич</v>
      </c>
      <c r="D47" s="35" t="str">
        <f>[6]Ит.пр!D10</f>
        <v>23.06.1999, МС</v>
      </c>
      <c r="E47" s="35" t="str">
        <f>[6]Ит.пр!E10</f>
        <v>УФО</v>
      </c>
      <c r="F47" s="35" t="str">
        <f>[6]Ит.пр!F10</f>
        <v>Свердловская, Верхняя Пышма, КС "УГМК"</v>
      </c>
      <c r="G47" s="58">
        <f>[6]Ит.пр!G10</f>
        <v>0</v>
      </c>
      <c r="H47" s="38" t="str">
        <f>[6]Ит.пр!H10</f>
        <v>Стенников В.Г., Хлыбов И.Е.</v>
      </c>
      <c r="I47" s="32"/>
    </row>
    <row r="48" spans="1:10" ht="23.1" customHeight="1" thickBot="1">
      <c r="A48" s="92"/>
      <c r="B48" s="63" t="s">
        <v>12</v>
      </c>
      <c r="C48" s="39" t="str">
        <f>[6]Ит.пр!C11</f>
        <v>Лукиных Василий Сергеевич</v>
      </c>
      <c r="D48" s="39" t="str">
        <f>[6]Ит.пр!D11</f>
        <v>16.11.1999, МС</v>
      </c>
      <c r="E48" s="39" t="str">
        <f>[6]Ит.пр!E11</f>
        <v>УФО</v>
      </c>
      <c r="F48" s="39" t="str">
        <f>[6]Ит.пр!F11</f>
        <v>Свердловская, Верхняя Пышма, КС "УГМК"</v>
      </c>
      <c r="G48" s="59">
        <f>[6]Ит.пр!G11</f>
        <v>0</v>
      </c>
      <c r="H48" s="40" t="str">
        <f>[6]Ит.пр!H11</f>
        <v>Мельников А.Н., Суханов М.И.</v>
      </c>
      <c r="I48" s="11"/>
    </row>
    <row r="49" spans="1:10" ht="23.1" customHeight="1" thickBot="1">
      <c r="B49" s="13"/>
      <c r="C49" s="9"/>
      <c r="D49" s="9"/>
      <c r="E49" s="25"/>
      <c r="F49" s="9"/>
      <c r="G49" s="60"/>
      <c r="H49" s="22"/>
      <c r="I49" s="32"/>
      <c r="J49" s="33"/>
    </row>
    <row r="50" spans="1:10" ht="23.1" customHeight="1">
      <c r="A50" s="93" t="s">
        <v>21</v>
      </c>
      <c r="B50" s="70" t="s">
        <v>4</v>
      </c>
      <c r="C50" s="71" t="str">
        <f>[7]Ит.пр!C6</f>
        <v>Криница Максим Александрович</v>
      </c>
      <c r="D50" s="71" t="str">
        <f>[7]Ит.пр!D6</f>
        <v>02.03.1999, КМС</v>
      </c>
      <c r="E50" s="71" t="str">
        <f>[7]Ит.пр!E6</f>
        <v>УФО</v>
      </c>
      <c r="F50" s="71" t="str">
        <f>[7]Ит.пр!F6</f>
        <v>Свердловская, Екатеринбург, СШОР по самбо и дзюдо</v>
      </c>
      <c r="G50" s="72">
        <f>[7]Ит.пр!G6</f>
        <v>0</v>
      </c>
      <c r="H50" s="73" t="str">
        <f>[7]Ит.пр!H6</f>
        <v>Коростелёв А.Б.</v>
      </c>
      <c r="I50" s="32"/>
      <c r="J50" s="33"/>
    </row>
    <row r="51" spans="1:10" ht="23.1" customHeight="1">
      <c r="A51" s="94"/>
      <c r="B51" s="74" t="s">
        <v>5</v>
      </c>
      <c r="C51" s="75" t="str">
        <f>[7]Ит.пр!C7</f>
        <v>Суханов Денис Николаевич</v>
      </c>
      <c r="D51" s="75" t="str">
        <f>[7]Ит.пр!D7</f>
        <v>22.03.1991, МСМК</v>
      </c>
      <c r="E51" s="75" t="str">
        <f>[7]Ит.пр!E7</f>
        <v>УФО</v>
      </c>
      <c r="F51" s="75" t="str">
        <f>[7]Ит.пр!F7</f>
        <v>Свердловская, В. Пышма,Курган.</v>
      </c>
      <c r="G51" s="76">
        <f>[7]Ит.пр!G7</f>
        <v>0</v>
      </c>
      <c r="H51" s="77" t="str">
        <f>[7]Ит.пр!H7</f>
        <v>Стенников М.Г., Стенников В.Г.</v>
      </c>
      <c r="I51" s="14"/>
      <c r="J51" s="33"/>
    </row>
    <row r="52" spans="1:10" ht="23.1" customHeight="1">
      <c r="A52" s="94"/>
      <c r="B52" s="74" t="s">
        <v>6</v>
      </c>
      <c r="C52" s="75" t="str">
        <f>[7]Ит.пр!C8</f>
        <v>Пономарев Никита Владимирович</v>
      </c>
      <c r="D52" s="75" t="str">
        <f>[7]Ит.пр!D8</f>
        <v>05.06.1999, МС</v>
      </c>
      <c r="E52" s="75" t="str">
        <f>[7]Ит.пр!E8</f>
        <v>УФО</v>
      </c>
      <c r="F52" s="75" t="str">
        <f>[7]Ит.пр!F8</f>
        <v>Свердловская, Верхняя Пышма, КС "УГМК"</v>
      </c>
      <c r="G52" s="76">
        <f>[7]Ит.пр!G8</f>
        <v>0</v>
      </c>
      <c r="H52" s="77" t="str">
        <f>[7]Ит.пр!H8</f>
        <v>Пономарев В.И., Суханов М.И.</v>
      </c>
      <c r="I52" s="14"/>
      <c r="J52" s="33"/>
    </row>
    <row r="53" spans="1:10" ht="23.1" customHeight="1">
      <c r="A53" s="94"/>
      <c r="B53" s="62" t="s">
        <v>6</v>
      </c>
      <c r="C53" s="35" t="str">
        <f>[7]Ит.пр!C9</f>
        <v>Акопян Артур Эдвардович</v>
      </c>
      <c r="D53" s="35" t="str">
        <f>[7]Ит.пр!D9</f>
        <v>04.08.1993, МСМК</v>
      </c>
      <c r="E53" s="35" t="str">
        <f>[7]Ит.пр!E9</f>
        <v>УФО</v>
      </c>
      <c r="F53" s="35" t="str">
        <f>[7]Ит.пр!F9</f>
        <v>Свердловская, Верхняя Пышма, КС "УГМК"</v>
      </c>
      <c r="G53" s="58">
        <f>[7]Ит.пр!G9</f>
        <v>0</v>
      </c>
      <c r="H53" s="38" t="str">
        <f>[7]Ит.пр!H9</f>
        <v>Стенников В.Г., Хлыбов И.Е.</v>
      </c>
      <c r="I53" s="32"/>
    </row>
    <row r="54" spans="1:10" ht="23.1" customHeight="1">
      <c r="A54" s="94"/>
      <c r="B54" s="62" t="s">
        <v>12</v>
      </c>
      <c r="C54" s="35" t="str">
        <f>[7]Ит.пр!C10</f>
        <v>Сухогузов Иван Сергеевич</v>
      </c>
      <c r="D54" s="35" t="str">
        <f>[7]Ит.пр!D10</f>
        <v>19.02.1992, МС</v>
      </c>
      <c r="E54" s="35" t="str">
        <f>[7]Ит.пр!E10</f>
        <v>УФО</v>
      </c>
      <c r="F54" s="35" t="str">
        <f>[7]Ит.пр!F10</f>
        <v>Свердловская, Верхняя Пышма, КС "УГМК"</v>
      </c>
      <c r="G54" s="58">
        <f>[7]Ит.пр!G10</f>
        <v>0</v>
      </c>
      <c r="H54" s="38" t="str">
        <f>[7]Ит.пр!H10</f>
        <v>Хлыбов И.Е., Суханов М.И.</v>
      </c>
      <c r="I54" s="32"/>
    </row>
    <row r="55" spans="1:10" ht="23.1" customHeight="1" thickBot="1">
      <c r="A55" s="95"/>
      <c r="B55" s="63" t="s">
        <v>12</v>
      </c>
      <c r="C55" s="39" t="str">
        <f>[7]Ит.пр!C11</f>
        <v>Калашников Олег Олегович</v>
      </c>
      <c r="D55" s="39" t="str">
        <f>[7]Ит.пр!D11</f>
        <v>10.01.1997, КМС</v>
      </c>
      <c r="E55" s="39" t="str">
        <f>[7]Ит.пр!E11</f>
        <v>УФО</v>
      </c>
      <c r="F55" s="39" t="str">
        <f>[7]Ит.пр!F11</f>
        <v>Свердловская, Екатеринбург, СШОР по самбо и дзюдо</v>
      </c>
      <c r="G55" s="59">
        <f>[7]Ит.пр!G11</f>
        <v>0</v>
      </c>
      <c r="H55" s="40" t="str">
        <f>[7]Ит.пр!H11</f>
        <v>Старков М.А.</v>
      </c>
      <c r="I55" s="11"/>
    </row>
    <row r="56" spans="1:10" ht="23.1" customHeight="1" thickBot="1">
      <c r="B56" s="42"/>
      <c r="C56" s="43"/>
      <c r="D56" s="43"/>
      <c r="E56" s="44"/>
      <c r="F56" s="43"/>
      <c r="G56" s="65"/>
      <c r="H56" s="45"/>
      <c r="I56" s="32"/>
      <c r="J56" s="33"/>
    </row>
    <row r="57" spans="1:10" ht="23.1" customHeight="1">
      <c r="A57" s="93" t="s">
        <v>22</v>
      </c>
      <c r="B57" s="70" t="s">
        <v>4</v>
      </c>
      <c r="C57" s="71" t="str">
        <f>[8]Ит.пр!C6</f>
        <v>Ташланов Даниил Иванович</v>
      </c>
      <c r="D57" s="71" t="str">
        <f>[8]Ит.пр!D6</f>
        <v>03.02.1998, КМС</v>
      </c>
      <c r="E57" s="71" t="str">
        <f>[8]Ит.пр!E6</f>
        <v>УФО</v>
      </c>
      <c r="F57" s="71" t="str">
        <f>[8]Ит.пр!F6</f>
        <v>Свердловская, В.Пышма, Оренбургская</v>
      </c>
      <c r="G57" s="72">
        <f>[8]Ит.пр!G6</f>
        <v>0</v>
      </c>
      <c r="H57" s="73" t="str">
        <f>[8]Ит.пр!H6</f>
        <v>Плотников П.А., Хлыбов И.Е.</v>
      </c>
      <c r="I57" s="32"/>
      <c r="J57" s="33"/>
    </row>
    <row r="58" spans="1:10" ht="23.1" customHeight="1">
      <c r="A58" s="94"/>
      <c r="B58" s="74" t="s">
        <v>5</v>
      </c>
      <c r="C58" s="75" t="str">
        <f>[8]Ит.пр!C7</f>
        <v>Никулин Иван Дмитриевич</v>
      </c>
      <c r="D58" s="75" t="str">
        <f>[8]Ит.пр!D7</f>
        <v>20.03.1993, МСМК</v>
      </c>
      <c r="E58" s="75" t="str">
        <f>[8]Ит.пр!E7</f>
        <v>УФО</v>
      </c>
      <c r="F58" s="75" t="str">
        <f>[8]Ит.пр!F7</f>
        <v>Свердловская, Верхняя Пышма, КС "УГМК"</v>
      </c>
      <c r="G58" s="76">
        <f>[8]Ит.пр!G7</f>
        <v>0</v>
      </c>
      <c r="H58" s="77" t="str">
        <f>[8]Ит.пр!H7</f>
        <v>Хлыбов И.Е., Суханов М.И.</v>
      </c>
      <c r="I58" s="14"/>
      <c r="J58" s="33"/>
    </row>
    <row r="59" spans="1:10" ht="23.1" customHeight="1">
      <c r="A59" s="94"/>
      <c r="B59" s="74" t="s">
        <v>6</v>
      </c>
      <c r="C59" s="75" t="str">
        <f>[8]Ит.пр!C8</f>
        <v>ВОРОНИН Дмитрий Олегович</v>
      </c>
      <c r="D59" s="75" t="str">
        <f>[8]Ит.пр!D8</f>
        <v>11.11.97, МС</v>
      </c>
      <c r="E59" s="75" t="str">
        <f>[8]Ит.пр!E8</f>
        <v>УФО</v>
      </c>
      <c r="F59" s="75" t="str">
        <f>[8]Ит.пр!F8</f>
        <v>Курганская, Курган, ДЮСШ№4</v>
      </c>
      <c r="G59" s="76">
        <f>[8]Ит.пр!G8</f>
        <v>0</v>
      </c>
      <c r="H59" s="77" t="str">
        <f>[8]Ит.пр!H8</f>
        <v>Герасимов Д.В., Осипов В.Ю.</v>
      </c>
      <c r="I59" s="14"/>
      <c r="J59" s="33"/>
    </row>
    <row r="60" spans="1:10" ht="23.1" customHeight="1">
      <c r="A60" s="94"/>
      <c r="B60" s="62" t="s">
        <v>6</v>
      </c>
      <c r="C60" s="35" t="str">
        <f>[8]Ит.пр!C9</f>
        <v>Шитов Алексей Игоревич</v>
      </c>
      <c r="D60" s="35" t="str">
        <f>[8]Ит.пр!D9</f>
        <v>14.05.1999, КМС</v>
      </c>
      <c r="E60" s="35" t="str">
        <f>[8]Ит.пр!E9</f>
        <v>УФО</v>
      </c>
      <c r="F60" s="35" t="str">
        <f>[8]Ит.пр!F9</f>
        <v>Свердловская, Екатеринбург, СШОР по самбо и дзюдо</v>
      </c>
      <c r="G60" s="58">
        <f>[8]Ит.пр!G9</f>
        <v>0</v>
      </c>
      <c r="H60" s="38" t="str">
        <f>[8]Ит.пр!H9</f>
        <v>Бородин О.Б. Коростылев А.Б.</v>
      </c>
      <c r="I60" s="32"/>
    </row>
    <row r="61" spans="1:10" ht="23.1" customHeight="1">
      <c r="A61" s="94"/>
      <c r="B61" s="62" t="s">
        <v>12</v>
      </c>
      <c r="C61" s="35" t="str">
        <f>[8]Ит.пр!C10</f>
        <v>Балакирев Сергей Александрович</v>
      </c>
      <c r="D61" s="35" t="str">
        <f>[8]Ит.пр!D10</f>
        <v>10.05.1997, МС</v>
      </c>
      <c r="E61" s="35" t="str">
        <f>[8]Ит.пр!E10</f>
        <v>УФО</v>
      </c>
      <c r="F61" s="35" t="str">
        <f>[8]Ит.пр!F10</f>
        <v>Свердловская, Богданович, МБУ СШ</v>
      </c>
      <c r="G61" s="58">
        <f>[8]Ит.пр!G10</f>
        <v>0</v>
      </c>
      <c r="H61" s="38" t="str">
        <f>[8]Ит.пр!H10</f>
        <v>Пургин И.В.</v>
      </c>
      <c r="I61" s="32"/>
    </row>
    <row r="62" spans="1:10" ht="23.1" customHeight="1" thickBot="1">
      <c r="A62" s="95"/>
      <c r="B62" s="63" t="s">
        <v>12</v>
      </c>
      <c r="C62" s="39" t="str">
        <f>[8]Ит.пр!C11</f>
        <v>Поздеев Дмитрий Андреевич</v>
      </c>
      <c r="D62" s="39" t="str">
        <f>[8]Ит.пр!D11</f>
        <v>06.05.1995, МС</v>
      </c>
      <c r="E62" s="39" t="str">
        <f>[8]Ит.пр!E11</f>
        <v>УФО</v>
      </c>
      <c r="F62" s="39" t="str">
        <f>[8]Ит.пр!F11</f>
        <v>Свердловская, Верхняя Пышма, КС "УГМК"</v>
      </c>
      <c r="G62" s="59">
        <f>[8]Ит.пр!G11</f>
        <v>0</v>
      </c>
      <c r="H62" s="40" t="str">
        <f>[8]Ит.пр!H11</f>
        <v>Хлыбов И.Е., Суханов М.И.</v>
      </c>
      <c r="I62" s="11"/>
    </row>
    <row r="63" spans="1:10" ht="23.1" customHeight="1" thickBot="1">
      <c r="B63" s="13"/>
      <c r="C63" s="9"/>
      <c r="D63" s="9"/>
      <c r="E63" s="25"/>
      <c r="F63" s="9"/>
      <c r="G63" s="9"/>
      <c r="H63" s="22"/>
      <c r="I63" s="32"/>
      <c r="J63" s="33"/>
    </row>
    <row r="64" spans="1:10" ht="23.1" customHeight="1">
      <c r="A64" s="90" t="s">
        <v>23</v>
      </c>
      <c r="B64" s="70" t="s">
        <v>4</v>
      </c>
      <c r="C64" s="71" t="str">
        <f>[9]Ит.пр!C6</f>
        <v>ГОРБАЛЬ Александр Михайлович</v>
      </c>
      <c r="D64" s="71" t="str">
        <f>[9]Ит.пр!D6</f>
        <v>10.04.91, МСМК</v>
      </c>
      <c r="E64" s="71" t="str">
        <f>[9]Ит.пр!E6</f>
        <v>УФО</v>
      </c>
      <c r="F64" s="71" t="str">
        <f>[9]Ит.пр!F6</f>
        <v>Курганская, Курган, ЦСП</v>
      </c>
      <c r="G64" s="72">
        <f>[9]Ит.пр!G6</f>
        <v>0</v>
      </c>
      <c r="H64" s="73" t="str">
        <f>[9]Ит.пр!H6</f>
        <v>Стенников М.Г.</v>
      </c>
      <c r="I64" s="32"/>
      <c r="J64" s="33"/>
    </row>
    <row r="65" spans="1:10" ht="23.1" customHeight="1">
      <c r="A65" s="91"/>
      <c r="B65" s="74" t="s">
        <v>5</v>
      </c>
      <c r="C65" s="75" t="str">
        <f>[9]Ит.пр!C7</f>
        <v>Шуваев Дмитрий Сергеевич</v>
      </c>
      <c r="D65" s="75" t="str">
        <f>[9]Ит.пр!D7</f>
        <v>31.10.1998, МС</v>
      </c>
      <c r="E65" s="75" t="str">
        <f>[9]Ит.пр!E7</f>
        <v>УФО</v>
      </c>
      <c r="F65" s="75" t="str">
        <f>[9]Ит.пр!F7</f>
        <v>Свердловская, Верхняя Пышма, КС "УГМК"</v>
      </c>
      <c r="G65" s="76">
        <f>[9]Ит.пр!G7</f>
        <v>0</v>
      </c>
      <c r="H65" s="77" t="str">
        <f>[9]Ит.пр!H7</f>
        <v>Суханов М.И., Мельников А.Н.</v>
      </c>
      <c r="I65" s="14"/>
      <c r="J65" s="33"/>
    </row>
    <row r="66" spans="1:10" ht="23.1" customHeight="1">
      <c r="A66" s="91"/>
      <c r="B66" s="74" t="s">
        <v>6</v>
      </c>
      <c r="C66" s="75" t="str">
        <f>[9]Ит.пр!C8</f>
        <v>Шульга Виталий Викторович</v>
      </c>
      <c r="D66" s="75" t="str">
        <f>[9]Ит.пр!D8</f>
        <v>15.08.1988,МСМК</v>
      </c>
      <c r="E66" s="75" t="str">
        <f>[9]Ит.пр!E8</f>
        <v>УФО</v>
      </c>
      <c r="F66" s="75" t="str">
        <f>[9]Ит.пр!F8</f>
        <v>Свердловская, Верхняя Пышма, КС "УГМК"</v>
      </c>
      <c r="G66" s="76">
        <f>[9]Ит.пр!G8</f>
        <v>0</v>
      </c>
      <c r="H66" s="77" t="str">
        <f>[9]Ит.пр!H8</f>
        <v>Стенников В.Г., Мельников А.Н.</v>
      </c>
      <c r="I66" s="14"/>
      <c r="J66" s="33"/>
    </row>
    <row r="67" spans="1:10" ht="23.1" customHeight="1">
      <c r="A67" s="91"/>
      <c r="B67" s="62" t="s">
        <v>6</v>
      </c>
      <c r="C67" s="35" t="str">
        <f>[9]Ит.пр!C9</f>
        <v>Кузнецов Сергей Владимирович</v>
      </c>
      <c r="D67" s="35" t="str">
        <f>[9]Ит.пр!D9</f>
        <v>14.04.1999, КМС</v>
      </c>
      <c r="E67" s="35" t="str">
        <f>[9]Ит.пр!E9</f>
        <v>УФО</v>
      </c>
      <c r="F67" s="35" t="str">
        <f>[9]Ит.пр!F9</f>
        <v>Свердловская, В.Пышма, ХМАО-Югра</v>
      </c>
      <c r="G67" s="58">
        <f>[9]Ит.пр!G9</f>
        <v>0</v>
      </c>
      <c r="H67" s="38" t="str">
        <f>[9]Ит.пр!H9</f>
        <v>Пленкин А.В., Хлыбов И.Е.</v>
      </c>
      <c r="I67" s="32"/>
    </row>
    <row r="68" spans="1:10" ht="23.1" customHeight="1">
      <c r="A68" s="91"/>
      <c r="B68" s="62" t="s">
        <v>12</v>
      </c>
      <c r="C68" s="35" t="str">
        <f>[9]Ит.пр!C10</f>
        <v>ТАДЖИБОВ Тагир Тофикович</v>
      </c>
      <c r="D68" s="35" t="str">
        <f>[9]Ит.пр!D10</f>
        <v>10.11.95, КМС</v>
      </c>
      <c r="E68" s="35" t="str">
        <f>[9]Ит.пр!E10</f>
        <v>УФО</v>
      </c>
      <c r="F68" s="35" t="str">
        <f>[9]Ит.пр!F10</f>
        <v xml:space="preserve">ХМАО-Югра, Радужный, </v>
      </c>
      <c r="G68" s="58">
        <f>[9]Ит.пр!G10</f>
        <v>0</v>
      </c>
      <c r="H68" s="38" t="str">
        <f>[9]Ит.пр!H10</f>
        <v>Дыбенко К.В., Шмелев А.В.</v>
      </c>
      <c r="I68" s="32"/>
    </row>
    <row r="69" spans="1:10" ht="23.1" customHeight="1" thickBot="1">
      <c r="A69" s="92"/>
      <c r="B69" s="63" t="s">
        <v>13</v>
      </c>
      <c r="C69" s="39" t="str">
        <f>[9]Ит.пр!C11</f>
        <v>Торгашов Дмитрий Сергеевич</v>
      </c>
      <c r="D69" s="39" t="str">
        <f>[9]Ит.пр!D11</f>
        <v>16.03.1993, МСМК</v>
      </c>
      <c r="E69" s="39" t="str">
        <f>[9]Ит.пр!E11</f>
        <v>УФО</v>
      </c>
      <c r="F69" s="39" t="str">
        <f>[9]Ит.пр!F11</f>
        <v>Свердловская, Верхняя Пышма, КС "УГМК"</v>
      </c>
      <c r="G69" s="59">
        <f>[9]Ит.пр!G11</f>
        <v>0</v>
      </c>
      <c r="H69" s="40" t="str">
        <f>[9]Ит.пр!H11</f>
        <v>Хлыбов И.Е., Суханов М.И.</v>
      </c>
      <c r="I69" s="11"/>
    </row>
    <row r="70" spans="1:10" ht="23.1" customHeight="1" thickBot="1">
      <c r="A70" s="1"/>
      <c r="B70" s="41"/>
      <c r="C70" s="10"/>
      <c r="D70" s="10"/>
      <c r="E70" s="26"/>
      <c r="F70" s="10"/>
      <c r="G70" s="66"/>
      <c r="H70" s="21"/>
      <c r="I70" s="32"/>
      <c r="J70" s="33"/>
    </row>
    <row r="71" spans="1:10" ht="23.1" customHeight="1">
      <c r="A71" s="93" t="s">
        <v>46</v>
      </c>
      <c r="B71" s="70">
        <v>5</v>
      </c>
      <c r="C71" s="78" t="s">
        <v>24</v>
      </c>
      <c r="D71" s="78" t="s">
        <v>25</v>
      </c>
      <c r="E71" s="78" t="s">
        <v>26</v>
      </c>
      <c r="F71" s="78" t="s">
        <v>27</v>
      </c>
      <c r="G71" s="79">
        <v>0</v>
      </c>
      <c r="H71" s="80" t="s">
        <v>28</v>
      </c>
      <c r="I71" s="32"/>
      <c r="J71" s="33"/>
    </row>
    <row r="72" spans="1:10" ht="23.1" customHeight="1">
      <c r="A72" s="94"/>
      <c r="B72" s="74">
        <v>6</v>
      </c>
      <c r="C72" s="81" t="s">
        <v>29</v>
      </c>
      <c r="D72" s="81" t="s">
        <v>30</v>
      </c>
      <c r="E72" s="81" t="s">
        <v>31</v>
      </c>
      <c r="F72" s="81" t="s">
        <v>32</v>
      </c>
      <c r="G72" s="82">
        <v>0</v>
      </c>
      <c r="H72" s="83" t="s">
        <v>33</v>
      </c>
      <c r="I72" s="14"/>
      <c r="J72" s="33"/>
    </row>
    <row r="73" spans="1:10" ht="23.1" customHeight="1">
      <c r="A73" s="94"/>
      <c r="B73" s="74">
        <v>1</v>
      </c>
      <c r="C73" s="81" t="s">
        <v>34</v>
      </c>
      <c r="D73" s="81" t="s">
        <v>35</v>
      </c>
      <c r="E73" s="81" t="s">
        <v>26</v>
      </c>
      <c r="F73" s="81" t="s">
        <v>36</v>
      </c>
      <c r="G73" s="82">
        <v>0</v>
      </c>
      <c r="H73" s="83" t="s">
        <v>37</v>
      </c>
      <c r="I73" s="14"/>
      <c r="J73" s="33"/>
    </row>
    <row r="74" spans="1:10" ht="23.1" customHeight="1">
      <c r="A74" s="94"/>
      <c r="B74" s="62">
        <v>2</v>
      </c>
      <c r="C74" s="46" t="s">
        <v>38</v>
      </c>
      <c r="D74" s="46" t="s">
        <v>39</v>
      </c>
      <c r="E74" s="46" t="s">
        <v>26</v>
      </c>
      <c r="F74" s="46" t="s">
        <v>27</v>
      </c>
      <c r="G74" s="67">
        <v>0</v>
      </c>
      <c r="H74" s="47" t="s">
        <v>40</v>
      </c>
      <c r="I74" s="32"/>
    </row>
    <row r="75" spans="1:10" ht="23.1" customHeight="1">
      <c r="A75" s="94"/>
      <c r="B75" s="62">
        <v>4</v>
      </c>
      <c r="C75" s="46" t="s">
        <v>41</v>
      </c>
      <c r="D75" s="46" t="s">
        <v>42</v>
      </c>
      <c r="E75" s="46" t="s">
        <v>26</v>
      </c>
      <c r="F75" s="46" t="s">
        <v>36</v>
      </c>
      <c r="G75" s="67">
        <v>0</v>
      </c>
      <c r="H75" s="47" t="s">
        <v>43</v>
      </c>
      <c r="I75" s="32"/>
    </row>
    <row r="76" spans="1:10" ht="23.1" customHeight="1" thickBot="1">
      <c r="A76" s="95"/>
      <c r="B76" s="63">
        <v>3</v>
      </c>
      <c r="C76" s="48" t="s">
        <v>44</v>
      </c>
      <c r="D76" s="48" t="s">
        <v>45</v>
      </c>
      <c r="E76" s="48" t="s">
        <v>26</v>
      </c>
      <c r="F76" s="48" t="s">
        <v>27</v>
      </c>
      <c r="G76" s="68">
        <v>0</v>
      </c>
      <c r="H76" s="49" t="s">
        <v>40</v>
      </c>
      <c r="I76" s="11"/>
    </row>
    <row r="77" spans="1:10" ht="23.1" customHeight="1" thickBot="1">
      <c r="B77" s="12"/>
      <c r="C77" s="3"/>
      <c r="D77" s="4"/>
      <c r="E77" s="4"/>
      <c r="F77" s="5"/>
      <c r="G77" s="5"/>
      <c r="H77" s="3"/>
      <c r="I77" s="69">
        <f>[10]Ит.пр!I6</f>
        <v>0</v>
      </c>
      <c r="J77" s="61"/>
    </row>
    <row r="78" spans="1:10" ht="23.1" customHeight="1">
      <c r="A78" s="1"/>
      <c r="B78" s="2"/>
      <c r="C78" s="3"/>
      <c r="D78" s="4"/>
      <c r="E78" s="4"/>
      <c r="F78" s="5"/>
      <c r="G78" s="5"/>
      <c r="H78" s="3"/>
      <c r="I78" s="69">
        <f>[10]Ит.пр!I8</f>
        <v>0</v>
      </c>
      <c r="J78" s="61"/>
    </row>
    <row r="79" spans="1:10" ht="23.1" customHeight="1">
      <c r="A79" s="1"/>
      <c r="B79" s="24" t="str">
        <f>[1]реквизиты!$A$6</f>
        <v>Гл. судья, судья ВК</v>
      </c>
      <c r="C79" s="6"/>
      <c r="D79" s="6"/>
      <c r="E79" s="27"/>
      <c r="F79" s="24" t="str">
        <f>[1]реквизиты!$G$6</f>
        <v>А.С.Тимошин</v>
      </c>
      <c r="G79" s="24"/>
      <c r="H79" s="6"/>
      <c r="I79" s="14"/>
      <c r="J79" s="33"/>
    </row>
    <row r="80" spans="1:10" ht="23.1" customHeight="1">
      <c r="A80" s="1"/>
      <c r="B80" s="24"/>
      <c r="C80" s="7"/>
      <c r="D80" s="7"/>
      <c r="E80" s="28"/>
      <c r="F80" s="23" t="str">
        <f>[1]реквизиты!$G$7</f>
        <v>/г.Рыбинск/</v>
      </c>
      <c r="G80" s="23"/>
      <c r="H80" s="7"/>
      <c r="I80" s="14"/>
      <c r="J80" s="33"/>
    </row>
    <row r="81" spans="1:19" ht="23.1" customHeight="1">
      <c r="A81" s="1"/>
      <c r="B81" s="24" t="str">
        <f>[1]реквизиты!$A$8</f>
        <v>Гл. секретарь, судья ВК</v>
      </c>
      <c r="C81" s="7"/>
      <c r="D81" s="7"/>
      <c r="E81" s="28"/>
      <c r="F81" s="24" t="str">
        <f>[1]реквизиты!$G$8</f>
        <v>А.Н.Шелепин</v>
      </c>
      <c r="G81" s="24"/>
      <c r="H81" s="6"/>
      <c r="I81" s="32"/>
    </row>
    <row r="82" spans="1:19" ht="23.1" customHeight="1">
      <c r="C82" s="1"/>
      <c r="F82" t="str">
        <f>[1]реквизиты!$G$9</f>
        <v>/г.Рыбинск/</v>
      </c>
      <c r="H82" s="7"/>
      <c r="I82" s="32"/>
    </row>
    <row r="83" spans="1:19" ht="9" customHeight="1"/>
    <row r="84" spans="1:19" ht="29.25" customHeight="1">
      <c r="J84" s="1"/>
    </row>
    <row r="85" spans="1:19" ht="12" customHeight="1"/>
    <row r="86" spans="1:19" ht="21.75" customHeight="1"/>
    <row r="87" spans="1:19" ht="12" customHeight="1"/>
    <row r="88" spans="1:19" ht="12" customHeight="1"/>
    <row r="93" spans="1:19">
      <c r="S93" t="s">
        <v>11</v>
      </c>
    </row>
  </sheetData>
  <mergeCells count="31">
    <mergeCell ref="I18:I19"/>
    <mergeCell ref="A1:I1"/>
    <mergeCell ref="A2:I2"/>
    <mergeCell ref="A3:I3"/>
    <mergeCell ref="A4:I4"/>
    <mergeCell ref="H6:H7"/>
    <mergeCell ref="I6:I7"/>
    <mergeCell ref="I8:I9"/>
    <mergeCell ref="I12:I13"/>
    <mergeCell ref="I10:I11"/>
    <mergeCell ref="A22:A27"/>
    <mergeCell ref="A29:A34"/>
    <mergeCell ref="A15:A20"/>
    <mergeCell ref="B6:B7"/>
    <mergeCell ref="D6:D7"/>
    <mergeCell ref="C6:C7"/>
    <mergeCell ref="A8:A13"/>
    <mergeCell ref="A36:A41"/>
    <mergeCell ref="A71:A76"/>
    <mergeCell ref="A43:A48"/>
    <mergeCell ref="A50:A55"/>
    <mergeCell ref="A57:A62"/>
    <mergeCell ref="A64:A69"/>
    <mergeCell ref="J14:J15"/>
    <mergeCell ref="A5:I5"/>
    <mergeCell ref="G6:G7"/>
    <mergeCell ref="J8:J9"/>
    <mergeCell ref="J10:J11"/>
    <mergeCell ref="J12:J13"/>
    <mergeCell ref="F6:F7"/>
    <mergeCell ref="E6:E7"/>
  </mergeCells>
  <phoneticPr fontId="0" type="noConversion"/>
  <conditionalFormatting sqref="G21 G28 G35 G42 G49 G56 G63 G70">
    <cfRule type="cellIs" dxfId="0" priority="1" stopIfTrue="1" operator="equal">
      <formula>0</formula>
    </cfRule>
  </conditionalFormatting>
  <printOptions horizontalCentered="1"/>
  <pageMargins left="0" right="0" top="0.15748031496062992" bottom="0.11811023622047245" header="0.6692913385826772" footer="0.59055118110236227"/>
  <pageSetup paperSize="9" scale="81" pageOrder="overThenDown" orientation="portrait" copies="2" r:id="rId1"/>
  <headerFooter alignWithMargins="0"/>
  <rowBreaks count="1" manualBreakCount="1">
    <brk id="84" max="7" man="1"/>
  </rowBreaks>
  <colBreaks count="2" manualBreakCount="2">
    <brk id="13" max="1048575" man="1"/>
    <brk id="14" max="1048575" man="1"/>
  </colBreaks>
  <ignoredErrors>
    <ignoredError sqref="B8:B13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призеры</vt:lpstr>
      <vt:lpstr>призеры!Область_печати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xiaomi</cp:lastModifiedBy>
  <cp:lastPrinted>2019-12-15T13:03:27Z</cp:lastPrinted>
  <dcterms:created xsi:type="dcterms:W3CDTF">1996-10-08T23:32:33Z</dcterms:created>
  <dcterms:modified xsi:type="dcterms:W3CDTF">2019-12-15T17:55:39Z</dcterms:modified>
</cp:coreProperties>
</file>