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полуфинал" sheetId="3" r:id="rId3"/>
    <sheet name="Стартовый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<sst xmlns="http://schemas.openxmlformats.org/spreadsheetml/2006/main" count="286" uniqueCount="136">
  <si>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</si>
  <si>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</si>
  <si>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</si>
  <si>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</si>
  <si>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</si>
  <si>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</si>
  <si>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</si>
  <si>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</si>
  <si>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</si>
  <si>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</si>
  <si>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</si>
  <si>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</si>
  <si>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</si>
  <si>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</si>
  <si>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</si>
  <si>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</si>
  <si>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</si>
  <si>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</si>
  <si>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</si>
  <si>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</si>
  <si>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</si>
  <si>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</si>
  <si>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</si>
  <si>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</si>
  <si>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</si>
  <si>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</si>
  <si>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</si>
  <si>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</si>
  <si>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</si>
  <si>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</si>
  <si>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</si>
  <si>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</si>
  <si>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</si>
  <si>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</si>
  <si>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</si>
  <si>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</si>
  <si>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</si>
  <si>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</si>
  <si>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</si>
  <si>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</si>
  <si>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</si>
  <si>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</si>
  <si>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</si>
  <si>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</si>
  <si>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</si>
  <si>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</si>
  <si>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</si>
  <si>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</si>
  <si>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</si>
  <si>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</si>
  <si>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</si>
  <si>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</si>
  <si>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</si>
  <si>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</si>
  <si>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</si>
  <si>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</si>
  <si>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</si>
  <si>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</si>
  <si>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</si>
  <si>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</si>
  <si>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</si>
  <si>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за 3-е место</t>
  </si>
  <si>
    <t>Махов Олег Мухамедвич</t>
  </si>
  <si>
    <t>1986 кмс</t>
  </si>
  <si>
    <t>Нальчик</t>
  </si>
  <si>
    <t>Боготов М Саральпов О</t>
  </si>
  <si>
    <t>Махов Анзор Мухамедович</t>
  </si>
  <si>
    <t>Гереков Руслан Расулович</t>
  </si>
  <si>
    <t xml:space="preserve">1992 кмс </t>
  </si>
  <si>
    <t>Терек</t>
  </si>
  <si>
    <t>Мирзов Т</t>
  </si>
  <si>
    <t xml:space="preserve">Гетегежев Азамат Алимбекович </t>
  </si>
  <si>
    <t>1991 кмс</t>
  </si>
  <si>
    <t>Мирзов Казбек Темуразович</t>
  </si>
  <si>
    <t>Чесебий Абрек Аскербиевич</t>
  </si>
  <si>
    <t>07.02.1990 кмс</t>
  </si>
  <si>
    <t>Адыгея</t>
  </si>
  <si>
    <t>002747 001</t>
  </si>
  <si>
    <t>Хот Ю Хабаху А</t>
  </si>
  <si>
    <t>Шогенов Алим Хадисович</t>
  </si>
  <si>
    <t>14.01.1992 кмс</t>
  </si>
  <si>
    <t>Хапай Х Ошхунов Б</t>
  </si>
  <si>
    <t>Манжиков Николай</t>
  </si>
  <si>
    <t>1985 кмс</t>
  </si>
  <si>
    <t xml:space="preserve">Калмыкия </t>
  </si>
  <si>
    <t>Есенов В</t>
  </si>
  <si>
    <t>Саракаев Станислав Ахсаретович</t>
  </si>
  <si>
    <t>4.08.90 кмс</t>
  </si>
  <si>
    <t>РСО-Алания Беслан</t>
  </si>
  <si>
    <t>Кочиев А</t>
  </si>
  <si>
    <t>Магомадов Салам Алиевич</t>
  </si>
  <si>
    <t>1987 кмс</t>
  </si>
  <si>
    <t>Чеченская республика</t>
  </si>
  <si>
    <t>Чапаев В</t>
  </si>
  <si>
    <t>Дзайтаев Ильяс Мусаевич</t>
  </si>
  <si>
    <t>1989 кмс</t>
  </si>
  <si>
    <t>.Чапаев В Юсупов С</t>
  </si>
  <si>
    <t>Шаков Беслан Александрович</t>
  </si>
  <si>
    <t>1988 кмс</t>
  </si>
  <si>
    <t>Карачаево-Черкеская республика</t>
  </si>
  <si>
    <t xml:space="preserve">Пчелкин В </t>
  </si>
  <si>
    <t>Биджеев Ислам</t>
  </si>
  <si>
    <t>Малиев Радион</t>
  </si>
  <si>
    <t>07.04.1991 кмс</t>
  </si>
  <si>
    <t>Республика Дагестан</t>
  </si>
  <si>
    <t>Джанбеков Т</t>
  </si>
  <si>
    <t>Зайнуков Зайнутдин</t>
  </si>
  <si>
    <t>2.08.87 кмс</t>
  </si>
  <si>
    <t>Погосян Воскан Манукович</t>
  </si>
  <si>
    <t>Кр Кр Армавир</t>
  </si>
  <si>
    <t>Погосян В</t>
  </si>
  <si>
    <t>Кольва Вячеслав Владимирович</t>
  </si>
  <si>
    <t>Мамедов Хатаии Илгарович</t>
  </si>
  <si>
    <t>Псеунов М</t>
  </si>
  <si>
    <t>Чрагян Ашот Айкович</t>
  </si>
  <si>
    <t>Горбачевский Виктор Викторович</t>
  </si>
  <si>
    <t>Зазий Алий Кадырбекович</t>
  </si>
  <si>
    <t>27.08.86 кмс</t>
  </si>
  <si>
    <t>Ставропольский кр</t>
  </si>
  <si>
    <t>Папшуов М</t>
  </si>
  <si>
    <t>Кохов Аслан Хусинович</t>
  </si>
  <si>
    <t>28.06.90 кмс</t>
  </si>
  <si>
    <t>Бабгоев Олег Гамельевич</t>
  </si>
  <si>
    <t>1990 кмс</t>
  </si>
  <si>
    <t>КБР Нальчик</t>
  </si>
  <si>
    <t>Ким Р Гаунов А</t>
  </si>
  <si>
    <t>Гуков Алим Анзорович</t>
  </si>
  <si>
    <t>Пшнатлов Арсен Муссович</t>
  </si>
  <si>
    <t>в.к.62  кг.</t>
  </si>
  <si>
    <t>Джагарян Ваник Львович</t>
  </si>
  <si>
    <t>Бородин В</t>
  </si>
  <si>
    <t>4:0</t>
  </si>
  <si>
    <t>3:0</t>
  </si>
  <si>
    <t>3:1</t>
  </si>
  <si>
    <t>2:0</t>
  </si>
  <si>
    <t>б/м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</si>
</sst>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0"/>
      <color indexed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15" applyNumberFormat="1" applyFont="1" applyBorder="1" applyAlignment="1">
      <alignment/>
    </xf>
    <xf numFmtId="49" fontId="0" fillId="0" borderId="0" xfId="15" applyNumberFormat="1" applyFont="1" applyBorder="1" applyAlignment="1">
      <alignment/>
    </xf>
    <xf numFmtId="49" fontId="7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8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17" xfId="0" applyNumberFormat="1" applyBorder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20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49" fontId="0" fillId="0" borderId="18" xfId="0" applyNumberFormat="1" applyBorder="1" applyAlignment="1">
      <alignment/>
    </xf>
    <xf numFmtId="0" fontId="4" fillId="0" borderId="23" xfId="0" applyFont="1" applyBorder="1" applyAlignment="1">
      <alignment vertical="center" wrapText="1"/>
    </xf>
    <xf numFmtId="49" fontId="7" fillId="0" borderId="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49" fontId="6" fillId="0" borderId="0" xfId="15" applyNumberFormat="1" applyFont="1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18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15" applyNumberFormat="1" applyFont="1" applyBorder="1" applyAlignment="1">
      <alignment/>
    </xf>
    <xf numFmtId="0" fontId="7" fillId="0" borderId="0" xfId="15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5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5" xfId="0" applyNumberFormat="1" applyFont="1" applyBorder="1" applyAlignment="1">
      <alignment horizontal="center"/>
    </xf>
    <xf numFmtId="0" fontId="0" fillId="0" borderId="0" xfId="15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49" fontId="6" fillId="0" borderId="26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13" fillId="2" borderId="27" xfId="15" applyFont="1" applyFill="1" applyBorder="1" applyAlignment="1" applyProtection="1">
      <alignment horizontal="center" vertical="center" wrapText="1"/>
      <protection/>
    </xf>
    <xf numFmtId="0" fontId="13" fillId="2" borderId="28" xfId="15" applyFont="1" applyFill="1" applyBorder="1" applyAlignment="1" applyProtection="1">
      <alignment horizontal="center" vertical="center" wrapText="1"/>
      <protection/>
    </xf>
    <xf numFmtId="0" fontId="13" fillId="2" borderId="29" xfId="15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7" fillId="0" borderId="2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49" fontId="18" fillId="0" borderId="30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0" fillId="0" borderId="30" xfId="0" applyNumberFormat="1" applyBorder="1" applyAlignment="1">
      <alignment horizontal="center" vertical="center" wrapText="1"/>
    </xf>
    <xf numFmtId="0" fontId="4" fillId="0" borderId="0" xfId="15" applyFont="1" applyAlignment="1">
      <alignment horizontal="center"/>
    </xf>
    <xf numFmtId="0" fontId="7" fillId="0" borderId="30" xfId="15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0" fillId="0" borderId="30" xfId="15" applyFont="1" applyBorder="1" applyAlignment="1">
      <alignment horizontal="center" vertical="center" wrapText="1"/>
    </xf>
    <xf numFmtId="0" fontId="7" fillId="0" borderId="30" xfId="15" applyFont="1" applyFill="1" applyBorder="1" applyAlignment="1">
      <alignment horizontal="left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13" fillId="0" borderId="0" xfId="15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2" xfId="15" applyFont="1" applyBorder="1" applyAlignment="1">
      <alignment horizontal="left" vertical="center" wrapText="1"/>
    </xf>
    <xf numFmtId="0" fontId="7" fillId="0" borderId="31" xfId="15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7" fillId="0" borderId="32" xfId="15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6" xfId="15" applyFont="1" applyBorder="1" applyAlignment="1">
      <alignment horizontal="left" vertical="center" wrapText="1"/>
    </xf>
    <xf numFmtId="0" fontId="7" fillId="0" borderId="13" xfId="15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17" fillId="0" borderId="39" xfId="0" applyNumberFormat="1" applyFont="1" applyBorder="1" applyAlignment="1">
      <alignment horizontal="center" vertical="center" wrapText="1"/>
    </xf>
    <xf numFmtId="0" fontId="17" fillId="0" borderId="40" xfId="0" applyNumberFormat="1" applyFont="1" applyBorder="1" applyAlignment="1">
      <alignment horizontal="center" vertical="center" wrapText="1"/>
    </xf>
    <xf numFmtId="0" fontId="17" fillId="0" borderId="41" xfId="0" applyNumberFormat="1" applyFont="1" applyBorder="1" applyAlignment="1">
      <alignment horizontal="center" vertical="center" wrapText="1"/>
    </xf>
    <xf numFmtId="0" fontId="17" fillId="0" borderId="42" xfId="0" applyNumberFormat="1" applyFont="1" applyBorder="1" applyAlignment="1">
      <alignment horizontal="center" vertical="center" wrapText="1"/>
    </xf>
    <xf numFmtId="0" fontId="17" fillId="0" borderId="43" xfId="0" applyNumberFormat="1" applyFont="1" applyBorder="1" applyAlignment="1">
      <alignment horizontal="center" vertical="center" wrapText="1"/>
    </xf>
    <xf numFmtId="0" fontId="17" fillId="0" borderId="4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4" fillId="0" borderId="45" xfId="15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6" fillId="2" borderId="27" xfId="15" applyFont="1" applyFill="1" applyBorder="1" applyAlignment="1">
      <alignment horizontal="center" vertical="center" wrapText="1"/>
    </xf>
    <xf numFmtId="0" fontId="6" fillId="2" borderId="28" xfId="15" applyFont="1" applyFill="1" applyBorder="1" applyAlignment="1">
      <alignment horizontal="center" vertical="center" wrapText="1"/>
    </xf>
    <xf numFmtId="0" fontId="6" fillId="2" borderId="29" xfId="15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2" fillId="0" borderId="48" xfId="0" applyNumberFormat="1" applyFont="1" applyBorder="1" applyAlignment="1">
      <alignment horizontal="center" vertical="center" wrapText="1"/>
    </xf>
    <xf numFmtId="0" fontId="12" fillId="0" borderId="49" xfId="0" applyNumberFormat="1" applyFont="1" applyBorder="1" applyAlignment="1">
      <alignment horizontal="center" vertical="center" wrapText="1"/>
    </xf>
    <xf numFmtId="0" fontId="12" fillId="0" borderId="50" xfId="0" applyNumberFormat="1" applyFont="1" applyBorder="1" applyAlignment="1">
      <alignment horizontal="center" vertical="center" wrapText="1"/>
    </xf>
    <xf numFmtId="0" fontId="12" fillId="0" borderId="51" xfId="0" applyNumberFormat="1" applyFont="1" applyBorder="1" applyAlignment="1">
      <alignment horizontal="center" vertical="center" wrapText="1"/>
    </xf>
    <xf numFmtId="0" fontId="12" fillId="0" borderId="52" xfId="0" applyNumberFormat="1" applyFont="1" applyBorder="1" applyAlignment="1">
      <alignment horizontal="center" vertical="center" wrapText="1"/>
    </xf>
    <xf numFmtId="0" fontId="12" fillId="0" borderId="53" xfId="0" applyNumberFormat="1" applyFont="1" applyBorder="1" applyAlignment="1">
      <alignment horizontal="center" vertical="center" wrapText="1"/>
    </xf>
    <xf numFmtId="0" fontId="0" fillId="0" borderId="54" xfId="15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10" fillId="0" borderId="55" xfId="0" applyNumberFormat="1" applyFont="1" applyBorder="1" applyAlignment="1">
      <alignment horizontal="center" vertical="center" wrapText="1"/>
    </xf>
    <xf numFmtId="0" fontId="10" fillId="0" borderId="56" xfId="0" applyNumberFormat="1" applyFont="1" applyBorder="1" applyAlignment="1">
      <alignment horizontal="center" vertical="center" wrapText="1"/>
    </xf>
    <xf numFmtId="0" fontId="10" fillId="0" borderId="57" xfId="0" applyNumberFormat="1" applyFont="1" applyBorder="1" applyAlignment="1">
      <alignment horizontal="center" vertical="center" wrapText="1"/>
    </xf>
    <xf numFmtId="0" fontId="10" fillId="0" borderId="58" xfId="0" applyNumberFormat="1" applyFont="1" applyBorder="1" applyAlignment="1">
      <alignment horizontal="center" vertical="center" wrapText="1"/>
    </xf>
    <xf numFmtId="0" fontId="10" fillId="0" borderId="59" xfId="0" applyNumberFormat="1" applyFont="1" applyBorder="1" applyAlignment="1">
      <alignment horizontal="center" vertical="center" wrapText="1"/>
    </xf>
    <xf numFmtId="0" fontId="10" fillId="0" borderId="60" xfId="0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Турнир по борьбе САМБО памяти  К.А.Панагова</v>
          </cell>
        </row>
        <row r="3">
          <cell r="A3" t="str">
            <v>22-25 мая 2009 г.     г. Терек</v>
          </cell>
        </row>
        <row r="6">
          <cell r="A6" t="str">
            <v>Гл. судья, судья МК</v>
          </cell>
          <cell r="G6" t="str">
            <v>Х.Ю.Хапай</v>
          </cell>
        </row>
        <row r="7">
          <cell r="G7" t="str">
            <v>/Майкоп/</v>
          </cell>
        </row>
        <row r="8">
          <cell r="A8" t="str">
            <v>Гл. секретарь, судья РК</v>
          </cell>
          <cell r="G8" t="str">
            <v>И.Г.Циклаури</v>
          </cell>
        </row>
        <row r="9">
          <cell r="G9" t="str">
            <v>/Владикавказ/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70"/>
  <sheetViews>
    <sheetView tabSelected="1" workbookViewId="0" topLeftCell="A7">
      <selection activeCell="D34" sqref="D34:D35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18.75" thickBot="1">
      <c r="A1" s="161" t="s">
        <v>56</v>
      </c>
      <c r="B1" s="161"/>
      <c r="C1" s="161"/>
      <c r="D1" s="161"/>
      <c r="E1" s="161"/>
      <c r="F1" s="161"/>
      <c r="G1" s="161"/>
    </row>
    <row r="2" spans="2:7" ht="22.5" customHeight="1" thickBot="1">
      <c r="B2" s="157" t="s">
        <v>58</v>
      </c>
      <c r="C2" s="157"/>
      <c r="D2" s="158" t="str">
        <f>HYPERLINK('[1]реквизиты'!$A$2)</f>
        <v>Турнир по борьбе САМБО памяти  К.А.Панагова</v>
      </c>
      <c r="E2" s="159"/>
      <c r="F2" s="159"/>
      <c r="G2" s="160"/>
    </row>
    <row r="3" spans="2:7" ht="38.25" customHeight="1">
      <c r="B3" s="145"/>
      <c r="C3" s="154" t="str">
        <f>HYPERLINK('[1]реквизиты'!$A$3)</f>
        <v>22-25 мая 2009 г.     г. Терек</v>
      </c>
      <c r="D3" s="154"/>
      <c r="F3" s="155" t="str">
        <f>HYPERLINK('пр.взв.'!D4)</f>
        <v>в.к.62  кг.</v>
      </c>
      <c r="G3" s="156"/>
    </row>
    <row r="4" spans="1:7" ht="12.75">
      <c r="A4" s="168" t="s">
        <v>10</v>
      </c>
      <c r="B4" s="169" t="s">
        <v>5</v>
      </c>
      <c r="C4" s="168" t="s">
        <v>6</v>
      </c>
      <c r="D4" s="168" t="s">
        <v>7</v>
      </c>
      <c r="E4" s="168" t="s">
        <v>8</v>
      </c>
      <c r="F4" s="168" t="s">
        <v>11</v>
      </c>
      <c r="G4" s="168" t="s">
        <v>9</v>
      </c>
    </row>
    <row r="5" spans="1:7" ht="9.75" customHeight="1">
      <c r="A5" s="168"/>
      <c r="B5" s="169"/>
      <c r="C5" s="168"/>
      <c r="D5" s="168"/>
      <c r="E5" s="168"/>
      <c r="F5" s="168"/>
      <c r="G5" s="168"/>
    </row>
    <row r="6" spans="1:7" ht="11.25" customHeight="1">
      <c r="A6" s="166" t="s">
        <v>25</v>
      </c>
      <c r="B6" s="167">
        <v>11</v>
      </c>
      <c r="C6" s="164" t="str">
        <f>VLOOKUP(B6,'пр.взв.'!B5:G36,2,FALSE)</f>
        <v>Дзайтаев Ильяс Мусаевич</v>
      </c>
      <c r="D6" s="162" t="str">
        <f>VLOOKUP(B6,'пр.взв.'!B5:G36,3,FALSE)</f>
        <v>1989 кмс</v>
      </c>
      <c r="E6" s="162" t="str">
        <f>VLOOKUP(B6,'пр.взв.'!B5:G36,4,FALSE)</f>
        <v>Чеченская республика</v>
      </c>
      <c r="F6" s="162">
        <f>VLOOKUP(B6,'пр.взв.'!B5:G36,5,FALSE)</f>
        <v>0</v>
      </c>
      <c r="G6" s="164" t="str">
        <f>VLOOKUP(B6,'пр.взв.'!B5:G36,6,FALSE)</f>
        <v>.Чапаев В Юсупов С</v>
      </c>
    </row>
    <row r="7" spans="1:7" ht="11.25" customHeight="1">
      <c r="A7" s="166"/>
      <c r="B7" s="167"/>
      <c r="C7" s="165"/>
      <c r="D7" s="163"/>
      <c r="E7" s="163"/>
      <c r="F7" s="163"/>
      <c r="G7" s="165"/>
    </row>
    <row r="8" spans="1:7" ht="11.25" customHeight="1">
      <c r="A8" s="166" t="s">
        <v>26</v>
      </c>
      <c r="B8" s="167">
        <v>16</v>
      </c>
      <c r="C8" s="164" t="str">
        <f>VLOOKUP(B8,'пр.взв.'!B7:G70,2,FALSE)</f>
        <v>Джагарян Ваник Львович</v>
      </c>
      <c r="D8" s="162" t="str">
        <f>VLOOKUP(B8,'пр.взв.'!B7:G70,3,FALSE)</f>
        <v>1991 кмс</v>
      </c>
      <c r="E8" s="162" t="str">
        <f>VLOOKUP(B8,'пр.взв.'!B7:G70,4,FALSE)</f>
        <v>Кр Кр Армавир</v>
      </c>
      <c r="F8" s="162">
        <f>VLOOKUP(B8,'пр.взв.'!B7:G70,5,FALSE)</f>
        <v>0</v>
      </c>
      <c r="G8" s="164" t="str">
        <f>VLOOKUP(B8,'пр.взв.'!B7:G70,6,FALSE)</f>
        <v>Бородин В</v>
      </c>
    </row>
    <row r="9" spans="1:7" ht="11.25" customHeight="1">
      <c r="A9" s="166"/>
      <c r="B9" s="167"/>
      <c r="C9" s="165"/>
      <c r="D9" s="163"/>
      <c r="E9" s="163"/>
      <c r="F9" s="163"/>
      <c r="G9" s="165"/>
    </row>
    <row r="10" spans="1:7" ht="11.25" customHeight="1">
      <c r="A10" s="166" t="s">
        <v>28</v>
      </c>
      <c r="B10" s="167">
        <v>14</v>
      </c>
      <c r="C10" s="164" t="str">
        <f>VLOOKUP(B10,'пр.взв.'!B7:G70,2,FALSE)</f>
        <v>Малиев Радион</v>
      </c>
      <c r="D10" s="162" t="str">
        <f>VLOOKUP(B10,'пр.взв.'!B7:G70,3,FALSE)</f>
        <v>07.04.1991 кмс</v>
      </c>
      <c r="E10" s="162" t="str">
        <f>VLOOKUP(B10,'пр.взв.'!B7:G70,4,FALSE)</f>
        <v>Республика Дагестан</v>
      </c>
      <c r="F10" s="162">
        <f>VLOOKUP(B10,'пр.взв.'!B7:G70,5,FALSE)</f>
        <v>0</v>
      </c>
      <c r="G10" s="164" t="str">
        <f>VLOOKUP(B10,'пр.взв.'!B7:G70,6,FALSE)</f>
        <v>Джанбеков Т</v>
      </c>
    </row>
    <row r="11" spans="1:7" ht="11.25" customHeight="1">
      <c r="A11" s="166"/>
      <c r="B11" s="167"/>
      <c r="C11" s="165"/>
      <c r="D11" s="163"/>
      <c r="E11" s="163"/>
      <c r="F11" s="163"/>
      <c r="G11" s="165"/>
    </row>
    <row r="12" spans="1:7" ht="11.25" customHeight="1">
      <c r="A12" s="166" t="s">
        <v>28</v>
      </c>
      <c r="B12" s="167">
        <v>21</v>
      </c>
      <c r="C12" s="164" t="str">
        <f>VLOOKUP(B12,'пр.взв.'!B7:G70,2,FALSE)</f>
        <v>Зазий Алий Кадырбекович</v>
      </c>
      <c r="D12" s="162" t="str">
        <f>VLOOKUP(B12,'пр.взв.'!B7:G70,3,FALSE)</f>
        <v>27.08.86 кмс</v>
      </c>
      <c r="E12" s="162" t="str">
        <f>VLOOKUP(B12,'пр.взв.'!B7:G70,4,FALSE)</f>
        <v>Ставропольский кр</v>
      </c>
      <c r="F12" s="162">
        <f>VLOOKUP(B12,'пр.взв.'!B7:G70,5,FALSE)</f>
        <v>0</v>
      </c>
      <c r="G12" s="164" t="str">
        <f>VLOOKUP(B12,'пр.взв.'!B7:G70,6,FALSE)</f>
        <v>Папшуов М</v>
      </c>
    </row>
    <row r="13" spans="1:7" ht="11.25" customHeight="1">
      <c r="A13" s="166"/>
      <c r="B13" s="167"/>
      <c r="C13" s="165"/>
      <c r="D13" s="163"/>
      <c r="E13" s="163"/>
      <c r="F13" s="163"/>
      <c r="G13" s="165"/>
    </row>
    <row r="14" spans="1:7" ht="11.25" customHeight="1">
      <c r="A14" s="166" t="s">
        <v>135</v>
      </c>
      <c r="B14" s="167">
        <v>1</v>
      </c>
      <c r="C14" s="164" t="str">
        <f>VLOOKUP(B14,'пр.взв.'!B7:G70,2,FALSE)</f>
        <v>Зайнуков Зайнутдин</v>
      </c>
      <c r="D14" s="162" t="str">
        <f>VLOOKUP(B14,'пр.взв.'!B7:G70,3,FALSE)</f>
        <v>2.08.87 кмс</v>
      </c>
      <c r="E14" s="162" t="str">
        <f>VLOOKUP(B14,'пр.взв.'!B7:G70,4,FALSE)</f>
        <v>Республика Дагестан</v>
      </c>
      <c r="F14" s="162">
        <f>VLOOKUP(B14,'пр.взв.'!B7:G70,5,FALSE)</f>
        <v>0</v>
      </c>
      <c r="G14" s="164" t="str">
        <f>VLOOKUP(B14,'пр.взв.'!B7:G70,6,FALSE)</f>
        <v>Джанбеков Т</v>
      </c>
    </row>
    <row r="15" spans="1:7" ht="11.25" customHeight="1">
      <c r="A15" s="166"/>
      <c r="B15" s="167"/>
      <c r="C15" s="165"/>
      <c r="D15" s="163"/>
      <c r="E15" s="163"/>
      <c r="F15" s="163"/>
      <c r="G15" s="165"/>
    </row>
    <row r="16" spans="1:7" ht="11.25" customHeight="1">
      <c r="A16" s="166" t="s">
        <v>135</v>
      </c>
      <c r="B16" s="167">
        <v>2</v>
      </c>
      <c r="C16" s="164" t="str">
        <f>VLOOKUP(B16,'пр.взв.'!B7:G70,2,FALSE)</f>
        <v>Махов Анзор Мухамедович</v>
      </c>
      <c r="D16" s="162" t="str">
        <f>VLOOKUP(B16,'пр.взв.'!B7:G70,3,FALSE)</f>
        <v>1986 кмс</v>
      </c>
      <c r="E16" s="162" t="str">
        <f>VLOOKUP(B16,'пр.взв.'!B7:G70,4,FALSE)</f>
        <v>Нальчик</v>
      </c>
      <c r="F16" s="162">
        <f>VLOOKUP(B16,'пр.взв.'!B7:G70,5,FALSE)</f>
        <v>0</v>
      </c>
      <c r="G16" s="164" t="str">
        <f>VLOOKUP(B16,'пр.взв.'!B7:G70,6,FALSE)</f>
        <v>Боготов М Саральпов О</v>
      </c>
    </row>
    <row r="17" spans="1:7" ht="11.25" customHeight="1">
      <c r="A17" s="166"/>
      <c r="B17" s="167"/>
      <c r="C17" s="165"/>
      <c r="D17" s="163"/>
      <c r="E17" s="163"/>
      <c r="F17" s="163"/>
      <c r="G17" s="165"/>
    </row>
    <row r="18" spans="1:7" ht="11.25" customHeight="1">
      <c r="A18" s="166" t="s">
        <v>135</v>
      </c>
      <c r="B18" s="167">
        <v>3</v>
      </c>
      <c r="C18" s="164" t="str">
        <f>VLOOKUP(B18,'пр.взв.'!B7:G70,2,FALSE)</f>
        <v>Гереков Руслан Расулович</v>
      </c>
      <c r="D18" s="162" t="str">
        <f>VLOOKUP(B18,'пр.взв.'!B7:G70,3,FALSE)</f>
        <v>1992 кмс </v>
      </c>
      <c r="E18" s="162" t="str">
        <f>VLOOKUP(B18,'пр.взв.'!B7:G70,4,FALSE)</f>
        <v>Терек</v>
      </c>
      <c r="F18" s="162">
        <f>VLOOKUP(B18,'пр.взв.'!B7:G70,5,FALSE)</f>
        <v>0</v>
      </c>
      <c r="G18" s="164" t="str">
        <f>VLOOKUP(B18,'пр.взв.'!B7:G70,6,FALSE)</f>
        <v>Мирзов Т</v>
      </c>
    </row>
    <row r="19" spans="1:7" ht="11.25" customHeight="1">
      <c r="A19" s="166"/>
      <c r="B19" s="167"/>
      <c r="C19" s="165"/>
      <c r="D19" s="163"/>
      <c r="E19" s="163"/>
      <c r="F19" s="163"/>
      <c r="G19" s="165"/>
    </row>
    <row r="20" spans="1:7" ht="11.25" customHeight="1">
      <c r="A20" s="166" t="s">
        <v>135</v>
      </c>
      <c r="B20" s="167">
        <v>4</v>
      </c>
      <c r="C20" s="164" t="str">
        <f>VLOOKUP(B20,'пр.взв.'!B7:G70,2,FALSE)</f>
        <v>Гетегежев Азамат Алимбекович </v>
      </c>
      <c r="D20" s="162" t="str">
        <f>VLOOKUP(B20,'пр.взв.'!B7:G70,3,FALSE)</f>
        <v>1991 кмс</v>
      </c>
      <c r="E20" s="162" t="str">
        <f>VLOOKUP(B20,'пр.взв.'!B7:G70,4,FALSE)</f>
        <v>Терек</v>
      </c>
      <c r="F20" s="162">
        <f>VLOOKUP(B20,'пр.взв.'!B7:G70,5,FALSE)</f>
        <v>0</v>
      </c>
      <c r="G20" s="164" t="str">
        <f>VLOOKUP(B20,'пр.взв.'!B7:G70,6,FALSE)</f>
        <v>Мирзов Т</v>
      </c>
    </row>
    <row r="21" spans="1:7" ht="11.25" customHeight="1">
      <c r="A21" s="166"/>
      <c r="B21" s="167"/>
      <c r="C21" s="165"/>
      <c r="D21" s="163"/>
      <c r="E21" s="163"/>
      <c r="F21" s="163"/>
      <c r="G21" s="165"/>
    </row>
    <row r="22" spans="1:7" ht="11.25" customHeight="1">
      <c r="A22" s="166" t="s">
        <v>135</v>
      </c>
      <c r="B22" s="167">
        <v>5</v>
      </c>
      <c r="C22" s="164" t="str">
        <f>VLOOKUP(B22,'пр.взв.'!B7:G70,2,FALSE)</f>
        <v>Мирзов Казбек Темуразович</v>
      </c>
      <c r="D22" s="162" t="str">
        <f>VLOOKUP(B22,'пр.взв.'!B7:G70,3,FALSE)</f>
        <v>1991 кмс</v>
      </c>
      <c r="E22" s="162" t="str">
        <f>VLOOKUP(B22,'пр.взв.'!B7:G70,4,FALSE)</f>
        <v>Терек</v>
      </c>
      <c r="F22" s="162">
        <f>VLOOKUP(B22,'пр.взв.'!B7:G70,5,FALSE)</f>
        <v>0</v>
      </c>
      <c r="G22" s="164" t="str">
        <f>VLOOKUP(B22,'пр.взв.'!B7:G70,6,FALSE)</f>
        <v>Мирзов Т</v>
      </c>
    </row>
    <row r="23" spans="1:7" ht="11.25" customHeight="1">
      <c r="A23" s="166"/>
      <c r="B23" s="167"/>
      <c r="C23" s="165"/>
      <c r="D23" s="163"/>
      <c r="E23" s="163"/>
      <c r="F23" s="163"/>
      <c r="G23" s="165"/>
    </row>
    <row r="24" spans="1:7" ht="11.25" customHeight="1">
      <c r="A24" s="166" t="s">
        <v>135</v>
      </c>
      <c r="B24" s="167">
        <v>6</v>
      </c>
      <c r="C24" s="164" t="str">
        <f>VLOOKUP(B24,'пр.взв.'!B7:G70,2,FALSE)</f>
        <v>Чесебий Абрек Аскербиевич</v>
      </c>
      <c r="D24" s="162" t="str">
        <f>VLOOKUP(B24,'пр.взв.'!B7:G70,3,FALSE)</f>
        <v>07.02.1990 кмс</v>
      </c>
      <c r="E24" s="162" t="str">
        <f>VLOOKUP(B24,'пр.взв.'!B7:G70,4,FALSE)</f>
        <v>Адыгея</v>
      </c>
      <c r="F24" s="162" t="str">
        <f>VLOOKUP(B24,'пр.взв.'!B7:G70,5,FALSE)</f>
        <v>002747 001</v>
      </c>
      <c r="G24" s="164" t="str">
        <f>VLOOKUP(B24,'пр.взв.'!B7:G70,6,FALSE)</f>
        <v>Хот Ю Хабаху А</v>
      </c>
    </row>
    <row r="25" spans="1:7" ht="11.25" customHeight="1">
      <c r="A25" s="166"/>
      <c r="B25" s="167"/>
      <c r="C25" s="165"/>
      <c r="D25" s="163"/>
      <c r="E25" s="163"/>
      <c r="F25" s="163"/>
      <c r="G25" s="165"/>
    </row>
    <row r="26" spans="1:7" ht="11.25" customHeight="1">
      <c r="A26" s="166" t="s">
        <v>135</v>
      </c>
      <c r="B26" s="167">
        <v>7</v>
      </c>
      <c r="C26" s="164" t="str">
        <f>VLOOKUP(B26,'пр.взв.'!B7:G70,2,FALSE)</f>
        <v>Шогенов Алим Хадисович</v>
      </c>
      <c r="D26" s="162" t="str">
        <f>VLOOKUP(B26,'пр.взв.'!B7:G70,3,FALSE)</f>
        <v>14.01.1992 кмс</v>
      </c>
      <c r="E26" s="162" t="str">
        <f>VLOOKUP(B26,'пр.взв.'!B7:G70,4,FALSE)</f>
        <v>Адыгея</v>
      </c>
      <c r="F26" s="162">
        <f>VLOOKUP(B26,'пр.взв.'!B7:G70,5,FALSE)</f>
        <v>0</v>
      </c>
      <c r="G26" s="164" t="str">
        <f>VLOOKUP(B26,'пр.взв.'!B7:G70,6,FALSE)</f>
        <v>Хапай Х Ошхунов Б</v>
      </c>
    </row>
    <row r="27" spans="1:7" ht="11.25" customHeight="1">
      <c r="A27" s="166"/>
      <c r="B27" s="167"/>
      <c r="C27" s="165"/>
      <c r="D27" s="163"/>
      <c r="E27" s="163"/>
      <c r="F27" s="163"/>
      <c r="G27" s="165"/>
    </row>
    <row r="28" spans="1:7" ht="11.25" customHeight="1">
      <c r="A28" s="166" t="s">
        <v>135</v>
      </c>
      <c r="B28" s="167">
        <v>8</v>
      </c>
      <c r="C28" s="164" t="str">
        <f>VLOOKUP(B28,'пр.взв.'!B7:G70,2,FALSE)</f>
        <v>Манжиков Николай</v>
      </c>
      <c r="D28" s="162" t="str">
        <f>VLOOKUP(B28,'пр.взв.'!B7:G70,3,FALSE)</f>
        <v>1985 кмс</v>
      </c>
      <c r="E28" s="162" t="str">
        <f>VLOOKUP(B28,'пр.взв.'!B7:G70,4,FALSE)</f>
        <v>Калмыкия </v>
      </c>
      <c r="F28" s="162">
        <f>VLOOKUP(B28,'пр.взв.'!B7:G70,5,FALSE)</f>
        <v>0</v>
      </c>
      <c r="G28" s="164" t="str">
        <f>VLOOKUP(B28,'пр.взв.'!B7:G70,6,FALSE)</f>
        <v>Есенов В</v>
      </c>
    </row>
    <row r="29" spans="1:7" ht="11.25" customHeight="1">
      <c r="A29" s="166"/>
      <c r="B29" s="167"/>
      <c r="C29" s="165"/>
      <c r="D29" s="163"/>
      <c r="E29" s="163"/>
      <c r="F29" s="163"/>
      <c r="G29" s="165"/>
    </row>
    <row r="30" spans="1:7" ht="11.25" customHeight="1">
      <c r="A30" s="166" t="s">
        <v>135</v>
      </c>
      <c r="B30" s="167">
        <v>9</v>
      </c>
      <c r="C30" s="164" t="str">
        <f>VLOOKUP(B30,'пр.взв.'!B7:G70,2,FALSE)</f>
        <v>Саракаев Станислав Ахсаретович</v>
      </c>
      <c r="D30" s="162" t="str">
        <f>VLOOKUP(B30,'пр.взв.'!B7:G70,3,FALSE)</f>
        <v>4.08.90 кмс</v>
      </c>
      <c r="E30" s="162" t="str">
        <f>VLOOKUP(B30,'пр.взв.'!B7:G70,4,FALSE)</f>
        <v>РСО-Алания Беслан</v>
      </c>
      <c r="F30" s="162">
        <f>VLOOKUP(B30,'пр.взв.'!B7:G70,5,FALSE)</f>
        <v>0</v>
      </c>
      <c r="G30" s="164" t="str">
        <f>VLOOKUP(B30,'пр.взв.'!B7:G70,6,FALSE)</f>
        <v>Кочиев А</v>
      </c>
    </row>
    <row r="31" spans="1:7" ht="11.25" customHeight="1">
      <c r="A31" s="166"/>
      <c r="B31" s="167"/>
      <c r="C31" s="165"/>
      <c r="D31" s="163"/>
      <c r="E31" s="163"/>
      <c r="F31" s="163"/>
      <c r="G31" s="165"/>
    </row>
    <row r="32" spans="1:7" ht="11.25" customHeight="1">
      <c r="A32" s="166" t="s">
        <v>135</v>
      </c>
      <c r="B32" s="167">
        <v>10</v>
      </c>
      <c r="C32" s="164" t="str">
        <f>VLOOKUP(B32,'пр.взв.'!B7:G70,2,FALSE)</f>
        <v>Магомадов Салам Алиевич</v>
      </c>
      <c r="D32" s="162" t="str">
        <f>VLOOKUP(B32,'пр.взв.'!B7:G70,3,FALSE)</f>
        <v>1987 кмс</v>
      </c>
      <c r="E32" s="162" t="str">
        <f>VLOOKUP(B32,'пр.взв.'!B7:G70,4,FALSE)</f>
        <v>Чеченская республика</v>
      </c>
      <c r="F32" s="162">
        <f>VLOOKUP(B32,'пр.взв.'!B7:G70,5,FALSE)</f>
        <v>0</v>
      </c>
      <c r="G32" s="164" t="str">
        <f>VLOOKUP(B32,'пр.взв.'!B7:G70,6,FALSE)</f>
        <v>Чапаев В</v>
      </c>
    </row>
    <row r="33" spans="1:7" ht="11.25" customHeight="1">
      <c r="A33" s="166"/>
      <c r="B33" s="167"/>
      <c r="C33" s="165"/>
      <c r="D33" s="163"/>
      <c r="E33" s="163"/>
      <c r="F33" s="163"/>
      <c r="G33" s="165"/>
    </row>
    <row r="34" spans="1:7" ht="11.25" customHeight="1">
      <c r="A34" s="166" t="s">
        <v>135</v>
      </c>
      <c r="B34" s="167">
        <v>12</v>
      </c>
      <c r="C34" s="164" t="str">
        <f>VLOOKUP(B34,'пр.взв.'!B7:G70,2,FALSE)</f>
        <v>Шаков Беслан Александрович</v>
      </c>
      <c r="D34" s="162" t="str">
        <f>VLOOKUP(B34,'пр.взв.'!B7:G70,3,FALSE)</f>
        <v>1988 кмс</v>
      </c>
      <c r="E34" s="162" t="str">
        <f>VLOOKUP(B34,'пр.взв.'!B7:G70,4,FALSE)</f>
        <v>Карачаево-Черкеская республика</v>
      </c>
      <c r="F34" s="162">
        <f>VLOOKUP(B34,'пр.взв.'!B7:G70,5,FALSE)</f>
        <v>0</v>
      </c>
      <c r="G34" s="164" t="str">
        <f>VLOOKUP(B34,'пр.взв.'!B7:G70,6,FALSE)</f>
        <v>Пчелкин В </v>
      </c>
    </row>
    <row r="35" spans="1:7" ht="11.25" customHeight="1">
      <c r="A35" s="166"/>
      <c r="B35" s="167"/>
      <c r="C35" s="165"/>
      <c r="D35" s="163"/>
      <c r="E35" s="163"/>
      <c r="F35" s="163"/>
      <c r="G35" s="165"/>
    </row>
    <row r="36" spans="1:7" ht="11.25" customHeight="1">
      <c r="A36" s="166" t="s">
        <v>135</v>
      </c>
      <c r="B36" s="167">
        <v>13</v>
      </c>
      <c r="C36" s="164" t="str">
        <f>VLOOKUP(B36,'пр.взв.'!B7:G70,2,FALSE)</f>
        <v>Биджеев Ислам</v>
      </c>
      <c r="D36" s="162" t="str">
        <f>VLOOKUP(B36,'пр.взв.'!B7:G70,3,FALSE)</f>
        <v>1991 кмс</v>
      </c>
      <c r="E36" s="162" t="str">
        <f>VLOOKUP(B36,'пр.взв.'!B7:G70,4,FALSE)</f>
        <v>Карачаево-Черкеская республика</v>
      </c>
      <c r="F36" s="162">
        <f>VLOOKUP(B36,'пр.взв.'!B7:G70,5,FALSE)</f>
        <v>0</v>
      </c>
      <c r="G36" s="164" t="str">
        <f>VLOOKUP(B36,'пр.взв.'!B7:G70,6,FALSE)</f>
        <v>Пчелкин В </v>
      </c>
    </row>
    <row r="37" spans="1:7" ht="11.25" customHeight="1">
      <c r="A37" s="166"/>
      <c r="B37" s="167"/>
      <c r="C37" s="165"/>
      <c r="D37" s="163"/>
      <c r="E37" s="163"/>
      <c r="F37" s="163"/>
      <c r="G37" s="165"/>
    </row>
    <row r="38" spans="1:7" ht="11.25" customHeight="1">
      <c r="A38" s="166" t="s">
        <v>135</v>
      </c>
      <c r="B38" s="167">
        <v>15</v>
      </c>
      <c r="C38" s="164" t="str">
        <f>VLOOKUP(B38,'пр.взв.'!B7:G70,2,FALSE)</f>
        <v>Махов Олег Мухамедвич</v>
      </c>
      <c r="D38" s="162" t="str">
        <f>VLOOKUP(B38,'пр.взв.'!B7:G70,3,FALSE)</f>
        <v>1986 кмс</v>
      </c>
      <c r="E38" s="162" t="str">
        <f>VLOOKUP(B38,'пр.взв.'!B7:G70,4,FALSE)</f>
        <v>Нальчик</v>
      </c>
      <c r="F38" s="162">
        <f>VLOOKUP(B38,'пр.взв.'!B7:G70,5,FALSE)</f>
        <v>0</v>
      </c>
      <c r="G38" s="164" t="str">
        <f>VLOOKUP(B38,'пр.взв.'!B7:G70,6,FALSE)</f>
        <v>Боготов М Саральпов О</v>
      </c>
    </row>
    <row r="39" spans="1:7" ht="11.25" customHeight="1">
      <c r="A39" s="166"/>
      <c r="B39" s="167"/>
      <c r="C39" s="165"/>
      <c r="D39" s="163"/>
      <c r="E39" s="163"/>
      <c r="F39" s="163"/>
      <c r="G39" s="165"/>
    </row>
    <row r="40" spans="1:7" ht="11.25" customHeight="1">
      <c r="A40" s="166" t="s">
        <v>135</v>
      </c>
      <c r="B40" s="167">
        <v>17</v>
      </c>
      <c r="C40" s="164" t="str">
        <f>VLOOKUP(B40,'пр.взв.'!B7:G70,2,FALSE)</f>
        <v>Кольва Вячеслав Владимирович</v>
      </c>
      <c r="D40" s="162" t="str">
        <f>VLOOKUP(B40,'пр.взв.'!B7:G70,3,FALSE)</f>
        <v>1992 кмс </v>
      </c>
      <c r="E40" s="162" t="str">
        <f>VLOOKUP(B40,'пр.взв.'!B7:G70,4,FALSE)</f>
        <v>Кр Кр Армавир</v>
      </c>
      <c r="F40" s="162">
        <f>VLOOKUP(B40,'пр.взв.'!B7:G70,5,FALSE)</f>
        <v>0</v>
      </c>
      <c r="G40" s="164" t="str">
        <f>VLOOKUP(B40,'пр.взв.'!B7:G70,6,FALSE)</f>
        <v>Погосян В</v>
      </c>
    </row>
    <row r="41" spans="1:7" ht="11.25" customHeight="1">
      <c r="A41" s="166"/>
      <c r="B41" s="167"/>
      <c r="C41" s="165"/>
      <c r="D41" s="163"/>
      <c r="E41" s="163"/>
      <c r="F41" s="163"/>
      <c r="G41" s="165"/>
    </row>
    <row r="42" spans="1:7" ht="11.25" customHeight="1">
      <c r="A42" s="166" t="s">
        <v>135</v>
      </c>
      <c r="B42" s="167">
        <v>18</v>
      </c>
      <c r="C42" s="164" t="str">
        <f>VLOOKUP(B42,'пр.взв.'!B7:G70,2,FALSE)</f>
        <v>Мамедов Хатаии Илгарович</v>
      </c>
      <c r="D42" s="162" t="str">
        <f>VLOOKUP(B42,'пр.взв.'!B7:G70,3,FALSE)</f>
        <v>1989 кмс</v>
      </c>
      <c r="E42" s="162" t="str">
        <f>VLOOKUP(B42,'пр.взв.'!B7:G70,4,FALSE)</f>
        <v>Кр Кр Армавир</v>
      </c>
      <c r="F42" s="162">
        <f>VLOOKUP(B42,'пр.взв.'!B7:G70,5,FALSE)</f>
        <v>0</v>
      </c>
      <c r="G42" s="164" t="str">
        <f>VLOOKUP(B42,'пр.взв.'!B7:G70,6,FALSE)</f>
        <v>Псеунов М</v>
      </c>
    </row>
    <row r="43" spans="1:7" ht="11.25" customHeight="1">
      <c r="A43" s="166"/>
      <c r="B43" s="167"/>
      <c r="C43" s="165"/>
      <c r="D43" s="163"/>
      <c r="E43" s="163"/>
      <c r="F43" s="163"/>
      <c r="G43" s="165"/>
    </row>
    <row r="44" spans="1:7" ht="11.25" customHeight="1">
      <c r="A44" s="166" t="s">
        <v>135</v>
      </c>
      <c r="B44" s="167">
        <v>19</v>
      </c>
      <c r="C44" s="164" t="str">
        <f>VLOOKUP(B44,'пр.взв.'!B7:G70,2,FALSE)</f>
        <v>Погосян Воскан Манукович</v>
      </c>
      <c r="D44" s="162" t="str">
        <f>VLOOKUP(B44,'пр.взв.'!B7:G70,3,FALSE)</f>
        <v>1988 кмс</v>
      </c>
      <c r="E44" s="162" t="str">
        <f>VLOOKUP(B44,'пр.взв.'!B7:G70,4,FALSE)</f>
        <v>Кр Кр Армавир</v>
      </c>
      <c r="F44" s="162">
        <f>VLOOKUP(B44,'пр.взв.'!B7:G70,5,FALSE)</f>
        <v>0</v>
      </c>
      <c r="G44" s="164" t="str">
        <f>VLOOKUP(B44,'пр.взв.'!B7:G70,6,FALSE)</f>
        <v>Погосян В</v>
      </c>
    </row>
    <row r="45" spans="1:7" ht="11.25" customHeight="1">
      <c r="A45" s="166"/>
      <c r="B45" s="167"/>
      <c r="C45" s="165"/>
      <c r="D45" s="163"/>
      <c r="E45" s="163"/>
      <c r="F45" s="163"/>
      <c r="G45" s="165"/>
    </row>
    <row r="46" spans="1:7" ht="11.25" customHeight="1">
      <c r="A46" s="166" t="s">
        <v>135</v>
      </c>
      <c r="B46" s="167">
        <v>22</v>
      </c>
      <c r="C46" s="164" t="str">
        <f>VLOOKUP(B46,'пр.взв.'!B7:G70,2,FALSE)</f>
        <v>Кохов Аслан Хусинович</v>
      </c>
      <c r="D46" s="162" t="str">
        <f>VLOOKUP(B46,'пр.взв.'!B7:G70,3,FALSE)</f>
        <v>28.06.90 кмс</v>
      </c>
      <c r="E46" s="162" t="str">
        <f>VLOOKUP(B46,'пр.взв.'!B7:G70,4,FALSE)</f>
        <v>Ставропольский кр</v>
      </c>
      <c r="F46" s="162">
        <f>VLOOKUP(B46,'пр.взв.'!B7:G70,5,FALSE)</f>
        <v>0</v>
      </c>
      <c r="G46" s="164" t="str">
        <f>VLOOKUP(B46,'пр.взв.'!B7:G70,6,FALSE)</f>
        <v>Папшуов М</v>
      </c>
    </row>
    <row r="47" spans="1:7" ht="11.25" customHeight="1">
      <c r="A47" s="166"/>
      <c r="B47" s="167"/>
      <c r="C47" s="165"/>
      <c r="D47" s="163"/>
      <c r="E47" s="163"/>
      <c r="F47" s="163"/>
      <c r="G47" s="165"/>
    </row>
    <row r="48" spans="1:7" ht="11.25" customHeight="1">
      <c r="A48" s="166" t="s">
        <v>135</v>
      </c>
      <c r="B48" s="167">
        <v>23</v>
      </c>
      <c r="C48" s="164" t="str">
        <f>VLOOKUP(B48,'пр.взв.'!B7:G70,2,FALSE)</f>
        <v>Бабгоев Олег Гамельевич</v>
      </c>
      <c r="D48" s="162" t="str">
        <f>VLOOKUP(B48,'пр.взв.'!B7:G70,3,FALSE)</f>
        <v>1990 кмс</v>
      </c>
      <c r="E48" s="162" t="str">
        <f>VLOOKUP(B48,'пр.взв.'!B7:G70,4,FALSE)</f>
        <v>КБР Нальчик</v>
      </c>
      <c r="F48" s="162">
        <f>VLOOKUP(B48,'пр.взв.'!B7:G70,5,FALSE)</f>
        <v>0</v>
      </c>
      <c r="G48" s="164" t="str">
        <f>VLOOKUP(B48,'пр.взв.'!B7:G70,6,FALSE)</f>
        <v>Ким Р Гаунов А</v>
      </c>
    </row>
    <row r="49" spans="1:7" ht="11.25" customHeight="1">
      <c r="A49" s="166"/>
      <c r="B49" s="167"/>
      <c r="C49" s="165"/>
      <c r="D49" s="163"/>
      <c r="E49" s="163"/>
      <c r="F49" s="163"/>
      <c r="G49" s="165"/>
    </row>
    <row r="50" spans="1:7" ht="11.25" customHeight="1">
      <c r="A50" s="166" t="s">
        <v>135</v>
      </c>
      <c r="B50" s="167">
        <v>24</v>
      </c>
      <c r="C50" s="164" t="str">
        <f>VLOOKUP(B50,'пр.взв.'!B7:G70,2,FALSE)</f>
        <v>Гуков Алим Анзорович</v>
      </c>
      <c r="D50" s="162" t="str">
        <f>VLOOKUP(B50,'пр.взв.'!B7:G70,3,FALSE)</f>
        <v>1991 кмс</v>
      </c>
      <c r="E50" s="162" t="str">
        <f>VLOOKUP(B50,'пр.взв.'!B7:G70,4,FALSE)</f>
        <v>Карачаево-Черкеская республика</v>
      </c>
      <c r="F50" s="162">
        <f>VLOOKUP(B50,'пр.взв.'!B7:G70,5,FALSE)</f>
        <v>0</v>
      </c>
      <c r="G50" s="164" t="str">
        <f>VLOOKUP(B50,'пр.взв.'!B7:G70,6,FALSE)</f>
        <v>Пчелкин В </v>
      </c>
    </row>
    <row r="51" spans="1:7" ht="11.25" customHeight="1">
      <c r="A51" s="166"/>
      <c r="B51" s="167"/>
      <c r="C51" s="165"/>
      <c r="D51" s="163"/>
      <c r="E51" s="163"/>
      <c r="F51" s="163"/>
      <c r="G51" s="165"/>
    </row>
    <row r="52" spans="1:7" ht="11.25" customHeight="1">
      <c r="A52" s="166" t="s">
        <v>135</v>
      </c>
      <c r="B52" s="167">
        <v>25</v>
      </c>
      <c r="C52" s="164" t="str">
        <f>VLOOKUP(B52,'пр.взв.'!B7:G70,2,FALSE)</f>
        <v>Пшнатлов Арсен Муссович</v>
      </c>
      <c r="D52" s="162" t="str">
        <f>VLOOKUP(B52,'пр.взв.'!B7:G70,3,FALSE)</f>
        <v>1988 кмс</v>
      </c>
      <c r="E52" s="162" t="str">
        <f>VLOOKUP(B52,'пр.взв.'!B7:G70,4,FALSE)</f>
        <v>Карачаево-Черкеская республика</v>
      </c>
      <c r="F52" s="162">
        <f>VLOOKUP(B52,'пр.взв.'!B7:G70,5,FALSE)</f>
        <v>0</v>
      </c>
      <c r="G52" s="164" t="str">
        <f>VLOOKUP(B52,'пр.взв.'!B7:G70,6,FALSE)</f>
        <v>Пчелкин В </v>
      </c>
    </row>
    <row r="53" spans="1:7" ht="11.25" customHeight="1">
      <c r="A53" s="166"/>
      <c r="B53" s="167"/>
      <c r="C53" s="165"/>
      <c r="D53" s="163"/>
      <c r="E53" s="163"/>
      <c r="F53" s="163"/>
      <c r="G53" s="165"/>
    </row>
    <row r="54" spans="1:7" ht="11.25" customHeight="1">
      <c r="A54" s="166" t="s">
        <v>135</v>
      </c>
      <c r="B54" s="167">
        <v>26</v>
      </c>
      <c r="C54" s="170" t="str">
        <f>VLOOKUP(B54,'пр.взв.'!B7:G70,2,FALSE)</f>
        <v>Чрагян Ашот Айкович</v>
      </c>
      <c r="D54" s="171" t="str">
        <f>VLOOKUP(B54,'пр.взв.'!B7:G70,3,FALSE)</f>
        <v>1991 кмс</v>
      </c>
      <c r="E54" s="171" t="str">
        <f>VLOOKUP(B54,'пр.взв.'!B7:G70,4,FALSE)</f>
        <v>Кр Кр Армавир</v>
      </c>
      <c r="F54" s="171">
        <f>VLOOKUP(B54,'пр.взв.'!B7:G70,5,FALSE)</f>
        <v>0</v>
      </c>
      <c r="G54" s="170" t="str">
        <f>VLOOKUP(B54,'пр.взв.'!B7:G70,6,FALSE)</f>
        <v>Погосян В</v>
      </c>
    </row>
    <row r="55" spans="1:7" ht="11.25" customHeight="1">
      <c r="A55" s="166"/>
      <c r="B55" s="167"/>
      <c r="C55" s="170"/>
      <c r="D55" s="171"/>
      <c r="E55" s="171"/>
      <c r="F55" s="171"/>
      <c r="G55" s="170"/>
    </row>
    <row r="56" spans="1:7" ht="11.25" customHeight="1">
      <c r="A56" s="173"/>
      <c r="B56" s="174"/>
      <c r="C56" s="172" t="e">
        <f>VLOOKUP(B56,'пр.взв.'!B7:G70,2,FALSE)</f>
        <v>#N/A</v>
      </c>
      <c r="D56" s="153" t="e">
        <f>VLOOKUP(B56,'пр.взв.'!B7:G70,3,FALSE)</f>
        <v>#N/A</v>
      </c>
      <c r="E56" s="153" t="e">
        <f>VLOOKUP(B56,'пр.взв.'!B7:G70,4,FALSE)</f>
        <v>#N/A</v>
      </c>
      <c r="F56" s="153" t="e">
        <f>VLOOKUP(B56,'пр.взв.'!B7:G70,5,FALSE)</f>
        <v>#N/A</v>
      </c>
      <c r="G56" s="172" t="e">
        <f>VLOOKUP(B56,'пр.взв.'!B7:G70,6,FALSE)</f>
        <v>#N/A</v>
      </c>
    </row>
    <row r="57" spans="1:7" ht="11.25" customHeight="1">
      <c r="A57" s="173"/>
      <c r="B57" s="174"/>
      <c r="C57" s="172"/>
      <c r="D57" s="153"/>
      <c r="E57" s="153"/>
      <c r="F57" s="153"/>
      <c r="G57" s="172"/>
    </row>
    <row r="58" spans="1:7" ht="11.25" customHeight="1">
      <c r="A58" s="173"/>
      <c r="B58" s="174"/>
      <c r="C58" s="172" t="e">
        <f>VLOOKUP(B58,'пр.взв.'!B7:G70,2,FALSE)</f>
        <v>#N/A</v>
      </c>
      <c r="D58" s="153" t="e">
        <f>VLOOKUP(B58,'пр.взв.'!B7:G70,3,FALSE)</f>
        <v>#N/A</v>
      </c>
      <c r="E58" s="153" t="e">
        <f>VLOOKUP(B58,'пр.взв.'!B7:G70,4,FALSE)</f>
        <v>#N/A</v>
      </c>
      <c r="F58" s="153" t="e">
        <f>VLOOKUP(B58,'пр.взв.'!B7:G70,5,FALSE)</f>
        <v>#N/A</v>
      </c>
      <c r="G58" s="172" t="e">
        <f>VLOOKUP(B58,'пр.взв.'!B7:G70,6,FALSE)</f>
        <v>#N/A</v>
      </c>
    </row>
    <row r="59" spans="1:7" ht="11.25" customHeight="1">
      <c r="A59" s="173"/>
      <c r="B59" s="174"/>
      <c r="C59" s="172"/>
      <c r="D59" s="153"/>
      <c r="E59" s="153"/>
      <c r="F59" s="153"/>
      <c r="G59" s="172"/>
    </row>
    <row r="60" spans="1:6" ht="12.75">
      <c r="A60" s="135" t="str">
        <f>HYPERLINK('[1]реквизиты'!$A$6)</f>
        <v>Гл. судья, судья МК</v>
      </c>
      <c r="B60" s="32"/>
      <c r="C60" s="137"/>
      <c r="D60" s="144"/>
      <c r="E60" s="138" t="str">
        <f>HYPERLINK('[1]реквизиты'!$G$6)</f>
        <v>Х.Ю.Хапай</v>
      </c>
      <c r="F60" s="139" t="str">
        <f>HYPERLINK('[1]реквизиты'!$G$7)</f>
        <v>/Майкоп/</v>
      </c>
    </row>
    <row r="61" spans="1:7" ht="34.5" customHeight="1">
      <c r="A61" s="135" t="str">
        <f>HYPERLINK('[1]реквизиты'!$A$8)</f>
        <v>Гл. секретарь, судья РК</v>
      </c>
      <c r="B61" s="32"/>
      <c r="C61" s="137"/>
      <c r="D61" s="144"/>
      <c r="E61" s="138" t="str">
        <f>HYPERLINK('[1]реквизиты'!$G$8)</f>
        <v>И.Г.Циклаури</v>
      </c>
      <c r="F61" s="139" t="str">
        <f>HYPERLINK('[1]реквизиты'!$G$9)</f>
        <v>/Владикавказ/</v>
      </c>
      <c r="G61" s="32"/>
    </row>
    <row r="62" spans="1:7" ht="12.75">
      <c r="A62" s="32"/>
      <c r="B62" s="32"/>
      <c r="C62" s="32"/>
      <c r="D62" s="32"/>
      <c r="E62" s="32"/>
      <c r="G62" s="32"/>
    </row>
    <row r="63" spans="1:7" ht="12.75">
      <c r="A63" s="32"/>
      <c r="B63" s="32"/>
      <c r="C63" s="32"/>
      <c r="D63" s="32"/>
      <c r="E63" s="32"/>
      <c r="F63" s="32"/>
      <c r="G63" s="32"/>
    </row>
    <row r="64" spans="1:7" ht="12.75">
      <c r="A64" s="32"/>
      <c r="B64" s="32"/>
      <c r="C64" s="32"/>
      <c r="D64" s="32"/>
      <c r="E64" s="32"/>
      <c r="F64" s="32"/>
      <c r="G64" s="32"/>
    </row>
    <row r="65" spans="1:5" ht="27.75" customHeight="1">
      <c r="A65" s="30"/>
      <c r="C65" s="37"/>
      <c r="D65" s="37"/>
      <c r="E65" s="37"/>
    </row>
    <row r="66" spans="1:5" ht="12.75">
      <c r="A66" s="30"/>
      <c r="B66" s="38"/>
      <c r="C66" s="38"/>
      <c r="D66" s="38"/>
      <c r="E66" s="38"/>
    </row>
    <row r="67" spans="1:6" ht="12.75">
      <c r="A67" s="30"/>
      <c r="B67" s="38"/>
      <c r="C67" s="38"/>
      <c r="D67" s="38"/>
      <c r="E67" s="38"/>
      <c r="F67" s="38"/>
    </row>
    <row r="68" spans="1:6" ht="12.75">
      <c r="A68" s="30"/>
      <c r="B68" s="38"/>
      <c r="C68" s="38"/>
      <c r="D68" s="38"/>
      <c r="E68" s="38"/>
      <c r="F68" s="38"/>
    </row>
    <row r="69" ht="12.75">
      <c r="A69" s="30"/>
    </row>
    <row r="70" ht="12.75">
      <c r="A70" s="30"/>
    </row>
  </sheetData>
  <mergeCells count="201">
    <mergeCell ref="E52:E53"/>
    <mergeCell ref="E48:E49"/>
    <mergeCell ref="F54:F55"/>
    <mergeCell ref="F52:F53"/>
    <mergeCell ref="D58:D59"/>
    <mergeCell ref="G56:G57"/>
    <mergeCell ref="E56:E57"/>
    <mergeCell ref="F56:F57"/>
    <mergeCell ref="E58:E59"/>
    <mergeCell ref="F58:F59"/>
    <mergeCell ref="G54:G55"/>
    <mergeCell ref="E54:E55"/>
    <mergeCell ref="G58:G59"/>
    <mergeCell ref="A56:A57"/>
    <mergeCell ref="B56:B57"/>
    <mergeCell ref="C56:C57"/>
    <mergeCell ref="D56:D57"/>
    <mergeCell ref="A58:A59"/>
    <mergeCell ref="B58:B59"/>
    <mergeCell ref="C58:C59"/>
    <mergeCell ref="A54:A55"/>
    <mergeCell ref="B54:B55"/>
    <mergeCell ref="C54:C55"/>
    <mergeCell ref="D54:D55"/>
    <mergeCell ref="D50:D51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F8:F9"/>
    <mergeCell ref="F10:F11"/>
    <mergeCell ref="F16:F17"/>
    <mergeCell ref="F18:F19"/>
    <mergeCell ref="A4:A5"/>
    <mergeCell ref="B4:B5"/>
    <mergeCell ref="C4:C5"/>
    <mergeCell ref="D4:D5"/>
    <mergeCell ref="E4:E5"/>
    <mergeCell ref="G4:G5"/>
    <mergeCell ref="E6:E7"/>
    <mergeCell ref="G6:G7"/>
    <mergeCell ref="F4:F5"/>
    <mergeCell ref="F6:F7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E14:E15"/>
    <mergeCell ref="G14:G15"/>
    <mergeCell ref="A12:A13"/>
    <mergeCell ref="B12:B13"/>
    <mergeCell ref="C12:C13"/>
    <mergeCell ref="D12:D13"/>
    <mergeCell ref="F12:F13"/>
    <mergeCell ref="F14:F15"/>
    <mergeCell ref="E10:E11"/>
    <mergeCell ref="G10:G11"/>
    <mergeCell ref="E12:E13"/>
    <mergeCell ref="G12:G13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G22:G23"/>
    <mergeCell ref="A20:A21"/>
    <mergeCell ref="B20:B21"/>
    <mergeCell ref="C20:C21"/>
    <mergeCell ref="D20:D21"/>
    <mergeCell ref="F20:F21"/>
    <mergeCell ref="F22:F23"/>
    <mergeCell ref="A22:A23"/>
    <mergeCell ref="B22:B23"/>
    <mergeCell ref="C22:C23"/>
    <mergeCell ref="E18:E19"/>
    <mergeCell ref="G18:G19"/>
    <mergeCell ref="E20:E21"/>
    <mergeCell ref="G20:G21"/>
    <mergeCell ref="A24:A25"/>
    <mergeCell ref="B24:B25"/>
    <mergeCell ref="C24:C25"/>
    <mergeCell ref="D24:D25"/>
    <mergeCell ref="D22:D23"/>
    <mergeCell ref="E22:E23"/>
    <mergeCell ref="E30:E31"/>
    <mergeCell ref="F30:F31"/>
    <mergeCell ref="F24:F25"/>
    <mergeCell ref="F26:F27"/>
    <mergeCell ref="F28:F29"/>
    <mergeCell ref="A28:A29"/>
    <mergeCell ref="B28:B29"/>
    <mergeCell ref="C28:C29"/>
    <mergeCell ref="D28:D29"/>
    <mergeCell ref="A30:A31"/>
    <mergeCell ref="B30:B31"/>
    <mergeCell ref="C30:C31"/>
    <mergeCell ref="D30:D31"/>
    <mergeCell ref="A1:G1"/>
    <mergeCell ref="E26:E27"/>
    <mergeCell ref="G26:G27"/>
    <mergeCell ref="E28:E29"/>
    <mergeCell ref="G28:G29"/>
    <mergeCell ref="A26:A27"/>
    <mergeCell ref="B26:B27"/>
    <mergeCell ref="C26:C27"/>
    <mergeCell ref="D26:D27"/>
    <mergeCell ref="E24:E25"/>
    <mergeCell ref="C3:D3"/>
    <mergeCell ref="F3:G3"/>
    <mergeCell ref="B2:C2"/>
    <mergeCell ref="D2:G2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workbookViewId="0" topLeftCell="A10">
      <selection activeCell="B7" sqref="B7:G5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157" t="s">
        <v>55</v>
      </c>
      <c r="B1" s="157"/>
      <c r="C1" s="157"/>
      <c r="D1" s="157"/>
      <c r="E1" s="157"/>
      <c r="F1" s="157"/>
      <c r="G1" s="157"/>
    </row>
    <row r="2" spans="3:9" ht="27.75" customHeight="1" thickBot="1">
      <c r="C2" s="158" t="str">
        <f>HYPERLINK('[1]реквизиты'!$A$2)</f>
        <v>Турнир по борьбе САМБО памяти  К.А.Панагова</v>
      </c>
      <c r="D2" s="159"/>
      <c r="E2" s="159"/>
      <c r="F2" s="160"/>
      <c r="G2" s="126"/>
      <c r="H2" s="126"/>
      <c r="I2" s="126"/>
    </row>
    <row r="3" spans="1:7" ht="12.75" customHeight="1">
      <c r="A3" s="184" t="str">
        <f>HYPERLINK('[1]реквизиты'!$A$3)</f>
        <v>22-25 мая 2009 г.     г. Терек</v>
      </c>
      <c r="B3" s="184"/>
      <c r="C3" s="184"/>
      <c r="D3" s="184"/>
      <c r="E3" s="184"/>
      <c r="F3" s="184"/>
      <c r="G3" s="184"/>
    </row>
    <row r="4" spans="4:5" ht="12.75">
      <c r="D4" s="185" t="s">
        <v>128</v>
      </c>
      <c r="E4" s="185"/>
    </row>
    <row r="5" spans="1:7" ht="12.75" customHeight="1">
      <c r="A5" s="178" t="s">
        <v>4</v>
      </c>
      <c r="B5" s="178" t="s">
        <v>5</v>
      </c>
      <c r="C5" s="178" t="s">
        <v>6</v>
      </c>
      <c r="D5" s="178" t="s">
        <v>7</v>
      </c>
      <c r="E5" s="178" t="s">
        <v>8</v>
      </c>
      <c r="F5" s="178" t="s">
        <v>11</v>
      </c>
      <c r="G5" s="178" t="s">
        <v>9</v>
      </c>
    </row>
    <row r="6" spans="1:7" ht="12.75" customHeight="1">
      <c r="A6" s="177"/>
      <c r="B6" s="177"/>
      <c r="C6" s="177"/>
      <c r="D6" s="177"/>
      <c r="E6" s="177"/>
      <c r="F6" s="177"/>
      <c r="G6" s="177"/>
    </row>
    <row r="7" spans="1:7" ht="12.75" customHeight="1">
      <c r="A7" s="186" t="s">
        <v>25</v>
      </c>
      <c r="B7" s="188">
        <v>1</v>
      </c>
      <c r="C7" s="152" t="s">
        <v>106</v>
      </c>
      <c r="D7" s="176" t="s">
        <v>107</v>
      </c>
      <c r="E7" s="180" t="s">
        <v>104</v>
      </c>
      <c r="F7" s="182"/>
      <c r="G7" s="152" t="s">
        <v>105</v>
      </c>
    </row>
    <row r="8" spans="1:7" ht="15" customHeight="1">
      <c r="A8" s="186"/>
      <c r="B8" s="188"/>
      <c r="C8" s="175"/>
      <c r="D8" s="177"/>
      <c r="E8" s="181"/>
      <c r="F8" s="183"/>
      <c r="G8" s="175"/>
    </row>
    <row r="9" spans="1:7" ht="12.75" customHeight="1">
      <c r="A9" s="186" t="s">
        <v>26</v>
      </c>
      <c r="B9" s="188">
        <v>2</v>
      </c>
      <c r="C9" s="152" t="s">
        <v>66</v>
      </c>
      <c r="D9" s="176" t="s">
        <v>63</v>
      </c>
      <c r="E9" s="180" t="s">
        <v>64</v>
      </c>
      <c r="F9" s="182"/>
      <c r="G9" s="152" t="s">
        <v>65</v>
      </c>
    </row>
    <row r="10" spans="1:7" ht="15" customHeight="1">
      <c r="A10" s="186"/>
      <c r="B10" s="188"/>
      <c r="C10" s="175"/>
      <c r="D10" s="177"/>
      <c r="E10" s="181"/>
      <c r="F10" s="183"/>
      <c r="G10" s="175"/>
    </row>
    <row r="11" spans="1:7" ht="15" customHeight="1">
      <c r="A11" s="186" t="s">
        <v>28</v>
      </c>
      <c r="B11" s="187">
        <v>3</v>
      </c>
      <c r="C11" s="152" t="s">
        <v>67</v>
      </c>
      <c r="D11" s="176" t="s">
        <v>68</v>
      </c>
      <c r="E11" s="180" t="s">
        <v>69</v>
      </c>
      <c r="F11" s="182"/>
      <c r="G11" s="152" t="s">
        <v>70</v>
      </c>
    </row>
    <row r="12" spans="1:7" ht="15.75" customHeight="1">
      <c r="A12" s="186"/>
      <c r="B12" s="187"/>
      <c r="C12" s="175"/>
      <c r="D12" s="177"/>
      <c r="E12" s="181"/>
      <c r="F12" s="183"/>
      <c r="G12" s="175"/>
    </row>
    <row r="13" spans="1:7" ht="12.75" customHeight="1">
      <c r="A13" s="186" t="s">
        <v>30</v>
      </c>
      <c r="B13" s="188">
        <v>4</v>
      </c>
      <c r="C13" s="152" t="s">
        <v>71</v>
      </c>
      <c r="D13" s="178" t="s">
        <v>72</v>
      </c>
      <c r="E13" s="180" t="s">
        <v>69</v>
      </c>
      <c r="F13" s="182"/>
      <c r="G13" s="152" t="s">
        <v>70</v>
      </c>
    </row>
    <row r="14" spans="1:7" ht="15" customHeight="1">
      <c r="A14" s="186"/>
      <c r="B14" s="188"/>
      <c r="C14" s="175"/>
      <c r="D14" s="177"/>
      <c r="E14" s="181"/>
      <c r="F14" s="183"/>
      <c r="G14" s="175"/>
    </row>
    <row r="15" spans="1:7" ht="12.75" customHeight="1">
      <c r="A15" s="186" t="s">
        <v>32</v>
      </c>
      <c r="B15" s="189">
        <v>5</v>
      </c>
      <c r="C15" s="152" t="s">
        <v>73</v>
      </c>
      <c r="D15" s="178" t="s">
        <v>72</v>
      </c>
      <c r="E15" s="180" t="s">
        <v>69</v>
      </c>
      <c r="F15" s="182"/>
      <c r="G15" s="152" t="s">
        <v>70</v>
      </c>
    </row>
    <row r="16" spans="1:7" ht="15" customHeight="1">
      <c r="A16" s="186"/>
      <c r="B16" s="188"/>
      <c r="C16" s="175"/>
      <c r="D16" s="177"/>
      <c r="E16" s="181"/>
      <c r="F16" s="183"/>
      <c r="G16" s="175"/>
    </row>
    <row r="17" spans="1:7" ht="12.75" customHeight="1">
      <c r="A17" s="186" t="s">
        <v>34</v>
      </c>
      <c r="B17" s="188">
        <v>6</v>
      </c>
      <c r="C17" s="152" t="s">
        <v>74</v>
      </c>
      <c r="D17" s="176" t="s">
        <v>75</v>
      </c>
      <c r="E17" s="180" t="s">
        <v>76</v>
      </c>
      <c r="F17" s="182" t="s">
        <v>77</v>
      </c>
      <c r="G17" s="152" t="s">
        <v>78</v>
      </c>
    </row>
    <row r="18" spans="1:7" ht="15" customHeight="1">
      <c r="A18" s="186"/>
      <c r="B18" s="188"/>
      <c r="C18" s="175"/>
      <c r="D18" s="177"/>
      <c r="E18" s="181"/>
      <c r="F18" s="183"/>
      <c r="G18" s="190"/>
    </row>
    <row r="19" spans="1:7" ht="12.75" customHeight="1">
      <c r="A19" s="186" t="s">
        <v>35</v>
      </c>
      <c r="B19" s="187">
        <v>7</v>
      </c>
      <c r="C19" s="152" t="s">
        <v>79</v>
      </c>
      <c r="D19" s="176" t="s">
        <v>80</v>
      </c>
      <c r="E19" s="180" t="s">
        <v>76</v>
      </c>
      <c r="F19" s="182"/>
      <c r="G19" s="152" t="s">
        <v>81</v>
      </c>
    </row>
    <row r="20" spans="1:7" ht="15" customHeight="1">
      <c r="A20" s="186"/>
      <c r="B20" s="187"/>
      <c r="C20" s="175"/>
      <c r="D20" s="177"/>
      <c r="E20" s="181"/>
      <c r="F20" s="183"/>
      <c r="G20" s="175"/>
    </row>
    <row r="21" spans="1:7" ht="12.75" customHeight="1">
      <c r="A21" s="186" t="s">
        <v>36</v>
      </c>
      <c r="B21" s="188">
        <v>8</v>
      </c>
      <c r="C21" s="152" t="s">
        <v>82</v>
      </c>
      <c r="D21" s="176" t="s">
        <v>83</v>
      </c>
      <c r="E21" s="180" t="s">
        <v>84</v>
      </c>
      <c r="F21" s="182"/>
      <c r="G21" s="152" t="s">
        <v>85</v>
      </c>
    </row>
    <row r="22" spans="1:7" ht="15" customHeight="1">
      <c r="A22" s="186"/>
      <c r="B22" s="188"/>
      <c r="C22" s="175"/>
      <c r="D22" s="177"/>
      <c r="E22" s="181"/>
      <c r="F22" s="183"/>
      <c r="G22" s="175"/>
    </row>
    <row r="23" spans="1:7" ht="12.75" customHeight="1">
      <c r="A23" s="186" t="s">
        <v>37</v>
      </c>
      <c r="B23" s="187">
        <v>9</v>
      </c>
      <c r="C23" s="152" t="s">
        <v>86</v>
      </c>
      <c r="D23" s="176" t="s">
        <v>87</v>
      </c>
      <c r="E23" s="180" t="s">
        <v>88</v>
      </c>
      <c r="F23" s="182"/>
      <c r="G23" s="152" t="s">
        <v>89</v>
      </c>
    </row>
    <row r="24" spans="1:7" ht="15" customHeight="1">
      <c r="A24" s="186"/>
      <c r="B24" s="187"/>
      <c r="C24" s="175"/>
      <c r="D24" s="177"/>
      <c r="E24" s="181"/>
      <c r="F24" s="183"/>
      <c r="G24" s="175"/>
    </row>
    <row r="25" spans="1:7" ht="12.75" customHeight="1">
      <c r="A25" s="186" t="s">
        <v>38</v>
      </c>
      <c r="B25" s="187">
        <v>10</v>
      </c>
      <c r="C25" s="152" t="s">
        <v>90</v>
      </c>
      <c r="D25" s="176" t="s">
        <v>91</v>
      </c>
      <c r="E25" s="180" t="s">
        <v>92</v>
      </c>
      <c r="F25" s="182"/>
      <c r="G25" s="152" t="s">
        <v>93</v>
      </c>
    </row>
    <row r="26" spans="1:7" ht="15" customHeight="1">
      <c r="A26" s="186"/>
      <c r="B26" s="187"/>
      <c r="C26" s="175"/>
      <c r="D26" s="177"/>
      <c r="E26" s="181"/>
      <c r="F26" s="183"/>
      <c r="G26" s="175"/>
    </row>
    <row r="27" spans="1:7" ht="12.75" customHeight="1">
      <c r="A27" s="186" t="s">
        <v>39</v>
      </c>
      <c r="B27" s="189">
        <v>11</v>
      </c>
      <c r="C27" s="152" t="s">
        <v>94</v>
      </c>
      <c r="D27" s="176" t="s">
        <v>95</v>
      </c>
      <c r="E27" s="180" t="s">
        <v>92</v>
      </c>
      <c r="F27" s="182"/>
      <c r="G27" s="152" t="s">
        <v>96</v>
      </c>
    </row>
    <row r="28" spans="1:7" ht="15" customHeight="1">
      <c r="A28" s="186"/>
      <c r="B28" s="188"/>
      <c r="C28" s="175"/>
      <c r="D28" s="177"/>
      <c r="E28" s="181"/>
      <c r="F28" s="183"/>
      <c r="G28" s="175"/>
    </row>
    <row r="29" spans="1:7" ht="15.75" customHeight="1">
      <c r="A29" s="186" t="s">
        <v>40</v>
      </c>
      <c r="B29" s="188">
        <v>12</v>
      </c>
      <c r="C29" s="152" t="s">
        <v>97</v>
      </c>
      <c r="D29" s="176" t="s">
        <v>98</v>
      </c>
      <c r="E29" s="180" t="s">
        <v>99</v>
      </c>
      <c r="F29" s="182"/>
      <c r="G29" s="152" t="s">
        <v>100</v>
      </c>
    </row>
    <row r="30" spans="1:7" ht="15" customHeight="1">
      <c r="A30" s="186"/>
      <c r="B30" s="188"/>
      <c r="C30" s="175"/>
      <c r="D30" s="177"/>
      <c r="E30" s="181"/>
      <c r="F30" s="183"/>
      <c r="G30" s="175"/>
    </row>
    <row r="31" spans="1:7" ht="12.75" customHeight="1">
      <c r="A31" s="186" t="s">
        <v>41</v>
      </c>
      <c r="B31" s="187">
        <v>13</v>
      </c>
      <c r="C31" s="152" t="s">
        <v>101</v>
      </c>
      <c r="D31" s="176" t="s">
        <v>72</v>
      </c>
      <c r="E31" s="180" t="s">
        <v>99</v>
      </c>
      <c r="F31" s="182"/>
      <c r="G31" s="152" t="s">
        <v>100</v>
      </c>
    </row>
    <row r="32" spans="1:7" ht="15" customHeight="1">
      <c r="A32" s="186"/>
      <c r="B32" s="187"/>
      <c r="C32" s="175"/>
      <c r="D32" s="177"/>
      <c r="E32" s="181"/>
      <c r="F32" s="183"/>
      <c r="G32" s="175"/>
    </row>
    <row r="33" spans="1:7" ht="12.75" customHeight="1">
      <c r="A33" s="186" t="s">
        <v>42</v>
      </c>
      <c r="B33" s="188">
        <v>14</v>
      </c>
      <c r="C33" s="152" t="s">
        <v>102</v>
      </c>
      <c r="D33" s="176" t="s">
        <v>103</v>
      </c>
      <c r="E33" s="180" t="s">
        <v>104</v>
      </c>
      <c r="F33" s="182"/>
      <c r="G33" s="152" t="s">
        <v>105</v>
      </c>
    </row>
    <row r="34" spans="1:7" ht="15" customHeight="1">
      <c r="A34" s="186"/>
      <c r="B34" s="188"/>
      <c r="C34" s="175"/>
      <c r="D34" s="177"/>
      <c r="E34" s="181"/>
      <c r="F34" s="183"/>
      <c r="G34" s="175"/>
    </row>
    <row r="35" spans="1:7" ht="12.75" customHeight="1">
      <c r="A35" s="186" t="s">
        <v>43</v>
      </c>
      <c r="B35" s="188">
        <v>15</v>
      </c>
      <c r="C35" s="152" t="s">
        <v>62</v>
      </c>
      <c r="D35" s="176" t="s">
        <v>63</v>
      </c>
      <c r="E35" s="180" t="s">
        <v>64</v>
      </c>
      <c r="F35" s="182"/>
      <c r="G35" s="152" t="s">
        <v>65</v>
      </c>
    </row>
    <row r="36" spans="1:7" ht="15" customHeight="1">
      <c r="A36" s="186"/>
      <c r="B36" s="188"/>
      <c r="C36" s="175"/>
      <c r="D36" s="177"/>
      <c r="E36" s="181"/>
      <c r="F36" s="183"/>
      <c r="G36" s="175"/>
    </row>
    <row r="37" spans="1:7" ht="15.75" customHeight="1">
      <c r="A37" s="186" t="s">
        <v>44</v>
      </c>
      <c r="B37" s="188">
        <v>16</v>
      </c>
      <c r="C37" s="152" t="s">
        <v>129</v>
      </c>
      <c r="D37" s="176" t="s">
        <v>72</v>
      </c>
      <c r="E37" s="180" t="s">
        <v>109</v>
      </c>
      <c r="F37" s="182"/>
      <c r="G37" s="152" t="s">
        <v>130</v>
      </c>
    </row>
    <row r="38" spans="1:7" ht="12.75" customHeight="1">
      <c r="A38" s="186"/>
      <c r="B38" s="188"/>
      <c r="C38" s="175"/>
      <c r="D38" s="177"/>
      <c r="E38" s="181"/>
      <c r="F38" s="183"/>
      <c r="G38" s="175"/>
    </row>
    <row r="39" spans="1:7" ht="12.75" customHeight="1">
      <c r="A39" s="186" t="s">
        <v>45</v>
      </c>
      <c r="B39" s="188">
        <v>17</v>
      </c>
      <c r="C39" s="152" t="s">
        <v>111</v>
      </c>
      <c r="D39" s="176" t="s">
        <v>68</v>
      </c>
      <c r="E39" s="180" t="s">
        <v>109</v>
      </c>
      <c r="F39" s="182"/>
      <c r="G39" s="152" t="s">
        <v>110</v>
      </c>
    </row>
    <row r="40" spans="1:7" ht="12.75" customHeight="1">
      <c r="A40" s="186"/>
      <c r="B40" s="188"/>
      <c r="C40" s="175"/>
      <c r="D40" s="177"/>
      <c r="E40" s="181"/>
      <c r="F40" s="183"/>
      <c r="G40" s="175"/>
    </row>
    <row r="41" spans="1:7" ht="12.75" customHeight="1">
      <c r="A41" s="186" t="s">
        <v>46</v>
      </c>
      <c r="B41" s="188">
        <v>18</v>
      </c>
      <c r="C41" s="152" t="s">
        <v>112</v>
      </c>
      <c r="D41" s="176" t="s">
        <v>95</v>
      </c>
      <c r="E41" s="180" t="s">
        <v>109</v>
      </c>
      <c r="F41" s="182"/>
      <c r="G41" s="152" t="s">
        <v>113</v>
      </c>
    </row>
    <row r="42" spans="1:7" ht="12.75" customHeight="1">
      <c r="A42" s="186"/>
      <c r="B42" s="188"/>
      <c r="C42" s="175"/>
      <c r="D42" s="177"/>
      <c r="E42" s="181"/>
      <c r="F42" s="183"/>
      <c r="G42" s="175"/>
    </row>
    <row r="43" spans="1:7" ht="12.75" customHeight="1">
      <c r="A43" s="186" t="s">
        <v>47</v>
      </c>
      <c r="B43" s="188">
        <v>19</v>
      </c>
      <c r="C43" s="152" t="s">
        <v>108</v>
      </c>
      <c r="D43" s="178" t="s">
        <v>98</v>
      </c>
      <c r="E43" s="180" t="s">
        <v>109</v>
      </c>
      <c r="F43" s="182"/>
      <c r="G43" s="152" t="s">
        <v>110</v>
      </c>
    </row>
    <row r="44" spans="1:7" ht="12.75" customHeight="1">
      <c r="A44" s="186"/>
      <c r="B44" s="188"/>
      <c r="C44" s="175"/>
      <c r="D44" s="177"/>
      <c r="E44" s="181"/>
      <c r="F44" s="183"/>
      <c r="G44" s="175"/>
    </row>
    <row r="45" spans="1:7" ht="12.75" customHeight="1">
      <c r="A45" s="186" t="s">
        <v>27</v>
      </c>
      <c r="B45" s="188">
        <v>20</v>
      </c>
      <c r="C45" s="152" t="s">
        <v>115</v>
      </c>
      <c r="D45" s="176" t="s">
        <v>72</v>
      </c>
      <c r="E45" s="180" t="s">
        <v>109</v>
      </c>
      <c r="F45" s="182"/>
      <c r="G45" s="152" t="s">
        <v>110</v>
      </c>
    </row>
    <row r="46" spans="1:7" ht="12.75" customHeight="1">
      <c r="A46" s="186"/>
      <c r="B46" s="188"/>
      <c r="C46" s="175"/>
      <c r="D46" s="177"/>
      <c r="E46" s="181"/>
      <c r="F46" s="183"/>
      <c r="G46" s="175"/>
    </row>
    <row r="47" spans="1:7" ht="12.75" customHeight="1">
      <c r="A47" s="186" t="s">
        <v>48</v>
      </c>
      <c r="B47" s="189">
        <v>21</v>
      </c>
      <c r="C47" s="152" t="s">
        <v>116</v>
      </c>
      <c r="D47" s="176" t="s">
        <v>117</v>
      </c>
      <c r="E47" s="180" t="s">
        <v>118</v>
      </c>
      <c r="F47" s="182"/>
      <c r="G47" s="152" t="s">
        <v>119</v>
      </c>
    </row>
    <row r="48" spans="1:7" ht="12.75" customHeight="1">
      <c r="A48" s="186"/>
      <c r="B48" s="188"/>
      <c r="C48" s="175"/>
      <c r="D48" s="177"/>
      <c r="E48" s="181"/>
      <c r="F48" s="183"/>
      <c r="G48" s="175"/>
    </row>
    <row r="49" spans="1:7" ht="12.75" customHeight="1">
      <c r="A49" s="186" t="s">
        <v>49</v>
      </c>
      <c r="B49" s="189">
        <v>22</v>
      </c>
      <c r="C49" s="152" t="s">
        <v>120</v>
      </c>
      <c r="D49" s="176" t="s">
        <v>121</v>
      </c>
      <c r="E49" s="180" t="s">
        <v>118</v>
      </c>
      <c r="F49" s="182"/>
      <c r="G49" s="152" t="s">
        <v>119</v>
      </c>
    </row>
    <row r="50" spans="1:7" ht="12.75" customHeight="1">
      <c r="A50" s="186"/>
      <c r="B50" s="188"/>
      <c r="C50" s="175"/>
      <c r="D50" s="177"/>
      <c r="E50" s="181"/>
      <c r="F50" s="183"/>
      <c r="G50" s="175"/>
    </row>
    <row r="51" spans="1:7" ht="12.75" customHeight="1">
      <c r="A51" s="186" t="s">
        <v>50</v>
      </c>
      <c r="B51" s="189">
        <v>23</v>
      </c>
      <c r="C51" s="152" t="s">
        <v>122</v>
      </c>
      <c r="D51" s="176" t="s">
        <v>123</v>
      </c>
      <c r="E51" s="180" t="s">
        <v>124</v>
      </c>
      <c r="F51" s="182"/>
      <c r="G51" s="152" t="s">
        <v>125</v>
      </c>
    </row>
    <row r="52" spans="1:7" ht="12.75" customHeight="1">
      <c r="A52" s="186"/>
      <c r="B52" s="188"/>
      <c r="C52" s="175"/>
      <c r="D52" s="177"/>
      <c r="E52" s="181"/>
      <c r="F52" s="183"/>
      <c r="G52" s="175"/>
    </row>
    <row r="53" spans="1:7" ht="12.75" customHeight="1">
      <c r="A53" s="186" t="s">
        <v>29</v>
      </c>
      <c r="B53" s="188">
        <v>24</v>
      </c>
      <c r="C53" s="152" t="s">
        <v>126</v>
      </c>
      <c r="D53" s="176" t="s">
        <v>72</v>
      </c>
      <c r="E53" s="180" t="s">
        <v>99</v>
      </c>
      <c r="F53" s="182"/>
      <c r="G53" s="152" t="s">
        <v>100</v>
      </c>
    </row>
    <row r="54" spans="1:7" ht="12.75" customHeight="1">
      <c r="A54" s="186"/>
      <c r="B54" s="188"/>
      <c r="C54" s="175"/>
      <c r="D54" s="177"/>
      <c r="E54" s="181"/>
      <c r="F54" s="183"/>
      <c r="G54" s="175"/>
    </row>
    <row r="55" spans="1:7" ht="12.75" customHeight="1">
      <c r="A55" s="186" t="s">
        <v>31</v>
      </c>
      <c r="B55" s="188">
        <v>25</v>
      </c>
      <c r="C55" s="152" t="s">
        <v>127</v>
      </c>
      <c r="D55" s="176" t="s">
        <v>98</v>
      </c>
      <c r="E55" s="180" t="s">
        <v>99</v>
      </c>
      <c r="F55" s="182"/>
      <c r="G55" s="152" t="s">
        <v>100</v>
      </c>
    </row>
    <row r="56" spans="1:7" ht="12.75" customHeight="1">
      <c r="A56" s="186"/>
      <c r="B56" s="188"/>
      <c r="C56" s="175"/>
      <c r="D56" s="177"/>
      <c r="E56" s="181"/>
      <c r="F56" s="183"/>
      <c r="G56" s="175"/>
    </row>
    <row r="57" spans="1:7" ht="12.75" customHeight="1">
      <c r="A57" s="186" t="s">
        <v>33</v>
      </c>
      <c r="B57" s="188">
        <v>26</v>
      </c>
      <c r="C57" s="152" t="s">
        <v>114</v>
      </c>
      <c r="D57" s="176" t="s">
        <v>72</v>
      </c>
      <c r="E57" s="180" t="s">
        <v>109</v>
      </c>
      <c r="F57" s="182"/>
      <c r="G57" s="152" t="s">
        <v>110</v>
      </c>
    </row>
    <row r="58" spans="1:7" ht="12.75" customHeight="1">
      <c r="A58" s="186"/>
      <c r="B58" s="188"/>
      <c r="C58" s="175"/>
      <c r="D58" s="177"/>
      <c r="E58" s="181"/>
      <c r="F58" s="183"/>
      <c r="G58" s="175"/>
    </row>
    <row r="59" spans="1:7" ht="12.75" customHeight="1">
      <c r="A59" s="186" t="s">
        <v>51</v>
      </c>
      <c r="B59" s="189">
        <v>27</v>
      </c>
      <c r="C59" s="152"/>
      <c r="D59" s="176"/>
      <c r="E59" s="180"/>
      <c r="F59" s="182"/>
      <c r="G59" s="152"/>
    </row>
    <row r="60" spans="1:7" ht="12.75" customHeight="1">
      <c r="A60" s="186"/>
      <c r="B60" s="189"/>
      <c r="C60" s="175"/>
      <c r="D60" s="177"/>
      <c r="E60" s="181"/>
      <c r="F60" s="183"/>
      <c r="G60" s="175"/>
    </row>
    <row r="61" spans="1:7" ht="12.75" customHeight="1">
      <c r="A61" s="186" t="s">
        <v>52</v>
      </c>
      <c r="B61" s="189">
        <v>28</v>
      </c>
      <c r="C61" s="152"/>
      <c r="D61" s="176"/>
      <c r="E61" s="180"/>
      <c r="F61" s="182"/>
      <c r="G61" s="152"/>
    </row>
    <row r="62" spans="1:7" ht="12.75" customHeight="1">
      <c r="A62" s="186"/>
      <c r="B62" s="189"/>
      <c r="C62" s="175"/>
      <c r="D62" s="177"/>
      <c r="E62" s="181"/>
      <c r="F62" s="183"/>
      <c r="G62" s="175"/>
    </row>
    <row r="63" spans="1:7" ht="12.75" customHeight="1">
      <c r="A63" s="186" t="s">
        <v>53</v>
      </c>
      <c r="B63" s="189">
        <v>29</v>
      </c>
      <c r="C63" s="152"/>
      <c r="D63" s="176"/>
      <c r="E63" s="180"/>
      <c r="F63" s="182"/>
      <c r="G63" s="152"/>
    </row>
    <row r="64" spans="1:7" ht="12.75" customHeight="1">
      <c r="A64" s="186"/>
      <c r="B64" s="189"/>
      <c r="C64" s="175"/>
      <c r="D64" s="177"/>
      <c r="E64" s="181"/>
      <c r="F64" s="183"/>
      <c r="G64" s="175"/>
    </row>
    <row r="65" spans="1:7" ht="12.75" customHeight="1">
      <c r="A65" s="186" t="s">
        <v>54</v>
      </c>
      <c r="B65" s="189">
        <v>30</v>
      </c>
      <c r="C65" s="152"/>
      <c r="D65" s="176"/>
      <c r="E65" s="180"/>
      <c r="F65" s="182"/>
      <c r="G65" s="152"/>
    </row>
    <row r="66" spans="1:7" ht="12.75" customHeight="1">
      <c r="A66" s="186"/>
      <c r="B66" s="189"/>
      <c r="C66" s="175"/>
      <c r="D66" s="177"/>
      <c r="E66" s="181"/>
      <c r="F66" s="183"/>
      <c r="G66" s="175"/>
    </row>
    <row r="67" spans="1:7" ht="12.75">
      <c r="A67" s="191" t="s">
        <v>53</v>
      </c>
      <c r="B67" s="189">
        <v>31</v>
      </c>
      <c r="C67" s="152"/>
      <c r="D67" s="176"/>
      <c r="E67" s="180"/>
      <c r="F67" s="182"/>
      <c r="G67" s="152"/>
    </row>
    <row r="68" spans="1:7" ht="12.75">
      <c r="A68" s="191"/>
      <c r="B68" s="189"/>
      <c r="C68" s="175"/>
      <c r="D68" s="179"/>
      <c r="E68" s="181"/>
      <c r="F68" s="183"/>
      <c r="G68" s="175"/>
    </row>
    <row r="69" spans="1:7" ht="12.75">
      <c r="A69" s="191" t="s">
        <v>54</v>
      </c>
      <c r="B69" s="189">
        <v>32</v>
      </c>
      <c r="C69" s="152"/>
      <c r="D69" s="176"/>
      <c r="E69" s="180"/>
      <c r="F69" s="182"/>
      <c r="G69" s="152"/>
    </row>
    <row r="70" spans="1:7" ht="12.75">
      <c r="A70" s="191"/>
      <c r="B70" s="189"/>
      <c r="C70" s="175"/>
      <c r="D70" s="179"/>
      <c r="E70" s="181"/>
      <c r="F70" s="183"/>
      <c r="G70" s="175"/>
    </row>
  </sheetData>
  <mergeCells count="235">
    <mergeCell ref="A11:A12"/>
    <mergeCell ref="A5:A6"/>
    <mergeCell ref="F5:F6"/>
    <mergeCell ref="F7:F8"/>
    <mergeCell ref="F9:F10"/>
    <mergeCell ref="F11:F12"/>
    <mergeCell ref="B5:B6"/>
    <mergeCell ref="C5:C6"/>
    <mergeCell ref="D5:D6"/>
    <mergeCell ref="E5:E6"/>
    <mergeCell ref="F15:F16"/>
    <mergeCell ref="F17:F18"/>
    <mergeCell ref="F19:F20"/>
    <mergeCell ref="F21:F22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G67:G68"/>
    <mergeCell ref="E65:E66"/>
    <mergeCell ref="G65:G66"/>
    <mergeCell ref="F63:F64"/>
    <mergeCell ref="F65:F66"/>
    <mergeCell ref="G63:G64"/>
    <mergeCell ref="A63:A64"/>
    <mergeCell ref="B63:B64"/>
    <mergeCell ref="E63:E64"/>
    <mergeCell ref="C63:C64"/>
    <mergeCell ref="D63:D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E57:E58"/>
    <mergeCell ref="G57:G58"/>
    <mergeCell ref="F55:F56"/>
    <mergeCell ref="F57:F58"/>
    <mergeCell ref="A57:A58"/>
    <mergeCell ref="B57:B58"/>
    <mergeCell ref="C57:C58"/>
    <mergeCell ref="D57:D58"/>
    <mergeCell ref="A55:A56"/>
    <mergeCell ref="B55:B56"/>
    <mergeCell ref="E55:E56"/>
    <mergeCell ref="G55:G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A35:A36"/>
    <mergeCell ref="A37:A38"/>
    <mergeCell ref="A39:A40"/>
    <mergeCell ref="A41:A42"/>
    <mergeCell ref="B35:B36"/>
    <mergeCell ref="B37:B38"/>
    <mergeCell ref="B39:B40"/>
    <mergeCell ref="B41:B42"/>
    <mergeCell ref="E39:E40"/>
    <mergeCell ref="G39:G40"/>
    <mergeCell ref="F39:F40"/>
    <mergeCell ref="C41:C42"/>
    <mergeCell ref="D41:D42"/>
    <mergeCell ref="E41:E42"/>
    <mergeCell ref="G41:G42"/>
    <mergeCell ref="F41:F42"/>
    <mergeCell ref="E35:E36"/>
    <mergeCell ref="G35:G36"/>
    <mergeCell ref="F35:F36"/>
    <mergeCell ref="C37:C38"/>
    <mergeCell ref="D37:D38"/>
    <mergeCell ref="E37:E38"/>
    <mergeCell ref="G37:G38"/>
    <mergeCell ref="F37:F38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G7:G8"/>
    <mergeCell ref="E11:E12"/>
    <mergeCell ref="G11:G12"/>
    <mergeCell ref="E9:E10"/>
    <mergeCell ref="G9:G10"/>
    <mergeCell ref="A13:A14"/>
    <mergeCell ref="B13:B14"/>
    <mergeCell ref="C13:C14"/>
    <mergeCell ref="D13:D14"/>
    <mergeCell ref="B11:B12"/>
    <mergeCell ref="C11:C12"/>
    <mergeCell ref="E17:E18"/>
    <mergeCell ref="G17:G18"/>
    <mergeCell ref="E13:E14"/>
    <mergeCell ref="G13:G14"/>
    <mergeCell ref="E15:E16"/>
    <mergeCell ref="G15:G16"/>
    <mergeCell ref="D11:D12"/>
    <mergeCell ref="F13:F14"/>
    <mergeCell ref="C17:C18"/>
    <mergeCell ref="D17:D18"/>
    <mergeCell ref="A15:A16"/>
    <mergeCell ref="B15:B16"/>
    <mergeCell ref="C15:C16"/>
    <mergeCell ref="D15:D16"/>
    <mergeCell ref="A17:A18"/>
    <mergeCell ref="B17:B18"/>
    <mergeCell ref="A19:A20"/>
    <mergeCell ref="B19:B20"/>
    <mergeCell ref="A21:A22"/>
    <mergeCell ref="B21:B22"/>
    <mergeCell ref="E19:E20"/>
    <mergeCell ref="G19:G20"/>
    <mergeCell ref="C19:C20"/>
    <mergeCell ref="D19:D20"/>
    <mergeCell ref="A23:A24"/>
    <mergeCell ref="B23:B24"/>
    <mergeCell ref="C23:C24"/>
    <mergeCell ref="D23:D24"/>
    <mergeCell ref="C25:C26"/>
    <mergeCell ref="D25:D26"/>
    <mergeCell ref="E21:E22"/>
    <mergeCell ref="G21:G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E33:E34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A1:G1"/>
    <mergeCell ref="A3:G3"/>
    <mergeCell ref="D4:E4"/>
    <mergeCell ref="C2:F2"/>
    <mergeCell ref="D21:D22"/>
    <mergeCell ref="C21:C22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D59:D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workbookViewId="0" topLeftCell="A1">
      <selection activeCell="F15" sqref="F15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200" t="str">
        <f>HYPERLINK('[1]реквизиты'!$A$2)</f>
        <v>Турнир по борьбе САМБО памяти  К.А.Панагова</v>
      </c>
      <c r="B1" s="200"/>
      <c r="C1" s="200"/>
      <c r="D1" s="200"/>
      <c r="E1" s="200"/>
      <c r="F1" s="200"/>
      <c r="G1" s="200"/>
      <c r="H1" s="200"/>
    </row>
    <row r="2" spans="4:6" ht="15.75">
      <c r="D2" s="90"/>
      <c r="E2" s="192" t="str">
        <f>HYPERLINK('пр.взв.'!D4)</f>
        <v>в.к.62  кг.</v>
      </c>
      <c r="F2" s="192"/>
    </row>
    <row r="3" ht="12.75">
      <c r="C3" s="91" t="s">
        <v>61</v>
      </c>
    </row>
    <row r="4" ht="12.75">
      <c r="C4" s="92" t="s">
        <v>14</v>
      </c>
    </row>
    <row r="5" spans="1:8" ht="12.75">
      <c r="A5" s="168" t="s">
        <v>15</v>
      </c>
      <c r="B5" s="168" t="s">
        <v>5</v>
      </c>
      <c r="C5" s="177" t="s">
        <v>6</v>
      </c>
      <c r="D5" s="168" t="s">
        <v>16</v>
      </c>
      <c r="E5" s="168" t="s">
        <v>17</v>
      </c>
      <c r="F5" s="168" t="s">
        <v>18</v>
      </c>
      <c r="G5" s="168" t="s">
        <v>19</v>
      </c>
      <c r="H5" s="168" t="s">
        <v>20</v>
      </c>
    </row>
    <row r="6" spans="1:8" ht="12.75">
      <c r="A6" s="178"/>
      <c r="B6" s="178"/>
      <c r="C6" s="178"/>
      <c r="D6" s="178"/>
      <c r="E6" s="178"/>
      <c r="F6" s="178"/>
      <c r="G6" s="178"/>
      <c r="H6" s="178"/>
    </row>
    <row r="7" spans="1:8" ht="12.75">
      <c r="A7" s="199"/>
      <c r="B7" s="196"/>
      <c r="C7" s="197" t="e">
        <f>VLOOKUP(B7,'пр.взв.'!B7:C70,2,FALSE)</f>
        <v>#N/A</v>
      </c>
      <c r="D7" s="193" t="e">
        <f>VLOOKUP(B7,'пр.взв.'!B7:D70,3,FALSE)</f>
        <v>#N/A</v>
      </c>
      <c r="E7" s="193" t="e">
        <f>VLOOKUP(B7,'пр.взв.'!B7:E70,4,FALSE)</f>
        <v>#N/A</v>
      </c>
      <c r="F7" s="194"/>
      <c r="G7" s="198"/>
      <c r="H7" s="168"/>
    </row>
    <row r="8" spans="1:8" ht="12.75">
      <c r="A8" s="199"/>
      <c r="B8" s="168"/>
      <c r="C8" s="197"/>
      <c r="D8" s="193"/>
      <c r="E8" s="193"/>
      <c r="F8" s="194"/>
      <c r="G8" s="198"/>
      <c r="H8" s="168"/>
    </row>
    <row r="9" spans="1:8" ht="12.75">
      <c r="A9" s="195"/>
      <c r="B9" s="196"/>
      <c r="C9" s="197" t="e">
        <f>VLOOKUP(B9,'пр.взв.'!B7:C72,2,FALSE)</f>
        <v>#N/A</v>
      </c>
      <c r="D9" s="193" t="e">
        <f>VLOOKUP(B9,'пр.взв.'!B7:D72,3,FALSE)</f>
        <v>#N/A</v>
      </c>
      <c r="E9" s="193" t="e">
        <f>VLOOKUP(B9,'пр.взв.'!B7:E72,4,FALSE)</f>
        <v>#N/A</v>
      </c>
      <c r="F9" s="194"/>
      <c r="G9" s="168"/>
      <c r="H9" s="168"/>
    </row>
    <row r="10" spans="1:8" ht="12.75">
      <c r="A10" s="195"/>
      <c r="B10" s="168"/>
      <c r="C10" s="197"/>
      <c r="D10" s="193"/>
      <c r="E10" s="193"/>
      <c r="F10" s="194"/>
      <c r="G10" s="168"/>
      <c r="H10" s="168"/>
    </row>
    <row r="11" spans="1:2" ht="34.5" customHeight="1">
      <c r="A11" s="38" t="s">
        <v>21</v>
      </c>
      <c r="B11" s="38"/>
    </row>
    <row r="12" spans="2:8" ht="19.5" customHeight="1">
      <c r="B12" s="38" t="s">
        <v>0</v>
      </c>
      <c r="C12" s="93"/>
      <c r="D12" s="93"/>
      <c r="E12" s="93"/>
      <c r="F12" s="93"/>
      <c r="G12" s="93"/>
      <c r="H12" s="93"/>
    </row>
    <row r="13" spans="2:8" ht="19.5" customHeight="1">
      <c r="B13" s="38" t="s">
        <v>1</v>
      </c>
      <c r="C13" s="93"/>
      <c r="D13" s="93"/>
      <c r="E13" s="93"/>
      <c r="F13" s="93"/>
      <c r="G13" s="93"/>
      <c r="H13" s="93"/>
    </row>
    <row r="14" ht="19.5" customHeight="1"/>
    <row r="15" ht="12.75">
      <c r="C15" s="91" t="s">
        <v>61</v>
      </c>
    </row>
    <row r="16" spans="3:6" ht="15.75">
      <c r="C16" s="92" t="s">
        <v>22</v>
      </c>
      <c r="E16" s="192" t="str">
        <f>HYPERLINK('пр.взв.'!D4)</f>
        <v>в.к.62  кг.</v>
      </c>
      <c r="F16" s="192"/>
    </row>
    <row r="17" spans="1:8" ht="12.75">
      <c r="A17" s="168" t="s">
        <v>15</v>
      </c>
      <c r="B17" s="168" t="s">
        <v>5</v>
      </c>
      <c r="C17" s="177" t="s">
        <v>6</v>
      </c>
      <c r="D17" s="168" t="s">
        <v>16</v>
      </c>
      <c r="E17" s="168" t="s">
        <v>17</v>
      </c>
      <c r="F17" s="168" t="s">
        <v>18</v>
      </c>
      <c r="G17" s="168" t="s">
        <v>19</v>
      </c>
      <c r="H17" s="168" t="s">
        <v>20</v>
      </c>
    </row>
    <row r="18" spans="1:8" ht="12.75">
      <c r="A18" s="178"/>
      <c r="B18" s="178"/>
      <c r="C18" s="178"/>
      <c r="D18" s="178"/>
      <c r="E18" s="178"/>
      <c r="F18" s="178"/>
      <c r="G18" s="178"/>
      <c r="H18" s="178"/>
    </row>
    <row r="19" spans="1:8" ht="12.75">
      <c r="A19" s="199"/>
      <c r="B19" s="196"/>
      <c r="C19" s="197" t="e">
        <f>VLOOKUP(B19,'пр.взв.'!B7:C70,2,FALSE)</f>
        <v>#N/A</v>
      </c>
      <c r="D19" s="193" t="e">
        <f>VLOOKUP(B19,'пр.взв.'!B7:D82,3,FALSE)</f>
        <v>#N/A</v>
      </c>
      <c r="E19" s="193" t="e">
        <f>VLOOKUP(B19,'пр.взв.'!B7:E82,4,FALSE)</f>
        <v>#N/A</v>
      </c>
      <c r="F19" s="194"/>
      <c r="G19" s="198"/>
      <c r="H19" s="168"/>
    </row>
    <row r="20" spans="1:8" ht="12.75">
      <c r="A20" s="199"/>
      <c r="B20" s="168"/>
      <c r="C20" s="197"/>
      <c r="D20" s="193"/>
      <c r="E20" s="193"/>
      <c r="F20" s="194"/>
      <c r="G20" s="198"/>
      <c r="H20" s="168"/>
    </row>
    <row r="21" spans="1:8" ht="12.75">
      <c r="A21" s="195"/>
      <c r="B21" s="196"/>
      <c r="C21" s="197" t="e">
        <f>VLOOKUP(B21,'пр.взв.'!B9:C72,2,FALSE)</f>
        <v>#N/A</v>
      </c>
      <c r="D21" s="193" t="e">
        <f>VLOOKUP(B21,'пр.взв.'!B7:D84,3,FALSE)</f>
        <v>#N/A</v>
      </c>
      <c r="E21" s="193" t="e">
        <f>VLOOKUP(B21,'пр.взв.'!B7:E84,4,FALSE)</f>
        <v>#N/A</v>
      </c>
      <c r="F21" s="194"/>
      <c r="G21" s="168"/>
      <c r="H21" s="168"/>
    </row>
    <row r="22" spans="1:8" ht="12.75">
      <c r="A22" s="195"/>
      <c r="B22" s="168"/>
      <c r="C22" s="197"/>
      <c r="D22" s="193"/>
      <c r="E22" s="193"/>
      <c r="F22" s="194"/>
      <c r="G22" s="168"/>
      <c r="H22" s="168"/>
    </row>
    <row r="23" spans="1:2" ht="32.25" customHeight="1">
      <c r="A23" s="38" t="s">
        <v>21</v>
      </c>
      <c r="B23" s="38"/>
    </row>
    <row r="24" spans="2:8" ht="19.5" customHeight="1">
      <c r="B24" s="38" t="s">
        <v>0</v>
      </c>
      <c r="C24" s="93"/>
      <c r="D24" s="93"/>
      <c r="E24" s="93"/>
      <c r="F24" s="93"/>
      <c r="G24" s="93"/>
      <c r="H24" s="93"/>
    </row>
    <row r="25" spans="2:8" ht="19.5" customHeight="1">
      <c r="B25" s="38" t="s">
        <v>1</v>
      </c>
      <c r="C25" s="93"/>
      <c r="D25" s="93"/>
      <c r="E25" s="93"/>
      <c r="F25" s="93"/>
      <c r="G25" s="93"/>
      <c r="H25" s="93"/>
    </row>
    <row r="29" spans="3:6" ht="15.75">
      <c r="C29" s="89" t="s">
        <v>23</v>
      </c>
      <c r="E29" s="192" t="str">
        <f>HYPERLINK('пр.взв.'!D4)</f>
        <v>в.к.62  кг.</v>
      </c>
      <c r="F29" s="192"/>
    </row>
    <row r="30" spans="1:8" ht="12.75">
      <c r="A30" s="168" t="s">
        <v>15</v>
      </c>
      <c r="B30" s="168" t="s">
        <v>5</v>
      </c>
      <c r="C30" s="177" t="s">
        <v>6</v>
      </c>
      <c r="D30" s="168" t="s">
        <v>16</v>
      </c>
      <c r="E30" s="168" t="s">
        <v>17</v>
      </c>
      <c r="F30" s="168" t="s">
        <v>18</v>
      </c>
      <c r="G30" s="168" t="s">
        <v>19</v>
      </c>
      <c r="H30" s="168" t="s">
        <v>20</v>
      </c>
    </row>
    <row r="31" spans="1:8" ht="12.75">
      <c r="A31" s="178"/>
      <c r="B31" s="178"/>
      <c r="C31" s="178"/>
      <c r="D31" s="178"/>
      <c r="E31" s="178"/>
      <c r="F31" s="178"/>
      <c r="G31" s="178"/>
      <c r="H31" s="178"/>
    </row>
    <row r="32" spans="1:8" ht="12.75">
      <c r="A32" s="199"/>
      <c r="B32" s="196"/>
      <c r="C32" s="197" t="e">
        <f>VLOOKUP(B32,'пр.взв.'!B7:C70,2,FALSE)</f>
        <v>#N/A</v>
      </c>
      <c r="D32" s="193" t="e">
        <f>VLOOKUP(B32,'пр.взв.'!B7:D95,3,FALSE)</f>
        <v>#N/A</v>
      </c>
      <c r="E32" s="193" t="e">
        <f>VLOOKUP(B32,'пр.взв.'!B7:E95,4,FALSE)</f>
        <v>#N/A</v>
      </c>
      <c r="F32" s="194"/>
      <c r="G32" s="198"/>
      <c r="H32" s="168"/>
    </row>
    <row r="33" spans="1:8" ht="12.75">
      <c r="A33" s="199"/>
      <c r="B33" s="168"/>
      <c r="C33" s="197"/>
      <c r="D33" s="193"/>
      <c r="E33" s="193"/>
      <c r="F33" s="194"/>
      <c r="G33" s="198"/>
      <c r="H33" s="168"/>
    </row>
    <row r="34" spans="1:8" ht="12.75">
      <c r="A34" s="195"/>
      <c r="B34" s="196"/>
      <c r="C34" s="197" t="e">
        <f>VLOOKUP(B34,'пр.взв.'!B9:C72,2,FALSE)</f>
        <v>#N/A</v>
      </c>
      <c r="D34" s="193" t="e">
        <f>VLOOKUP(B34,'пр.взв.'!B7:D97,3,FALSE)</f>
        <v>#N/A</v>
      </c>
      <c r="E34" s="193" t="e">
        <f>VLOOKUP(B34,'пр.взв.'!B7:E97,4,FALSE)</f>
        <v>#N/A</v>
      </c>
      <c r="F34" s="194"/>
      <c r="G34" s="168"/>
      <c r="H34" s="168"/>
    </row>
    <row r="35" spans="1:8" ht="12.75">
      <c r="A35" s="195"/>
      <c r="B35" s="168"/>
      <c r="C35" s="197"/>
      <c r="D35" s="193"/>
      <c r="E35" s="193"/>
      <c r="F35" s="194"/>
      <c r="G35" s="168"/>
      <c r="H35" s="168"/>
    </row>
    <row r="36" spans="1:2" ht="38.25" customHeight="1">
      <c r="A36" s="38" t="s">
        <v>21</v>
      </c>
      <c r="B36" s="38"/>
    </row>
    <row r="37" spans="2:8" ht="19.5" customHeight="1">
      <c r="B37" s="38" t="s">
        <v>0</v>
      </c>
      <c r="C37" s="93"/>
      <c r="D37" s="93"/>
      <c r="E37" s="93"/>
      <c r="F37" s="93"/>
      <c r="G37" s="93"/>
      <c r="H37" s="93"/>
    </row>
    <row r="38" spans="2:8" ht="19.5" customHeight="1">
      <c r="B38" s="38" t="s">
        <v>1</v>
      </c>
      <c r="C38" s="93"/>
      <c r="D38" s="93"/>
      <c r="E38" s="93"/>
      <c r="F38" s="93"/>
      <c r="G38" s="93"/>
      <c r="H38" s="93"/>
    </row>
    <row r="42" spans="1:7" ht="12.75">
      <c r="A42" s="33">
        <f>HYPERLINK('[1]реквизиты'!$A$20)</f>
      </c>
      <c r="B42" s="37"/>
      <c r="C42" s="37"/>
      <c r="D42" s="37"/>
      <c r="E42" s="15"/>
      <c r="F42" s="94">
        <f>HYPERLINK('[1]реквизиты'!$G$20)</f>
      </c>
      <c r="G42" s="35">
        <f>HYPERLINK('[1]реквизиты'!$G$21)</f>
      </c>
    </row>
    <row r="43" spans="1:7" ht="12.75">
      <c r="A43" s="37"/>
      <c r="B43" s="37"/>
      <c r="C43" s="37"/>
      <c r="D43" s="37"/>
      <c r="E43" s="15"/>
      <c r="F43" s="149"/>
      <c r="G43" s="15"/>
    </row>
    <row r="44" spans="1:7" ht="12.75">
      <c r="A44" s="34">
        <f>HYPERLINK('[1]реквизиты'!$A$22)</f>
      </c>
      <c r="C44" s="37"/>
      <c r="D44" s="37"/>
      <c r="E44" s="150"/>
      <c r="F44" s="94">
        <f>HYPERLINK('[1]реквизиты'!$G$22)</f>
      </c>
      <c r="G44" s="36">
        <f>HYPERLINK('[1]реквизиты'!$G$23)</f>
      </c>
    </row>
    <row r="45" spans="3:6" ht="12.75">
      <c r="C45" s="15"/>
      <c r="D45" s="15"/>
      <c r="E45" s="15"/>
      <c r="F45" s="15"/>
    </row>
  </sheetData>
  <mergeCells count="76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G21:G22"/>
    <mergeCell ref="H21:H22"/>
    <mergeCell ref="A21:A22"/>
    <mergeCell ref="B21:B22"/>
    <mergeCell ref="C21:C22"/>
    <mergeCell ref="D21:D22"/>
    <mergeCell ref="G30:G31"/>
    <mergeCell ref="H30:H31"/>
    <mergeCell ref="A30:A31"/>
    <mergeCell ref="B30:B31"/>
    <mergeCell ref="C30:C31"/>
    <mergeCell ref="D30:D31"/>
    <mergeCell ref="G32:G33"/>
    <mergeCell ref="H32:H33"/>
    <mergeCell ref="A32:A33"/>
    <mergeCell ref="B32:B33"/>
    <mergeCell ref="C32:C33"/>
    <mergeCell ref="D32:D33"/>
    <mergeCell ref="G34:G35"/>
    <mergeCell ref="H34:H35"/>
    <mergeCell ref="A34:A35"/>
    <mergeCell ref="B34:B35"/>
    <mergeCell ref="C34:C35"/>
    <mergeCell ref="D34:D35"/>
    <mergeCell ref="E16:F16"/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 topLeftCell="A4">
      <selection activeCell="G24" sqref="G24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55" t="str">
        <f>HYPERLINK('[1]реквизиты'!$A$2)</f>
        <v>Турнир по борьбе САМБО памяти  К.А.Панагова</v>
      </c>
      <c r="B1" s="155"/>
      <c r="C1" s="155"/>
      <c r="D1" s="155"/>
      <c r="E1" s="155"/>
      <c r="F1" s="155"/>
      <c r="G1" s="155"/>
      <c r="H1" s="155" t="str">
        <f>HYPERLINK('[1]реквизиты'!$A$2)</f>
        <v>Турнир по борьбе САМБО памяти  К.А.Панагова</v>
      </c>
      <c r="I1" s="155"/>
      <c r="J1" s="155"/>
      <c r="K1" s="155"/>
      <c r="L1" s="155"/>
      <c r="M1" s="155"/>
      <c r="N1" s="155"/>
      <c r="O1" s="146"/>
      <c r="P1" s="146"/>
      <c r="Q1" s="146"/>
      <c r="R1" s="146"/>
      <c r="S1" s="146"/>
      <c r="T1" s="146"/>
      <c r="U1" s="146"/>
      <c r="V1" s="146"/>
      <c r="W1" s="146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02">
        <f>HYPERLINK('[1]реквизиты'!$A$15)</f>
      </c>
      <c r="B2" s="203"/>
      <c r="C2" s="203"/>
      <c r="D2" s="203"/>
      <c r="E2" s="203"/>
      <c r="F2" s="203"/>
      <c r="G2" s="203"/>
      <c r="H2" s="202">
        <f>HYPERLINK('[1]реквизиты'!$A$15)</f>
      </c>
      <c r="I2" s="203"/>
      <c r="J2" s="203"/>
      <c r="K2" s="203"/>
      <c r="L2" s="203"/>
      <c r="M2" s="203"/>
      <c r="N2" s="203"/>
      <c r="O2" s="40"/>
      <c r="P2" s="40"/>
      <c r="Q2" s="40"/>
      <c r="R2" s="31"/>
      <c r="S2" s="31"/>
    </row>
    <row r="3" spans="2:14" ht="15.75">
      <c r="B3" s="38" t="s">
        <v>12</v>
      </c>
      <c r="C3" s="192" t="str">
        <f>HYPERLINK('пр.взв.'!D4)</f>
        <v>в.к.62  кг.</v>
      </c>
      <c r="D3" s="192"/>
      <c r="E3" s="78"/>
      <c r="F3" s="78"/>
      <c r="G3" s="78"/>
      <c r="I3" s="38" t="s">
        <v>13</v>
      </c>
      <c r="J3" s="192" t="str">
        <f>HYPERLINK('пр.взв.'!D4)</f>
        <v>в.к.62  кг.</v>
      </c>
      <c r="K3" s="192"/>
      <c r="L3" s="78"/>
      <c r="M3" s="78"/>
      <c r="N3" s="78"/>
    </row>
    <row r="4" spans="1:2" ht="16.5" thickBot="1">
      <c r="A4" s="201"/>
      <c r="B4" s="201"/>
    </row>
    <row r="5" spans="1:11" ht="12.75" customHeight="1">
      <c r="A5" s="208">
        <v>1</v>
      </c>
      <c r="B5" s="210" t="str">
        <f>VLOOKUP(A5,'пр.взв.'!B5:C68,2,FALSE)</f>
        <v>Зайнуков Зайнутдин</v>
      </c>
      <c r="C5" s="210" t="str">
        <f>VLOOKUP(A5,'пр.взв.'!B5:G68,3,FALSE)</f>
        <v>2.08.87 кмс</v>
      </c>
      <c r="D5" s="210" t="str">
        <f>VLOOKUP(A5,'пр.взв.'!B5:G68,4,FALSE)</f>
        <v>Республика Дагестан</v>
      </c>
      <c r="G5" s="19"/>
      <c r="H5" s="206">
        <v>2</v>
      </c>
      <c r="I5" s="204" t="str">
        <f>VLOOKUP(H5,'пр.взв.'!B7:C70,2,FALSE)</f>
        <v>Махов Анзор Мухамедович</v>
      </c>
      <c r="J5" s="204" t="str">
        <f>VLOOKUP(H5,'пр.взв.'!B7:E70,3,FALSE)</f>
        <v>1986 кмс</v>
      </c>
      <c r="K5" s="204" t="str">
        <f>VLOOKUP(H5,'пр.взв.'!B7:E70,4,FALSE)</f>
        <v>Нальчик</v>
      </c>
    </row>
    <row r="6" spans="1:11" ht="15.75">
      <c r="A6" s="209"/>
      <c r="B6" s="211"/>
      <c r="C6" s="211"/>
      <c r="D6" s="211"/>
      <c r="E6" s="2"/>
      <c r="F6" s="2"/>
      <c r="G6" s="12"/>
      <c r="H6" s="207"/>
      <c r="I6" s="205"/>
      <c r="J6" s="205"/>
      <c r="K6" s="205"/>
    </row>
    <row r="7" spans="1:13" ht="15.75">
      <c r="A7" s="209">
        <v>17</v>
      </c>
      <c r="B7" s="205" t="str">
        <f>VLOOKUP(A7,'пр.взв.'!B7:C70,2,FALSE)</f>
        <v>Кольва Вячеслав Владимирович</v>
      </c>
      <c r="C7" s="205" t="str">
        <f>VLOOKUP(A7,'пр.взв.'!B5:G68,3,FALSE)</f>
        <v>1992 кмс </v>
      </c>
      <c r="D7" s="205" t="str">
        <f>VLOOKUP(A7,'пр.взв.'!B5:G68,4,FALSE)</f>
        <v>Кр Кр Армавир</v>
      </c>
      <c r="E7" s="4"/>
      <c r="F7" s="2"/>
      <c r="G7" s="2"/>
      <c r="H7" s="215">
        <v>18</v>
      </c>
      <c r="I7" s="212" t="str">
        <f>VLOOKUP(H7,'пр.взв.'!B9:C72,2,FALSE)</f>
        <v>Мамедов Хатаии Илгарович</v>
      </c>
      <c r="J7" s="212" t="str">
        <f>VLOOKUP(H7,'пр.взв.'!B9:E72,3,FALSE)</f>
        <v>1989 кмс</v>
      </c>
      <c r="K7" s="212" t="str">
        <f>VLOOKUP(H7,'пр.взв.'!B9:E72,4,FALSE)</f>
        <v>Кр Кр Армавир</v>
      </c>
      <c r="L7" s="80"/>
      <c r="M7" s="82"/>
    </row>
    <row r="8" spans="1:13" ht="16.5" thickBot="1">
      <c r="A8" s="214"/>
      <c r="B8" s="211"/>
      <c r="C8" s="211"/>
      <c r="D8" s="211"/>
      <c r="E8" s="5"/>
      <c r="F8" s="9"/>
      <c r="G8" s="2"/>
      <c r="H8" s="207"/>
      <c r="I8" s="213"/>
      <c r="J8" s="213"/>
      <c r="K8" s="213"/>
      <c r="L8" s="81"/>
      <c r="M8" s="82"/>
    </row>
    <row r="9" spans="1:13" ht="15.75">
      <c r="A9" s="208">
        <v>9</v>
      </c>
      <c r="B9" s="210" t="str">
        <f>VLOOKUP(A9,'пр.взв.'!B9:C72,2,FALSE)</f>
        <v>Саракаев Станислав Ахсаретович</v>
      </c>
      <c r="C9" s="210" t="str">
        <f>VLOOKUP(A9,'пр.взв.'!B5:G68,3,FALSE)</f>
        <v>4.08.90 кмс</v>
      </c>
      <c r="D9" s="210" t="str">
        <f>VLOOKUP(A9,'пр.взв.'!B5:G68,4,FALSE)</f>
        <v>РСО-Алания Беслан</v>
      </c>
      <c r="E9" s="5"/>
      <c r="F9" s="6"/>
      <c r="G9" s="2"/>
      <c r="H9" s="206">
        <v>10</v>
      </c>
      <c r="I9" s="204" t="str">
        <f>VLOOKUP(H9,'пр.взв.'!B11:C74,2,FALSE)</f>
        <v>Магомадов Салам Алиевич</v>
      </c>
      <c r="J9" s="204" t="str">
        <f>VLOOKUP(H9,'пр.взв.'!B11:E74,3,FALSE)</f>
        <v>1987 кмс</v>
      </c>
      <c r="K9" s="204" t="str">
        <f>VLOOKUP(H9,'пр.взв.'!B11:E74,4,FALSE)</f>
        <v>Чеченская республика</v>
      </c>
      <c r="L9" s="81"/>
      <c r="M9" s="83"/>
    </row>
    <row r="10" spans="1:13" ht="15.75">
      <c r="A10" s="209"/>
      <c r="B10" s="211"/>
      <c r="C10" s="211"/>
      <c r="D10" s="211"/>
      <c r="E10" s="10"/>
      <c r="F10" s="7"/>
      <c r="G10" s="2"/>
      <c r="H10" s="207"/>
      <c r="I10" s="205"/>
      <c r="J10" s="205"/>
      <c r="K10" s="205"/>
      <c r="L10" s="79"/>
      <c r="M10" s="84"/>
    </row>
    <row r="11" spans="1:13" ht="15.75">
      <c r="A11" s="209">
        <v>25</v>
      </c>
      <c r="B11" s="205" t="str">
        <f>VLOOKUP(A11,'пр.взв.'!B11:C74,2,FALSE)</f>
        <v>Пшнатлов Арсен Муссович</v>
      </c>
      <c r="C11" s="205" t="str">
        <f>VLOOKUP(A11,'пр.взв.'!B5:G68,3,FALSE)</f>
        <v>1988 кмс</v>
      </c>
      <c r="D11" s="205" t="str">
        <f>VLOOKUP(A11,'пр.взв.'!B5:G68,4,FALSE)</f>
        <v>Карачаево-Черкеская республика</v>
      </c>
      <c r="E11" s="3"/>
      <c r="F11" s="7"/>
      <c r="G11" s="2"/>
      <c r="H11" s="215">
        <v>26</v>
      </c>
      <c r="I11" s="212" t="str">
        <f>VLOOKUP(H11,'пр.взв.'!B13:C76,2,FALSE)</f>
        <v>Чрагян Ашот Айкович</v>
      </c>
      <c r="J11" s="212" t="str">
        <f>VLOOKUP(H11,'пр.взв.'!B13:E76,3,FALSE)</f>
        <v>1991 кмс</v>
      </c>
      <c r="K11" s="212" t="str">
        <f>VLOOKUP(H11,'пр.взв.'!B13:E76,4,FALSE)</f>
        <v>Кр Кр Армавир</v>
      </c>
      <c r="M11" s="85"/>
    </row>
    <row r="12" spans="1:13" ht="16.5" thickBot="1">
      <c r="A12" s="214"/>
      <c r="B12" s="211"/>
      <c r="C12" s="211"/>
      <c r="D12" s="211"/>
      <c r="E12" s="2"/>
      <c r="F12" s="7"/>
      <c r="G12" s="9"/>
      <c r="H12" s="207"/>
      <c r="I12" s="213"/>
      <c r="J12" s="213"/>
      <c r="K12" s="213"/>
      <c r="M12" s="85"/>
    </row>
    <row r="13" spans="1:14" ht="15.75">
      <c r="A13" s="208">
        <v>5</v>
      </c>
      <c r="B13" s="210" t="str">
        <f>VLOOKUP(A13,'пр.взв.'!B13:C76,2,FALSE)</f>
        <v>Мирзов Казбек Темуразович</v>
      </c>
      <c r="C13" s="210" t="str">
        <f>VLOOKUP(A13,'пр.взв.'!B5:G68,3,FALSE)</f>
        <v>1991 кмс</v>
      </c>
      <c r="D13" s="210" t="str">
        <f>VLOOKUP(A13,'пр.взв.'!B5:G68,4,FALSE)</f>
        <v>Терек</v>
      </c>
      <c r="E13" s="2"/>
      <c r="F13" s="7"/>
      <c r="G13" s="13"/>
      <c r="H13" s="206">
        <v>6</v>
      </c>
      <c r="I13" s="204" t="str">
        <f>VLOOKUP(H13,'пр.взв.'!B15:C78,2,FALSE)</f>
        <v>Чесебий Абрек Аскербиевич</v>
      </c>
      <c r="J13" s="204" t="str">
        <f>VLOOKUP(H13,'пр.взв.'!B15:E78,3,FALSE)</f>
        <v>07.02.1990 кмс</v>
      </c>
      <c r="K13" s="204" t="str">
        <f>VLOOKUP(H13,'пр.взв.'!B15:E78,4,FALSE)</f>
        <v>Адыгея</v>
      </c>
      <c r="M13" s="85"/>
      <c r="N13" s="87"/>
    </row>
    <row r="14" spans="1:14" ht="15.75">
      <c r="A14" s="209"/>
      <c r="B14" s="211"/>
      <c r="C14" s="211"/>
      <c r="D14" s="211"/>
      <c r="E14" s="8"/>
      <c r="F14" s="7"/>
      <c r="G14" s="2"/>
      <c r="H14" s="207"/>
      <c r="I14" s="205"/>
      <c r="J14" s="205"/>
      <c r="K14" s="205"/>
      <c r="L14" s="80"/>
      <c r="M14" s="84"/>
      <c r="N14" s="85"/>
    </row>
    <row r="15" spans="1:14" ht="15.75">
      <c r="A15" s="209">
        <v>21</v>
      </c>
      <c r="B15" s="205" t="str">
        <f>VLOOKUP(A15,'пр.взв.'!B15:C78,2,FALSE)</f>
        <v>Зазий Алий Кадырбекович</v>
      </c>
      <c r="C15" s="205" t="str">
        <f>VLOOKUP(A15,'пр.взв.'!B5:G68,3,FALSE)</f>
        <v>27.08.86 кмс</v>
      </c>
      <c r="D15" s="205" t="str">
        <f>VLOOKUP(A15,'пр.взв.'!B5:G68,4,FALSE)</f>
        <v>Ставропольский кр</v>
      </c>
      <c r="E15" s="4"/>
      <c r="F15" s="7"/>
      <c r="G15" s="2"/>
      <c r="H15" s="215">
        <v>22</v>
      </c>
      <c r="I15" s="212" t="str">
        <f>VLOOKUP(H15,'пр.взв.'!B17:C80,2,FALSE)</f>
        <v>Кохов Аслан Хусинович</v>
      </c>
      <c r="J15" s="212" t="str">
        <f>VLOOKUP(H15,'пр.взв.'!B17:E80,3,FALSE)</f>
        <v>28.06.90 кмс</v>
      </c>
      <c r="K15" s="212" t="str">
        <f>VLOOKUP(H15,'пр.взв.'!B17:E80,4,FALSE)</f>
        <v>Ставропольский кр</v>
      </c>
      <c r="L15" s="81"/>
      <c r="M15" s="84"/>
      <c r="N15" s="85"/>
    </row>
    <row r="16" spans="1:14" ht="16.5" thickBot="1">
      <c r="A16" s="214"/>
      <c r="B16" s="211"/>
      <c r="C16" s="211"/>
      <c r="D16" s="211"/>
      <c r="E16" s="5"/>
      <c r="F16" s="11"/>
      <c r="G16" s="2"/>
      <c r="H16" s="207"/>
      <c r="I16" s="213"/>
      <c r="J16" s="213"/>
      <c r="K16" s="213"/>
      <c r="L16" s="81"/>
      <c r="M16" s="86"/>
      <c r="N16" s="85"/>
    </row>
    <row r="17" spans="1:14" ht="15.75">
      <c r="A17" s="208">
        <v>13</v>
      </c>
      <c r="B17" s="210" t="str">
        <f>VLOOKUP(A17,'пр.взв.'!B17:C80,2,FALSE)</f>
        <v>Биджеев Ислам</v>
      </c>
      <c r="C17" s="210" t="str">
        <f>VLOOKUP(A17,'пр.взв.'!B5:G68,3,FALSE)</f>
        <v>1991 кмс</v>
      </c>
      <c r="D17" s="210" t="str">
        <f>VLOOKUP(A17,'пр.взв.'!B5:G68,4,FALSE)</f>
        <v>Карачаево-Черкеская республика</v>
      </c>
      <c r="E17" s="5"/>
      <c r="F17" s="2"/>
      <c r="G17" s="2"/>
      <c r="H17" s="206">
        <v>14</v>
      </c>
      <c r="I17" s="204" t="str">
        <f>VLOOKUP(H17,'пр.взв.'!B19:C82,2,FALSE)</f>
        <v>Малиев Радион</v>
      </c>
      <c r="J17" s="204" t="str">
        <f>VLOOKUP(H17,'пр.взв.'!B19:E82,3,FALSE)</f>
        <v>07.04.1991 кмс</v>
      </c>
      <c r="K17" s="204" t="str">
        <f>VLOOKUP(H17,'пр.взв.'!B19:E82,4,FALSE)</f>
        <v>Республика Дагестан</v>
      </c>
      <c r="L17" s="81"/>
      <c r="M17" s="82"/>
      <c r="N17" s="85"/>
    </row>
    <row r="18" spans="1:14" ht="15.75">
      <c r="A18" s="209"/>
      <c r="B18" s="211"/>
      <c r="C18" s="211"/>
      <c r="D18" s="211"/>
      <c r="E18" s="10"/>
      <c r="F18" s="2"/>
      <c r="G18" s="2"/>
      <c r="H18" s="207"/>
      <c r="I18" s="205"/>
      <c r="J18" s="205"/>
      <c r="K18" s="205"/>
      <c r="L18" s="79"/>
      <c r="M18" s="82"/>
      <c r="N18" s="85"/>
    </row>
    <row r="19" spans="1:14" ht="15.75">
      <c r="A19" s="209">
        <v>29</v>
      </c>
      <c r="B19" s="205">
        <f>VLOOKUP(A19,'пр.взв.'!B19:C82,2,FALSE)</f>
        <v>0</v>
      </c>
      <c r="C19" s="205">
        <f>VLOOKUP(A19,'пр.взв.'!B5:G68,3,FALSE)</f>
        <v>0</v>
      </c>
      <c r="D19" s="205">
        <f>VLOOKUP(A19,'пр.взв.'!B5:G68,4,FALSE)</f>
        <v>0</v>
      </c>
      <c r="E19" s="3"/>
      <c r="F19" s="2"/>
      <c r="G19" s="2"/>
      <c r="H19" s="215">
        <v>30</v>
      </c>
      <c r="I19" s="212">
        <f>VLOOKUP(H19,'пр.взв.'!B21:C84,2,FALSE)</f>
        <v>0</v>
      </c>
      <c r="J19" s="212">
        <f>VLOOKUP(H19,'пр.взв.'!B21:E84,3,FALSE)</f>
        <v>0</v>
      </c>
      <c r="K19" s="212">
        <f>VLOOKUP(H19,'пр.взв.'!B21:E84,4,FALSE)</f>
        <v>0</v>
      </c>
      <c r="N19" s="85"/>
    </row>
    <row r="20" spans="1:14" ht="16.5" thickBot="1">
      <c r="A20" s="214"/>
      <c r="B20" s="211"/>
      <c r="C20" s="211"/>
      <c r="D20" s="211"/>
      <c r="E20" s="2"/>
      <c r="F20" s="2"/>
      <c r="G20" s="45"/>
      <c r="H20" s="207"/>
      <c r="I20" s="213"/>
      <c r="J20" s="213"/>
      <c r="K20" s="213"/>
      <c r="N20" s="88"/>
    </row>
    <row r="21" spans="1:14" ht="15.75">
      <c r="A21" s="208">
        <v>3</v>
      </c>
      <c r="B21" s="210" t="str">
        <f>VLOOKUP(A21,'пр.взв.'!B5:C68,2,FALSE)</f>
        <v>Гереков Руслан Расулович</v>
      </c>
      <c r="C21" s="210" t="str">
        <f>VLOOKUP(A21,'пр.взв.'!B5:G68,3,FALSE)</f>
        <v>1992 кмс </v>
      </c>
      <c r="D21" s="210" t="str">
        <f>VLOOKUP(A21,'пр.взв.'!B5:G68,4,FALSE)</f>
        <v>Терек</v>
      </c>
      <c r="E21" s="2"/>
      <c r="F21" s="2"/>
      <c r="G21" s="2"/>
      <c r="H21" s="206">
        <v>4</v>
      </c>
      <c r="I21" s="204" t="str">
        <f>VLOOKUP(H21,'пр.взв.'!B7:C70,2,FALSE)</f>
        <v>Гетегежев Азамат Алимбекович </v>
      </c>
      <c r="J21" s="204" t="str">
        <f>VLOOKUP(H21,'пр.взв.'!B7:E70,3,FALSE)</f>
        <v>1991 кмс</v>
      </c>
      <c r="K21" s="204" t="str">
        <f>VLOOKUP(H21,'пр.взв.'!B7:E70,4,FALSE)</f>
        <v>Терек</v>
      </c>
      <c r="N21" s="85"/>
    </row>
    <row r="22" spans="1:14" ht="15.75">
      <c r="A22" s="209"/>
      <c r="B22" s="211"/>
      <c r="C22" s="211"/>
      <c r="D22" s="211"/>
      <c r="E22" s="8"/>
      <c r="F22" s="2"/>
      <c r="G22" s="2"/>
      <c r="H22" s="207"/>
      <c r="I22" s="205"/>
      <c r="J22" s="205"/>
      <c r="K22" s="205"/>
      <c r="N22" s="85"/>
    </row>
    <row r="23" spans="1:14" ht="15.75">
      <c r="A23" s="209">
        <v>19</v>
      </c>
      <c r="B23" s="205" t="str">
        <f>VLOOKUP(A23,'пр.взв.'!B23:C86,2,FALSE)</f>
        <v>Погосян Воскан Манукович</v>
      </c>
      <c r="C23" s="205" t="str">
        <f>VLOOKUP(A23,'пр.взв.'!B5:G68,3,FALSE)</f>
        <v>1988 кмс</v>
      </c>
      <c r="D23" s="205" t="str">
        <f>VLOOKUP(A23,'пр.взв.'!B5:G68,4,FALSE)</f>
        <v>Кр Кр Армавир</v>
      </c>
      <c r="E23" s="4"/>
      <c r="F23" s="2"/>
      <c r="G23" s="2"/>
      <c r="H23" s="215">
        <v>20</v>
      </c>
      <c r="I23" s="212" t="str">
        <f>VLOOKUP(H23,'пр.взв.'!B25:C88,2,FALSE)</f>
        <v>Горбачевский Виктор Викторович</v>
      </c>
      <c r="J23" s="212" t="str">
        <f>VLOOKUP(H23,'пр.взв.'!B25:E88,3,FALSE)</f>
        <v>1991 кмс</v>
      </c>
      <c r="K23" s="212" t="str">
        <f>VLOOKUP(H23,'пр.взв.'!B25:E88,4,FALSE)</f>
        <v>Кр Кр Армавир</v>
      </c>
      <c r="L23" s="80"/>
      <c r="M23" s="82"/>
      <c r="N23" s="85"/>
    </row>
    <row r="24" spans="1:14" ht="16.5" thickBot="1">
      <c r="A24" s="214"/>
      <c r="B24" s="211"/>
      <c r="C24" s="211"/>
      <c r="D24" s="211"/>
      <c r="E24" s="5"/>
      <c r="F24" s="9"/>
      <c r="G24" s="2"/>
      <c r="H24" s="207"/>
      <c r="I24" s="213"/>
      <c r="J24" s="213"/>
      <c r="K24" s="213"/>
      <c r="L24" s="81"/>
      <c r="M24" s="82"/>
      <c r="N24" s="85"/>
    </row>
    <row r="25" spans="1:14" ht="15.75">
      <c r="A25" s="208">
        <v>11</v>
      </c>
      <c r="B25" s="210" t="str">
        <f>VLOOKUP(A25,'пр.взв.'!B25:C88,2,FALSE)</f>
        <v>Дзайтаев Ильяс Мусаевич</v>
      </c>
      <c r="C25" s="210" t="str">
        <f>VLOOKUP(A25,'пр.взв.'!B5:G68,3,FALSE)</f>
        <v>1989 кмс</v>
      </c>
      <c r="D25" s="210" t="str">
        <f>VLOOKUP(A25,'пр.взв.'!B5:G68,4,FALSE)</f>
        <v>Чеченская республика</v>
      </c>
      <c r="E25" s="5"/>
      <c r="F25" s="6"/>
      <c r="G25" s="2"/>
      <c r="H25" s="206">
        <v>12</v>
      </c>
      <c r="I25" s="204" t="str">
        <f>VLOOKUP(H25,'пр.взв.'!B27:C90,2,FALSE)</f>
        <v>Шаков Беслан Александрович</v>
      </c>
      <c r="J25" s="204" t="str">
        <f>VLOOKUP(H25,'пр.взв.'!B27:E90,3,FALSE)</f>
        <v>1988 кмс</v>
      </c>
      <c r="K25" s="204" t="str">
        <f>VLOOKUP(H25,'пр.взв.'!B27:E90,4,FALSE)</f>
        <v>Карачаево-Черкеская республика</v>
      </c>
      <c r="L25" s="81"/>
      <c r="M25" s="83"/>
      <c r="N25" s="85"/>
    </row>
    <row r="26" spans="1:14" ht="15.75">
      <c r="A26" s="209"/>
      <c r="B26" s="211"/>
      <c r="C26" s="211"/>
      <c r="D26" s="211"/>
      <c r="E26" s="10"/>
      <c r="F26" s="7"/>
      <c r="G26" s="2"/>
      <c r="H26" s="207"/>
      <c r="I26" s="205"/>
      <c r="J26" s="205"/>
      <c r="K26" s="205"/>
      <c r="L26" s="79"/>
      <c r="M26" s="84"/>
      <c r="N26" s="85"/>
    </row>
    <row r="27" spans="1:14" ht="15.75">
      <c r="A27" s="209">
        <v>27</v>
      </c>
      <c r="B27" s="205">
        <f>VLOOKUP(A27,'пр.взв.'!B27:C90,2,FALSE)</f>
        <v>0</v>
      </c>
      <c r="C27" s="205">
        <f>VLOOKUP(A27,'пр.взв.'!B5:G68,3,FALSE)</f>
        <v>0</v>
      </c>
      <c r="D27" s="205">
        <f>VLOOKUP(A27,'пр.взв.'!B5:G68,4,FALSE)</f>
        <v>0</v>
      </c>
      <c r="E27" s="3"/>
      <c r="F27" s="7"/>
      <c r="G27" s="2"/>
      <c r="H27" s="215">
        <v>28</v>
      </c>
      <c r="I27" s="212">
        <f>VLOOKUP(H27,'пр.взв.'!B29:C92,2,FALSE)</f>
        <v>0</v>
      </c>
      <c r="J27" s="212">
        <f>VLOOKUP(H27,'пр.взв.'!B29:E92,3,FALSE)</f>
        <v>0</v>
      </c>
      <c r="K27" s="212">
        <f>VLOOKUP(H27,'пр.взв.'!B29:E92,4,FALSE)</f>
        <v>0</v>
      </c>
      <c r="M27" s="85"/>
      <c r="N27" s="85"/>
    </row>
    <row r="28" spans="1:14" ht="16.5" thickBot="1">
      <c r="A28" s="214"/>
      <c r="B28" s="211"/>
      <c r="C28" s="211"/>
      <c r="D28" s="211"/>
      <c r="E28" s="2"/>
      <c r="F28" s="7"/>
      <c r="G28" s="2"/>
      <c r="H28" s="207"/>
      <c r="I28" s="213"/>
      <c r="J28" s="213"/>
      <c r="K28" s="213"/>
      <c r="M28" s="85"/>
      <c r="N28" s="85"/>
    </row>
    <row r="29" spans="1:14" ht="15.75">
      <c r="A29" s="208">
        <v>7</v>
      </c>
      <c r="B29" s="210" t="str">
        <f>VLOOKUP(A29,'пр.взв.'!B5:C68,2,FALSE)</f>
        <v>Шогенов Алим Хадисович</v>
      </c>
      <c r="C29" s="210" t="str">
        <f>VLOOKUP(A29,'пр.взв.'!B5:G68,3,FALSE)</f>
        <v>14.01.1992 кмс</v>
      </c>
      <c r="D29" s="210" t="str">
        <f>VLOOKUP(A29,'пр.взв.'!B5:G68,4,FALSE)</f>
        <v>Адыгея</v>
      </c>
      <c r="E29" s="2"/>
      <c r="F29" s="7"/>
      <c r="G29" s="89"/>
      <c r="H29" s="206">
        <v>8</v>
      </c>
      <c r="I29" s="204" t="str">
        <f>VLOOKUP(H29,'пр.взв.'!B7:C70,2,FALSE)</f>
        <v>Манжиков Николай</v>
      </c>
      <c r="J29" s="204" t="str">
        <f>VLOOKUP(H29,'пр.взв.'!B7:E70,3,FALSE)</f>
        <v>1985 кмс</v>
      </c>
      <c r="K29" s="204" t="str">
        <f>VLOOKUP(H29,'пр.взв.'!B7:E70,4,FALSE)</f>
        <v>Калмыкия </v>
      </c>
      <c r="M29" s="85"/>
      <c r="N29" s="88"/>
    </row>
    <row r="30" spans="1:13" ht="15.75">
      <c r="A30" s="209"/>
      <c r="B30" s="211"/>
      <c r="C30" s="211"/>
      <c r="D30" s="211"/>
      <c r="E30" s="8"/>
      <c r="F30" s="7"/>
      <c r="G30" s="2"/>
      <c r="H30" s="207"/>
      <c r="I30" s="205"/>
      <c r="J30" s="205"/>
      <c r="K30" s="205"/>
      <c r="M30" s="85"/>
    </row>
    <row r="31" spans="1:13" ht="15.75">
      <c r="A31" s="209">
        <v>23</v>
      </c>
      <c r="B31" s="205" t="str">
        <f>VLOOKUP(A31,'пр.взв.'!B31:C94,2,FALSE)</f>
        <v>Бабгоев Олег Гамельевич</v>
      </c>
      <c r="C31" s="205" t="str">
        <f>VLOOKUP(A31,'пр.взв.'!B5:G68,3,FALSE)</f>
        <v>1990 кмс</v>
      </c>
      <c r="D31" s="205" t="str">
        <f>VLOOKUP(A31,'пр.взв.'!B5:G68,4,FALSE)</f>
        <v>КБР Нальчик</v>
      </c>
      <c r="E31" s="4"/>
      <c r="F31" s="7"/>
      <c r="G31" s="2"/>
      <c r="H31" s="215">
        <v>24</v>
      </c>
      <c r="I31" s="212" t="str">
        <f>VLOOKUP(H31,'пр.взв.'!B33:C96,2,FALSE)</f>
        <v>Гуков Алим Анзорович</v>
      </c>
      <c r="J31" s="212" t="str">
        <f>VLOOKUP(H31,'пр.взв.'!B33:E96,3,FALSE)</f>
        <v>1991 кмс</v>
      </c>
      <c r="K31" s="212" t="str">
        <f>VLOOKUP(H31,'пр.взв.'!B33:E96,4,FALSE)</f>
        <v>Карачаево-Черкеская республика</v>
      </c>
      <c r="L31" s="80"/>
      <c r="M31" s="84"/>
    </row>
    <row r="32" spans="1:13" ht="16.5" thickBot="1">
      <c r="A32" s="214"/>
      <c r="B32" s="211"/>
      <c r="C32" s="211"/>
      <c r="D32" s="211"/>
      <c r="E32" s="5"/>
      <c r="F32" s="11"/>
      <c r="G32" s="2"/>
      <c r="H32" s="207"/>
      <c r="I32" s="213"/>
      <c r="J32" s="213"/>
      <c r="K32" s="213"/>
      <c r="L32" s="81"/>
      <c r="M32" s="86"/>
    </row>
    <row r="33" spans="1:13" ht="15.75">
      <c r="A33" s="208">
        <v>15</v>
      </c>
      <c r="B33" s="210" t="str">
        <f>VLOOKUP(A33,'пр.взв.'!B33:C96,2,FALSE)</f>
        <v>Махов Олег Мухамедвич</v>
      </c>
      <c r="C33" s="210" t="str">
        <f>VLOOKUP(A33,'пр.взв.'!B5:G68,3,FALSE)</f>
        <v>1986 кмс</v>
      </c>
      <c r="D33" s="210" t="str">
        <f>VLOOKUP(A33,'пр.взв.'!B5:G68,4,FALSE)</f>
        <v>Нальчик</v>
      </c>
      <c r="E33" s="5"/>
      <c r="F33" s="2"/>
      <c r="G33" s="2"/>
      <c r="H33" s="206">
        <v>16</v>
      </c>
      <c r="I33" s="204" t="str">
        <f>VLOOKUP(H33,'пр.взв.'!B35:C98,2,FALSE)</f>
        <v>Джагарян Ваник Львович</v>
      </c>
      <c r="J33" s="204" t="str">
        <f>VLOOKUP(H33,'пр.взв.'!B35:E98,3,FALSE)</f>
        <v>1991 кмс</v>
      </c>
      <c r="K33" s="204" t="str">
        <f>VLOOKUP(H33,'пр.взв.'!B35:E98,4,FALSE)</f>
        <v>Кр Кр Армавир</v>
      </c>
      <c r="L33" s="81"/>
      <c r="M33" s="82"/>
    </row>
    <row r="34" spans="1:13" ht="15.75">
      <c r="A34" s="209"/>
      <c r="B34" s="211"/>
      <c r="C34" s="211"/>
      <c r="D34" s="211"/>
      <c r="E34" s="10"/>
      <c r="F34" s="2"/>
      <c r="G34" s="2"/>
      <c r="H34" s="207"/>
      <c r="I34" s="205"/>
      <c r="J34" s="205"/>
      <c r="K34" s="205"/>
      <c r="L34" s="79"/>
      <c r="M34" s="82"/>
    </row>
    <row r="35" spans="1:11" ht="15.75">
      <c r="A35" s="209">
        <v>31</v>
      </c>
      <c r="B35" s="205">
        <f>VLOOKUP(A35,'пр.взв.'!B35:C98,2,FALSE)</f>
        <v>0</v>
      </c>
      <c r="C35" s="205">
        <f>VLOOKUP(A35,'пр.взв.'!B5:G68,3,FALSE)</f>
        <v>0</v>
      </c>
      <c r="D35" s="205">
        <f>VLOOKUP(A35,'пр.взв.'!B5:G68,4,FALSE)</f>
        <v>0</v>
      </c>
      <c r="E35" s="3"/>
      <c r="F35" s="2"/>
      <c r="G35" s="2"/>
      <c r="H35" s="215">
        <v>32</v>
      </c>
      <c r="I35" s="212">
        <f>VLOOKUP(H35,'пр.взв.'!B37:C100,2,FALSE)</f>
        <v>0</v>
      </c>
      <c r="J35" s="212">
        <f>VLOOKUP(H35,'пр.взв.'!B37:E100,3,FALSE)</f>
        <v>0</v>
      </c>
      <c r="K35" s="212">
        <f>VLOOKUP(H35,'пр.взв.'!B37:E100,4,FALSE)</f>
        <v>0</v>
      </c>
    </row>
    <row r="36" spans="1:11" ht="13.5" customHeight="1" thickBot="1">
      <c r="A36" s="214"/>
      <c r="B36" s="216"/>
      <c r="C36" s="216"/>
      <c r="D36" s="216"/>
      <c r="H36" s="217"/>
      <c r="I36" s="213"/>
      <c r="J36" s="213"/>
      <c r="K36" s="213"/>
    </row>
    <row r="37" spans="1:16" ht="15.75">
      <c r="A37" s="1"/>
      <c r="B37" s="1"/>
      <c r="C37" s="1"/>
      <c r="E37" s="2"/>
      <c r="F37" s="2"/>
      <c r="G37" s="2"/>
      <c r="P37" s="32"/>
    </row>
    <row r="38" spans="1:16" ht="12.75">
      <c r="A38" s="38" t="s">
        <v>2</v>
      </c>
      <c r="B38" s="15"/>
      <c r="C38" s="29"/>
      <c r="D38" s="16"/>
      <c r="E38" s="21"/>
      <c r="F38" s="21"/>
      <c r="H38" s="38" t="s">
        <v>3</v>
      </c>
      <c r="I38" s="15"/>
      <c r="J38" s="29"/>
      <c r="K38" s="98"/>
      <c r="L38" s="26"/>
      <c r="M38" s="26"/>
      <c r="N38" s="15"/>
      <c r="O38" s="15"/>
      <c r="P38" s="15"/>
    </row>
    <row r="39" spans="1:16" ht="12.75">
      <c r="A39" s="1"/>
      <c r="B39" s="15"/>
      <c r="C39" s="26"/>
      <c r="I39" s="15"/>
      <c r="J39" s="26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5"/>
      <c r="D41" s="16"/>
      <c r="E41" s="21"/>
      <c r="I41" s="15"/>
      <c r="J41" s="25"/>
      <c r="K41" s="16"/>
      <c r="L41" s="21"/>
      <c r="N41" s="15"/>
      <c r="O41" s="15"/>
      <c r="P41" s="15"/>
    </row>
    <row r="42" spans="2:16" ht="12.75">
      <c r="B42" s="15"/>
      <c r="C42" s="25"/>
      <c r="D42" s="27"/>
      <c r="E42" s="26"/>
      <c r="I42" s="15"/>
      <c r="J42" s="25"/>
      <c r="K42" s="27"/>
      <c r="L42" s="26"/>
      <c r="N42" s="15"/>
      <c r="O42" s="15"/>
      <c r="P42" s="15"/>
    </row>
    <row r="43" spans="2:16" ht="12.75">
      <c r="B43" s="14"/>
      <c r="C43" s="18"/>
      <c r="D43" s="28"/>
      <c r="E43" s="95"/>
      <c r="I43" s="14"/>
      <c r="J43" s="18"/>
      <c r="K43" s="28"/>
      <c r="L43" s="95"/>
      <c r="N43" s="15"/>
      <c r="O43" s="15"/>
      <c r="P43" s="15"/>
    </row>
    <row r="44" spans="2:16" ht="12.75">
      <c r="B44" s="15"/>
      <c r="C44" s="24"/>
      <c r="D44" s="25"/>
      <c r="E44" s="22"/>
      <c r="I44" s="15"/>
      <c r="J44" s="24"/>
      <c r="K44" s="25"/>
      <c r="L44" s="22"/>
      <c r="N44" s="15"/>
      <c r="O44" s="15"/>
      <c r="P44" s="15"/>
    </row>
    <row r="45" spans="2:16" ht="12.75">
      <c r="B45" s="15"/>
      <c r="C45" s="21"/>
      <c r="D45" s="18"/>
      <c r="E45" s="25"/>
      <c r="I45" s="15"/>
      <c r="J45" s="21"/>
      <c r="K45" s="18"/>
      <c r="L45" s="25"/>
      <c r="N45" s="15"/>
      <c r="O45" s="15"/>
      <c r="P45" s="15"/>
    </row>
    <row r="46" spans="2:16" ht="12.75">
      <c r="B46" s="15"/>
      <c r="E46" s="85"/>
      <c r="I46" s="15"/>
      <c r="L46" s="85"/>
      <c r="N46" s="15"/>
      <c r="O46" s="15"/>
      <c r="P46" s="15"/>
    </row>
    <row r="47" spans="2:16" ht="12.75">
      <c r="B47" s="15"/>
      <c r="C47" s="16"/>
      <c r="D47" s="21"/>
      <c r="E47" s="25"/>
      <c r="F47" s="97"/>
      <c r="I47" s="15"/>
      <c r="J47" s="16"/>
      <c r="K47" s="21"/>
      <c r="L47" s="25"/>
      <c r="M47" s="97"/>
      <c r="N47" s="15"/>
      <c r="O47" s="15"/>
      <c r="P47" s="15"/>
    </row>
    <row r="48" spans="2:16" ht="12.75">
      <c r="B48" s="20"/>
      <c r="C48" s="22"/>
      <c r="D48" s="21"/>
      <c r="E48" s="25"/>
      <c r="F48" s="87"/>
      <c r="I48" s="20"/>
      <c r="J48" s="22"/>
      <c r="K48" s="21"/>
      <c r="L48" s="25"/>
      <c r="M48" s="87"/>
      <c r="N48" s="15"/>
      <c r="O48" s="15"/>
      <c r="P48" s="15"/>
    </row>
    <row r="49" spans="2:16" ht="12.75">
      <c r="B49" s="15"/>
      <c r="C49" s="25"/>
      <c r="D49" s="16"/>
      <c r="E49" s="25"/>
      <c r="F49" s="85"/>
      <c r="I49" s="15"/>
      <c r="J49" s="25"/>
      <c r="K49" s="16"/>
      <c r="L49" s="25"/>
      <c r="M49" s="85"/>
      <c r="N49" s="15"/>
      <c r="O49" s="15"/>
      <c r="P49" s="15"/>
    </row>
    <row r="50" spans="2:16" ht="12.75">
      <c r="B50" s="15"/>
      <c r="C50" s="26"/>
      <c r="D50" s="27"/>
      <c r="E50" s="25"/>
      <c r="F50" s="85"/>
      <c r="I50" s="15"/>
      <c r="J50" s="26"/>
      <c r="K50" s="27"/>
      <c r="L50" s="25"/>
      <c r="M50" s="85"/>
      <c r="N50" s="15"/>
      <c r="O50" s="15"/>
      <c r="P50" s="15"/>
    </row>
    <row r="51" spans="2:16" ht="12.75">
      <c r="B51" s="14"/>
      <c r="C51" s="17"/>
      <c r="D51" s="28"/>
      <c r="E51" s="96"/>
      <c r="F51" s="85"/>
      <c r="I51" s="14"/>
      <c r="J51" s="17"/>
      <c r="K51" s="28"/>
      <c r="L51" s="96"/>
      <c r="M51" s="85"/>
      <c r="N51" s="15"/>
      <c r="O51" s="15"/>
      <c r="P51" s="15"/>
    </row>
    <row r="52" spans="3:16" ht="12.75">
      <c r="C52" s="24"/>
      <c r="D52" s="25"/>
      <c r="E52" s="29"/>
      <c r="F52" s="85"/>
      <c r="J52" s="24"/>
      <c r="K52" s="25"/>
      <c r="L52" s="29"/>
      <c r="M52" s="85"/>
      <c r="N52" s="15"/>
      <c r="O52" s="15"/>
      <c r="P52" s="15"/>
    </row>
    <row r="53" spans="3:16" ht="12.75">
      <c r="C53" s="21"/>
      <c r="D53" s="18"/>
      <c r="E53" s="26"/>
      <c r="F53" s="88"/>
      <c r="J53" s="21"/>
      <c r="K53" s="18"/>
      <c r="L53" s="26"/>
      <c r="M53" s="88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3"/>
    </row>
  </sheetData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I5:I6"/>
    <mergeCell ref="J5:J6"/>
    <mergeCell ref="K5:K6"/>
    <mergeCell ref="H5:H6"/>
    <mergeCell ref="J3:K3"/>
    <mergeCell ref="C3:D3"/>
    <mergeCell ref="A4:B4"/>
    <mergeCell ref="A1:G1"/>
    <mergeCell ref="A2:G2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workbookViewId="0" topLeftCell="A7">
      <selection activeCell="K43" sqref="K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61" t="s">
        <v>56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</row>
    <row r="2" spans="1:24" ht="13.5" customHeight="1" thickBot="1">
      <c r="A2" s="157" t="s">
        <v>57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</row>
    <row r="3" spans="4:19" ht="27.75" customHeight="1" thickBot="1">
      <c r="D3" s="146"/>
      <c r="E3" s="146"/>
      <c r="F3" s="229" t="str">
        <f>HYPERLINK('[1]реквизиты'!$A$2)</f>
        <v>Турнир по борьбе САМБО памяти  К.А.Панагова</v>
      </c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1"/>
    </row>
    <row r="4" spans="1:23" ht="15" customHeight="1" thickBot="1">
      <c r="A4" s="127"/>
      <c r="B4" s="127"/>
      <c r="F4" s="239" t="str">
        <f>HYPERLINK('[1]реквизиты'!$A$3)</f>
        <v>22-25 мая 2009 г.     г. Терек</v>
      </c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148"/>
      <c r="U4" s="148"/>
      <c r="V4" s="225" t="str">
        <f>HYPERLINK('пр.взв.'!D4)</f>
        <v>в.к.62  кг.</v>
      </c>
      <c r="W4" s="226"/>
    </row>
    <row r="5" spans="1:24" ht="14.25" customHeight="1" thickBot="1">
      <c r="A5" s="156" t="s">
        <v>0</v>
      </c>
      <c r="H5" s="78"/>
      <c r="I5" s="156" t="s">
        <v>2</v>
      </c>
      <c r="P5" s="233" t="str">
        <f>VLOOKUP(O6,'пр.взв.'!B7:E70,2,FALSE)</f>
        <v>Малиев Радион</v>
      </c>
      <c r="Q5" s="234"/>
      <c r="R5" s="234"/>
      <c r="S5" s="235"/>
      <c r="V5" s="227"/>
      <c r="W5" s="228"/>
      <c r="X5" s="156" t="s">
        <v>1</v>
      </c>
    </row>
    <row r="6" spans="1:26" ht="14.25" customHeight="1" thickBot="1">
      <c r="A6" s="232"/>
      <c r="B6" s="105"/>
      <c r="E6" s="30"/>
      <c r="F6" s="30"/>
      <c r="G6" s="30"/>
      <c r="H6" s="30"/>
      <c r="I6" s="156"/>
      <c r="J6" s="15"/>
      <c r="K6" s="120"/>
      <c r="L6" s="98"/>
      <c r="M6" s="15"/>
      <c r="N6" s="111"/>
      <c r="O6" s="113">
        <v>14</v>
      </c>
      <c r="P6" s="236"/>
      <c r="Q6" s="237"/>
      <c r="R6" s="237"/>
      <c r="S6" s="238"/>
      <c r="X6" s="232"/>
      <c r="Z6" s="39"/>
    </row>
    <row r="7" spans="1:24" ht="12.75" customHeight="1" thickBot="1">
      <c r="A7" s="208">
        <v>1</v>
      </c>
      <c r="B7" s="210" t="str">
        <f>VLOOKUP(A7,'пр.взв.'!B7:C70,2,FALSE)</f>
        <v>Зайнуков Зайнутдин</v>
      </c>
      <c r="C7" s="210" t="str">
        <f>VLOOKUP(A7,'пр.взв.'!B7:G70,3,FALSE)</f>
        <v>2.08.87 кмс</v>
      </c>
      <c r="D7" s="210" t="str">
        <f>VLOOKUP(A7,'пр.взв.'!B7:G70,4,FALSE)</f>
        <v>Республика Дагестан</v>
      </c>
      <c r="E7" s="30"/>
      <c r="F7" s="30"/>
      <c r="G7" s="48"/>
      <c r="I7" s="100"/>
      <c r="J7" s="15"/>
      <c r="K7" s="18"/>
      <c r="L7" s="120"/>
      <c r="M7" s="98"/>
      <c r="N7" s="118"/>
      <c r="O7" s="119"/>
      <c r="P7" s="53"/>
      <c r="Q7" s="56" t="s">
        <v>24</v>
      </c>
      <c r="R7" s="30"/>
      <c r="S7" s="30"/>
      <c r="T7" s="30"/>
      <c r="U7" s="210" t="str">
        <f>VLOOKUP(X7,'пр.взв.'!B7:G70,2,FALSE)</f>
        <v>Махов Анзор Мухамедович</v>
      </c>
      <c r="V7" s="210" t="str">
        <f>VLOOKUP(X7,'пр.взв.'!B7:G70,3,FALSE)</f>
        <v>1986 кмс</v>
      </c>
      <c r="W7" s="210" t="str">
        <f>VLOOKUP(X7,'пр.взв.'!B7:G70,4,FALSE)</f>
        <v>Нальчик</v>
      </c>
      <c r="X7" s="206">
        <v>2</v>
      </c>
    </row>
    <row r="8" spans="1:24" ht="12.75" customHeight="1">
      <c r="A8" s="209"/>
      <c r="B8" s="211"/>
      <c r="C8" s="211"/>
      <c r="D8" s="211"/>
      <c r="E8" s="46" t="s">
        <v>25</v>
      </c>
      <c r="F8" s="41"/>
      <c r="G8" s="51"/>
      <c r="H8" s="52"/>
      <c r="I8" s="53"/>
      <c r="J8" s="15"/>
      <c r="K8" s="117"/>
      <c r="L8" s="23"/>
      <c r="M8" s="120"/>
      <c r="N8" s="26"/>
      <c r="O8" s="56"/>
      <c r="P8" s="56"/>
      <c r="R8" s="30"/>
      <c r="S8" s="30"/>
      <c r="T8" s="46" t="s">
        <v>46</v>
      </c>
      <c r="U8" s="211"/>
      <c r="V8" s="211"/>
      <c r="W8" s="211"/>
      <c r="X8" s="207"/>
    </row>
    <row r="9" spans="1:24" ht="12.75" customHeight="1" thickBot="1">
      <c r="A9" s="209">
        <v>17</v>
      </c>
      <c r="B9" s="205" t="str">
        <f>VLOOKUP(A9,'пр.взв.'!B9:C72,2,FALSE)</f>
        <v>Кольва Вячеслав Владимирович</v>
      </c>
      <c r="C9" s="205" t="str">
        <f>VLOOKUP(A9,'пр.взв.'!B7:G70,3,FALSE)</f>
        <v>1992 кмс </v>
      </c>
      <c r="D9" s="205" t="str">
        <f>VLOOKUP(A9,'пр.взв.'!B7:G70,4,FALSE)</f>
        <v>Кр Кр Армавир</v>
      </c>
      <c r="E9" s="47" t="s">
        <v>131</v>
      </c>
      <c r="F9" s="57"/>
      <c r="G9" s="41"/>
      <c r="H9" s="58"/>
      <c r="I9" s="55"/>
      <c r="J9" s="15"/>
      <c r="K9" s="98"/>
      <c r="L9" s="117"/>
      <c r="M9" s="25"/>
      <c r="N9" s="98"/>
      <c r="O9" s="56"/>
      <c r="P9" s="56"/>
      <c r="Q9" s="56"/>
      <c r="R9" s="74"/>
      <c r="S9" s="72"/>
      <c r="T9" s="47" t="s">
        <v>134</v>
      </c>
      <c r="U9" s="205" t="str">
        <f>VLOOKUP(X9,'пр.взв.'!B7:G70,2,FALSE)</f>
        <v>Мамедов Хатаии Илгарович</v>
      </c>
      <c r="V9" s="205" t="str">
        <f>VLOOKUP(X9,'пр.взв.'!B7:G70,3,FALSE)</f>
        <v>1989 кмс</v>
      </c>
      <c r="W9" s="205" t="str">
        <f>VLOOKUP(X9,'пр.взв.'!B7:G70,4,FALSE)</f>
        <v>Кр Кр Армавир</v>
      </c>
      <c r="X9" s="207">
        <v>18</v>
      </c>
    </row>
    <row r="10" spans="1:24" ht="12.75" customHeight="1" thickBot="1">
      <c r="A10" s="214"/>
      <c r="B10" s="211"/>
      <c r="C10" s="211"/>
      <c r="D10" s="211"/>
      <c r="E10" s="41"/>
      <c r="F10" s="42"/>
      <c r="G10" s="46" t="s">
        <v>29</v>
      </c>
      <c r="H10" s="54"/>
      <c r="I10" s="53"/>
      <c r="J10" s="15"/>
      <c r="K10" s="120"/>
      <c r="L10" s="98"/>
      <c r="M10" s="85"/>
      <c r="N10" s="120"/>
      <c r="O10" s="15"/>
      <c r="P10" s="15"/>
      <c r="Q10" s="15"/>
      <c r="R10" s="46" t="s">
        <v>46</v>
      </c>
      <c r="S10" s="43"/>
      <c r="T10" s="41"/>
      <c r="U10" s="211"/>
      <c r="V10" s="211"/>
      <c r="W10" s="211"/>
      <c r="X10" s="217"/>
    </row>
    <row r="11" spans="1:24" ht="12.75" customHeight="1" thickBot="1">
      <c r="A11" s="208">
        <v>9</v>
      </c>
      <c r="B11" s="210" t="str">
        <f>VLOOKUP(A11,'пр.взв.'!B11:C74,2,FALSE)</f>
        <v>Саракаев Станислав Ахсаретович</v>
      </c>
      <c r="C11" s="210" t="str">
        <f>VLOOKUP(A11,'пр.взв.'!B7:G70,3,FALSE)</f>
        <v>4.08.90 кмс</v>
      </c>
      <c r="D11" s="210" t="str">
        <f>VLOOKUP(A11,'пр.взв.'!B7:G70,4,FALSE)</f>
        <v>РСО-Алания Беслан</v>
      </c>
      <c r="E11" s="30"/>
      <c r="F11" s="41"/>
      <c r="G11" s="47" t="s">
        <v>133</v>
      </c>
      <c r="H11" s="106"/>
      <c r="I11" s="107"/>
      <c r="J11" s="15"/>
      <c r="K11" s="18"/>
      <c r="L11" s="120"/>
      <c r="M11" s="18"/>
      <c r="N11" s="85"/>
      <c r="O11" s="123"/>
      <c r="P11" s="15"/>
      <c r="Q11" s="103"/>
      <c r="R11" s="47" t="s">
        <v>132</v>
      </c>
      <c r="S11" s="43"/>
      <c r="T11" s="30"/>
      <c r="U11" s="210" t="str">
        <f>VLOOKUP(X11,'пр.взв.'!B7:G70,2,FALSE)</f>
        <v>Магомадов Салам Алиевич</v>
      </c>
      <c r="V11" s="210" t="str">
        <f>VLOOKUP(X11,'пр.взв.'!B7:G70,3,FALSE)</f>
        <v>1987 кмс</v>
      </c>
      <c r="W11" s="210" t="str">
        <f>VLOOKUP(X11,'пр.взв.'!B7:G70,4,FALSE)</f>
        <v>Чеченская республика</v>
      </c>
      <c r="X11" s="206">
        <v>10</v>
      </c>
    </row>
    <row r="12" spans="1:24" ht="12.75" customHeight="1">
      <c r="A12" s="209"/>
      <c r="B12" s="211"/>
      <c r="C12" s="211"/>
      <c r="D12" s="211"/>
      <c r="E12" s="46" t="s">
        <v>29</v>
      </c>
      <c r="F12" s="59"/>
      <c r="G12" s="41"/>
      <c r="H12" s="52"/>
      <c r="I12" s="108"/>
      <c r="J12" s="26"/>
      <c r="K12" s="117"/>
      <c r="L12" s="18"/>
      <c r="M12" s="58"/>
      <c r="N12" s="99"/>
      <c r="O12" s="58"/>
      <c r="P12" s="56"/>
      <c r="Q12" s="76"/>
      <c r="R12" s="75"/>
      <c r="S12" s="44"/>
      <c r="T12" s="46" t="s">
        <v>38</v>
      </c>
      <c r="U12" s="211"/>
      <c r="V12" s="211"/>
      <c r="W12" s="211"/>
      <c r="X12" s="207"/>
    </row>
    <row r="13" spans="1:24" ht="12.75" customHeight="1" thickBot="1">
      <c r="A13" s="209">
        <v>25</v>
      </c>
      <c r="B13" s="205" t="str">
        <f>VLOOKUP(A13,'пр.взв.'!B13:C76,2,FALSE)</f>
        <v>Пшнатлов Арсен Муссович</v>
      </c>
      <c r="C13" s="205" t="str">
        <f>VLOOKUP(A13,'пр.взв.'!B7:G70,3,FALSE)</f>
        <v>1988 кмс</v>
      </c>
      <c r="D13" s="205" t="str">
        <f>VLOOKUP(A13,'пр.взв.'!B7:G70,4,FALSE)</f>
        <v>Карачаево-Черкеская республика</v>
      </c>
      <c r="E13" s="116" t="s">
        <v>132</v>
      </c>
      <c r="F13" s="41"/>
      <c r="G13" s="41"/>
      <c r="H13" s="58"/>
      <c r="I13" s="108"/>
      <c r="J13" s="26"/>
      <c r="K13" s="98"/>
      <c r="L13" s="117"/>
      <c r="M13" s="98"/>
      <c r="N13" s="23"/>
      <c r="O13" s="15"/>
      <c r="P13" s="56"/>
      <c r="Q13" s="101"/>
      <c r="R13" s="30"/>
      <c r="S13" s="30"/>
      <c r="T13" s="124" t="s">
        <v>132</v>
      </c>
      <c r="U13" s="205" t="str">
        <f>VLOOKUP(X13,'пр.взв.'!B7:G70,2,FALSE)</f>
        <v>Чрагян Ашот Айкович</v>
      </c>
      <c r="V13" s="205" t="str">
        <f>VLOOKUP(X13,'пр.взв.'!B7:G70,3,FALSE)</f>
        <v>1991 кмс</v>
      </c>
      <c r="W13" s="205" t="str">
        <f>VLOOKUP(X13,'пр.взв.'!B7:G70,4,FALSE)</f>
        <v>Кр Кр Армавир</v>
      </c>
      <c r="X13" s="207">
        <v>26</v>
      </c>
    </row>
    <row r="14" spans="1:24" ht="12.75" customHeight="1" thickBot="1">
      <c r="A14" s="214"/>
      <c r="B14" s="211"/>
      <c r="C14" s="211"/>
      <c r="D14" s="211"/>
      <c r="E14" s="41"/>
      <c r="F14" s="41"/>
      <c r="G14" s="42"/>
      <c r="H14" s="55"/>
      <c r="I14" s="109"/>
      <c r="J14" s="15"/>
      <c r="K14" s="98"/>
      <c r="L14" s="26"/>
      <c r="M14" s="26"/>
      <c r="N14" s="98"/>
      <c r="P14" s="110"/>
      <c r="Q14" s="42"/>
      <c r="R14" s="30"/>
      <c r="S14" s="30"/>
      <c r="T14" s="41"/>
      <c r="U14" s="211"/>
      <c r="V14" s="211"/>
      <c r="W14" s="211"/>
      <c r="X14" s="217"/>
    </row>
    <row r="15" spans="1:24" ht="12.75" customHeight="1" thickBot="1">
      <c r="A15" s="208">
        <v>5</v>
      </c>
      <c r="B15" s="210" t="str">
        <f>VLOOKUP(A15,'пр.взв.'!B15:C78,2,FALSE)</f>
        <v>Мирзов Казбек Темуразович</v>
      </c>
      <c r="C15" s="210" t="str">
        <f>VLOOKUP(A15,'пр.взв.'!B7:G70,3,FALSE)</f>
        <v>1991 кмс</v>
      </c>
      <c r="D15" s="210" t="str">
        <f>VLOOKUP(A15,'пр.взв.'!B7:G70,4,FALSE)</f>
        <v>Терек</v>
      </c>
      <c r="E15" s="30"/>
      <c r="F15" s="30"/>
      <c r="G15" s="41"/>
      <c r="H15" s="53"/>
      <c r="I15" s="46" t="s">
        <v>27</v>
      </c>
      <c r="J15" s="79"/>
      <c r="K15" s="98"/>
      <c r="L15" s="15"/>
      <c r="M15" s="15"/>
      <c r="N15" s="15"/>
      <c r="O15" s="14"/>
      <c r="P15" s="46" t="s">
        <v>42</v>
      </c>
      <c r="Q15" s="102"/>
      <c r="R15" s="30"/>
      <c r="S15" s="30"/>
      <c r="T15" s="30"/>
      <c r="U15" s="210" t="str">
        <f>VLOOKUP(X15,'пр.взв.'!B7:G70,2,FALSE)</f>
        <v>Чесебий Абрек Аскербиевич</v>
      </c>
      <c r="V15" s="210" t="str">
        <f>VLOOKUP(X15,'пр.взв.'!B7:G70,3,FALSE)</f>
        <v>07.02.1990 кмс</v>
      </c>
      <c r="W15" s="210" t="str">
        <f>VLOOKUP(X15,'пр.взв.'!B7:G70,4,FALSE)</f>
        <v>Адыгея</v>
      </c>
      <c r="X15" s="206">
        <v>6</v>
      </c>
    </row>
    <row r="16" spans="1:24" ht="12.75" customHeight="1" thickBot="1">
      <c r="A16" s="209"/>
      <c r="B16" s="211"/>
      <c r="C16" s="211"/>
      <c r="D16" s="211"/>
      <c r="E16" s="46" t="s">
        <v>27</v>
      </c>
      <c r="F16" s="41"/>
      <c r="G16" s="41"/>
      <c r="H16" s="66"/>
      <c r="I16" s="116" t="s">
        <v>132</v>
      </c>
      <c r="J16" s="15"/>
      <c r="K16" s="82"/>
      <c r="L16" s="224" t="s">
        <v>59</v>
      </c>
      <c r="M16" s="224"/>
      <c r="N16" s="15"/>
      <c r="O16" s="102"/>
      <c r="P16" s="47" t="s">
        <v>132</v>
      </c>
      <c r="Q16" s="82"/>
      <c r="R16" s="30"/>
      <c r="S16" s="30"/>
      <c r="T16" s="46" t="s">
        <v>34</v>
      </c>
      <c r="U16" s="211"/>
      <c r="V16" s="211"/>
      <c r="W16" s="211"/>
      <c r="X16" s="207"/>
    </row>
    <row r="17" spans="1:24" ht="12.75" customHeight="1" thickBot="1">
      <c r="A17" s="209">
        <v>21</v>
      </c>
      <c r="B17" s="205" t="str">
        <f>VLOOKUP(A17,'пр.взв.'!B17:C80,2,FALSE)</f>
        <v>Зазий Алий Кадырбекович</v>
      </c>
      <c r="C17" s="205" t="str">
        <f>VLOOKUP(A17,'пр.взв.'!B7:G70,3,FALSE)</f>
        <v>27.08.86 кмс</v>
      </c>
      <c r="D17" s="205" t="str">
        <f>VLOOKUP(A17,'пр.взв.'!B7:G70,4,FALSE)</f>
        <v>Ставропольский кр</v>
      </c>
      <c r="E17" s="116" t="s">
        <v>131</v>
      </c>
      <c r="F17" s="57"/>
      <c r="G17" s="41"/>
      <c r="H17" s="65"/>
      <c r="I17" s="43"/>
      <c r="J17" s="43"/>
      <c r="K17" s="147">
        <v>11</v>
      </c>
      <c r="L17" s="111"/>
      <c r="M17" s="111"/>
      <c r="N17" s="112"/>
      <c r="O17" s="43"/>
      <c r="P17" s="43"/>
      <c r="Q17" s="82"/>
      <c r="R17" s="74"/>
      <c r="S17" s="72"/>
      <c r="T17" s="47" t="s">
        <v>131</v>
      </c>
      <c r="U17" s="205" t="str">
        <f>VLOOKUP(X17,'пр.взв.'!B7:G70,2,FALSE)</f>
        <v>Кохов Аслан Хусинович</v>
      </c>
      <c r="V17" s="205" t="str">
        <f>VLOOKUP(X17,'пр.взв.'!B7:G70,3,FALSE)</f>
        <v>28.06.90 кмс</v>
      </c>
      <c r="W17" s="205" t="str">
        <f>VLOOKUP(X17,'пр.взв.'!B7:G70,4,FALSE)</f>
        <v>Ставропольский кр</v>
      </c>
      <c r="X17" s="207">
        <v>22</v>
      </c>
    </row>
    <row r="18" spans="1:24" ht="12.75" customHeight="1" thickBot="1">
      <c r="A18" s="214"/>
      <c r="B18" s="211"/>
      <c r="C18" s="211"/>
      <c r="D18" s="211"/>
      <c r="E18" s="41"/>
      <c r="F18" s="42"/>
      <c r="G18" s="46" t="s">
        <v>27</v>
      </c>
      <c r="H18" s="67"/>
      <c r="I18" s="43"/>
      <c r="J18" s="43"/>
      <c r="K18" s="241" t="str">
        <f>VLOOKUP(K17,'пр.взв.'!B7:D70,2,FALSE)</f>
        <v>Дзайтаев Ильяс Мусаевич</v>
      </c>
      <c r="L18" s="242"/>
      <c r="M18" s="242"/>
      <c r="N18" s="243"/>
      <c r="O18" s="56"/>
      <c r="P18" s="43"/>
      <c r="Q18" s="104"/>
      <c r="R18" s="46" t="s">
        <v>42</v>
      </c>
      <c r="S18" s="43"/>
      <c r="T18" s="41"/>
      <c r="U18" s="211"/>
      <c r="V18" s="211"/>
      <c r="W18" s="211"/>
      <c r="X18" s="217"/>
    </row>
    <row r="19" spans="1:24" ht="12.75" customHeight="1" thickBot="1">
      <c r="A19" s="208">
        <v>13</v>
      </c>
      <c r="B19" s="210" t="str">
        <f>VLOOKUP(A19,'пр.взв.'!B19:C82,2,FALSE)</f>
        <v>Биджеев Ислам</v>
      </c>
      <c r="C19" s="210" t="str">
        <f>VLOOKUP(A19,'пр.взв.'!B7:G70,3,FALSE)</f>
        <v>1991 кмс</v>
      </c>
      <c r="D19" s="210" t="str">
        <f>VLOOKUP(A19,'пр.взв.'!B7:G70,4,FALSE)</f>
        <v>Карачаево-Черкеская республика</v>
      </c>
      <c r="E19" s="30"/>
      <c r="F19" s="41"/>
      <c r="G19" s="47" t="s">
        <v>132</v>
      </c>
      <c r="H19" s="58"/>
      <c r="I19" s="43"/>
      <c r="J19" s="43"/>
      <c r="K19" s="244"/>
      <c r="L19" s="245"/>
      <c r="M19" s="245"/>
      <c r="N19" s="246"/>
      <c r="O19" s="56"/>
      <c r="P19" s="43"/>
      <c r="Q19" s="43"/>
      <c r="R19" s="47" t="s">
        <v>134</v>
      </c>
      <c r="S19" s="43"/>
      <c r="T19" s="30"/>
      <c r="U19" s="210" t="str">
        <f>VLOOKUP(X19,'пр.взв.'!B7:G70,2,FALSE)</f>
        <v>Малиев Радион</v>
      </c>
      <c r="V19" s="210" t="str">
        <f>VLOOKUP(X19,'пр.взв.'!B7:G70,3,FALSE)</f>
        <v>07.04.1991 кмс</v>
      </c>
      <c r="W19" s="210" t="str">
        <f>VLOOKUP(X19,'пр.взв.'!B7:G70,4,FALSE)</f>
        <v>Республика Дагестан</v>
      </c>
      <c r="X19" s="206">
        <v>14</v>
      </c>
    </row>
    <row r="20" spans="1:24" ht="12.75" customHeight="1">
      <c r="A20" s="209"/>
      <c r="B20" s="211"/>
      <c r="C20" s="211"/>
      <c r="D20" s="211"/>
      <c r="E20" s="46" t="s">
        <v>41</v>
      </c>
      <c r="F20" s="59"/>
      <c r="G20" s="41"/>
      <c r="H20" s="52"/>
      <c r="I20" s="43"/>
      <c r="J20" s="43"/>
      <c r="K20" s="70"/>
      <c r="L20" s="240"/>
      <c r="M20" s="240"/>
      <c r="N20" s="56"/>
      <c r="O20" s="76"/>
      <c r="P20" s="43"/>
      <c r="Q20" s="30"/>
      <c r="R20" s="75"/>
      <c r="S20" s="44"/>
      <c r="T20" s="46" t="s">
        <v>42</v>
      </c>
      <c r="U20" s="211"/>
      <c r="V20" s="211"/>
      <c r="W20" s="211"/>
      <c r="X20" s="207"/>
    </row>
    <row r="21" spans="1:24" ht="12.75" customHeight="1" thickBot="1">
      <c r="A21" s="209">
        <v>29</v>
      </c>
      <c r="B21" s="205">
        <f>VLOOKUP(A21,'пр.взв.'!B21:C84,2,FALSE)</f>
        <v>0</v>
      </c>
      <c r="C21" s="205">
        <f>VLOOKUP(A21,'пр.взв.'!B7:G70,3,FALSE)</f>
        <v>0</v>
      </c>
      <c r="D21" s="205">
        <f>VLOOKUP(A21,'пр.взв.'!B7:G70,4,FALSE)</f>
        <v>0</v>
      </c>
      <c r="E21" s="116"/>
      <c r="F21" s="41"/>
      <c r="G21" s="41"/>
      <c r="H21" s="58"/>
      <c r="I21" s="43"/>
      <c r="J21" s="43"/>
      <c r="K21" s="70"/>
      <c r="L21" s="43"/>
      <c r="M21" s="56"/>
      <c r="N21" s="56"/>
      <c r="O21" s="76"/>
      <c r="P21" s="43"/>
      <c r="Q21" s="30"/>
      <c r="R21" s="30"/>
      <c r="S21" s="30"/>
      <c r="T21" s="47"/>
      <c r="U21" s="205">
        <f>VLOOKUP(X21,'пр.взв.'!B7:G70,2,FALSE)</f>
        <v>0</v>
      </c>
      <c r="V21" s="205">
        <f>VLOOKUP(X21,'пр.взв.'!B7:G70,3,FALSE)</f>
        <v>0</v>
      </c>
      <c r="W21" s="205">
        <f>VLOOKUP(X21,'пр.взв.'!B7:G70,4,FALSE)</f>
        <v>0</v>
      </c>
      <c r="X21" s="207">
        <v>30</v>
      </c>
    </row>
    <row r="22" spans="1:24" ht="12.75" customHeight="1" thickBot="1">
      <c r="A22" s="214"/>
      <c r="B22" s="211"/>
      <c r="C22" s="211"/>
      <c r="D22" s="211"/>
      <c r="E22" s="41"/>
      <c r="F22" s="41"/>
      <c r="G22" s="41"/>
      <c r="H22" s="52"/>
      <c r="I22" s="43"/>
      <c r="J22" s="43"/>
      <c r="K22" s="46" t="s">
        <v>39</v>
      </c>
      <c r="L22" s="43"/>
      <c r="M22" s="56"/>
      <c r="N22" s="46" t="s">
        <v>44</v>
      </c>
      <c r="O22" s="76"/>
      <c r="P22" s="43"/>
      <c r="Q22" s="30"/>
      <c r="R22" s="30"/>
      <c r="S22" s="30"/>
      <c r="T22" s="41"/>
      <c r="U22" s="211"/>
      <c r="V22" s="211"/>
      <c r="W22" s="211"/>
      <c r="X22" s="217"/>
    </row>
    <row r="23" spans="1:24" ht="12.75" customHeight="1" thickBot="1">
      <c r="A23" s="208">
        <v>3</v>
      </c>
      <c r="B23" s="210" t="str">
        <f>VLOOKUP(A23,'пр.взв.'!B7:C70,2,FALSE)</f>
        <v>Гереков Руслан Расулович</v>
      </c>
      <c r="C23" s="210" t="str">
        <f>VLOOKUP(A23,'пр.взв.'!B7:G70,3,FALSE)</f>
        <v>1992 кмс </v>
      </c>
      <c r="D23" s="210" t="str">
        <f>VLOOKUP(A23,'пр.взв.'!B7:G70,4,FALSE)</f>
        <v>Терек</v>
      </c>
      <c r="E23" s="30"/>
      <c r="F23" s="30"/>
      <c r="G23" s="48"/>
      <c r="H23" s="48"/>
      <c r="I23" s="49"/>
      <c r="J23" s="50"/>
      <c r="K23" s="47" t="s">
        <v>134</v>
      </c>
      <c r="L23" s="60"/>
      <c r="M23" s="56"/>
      <c r="N23" s="47" t="s">
        <v>131</v>
      </c>
      <c r="O23" s="76"/>
      <c r="P23" s="43"/>
      <c r="Q23" s="30"/>
      <c r="R23" s="30"/>
      <c r="S23" s="30"/>
      <c r="T23" s="30"/>
      <c r="U23" s="210" t="str">
        <f>VLOOKUP(X23,'пр.взв.'!B7:G70,2,FALSE)</f>
        <v>Гетегежев Азамат Алимбекович </v>
      </c>
      <c r="V23" s="210" t="str">
        <f>VLOOKUP(X23,'пр.взв.'!B7:G70,3,FALSE)</f>
        <v>1991 кмс</v>
      </c>
      <c r="W23" s="210" t="str">
        <f>VLOOKUP(X23,'пр.взв.'!B7:G70,4,FALSE)</f>
        <v>Терек</v>
      </c>
      <c r="X23" s="206">
        <v>4</v>
      </c>
    </row>
    <row r="24" spans="1:24" ht="12.75" customHeight="1">
      <c r="A24" s="209"/>
      <c r="B24" s="211"/>
      <c r="C24" s="211"/>
      <c r="D24" s="211"/>
      <c r="E24" s="46" t="s">
        <v>28</v>
      </c>
      <c r="F24" s="41"/>
      <c r="G24" s="51"/>
      <c r="H24" s="52"/>
      <c r="I24" s="53"/>
      <c r="J24" s="54"/>
      <c r="K24" s="69"/>
      <c r="L24" s="224" t="s">
        <v>60</v>
      </c>
      <c r="M24" s="224"/>
      <c r="N24" s="56"/>
      <c r="O24" s="76"/>
      <c r="P24" s="43"/>
      <c r="Q24" s="30"/>
      <c r="R24" s="30"/>
      <c r="S24" s="30"/>
      <c r="T24" s="46" t="s">
        <v>47</v>
      </c>
      <c r="U24" s="211"/>
      <c r="V24" s="211"/>
      <c r="W24" s="211"/>
      <c r="X24" s="207"/>
    </row>
    <row r="25" spans="1:24" ht="12.75" customHeight="1" thickBot="1">
      <c r="A25" s="209">
        <v>19</v>
      </c>
      <c r="B25" s="205" t="str">
        <f>VLOOKUP(A25,'пр.взв.'!B25:C88,2,FALSE)</f>
        <v>Погосян Воскан Манукович</v>
      </c>
      <c r="C25" s="205" t="str">
        <f>VLOOKUP(A25,'пр.взв.'!B7:G70,3,FALSE)</f>
        <v>1988 кмс</v>
      </c>
      <c r="D25" s="205" t="str">
        <f>VLOOKUP(A25,'пр.взв.'!B7:G70,4,FALSE)</f>
        <v>Кр Кр Армавир</v>
      </c>
      <c r="E25" s="116" t="s">
        <v>133</v>
      </c>
      <c r="F25" s="57"/>
      <c r="G25" s="41"/>
      <c r="H25" s="58"/>
      <c r="I25" s="55"/>
      <c r="J25" s="53"/>
      <c r="K25" s="147">
        <v>16</v>
      </c>
      <c r="L25" s="111"/>
      <c r="M25" s="111"/>
      <c r="N25" s="112"/>
      <c r="O25" s="76"/>
      <c r="P25" s="43"/>
      <c r="Q25" s="30"/>
      <c r="R25" s="74"/>
      <c r="S25" s="72"/>
      <c r="T25" s="47" t="s">
        <v>134</v>
      </c>
      <c r="U25" s="205" t="str">
        <f>VLOOKUP(X25,'пр.взв.'!B7:G70,2,FALSE)</f>
        <v>Горбачевский Виктор Викторович</v>
      </c>
      <c r="V25" s="205" t="str">
        <f>VLOOKUP(X25,'пр.взв.'!B7:G70,3,FALSE)</f>
        <v>1991 кмс</v>
      </c>
      <c r="W25" s="205" t="str">
        <f>VLOOKUP(X25,'пр.взв.'!B7:G70,4,FALSE)</f>
        <v>Кр Кр Армавир</v>
      </c>
      <c r="X25" s="207">
        <v>20</v>
      </c>
    </row>
    <row r="26" spans="1:24" ht="12.75" customHeight="1" thickBot="1">
      <c r="A26" s="214"/>
      <c r="B26" s="211"/>
      <c r="C26" s="211"/>
      <c r="D26" s="211"/>
      <c r="E26" s="41"/>
      <c r="F26" s="42"/>
      <c r="G26" s="46" t="s">
        <v>39</v>
      </c>
      <c r="H26" s="54"/>
      <c r="I26" s="53"/>
      <c r="J26" s="151"/>
      <c r="K26" s="218" t="str">
        <f>VLOOKUP(K25,'пр.взв.'!B7:D78,2,FALSE)</f>
        <v>Джагарян Ваник Львович</v>
      </c>
      <c r="L26" s="219"/>
      <c r="M26" s="219"/>
      <c r="N26" s="220"/>
      <c r="O26" s="56"/>
      <c r="P26" s="43"/>
      <c r="Q26" s="30"/>
      <c r="R26" s="46" t="s">
        <v>40</v>
      </c>
      <c r="S26" s="43"/>
      <c r="T26" s="41"/>
      <c r="U26" s="211"/>
      <c r="V26" s="211"/>
      <c r="W26" s="211"/>
      <c r="X26" s="217"/>
    </row>
    <row r="27" spans="1:24" ht="12.75" customHeight="1" thickBot="1">
      <c r="A27" s="208">
        <v>11</v>
      </c>
      <c r="B27" s="210" t="str">
        <f>VLOOKUP(A27,'пр.взв.'!B27:C90,2,FALSE)</f>
        <v>Дзайтаев Ильяс Мусаевич</v>
      </c>
      <c r="C27" s="210" t="str">
        <f>VLOOKUP(A27,'пр.взв.'!B7:G70,3,FALSE)</f>
        <v>1989 кмс</v>
      </c>
      <c r="D27" s="210" t="str">
        <f>VLOOKUP(A27,'пр.взв.'!B7:G70,4,FALSE)</f>
        <v>Чеченская республика</v>
      </c>
      <c r="E27" s="30"/>
      <c r="F27" s="41"/>
      <c r="G27" s="47" t="s">
        <v>132</v>
      </c>
      <c r="H27" s="63"/>
      <c r="I27" s="54"/>
      <c r="J27" s="151"/>
      <c r="K27" s="221"/>
      <c r="L27" s="222"/>
      <c r="M27" s="222"/>
      <c r="N27" s="223"/>
      <c r="O27" s="56"/>
      <c r="P27" s="73"/>
      <c r="Q27" s="72"/>
      <c r="R27" s="47" t="s">
        <v>131</v>
      </c>
      <c r="S27" s="43"/>
      <c r="T27" s="30"/>
      <c r="U27" s="210" t="str">
        <f>VLOOKUP(X27,'пр.взв.'!B7:G70,2,FALSE)</f>
        <v>Шаков Беслан Александрович</v>
      </c>
      <c r="V27" s="210" t="str">
        <f>VLOOKUP(X27,'пр.взв.'!B7:G70,3,FALSE)</f>
        <v>1988 кмс</v>
      </c>
      <c r="W27" s="210" t="str">
        <f>VLOOKUP(X27,'пр.взв.'!B7:G70,4,FALSE)</f>
        <v>Карачаево-Черкеская республика</v>
      </c>
      <c r="X27" s="206">
        <v>12</v>
      </c>
    </row>
    <row r="28" spans="1:24" ht="12.75" customHeight="1">
      <c r="A28" s="209"/>
      <c r="B28" s="211"/>
      <c r="C28" s="211"/>
      <c r="D28" s="211"/>
      <c r="E28" s="46" t="s">
        <v>39</v>
      </c>
      <c r="F28" s="59"/>
      <c r="G28" s="41"/>
      <c r="H28" s="64"/>
      <c r="I28" s="55"/>
      <c r="J28" s="54"/>
      <c r="K28" s="71"/>
      <c r="L28" s="60"/>
      <c r="M28" s="56"/>
      <c r="N28" s="56"/>
      <c r="O28" s="76"/>
      <c r="P28" s="73"/>
      <c r="Q28" s="43"/>
      <c r="R28" s="75"/>
      <c r="S28" s="44"/>
      <c r="T28" s="46" t="s">
        <v>40</v>
      </c>
      <c r="U28" s="211"/>
      <c r="V28" s="211"/>
      <c r="W28" s="211"/>
      <c r="X28" s="207"/>
    </row>
    <row r="29" spans="1:24" ht="12.75" customHeight="1" thickBot="1">
      <c r="A29" s="209">
        <v>27</v>
      </c>
      <c r="B29" s="205">
        <f>VLOOKUP(A29,'пр.взв.'!B29:C92,2,FALSE)</f>
        <v>0</v>
      </c>
      <c r="C29" s="205">
        <f>VLOOKUP(A29,'пр.взв.'!B7:G70,3,FALSE)</f>
        <v>0</v>
      </c>
      <c r="D29" s="205">
        <f>VLOOKUP(A29,'пр.взв.'!B7:G70,4,FALSE)</f>
        <v>0</v>
      </c>
      <c r="E29" s="116"/>
      <c r="F29" s="41"/>
      <c r="G29" s="41"/>
      <c r="H29" s="65"/>
      <c r="I29" s="55"/>
      <c r="J29" s="53"/>
      <c r="K29" s="71"/>
      <c r="L29" s="60"/>
      <c r="M29" s="56"/>
      <c r="N29" s="56"/>
      <c r="O29" s="76"/>
      <c r="P29" s="73"/>
      <c r="Q29" s="43"/>
      <c r="R29" s="30"/>
      <c r="S29" s="30"/>
      <c r="T29" s="47"/>
      <c r="U29" s="205">
        <f>VLOOKUP(X29,'пр.взв.'!B7:G70,2,FALSE)</f>
        <v>0</v>
      </c>
      <c r="V29" s="205">
        <f>VLOOKUP(X29,'пр.взв.'!B7:G70,3,FALSE)</f>
        <v>0</v>
      </c>
      <c r="W29" s="205">
        <f>VLOOKUP(X29,'пр.взв.'!B7:G70,4,FALSE)</f>
        <v>0</v>
      </c>
      <c r="X29" s="207">
        <v>28</v>
      </c>
    </row>
    <row r="30" spans="1:24" ht="12.75" customHeight="1" thickBot="1">
      <c r="A30" s="214"/>
      <c r="B30" s="211"/>
      <c r="C30" s="211"/>
      <c r="D30" s="211"/>
      <c r="E30" s="41"/>
      <c r="F30" s="41"/>
      <c r="G30" s="42"/>
      <c r="H30" s="55"/>
      <c r="I30" s="46" t="s">
        <v>39</v>
      </c>
      <c r="J30" s="68"/>
      <c r="K30" s="70"/>
      <c r="L30" s="43"/>
      <c r="M30" s="56"/>
      <c r="N30" s="56"/>
      <c r="O30" s="77"/>
      <c r="P30" s="46" t="s">
        <v>44</v>
      </c>
      <c r="Q30" s="43"/>
      <c r="R30" s="30"/>
      <c r="S30" s="30"/>
      <c r="T30" s="41"/>
      <c r="U30" s="211"/>
      <c r="V30" s="211"/>
      <c r="W30" s="211"/>
      <c r="X30" s="217"/>
    </row>
    <row r="31" spans="1:24" ht="12.75" customHeight="1" thickBot="1">
      <c r="A31" s="208">
        <v>7</v>
      </c>
      <c r="B31" s="210" t="str">
        <f>VLOOKUP(A31,'пр.взв.'!B7:C70,2,FALSE)</f>
        <v>Шогенов Алим Хадисович</v>
      </c>
      <c r="C31" s="210" t="str">
        <f>VLOOKUP(A31,'пр.взв.'!B7:G70,3,FALSE)</f>
        <v>14.01.1992 кмс</v>
      </c>
      <c r="D31" s="210" t="str">
        <f>VLOOKUP(A31,'пр.взв.'!B7:G70,4,FALSE)</f>
        <v>Адыгея</v>
      </c>
      <c r="E31" s="30"/>
      <c r="F31" s="30"/>
      <c r="G31" s="41"/>
      <c r="H31" s="53"/>
      <c r="I31" s="47" t="s">
        <v>133</v>
      </c>
      <c r="J31" s="55"/>
      <c r="K31" s="43"/>
      <c r="L31" s="43"/>
      <c r="M31" s="56"/>
      <c r="N31" s="56"/>
      <c r="O31" s="56"/>
      <c r="P31" s="47" t="s">
        <v>131</v>
      </c>
      <c r="Q31" s="43"/>
      <c r="R31" s="30"/>
      <c r="S31" s="30"/>
      <c r="T31" s="30"/>
      <c r="U31" s="210" t="str">
        <f>VLOOKUP(X31,'пр.взв.'!B7:G70,2,FALSE)</f>
        <v>Манжиков Николай</v>
      </c>
      <c r="V31" s="210" t="str">
        <f>VLOOKUP(X31,'пр.взв.'!B7:G70,3,FALSE)</f>
        <v>1985 кмс</v>
      </c>
      <c r="W31" s="210" t="str">
        <f>VLOOKUP(X31,'пр.взв.'!B7:G70,4,FALSE)</f>
        <v>Калмыкия </v>
      </c>
      <c r="X31" s="206">
        <v>8</v>
      </c>
    </row>
    <row r="32" spans="1:24" ht="12.75" customHeight="1">
      <c r="A32" s="209"/>
      <c r="B32" s="211"/>
      <c r="C32" s="211"/>
      <c r="D32" s="211"/>
      <c r="E32" s="46" t="s">
        <v>49</v>
      </c>
      <c r="F32" s="41"/>
      <c r="G32" s="41"/>
      <c r="H32" s="66"/>
      <c r="I32" s="43"/>
      <c r="J32" s="156" t="s">
        <v>3</v>
      </c>
      <c r="P32" s="43"/>
      <c r="Q32" s="70"/>
      <c r="R32" s="30"/>
      <c r="S32" s="30"/>
      <c r="T32" s="46" t="s">
        <v>50</v>
      </c>
      <c r="U32" s="211"/>
      <c r="V32" s="211"/>
      <c r="W32" s="211"/>
      <c r="X32" s="207"/>
    </row>
    <row r="33" spans="1:24" ht="12.75" customHeight="1" thickBot="1">
      <c r="A33" s="209">
        <v>23</v>
      </c>
      <c r="B33" s="205" t="str">
        <f>VLOOKUP(A33,'пр.взв.'!B33:C96,2,FALSE)</f>
        <v>Бабгоев Олег Гамельевич</v>
      </c>
      <c r="C33" s="205" t="str">
        <f>VLOOKUP(A33,'пр.взв.'!B7:G70,3,FALSE)</f>
        <v>1990 кмс</v>
      </c>
      <c r="D33" s="205" t="str">
        <f>VLOOKUP(A33,'пр.взв.'!B7:G70,4,FALSE)</f>
        <v>КБР Нальчик</v>
      </c>
      <c r="E33" s="116" t="s">
        <v>131</v>
      </c>
      <c r="F33" s="57"/>
      <c r="G33" s="41"/>
      <c r="H33" s="65"/>
      <c r="I33" s="43"/>
      <c r="J33" s="156"/>
      <c r="K33" s="115"/>
      <c r="L33" s="122"/>
      <c r="M33" s="122"/>
      <c r="N33" s="122"/>
      <c r="O33" s="122"/>
      <c r="Q33" s="70"/>
      <c r="R33" s="74"/>
      <c r="S33" s="72"/>
      <c r="T33" s="47" t="s">
        <v>131</v>
      </c>
      <c r="U33" s="205" t="str">
        <f>VLOOKUP(X33,'пр.взв.'!B7:G70,2,FALSE)</f>
        <v>Гуков Алим Анзорович</v>
      </c>
      <c r="V33" s="205" t="str">
        <f>VLOOKUP(X33,'пр.взв.'!B7:G70,3,FALSE)</f>
        <v>1991 кмс</v>
      </c>
      <c r="W33" s="205" t="str">
        <f>VLOOKUP(X33,'пр.взв.'!B7:G70,4,FALSE)</f>
        <v>Карачаево-Черкеская республика</v>
      </c>
      <c r="X33" s="207">
        <v>24</v>
      </c>
    </row>
    <row r="34" spans="1:24" ht="12.75" customHeight="1" thickBot="1">
      <c r="A34" s="214"/>
      <c r="B34" s="211"/>
      <c r="C34" s="211"/>
      <c r="D34" s="211"/>
      <c r="E34" s="41"/>
      <c r="F34" s="42"/>
      <c r="G34" s="46" t="s">
        <v>49</v>
      </c>
      <c r="H34" s="67"/>
      <c r="I34" s="43"/>
      <c r="J34" s="43"/>
      <c r="K34" s="121"/>
      <c r="L34" s="98"/>
      <c r="M34" s="15"/>
      <c r="N34" s="111"/>
      <c r="O34" s="113"/>
      <c r="Q34" s="77"/>
      <c r="R34" s="46" t="s">
        <v>44</v>
      </c>
      <c r="S34" s="43"/>
      <c r="T34" s="41"/>
      <c r="U34" s="211"/>
      <c r="V34" s="211"/>
      <c r="W34" s="211"/>
      <c r="X34" s="217"/>
    </row>
    <row r="35" spans="1:24" ht="12.75" customHeight="1" thickBot="1">
      <c r="A35" s="208">
        <v>15</v>
      </c>
      <c r="B35" s="210" t="str">
        <f>VLOOKUP(A35,'пр.взв.'!B35:C98,2,FALSE)</f>
        <v>Махов Олег Мухамедвич</v>
      </c>
      <c r="C35" s="210" t="str">
        <f>VLOOKUP(A35,'пр.взв.'!B7:G70,3,FALSE)</f>
        <v>1986 кмс</v>
      </c>
      <c r="D35" s="210" t="str">
        <f>VLOOKUP(A35,'пр.взв.'!B7:G70,4,FALSE)</f>
        <v>Нальчик</v>
      </c>
      <c r="E35" s="30"/>
      <c r="F35" s="41"/>
      <c r="G35" s="47" t="s">
        <v>134</v>
      </c>
      <c r="H35" s="58"/>
      <c r="I35" s="43"/>
      <c r="J35" s="43"/>
      <c r="K35" s="18"/>
      <c r="L35" s="120"/>
      <c r="M35" s="98"/>
      <c r="N35" s="118"/>
      <c r="O35" s="119"/>
      <c r="Q35" s="56"/>
      <c r="R35" s="47" t="s">
        <v>131</v>
      </c>
      <c r="S35" s="43"/>
      <c r="T35" s="30"/>
      <c r="U35" s="210" t="str">
        <f>VLOOKUP(X35,'пр.взв.'!B7:G70,2,FALSE)</f>
        <v>Джагарян Ваник Львович</v>
      </c>
      <c r="V35" s="210" t="str">
        <f>VLOOKUP(X35,'пр.взв.'!B7:G70,3,FALSE)</f>
        <v>1991 кмс</v>
      </c>
      <c r="W35" s="210" t="str">
        <f>VLOOKUP(X35,'пр.взв.'!B7:G70,4,FALSE)</f>
        <v>Кр Кр Армавир</v>
      </c>
      <c r="X35" s="206">
        <v>16</v>
      </c>
    </row>
    <row r="36" spans="1:24" ht="12.75" customHeight="1">
      <c r="A36" s="209"/>
      <c r="B36" s="211"/>
      <c r="C36" s="211"/>
      <c r="D36" s="211"/>
      <c r="E36" s="46" t="s">
        <v>43</v>
      </c>
      <c r="F36" s="59"/>
      <c r="G36" s="41"/>
      <c r="H36" s="52"/>
      <c r="I36" s="43"/>
      <c r="J36" s="43"/>
      <c r="K36" s="117"/>
      <c r="L36" s="23"/>
      <c r="M36" s="120"/>
      <c r="N36" s="26"/>
      <c r="O36" s="56"/>
      <c r="Q36" s="56"/>
      <c r="R36" s="75"/>
      <c r="S36" s="44"/>
      <c r="T36" s="46" t="s">
        <v>44</v>
      </c>
      <c r="U36" s="211"/>
      <c r="V36" s="211"/>
      <c r="W36" s="211"/>
      <c r="X36" s="207"/>
    </row>
    <row r="37" spans="1:24" ht="12.75" customHeight="1" thickBot="1">
      <c r="A37" s="209">
        <v>31</v>
      </c>
      <c r="B37" s="205">
        <f>VLOOKUP(A37,'пр.взв.'!B37:C100,2,FALSE)</f>
        <v>0</v>
      </c>
      <c r="C37" s="205">
        <f>VLOOKUP(A37,'пр.взв.'!B7:G70,3,FALSE)</f>
        <v>0</v>
      </c>
      <c r="D37" s="205">
        <f>VLOOKUP(A37,'пр.взв.'!B7:G70,4,FALSE)</f>
        <v>0</v>
      </c>
      <c r="E37" s="116"/>
      <c r="F37" s="41"/>
      <c r="G37" s="41"/>
      <c r="H37" s="58"/>
      <c r="I37" s="43"/>
      <c r="J37" s="43"/>
      <c r="K37" s="98"/>
      <c r="L37" s="117"/>
      <c r="M37" s="25"/>
      <c r="N37" s="98"/>
      <c r="O37" s="56"/>
      <c r="R37" s="30"/>
      <c r="S37" s="30"/>
      <c r="T37" s="47"/>
      <c r="U37" s="205">
        <f>VLOOKUP(X37,'пр.взв.'!B7:G70,2,FALSE)</f>
        <v>0</v>
      </c>
      <c r="V37" s="205">
        <f>VLOOKUP(X37,'пр.взв.'!B7:G70,3,FALSE)</f>
        <v>0</v>
      </c>
      <c r="W37" s="205">
        <f>VLOOKUP(X37,'пр.взв.'!B7:G70,4,FALSE)</f>
        <v>0</v>
      </c>
      <c r="X37" s="207">
        <v>32</v>
      </c>
    </row>
    <row r="38" spans="1:24" ht="12.75" customHeight="1" thickBot="1">
      <c r="A38" s="214"/>
      <c r="B38" s="216"/>
      <c r="C38" s="216"/>
      <c r="D38" s="216"/>
      <c r="E38" s="41"/>
      <c r="F38" s="41"/>
      <c r="G38" s="41"/>
      <c r="H38" s="52"/>
      <c r="I38" s="43"/>
      <c r="J38" s="43"/>
      <c r="K38" s="120"/>
      <c r="L38" s="98"/>
      <c r="M38" s="85"/>
      <c r="N38" s="120"/>
      <c r="O38" s="15"/>
      <c r="Q38" s="42"/>
      <c r="R38" s="30"/>
      <c r="S38" s="30"/>
      <c r="T38" s="41"/>
      <c r="U38" s="216"/>
      <c r="V38" s="216"/>
      <c r="W38" s="216"/>
      <c r="X38" s="217"/>
    </row>
    <row r="39" spans="1:19" ht="12.75" customHeight="1" thickBot="1">
      <c r="A39" s="1"/>
      <c r="B39" s="1"/>
      <c r="C39" s="1"/>
      <c r="E39" s="41"/>
      <c r="F39" s="41"/>
      <c r="G39" s="41"/>
      <c r="H39" s="43"/>
      <c r="I39" s="55"/>
      <c r="J39" s="53"/>
      <c r="K39" s="18"/>
      <c r="L39" s="120"/>
      <c r="M39" s="18"/>
      <c r="N39" s="85"/>
      <c r="O39" s="123"/>
      <c r="P39" s="125">
        <v>21</v>
      </c>
      <c r="Q39" s="41"/>
      <c r="R39" s="43"/>
      <c r="S39" s="30"/>
    </row>
    <row r="40" spans="1:20" ht="12.75" customHeight="1">
      <c r="A40" s="135" t="str">
        <f>HYPERLINK('[1]реквизиты'!$A$6)</f>
        <v>Гл. судья, судья МК</v>
      </c>
      <c r="B40" s="136"/>
      <c r="C40" s="141"/>
      <c r="D40" s="129"/>
      <c r="F40" s="138" t="str">
        <f>HYPERLINK('[1]реквизиты'!$G$6)</f>
        <v>Х.Ю.Хапай</v>
      </c>
      <c r="G40" s="32"/>
      <c r="I40" s="32"/>
      <c r="J40" s="53"/>
      <c r="K40" s="117"/>
      <c r="L40" s="18"/>
      <c r="M40" s="58"/>
      <c r="N40" s="99"/>
      <c r="O40" s="58"/>
      <c r="P40" s="15"/>
      <c r="Q40" s="233" t="str">
        <f>VLOOKUP(P39,'пр.взв.'!B7:E70,2,FALSE)</f>
        <v>Зазий Алий Кадырбекович</v>
      </c>
      <c r="R40" s="234"/>
      <c r="S40" s="234"/>
      <c r="T40" s="235"/>
    </row>
    <row r="41" spans="1:20" ht="12.75" customHeight="1" thickBot="1">
      <c r="A41" s="32"/>
      <c r="B41" s="32"/>
      <c r="C41" s="142"/>
      <c r="D41" s="143"/>
      <c r="E41" s="20"/>
      <c r="F41" s="139" t="str">
        <f>HYPERLINK('[1]реквизиты'!$G$7)</f>
        <v>/Майкоп/</v>
      </c>
      <c r="H41" s="32"/>
      <c r="I41" s="32"/>
      <c r="J41" s="140"/>
      <c r="K41" s="98"/>
      <c r="L41" s="117"/>
      <c r="M41" s="98"/>
      <c r="N41" s="23"/>
      <c r="O41" s="15"/>
      <c r="P41" s="15"/>
      <c r="Q41" s="236"/>
      <c r="R41" s="237"/>
      <c r="S41" s="237"/>
      <c r="T41" s="238"/>
    </row>
    <row r="42" spans="1:43" ht="12.75" customHeight="1">
      <c r="A42" s="135" t="str">
        <f>HYPERLINK('[1]реквизиты'!$A$8)</f>
        <v>Гл. секретарь, судья РК</v>
      </c>
      <c r="B42" s="32"/>
      <c r="C42" s="144"/>
      <c r="D42" s="128"/>
      <c r="E42" s="14"/>
      <c r="F42" s="138" t="str">
        <f>HYPERLINK('[1]реквизиты'!$G$8)</f>
        <v>И.Г.Циклаури</v>
      </c>
      <c r="G42" s="32"/>
      <c r="I42" s="32"/>
      <c r="J42" s="32"/>
      <c r="K42" s="15"/>
      <c r="L42" s="26"/>
      <c r="M42" s="26"/>
      <c r="N42" s="98"/>
      <c r="O42" s="56"/>
      <c r="P42" s="15"/>
      <c r="Q42" s="42"/>
      <c r="R42" s="42" t="s">
        <v>24</v>
      </c>
      <c r="V42" s="3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2"/>
      <c r="B43" s="32"/>
      <c r="C43" s="32"/>
      <c r="D43" s="130"/>
      <c r="E43" s="130"/>
      <c r="F43" s="139" t="str">
        <f>HYPERLINK('[1]реквизиты'!$G$9)</f>
        <v>/Владикавказ/</v>
      </c>
      <c r="H43" s="130"/>
      <c r="I43" s="130"/>
      <c r="J43" s="130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31">
        <f>HYPERLINK('[1]реквизиты'!$A$20)</f>
      </c>
      <c r="B44" s="132"/>
      <c r="C44" s="133"/>
      <c r="D44" s="133"/>
      <c r="E44" s="60"/>
      <c r="F44" s="133"/>
      <c r="G44" s="134">
        <f>HYPERLINK('[1]реквизиты'!$G$20)</f>
      </c>
      <c r="H44" s="60"/>
      <c r="I44" s="60"/>
      <c r="J44" s="133"/>
      <c r="K44" s="15"/>
      <c r="L44" s="15"/>
      <c r="M44" s="15"/>
      <c r="N44" s="15"/>
      <c r="O44" s="43"/>
      <c r="P44" s="114">
        <f>HYPERLINK('[1]реквизиты'!$A$22)</f>
      </c>
      <c r="Q44" s="43"/>
      <c r="R44" s="43"/>
      <c r="S44" s="43"/>
      <c r="T44" s="43"/>
      <c r="U44" s="15"/>
      <c r="V44" s="61">
        <f>HYPERLINK('[1]реквизиты'!$G$22)</f>
      </c>
      <c r="W44" s="15"/>
      <c r="X44" s="15"/>
      <c r="Y44" s="4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3"/>
      <c r="F45" s="15"/>
      <c r="G45" s="62">
        <f>HYPERLINK('[1]реквизиты'!$G$21)</f>
      </c>
      <c r="H45" s="43"/>
      <c r="I45" s="43"/>
      <c r="J45" s="43"/>
      <c r="K45" s="43"/>
      <c r="L45" s="43"/>
      <c r="M45" s="43"/>
      <c r="N45" s="43"/>
      <c r="O45" s="43"/>
      <c r="P45" s="15"/>
      <c r="Q45" s="15"/>
      <c r="R45" s="15"/>
      <c r="S45" s="15"/>
      <c r="T45" s="15"/>
      <c r="U45" s="15"/>
      <c r="V45" s="6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15"/>
      <c r="U47" s="15"/>
      <c r="V47" s="15"/>
      <c r="W47" s="15"/>
      <c r="X47" s="15"/>
    </row>
    <row r="48" spans="3:24" ht="12.75">
      <c r="C48" s="15"/>
      <c r="D48" s="1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15"/>
      <c r="U48" s="15"/>
      <c r="V48" s="15"/>
      <c r="W48" s="15"/>
      <c r="X48" s="15"/>
    </row>
    <row r="49" spans="3:24" ht="12.75">
      <c r="C49" s="15"/>
      <c r="D49" s="1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15"/>
      <c r="U49" s="15"/>
      <c r="V49" s="15"/>
      <c r="W49" s="15"/>
      <c r="X49" s="15"/>
    </row>
    <row r="50" spans="3:24" ht="12.75">
      <c r="C50" s="15"/>
      <c r="D50" s="15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5"/>
      <c r="U50" s="15"/>
      <c r="V50" s="15"/>
      <c r="W50" s="15"/>
      <c r="X50" s="15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5:19" ht="12.75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5:19" ht="12.75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5:19" ht="12.75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</sheetData>
  <mergeCells count="144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I5:I6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K26:N27"/>
    <mergeCell ref="L24:M24"/>
    <mergeCell ref="A1:X1"/>
    <mergeCell ref="V4:W5"/>
    <mergeCell ref="A2:X2"/>
    <mergeCell ref="F3:S3"/>
    <mergeCell ref="X5:X6"/>
    <mergeCell ref="P5:S6"/>
    <mergeCell ref="A5:A6"/>
    <mergeCell ref="F4:S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серго</cp:lastModifiedBy>
  <cp:lastPrinted>2009-05-24T03:30:02Z</cp:lastPrinted>
  <dcterms:created xsi:type="dcterms:W3CDTF">1996-10-08T23:32:33Z</dcterms:created>
  <dcterms:modified xsi:type="dcterms:W3CDTF">2009-05-24T03:31:39Z</dcterms:modified>
  <cp:category/>
  <cp:version/>
  <cp:contentType/>
  <cp:contentStatus/>
</cp:coreProperties>
</file>