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" sheetId="1" r:id="rId1"/>
    <sheet name="пр.взв." sheetId="2" r:id="rId2"/>
    <sheet name="полуфинал" sheetId="3" r:id="rId3"/>
    <sheet name="Стартовый Б" sheetId="4" r:id="rId4"/>
    <sheet name="Стартовый А" sheetId="5" r:id="rId5"/>
    <sheet name="пр.хода Б" sheetId="6" r:id="rId6"/>
    <sheet name="пр.хода А" sheetId="7" r:id="rId7"/>
    <sheet name="Лист1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<sst xmlns="http://schemas.openxmlformats.org/spreadsheetml/2006/main" count="384" uniqueCount="218">
  <si>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</si>
  <si>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</si>
  <si>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</si>
  <si>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</si>
  <si>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</si>
  <si>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</si>
  <si>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</si>
  <si>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</si>
  <si>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</si>
  <si>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</si>
  <si>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</si>
  <si>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</si>
  <si>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</si>
  <si>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</si>
  <si>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</si>
  <si>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</si>
  <si>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</si>
  <si>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</si>
  <si>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</si>
  <si>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</si>
  <si>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</si>
  <si>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</si>
  <si>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</si>
  <si>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</si>
  <si>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</si>
  <si>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</si>
  <si>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</si>
  <si>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</si>
  <si>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</si>
  <si>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</si>
  <si>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</si>
  <si>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</si>
  <si>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</si>
  <si>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</si>
  <si>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</si>
  <si>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</si>
  <si>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</si>
  <si>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5</t>
  </si>
  <si>
    <t>6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</si>
  <si>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</si>
  <si>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</si>
  <si>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</si>
  <si>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</si>
  <si>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</si>
  <si>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</si>
  <si>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</si>
  <si>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</si>
  <si>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</si>
  <si>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</si>
  <si>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</si>
  <si>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</si>
  <si>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</si>
  <si>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</si>
  <si>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</si>
  <si>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</si>
  <si>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</si>
  <si>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</si>
  <si>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</si>
  <si>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</si>
  <si>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</si>
  <si>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</si>
  <si>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</si>
  <si>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36</t>
  </si>
  <si>
    <t>39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</si>
  <si>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</si>
  <si>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</si>
  <si>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</si>
  <si>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</si>
  <si>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</si>
  <si>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</si>
  <si>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</si>
  <si>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</si>
  <si>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</si>
  <si>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</si>
  <si>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</si>
  <si>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</si>
  <si>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</si>
  <si>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</si>
  <si>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</si>
  <si>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</si>
  <si>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</si>
  <si>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</si>
  <si>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</si>
  <si>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</si>
  <si>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</si>
  <si>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</si>
  <si>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</si>
  <si>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КБР ДИНАМО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</si>
  <si>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</si>
  <si>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</si>
  <si>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</si>
  <si>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</si>
  <si>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</si>
  <si>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</si>
  <si>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 xml:space="preserve"> </t>
  </si>
  <si>
    <t>РИ</t>
  </si>
  <si>
    <t>РД ПР</t>
  </si>
  <si>
    <t>ЧР МИНСПОРТ</t>
  </si>
  <si>
    <t>РСО-А ДИНАМО</t>
  </si>
  <si>
    <t>ДЖАНБЕКОВ Т. А.</t>
  </si>
  <si>
    <t>КОЗАЕВ А. Т.</t>
  </si>
  <si>
    <t>КИШМАХОВ М. В.</t>
  </si>
  <si>
    <t>КИШМАХОВ Р. М., САИДОВ А. Г.</t>
  </si>
  <si>
    <t>ГАСАНХАНОВ З. М.</t>
  </si>
  <si>
    <t>ЧАХКИЕВ И. М., МАЛЬСАГОВ М.</t>
  </si>
  <si>
    <t>КЧР ВС</t>
  </si>
  <si>
    <t>БУШУЕВ И.</t>
  </si>
  <si>
    <t>СК</t>
  </si>
  <si>
    <t>СТЕПАНЮК О. И., СОСНЕНКО В. В.</t>
  </si>
  <si>
    <t>ШВЕЦОВ А. А.</t>
  </si>
  <si>
    <t>КОЛИЕВ И. В.</t>
  </si>
  <si>
    <t>13.09.2005 1 РАЗРЯД</t>
  </si>
  <si>
    <t>СУЛТЫГОВ М. Г.</t>
  </si>
  <si>
    <t>КИМ Р.</t>
  </si>
  <si>
    <t>ОШХУНОВ Б.</t>
  </si>
  <si>
    <t>МУКАИЛОВ ИСМАИЛ ИСЛАМОВИЧ</t>
  </si>
  <si>
    <t>01.10.2004 1 РАЗРЯД</t>
  </si>
  <si>
    <t>КАДЫРОВ АХМЕД МАГОММЕДОВИЧ</t>
  </si>
  <si>
    <t>10.12.2003 1 РАЗРЯД</t>
  </si>
  <si>
    <t>МАГОМЕДОВ А. С., ИСАЕВ Б. И.</t>
  </si>
  <si>
    <t>МАГОМЕДОВ ГАДЖИМУРАД МУРАДОВИЧ</t>
  </si>
  <si>
    <t>21.01.2003 1 РАЗРЯД</t>
  </si>
  <si>
    <t>ОСМАНОВ МАХМУД АЛИАСХАБОВИЧ</t>
  </si>
  <si>
    <t>01.08.2003 1 РАЗРЯД</t>
  </si>
  <si>
    <t>ИСРАФИЛОВ МУРАД РУСЛАНОВИЧ</t>
  </si>
  <si>
    <t>21.02.2004 1 РАЗРЯД</t>
  </si>
  <si>
    <t>МАЛАГУСЕЙНОВ РАСУЛ МАЛАГУСЕЙНОВИЧ</t>
  </si>
  <si>
    <t>15.02.2005 1 РАЗРЯД</t>
  </si>
  <si>
    <t>БАЙРАМОВ Р. И.</t>
  </si>
  <si>
    <t>КАЦИЕВ БЕСЛАН ХАСАНОВИЧ</t>
  </si>
  <si>
    <t>06.11.2003 1 РАЗРЯД</t>
  </si>
  <si>
    <t>ТАТРИЕВ АМИР ИСАЕВИЧ</t>
  </si>
  <si>
    <t>09.10.2003 1 РАЗРЯД</t>
  </si>
  <si>
    <t>ГАМУРЗИЕВ МАГОМЕД-БАЗИР ИДРИСОВИЧ</t>
  </si>
  <si>
    <t>18.07.2003 1 РАЗРЯД</t>
  </si>
  <si>
    <t>КУНИЖЕВ МАЛИК АЛЬБЕРТОВИЧ</t>
  </si>
  <si>
    <t>08.04.2004 1 РАЗРЯД</t>
  </si>
  <si>
    <t>ТОКОВ АМИН МАГОМЕДОВИЧ</t>
  </si>
  <si>
    <t>15.12.2004 1 РАЗРЯД</t>
  </si>
  <si>
    <t>СЕТИЕВ МАЛИК АПТИЕВИЧ</t>
  </si>
  <si>
    <t>23.09.2003 1 РАЗРЯД</t>
  </si>
  <si>
    <t>СЕТИЕВ Ш.</t>
  </si>
  <si>
    <t>ТАРЛАЕВ РАХМАН МОВЛАДИЕВИЧ</t>
  </si>
  <si>
    <t>17.03.2004 1 РАЗРЯД</t>
  </si>
  <si>
    <t>ИБРАГИМОВ АБДУЛ-КЕРИМ АДАМОВИЧ</t>
  </si>
  <si>
    <t>30.06.2004 1 РАЗРЯД</t>
  </si>
  <si>
    <t>ТАЛХИГОВ Ш., КАГЕРМАНОВ Р.</t>
  </si>
  <si>
    <t>ЮСУПОВ АБУБАКАР АПТИЕВИЧ</t>
  </si>
  <si>
    <t>01.11.2005 1 РАЗРЯД</t>
  </si>
  <si>
    <t>ЮСУПОВ А.</t>
  </si>
  <si>
    <t>ЮСУПОВ СУЛИМ АДАМОВИЧ</t>
  </si>
  <si>
    <t>18.06.2005 1 РАЗРЯД</t>
  </si>
  <si>
    <t>ФИДАНЯН СУРЕН АРТУРОВИЧ</t>
  </si>
  <si>
    <t>05.07.2005 1 ЮН. РАЗРЯД</t>
  </si>
  <si>
    <t>ЩЕРБАКОВ ДАНИЛ ВАЛЬЕВИЧ</t>
  </si>
  <si>
    <t>17.07.2003 КМС</t>
  </si>
  <si>
    <t>ШХАГОШЕВ АМИД ЭДУАРДОВИЧ</t>
  </si>
  <si>
    <t>30.12.2003 КМС</t>
  </si>
  <si>
    <t>ВИРАБЯН СЕРГЕЙ РАФАЭЛОВИЧ</t>
  </si>
  <si>
    <t>03.08.2005 1 ЮН. РАЗРЯД</t>
  </si>
  <si>
    <t>АБРАМЯН Д. А.</t>
  </si>
  <si>
    <t>РАЗУМОВ ВЛАДЛЕН АНДРЕЕВИЧ</t>
  </si>
  <si>
    <t>03.12.2003 1 ЮН. РАЗРЯД</t>
  </si>
  <si>
    <t>КРАСИЛЬНИКОВ АНАТОЛИЙ АЛЕКСЕЕВИЧ</t>
  </si>
  <si>
    <t>17.09.2003 1 ЮН. РАЗРЯД</t>
  </si>
  <si>
    <t>ГАБИБОВ КАМИЛЬ ХАБИБОВИЧ</t>
  </si>
  <si>
    <t>31.12.2003 1 ЮН. РАЗРЯД</t>
  </si>
  <si>
    <t>НУРБАГАНДОВ М. Н.</t>
  </si>
  <si>
    <t>АЗАНИЕВ СЕРГЕЙ СЕРГЕЕВИЧ</t>
  </si>
  <si>
    <t>06.10.2003 1 ЮН. РАЗРЯД</t>
  </si>
  <si>
    <t>ГУЛИАШВИЛИ СОСЛАН ГЕОРГИЕВИЧ</t>
  </si>
  <si>
    <t>22.02.2005 1 ЮН. РАЗРЯД</t>
  </si>
  <si>
    <t>ГОБЕЕВ УРУЗМАГ ВАДИМОВИЧ</t>
  </si>
  <si>
    <t>15.01.2005 1 ЮН. РАЗРЯД</t>
  </si>
  <si>
    <t>ДЖАНГОБЕКОВ РУСЛАН ЗУРАБОВИЧ</t>
  </si>
  <si>
    <t>31.03.2004 КМС</t>
  </si>
  <si>
    <t>КОДЗАЕВ ХЕТАГ БОРИСОВИЧ</t>
  </si>
  <si>
    <t>25.06.2003 КМС</t>
  </si>
  <si>
    <t>КОКАЕВ САМУИЛ ТИМУРОВИЧ</t>
  </si>
  <si>
    <t>24.03.2004 1 РАЗРЯД</t>
  </si>
  <si>
    <t>ДЗОТОВ ДАВИД МАРИКОВИЧ</t>
  </si>
  <si>
    <t>16.06.2004 1 РАЗРЯД</t>
  </si>
  <si>
    <t>ЧАХКИЕВ ИСЛАМ ИБРАГИМОВИЧ</t>
  </si>
  <si>
    <t>13.03.2004 1 РАЗРЯД</t>
  </si>
  <si>
    <t>ЕВЛОЕВ ИБРАГИМ МАГОМЕД-БАШИРОВИЧ</t>
  </si>
  <si>
    <t>ЦОЛОЕВ МАГОМЕД ДАУДОВИЧ</t>
  </si>
  <si>
    <t>25.03.2003 1 РАЗРЯД</t>
  </si>
  <si>
    <t>БУЛАТХАНОВ АБДУЛ-КЕРИМ МУСЛИМОВИЧ</t>
  </si>
  <si>
    <t>25.11.2003 1 РАЗРЯД</t>
  </si>
  <si>
    <t>БЕРСАНУКАЕВ А.</t>
  </si>
  <si>
    <t>ИДРИСОВ МАГОМЕД ГАСАНОВИЧ</t>
  </si>
  <si>
    <t>17.05.2004 1 РАЗРЯД</t>
  </si>
  <si>
    <t>РАДЖАБОВ Р. М.</t>
  </si>
  <si>
    <t>ГЕРГОВ АЛАН ГУМАРОВИЧ</t>
  </si>
  <si>
    <t>12.10.2005 1 РАЗРЯД</t>
  </si>
  <si>
    <t>ТУТОВ АЛАН АШАМАЗОВИЧ</t>
  </si>
  <si>
    <t>30.07.2004 1 РАЗРЯД</t>
  </si>
  <si>
    <t>КАРАМЫШЕВ С.</t>
  </si>
  <si>
    <t>ГОНОВ ЖУМАЛЬДИН АНЗОРОВИЧ</t>
  </si>
  <si>
    <t>15.08.2003 1 РАЗРЯД</t>
  </si>
  <si>
    <t>ТУТОВ ДЖАМБУЛАТ РУСЛАНОВИЧ</t>
  </si>
  <si>
    <t>ЖЕТЕЕВ АЛИЙ КЕРИМОВИЧ</t>
  </si>
  <si>
    <t>20.10.2003 1 РАЗРЯД</t>
  </si>
  <si>
    <t>ГАЗАЕВ Х.</t>
  </si>
  <si>
    <t>ПЛИЕВ ИБРАГИМ БАТЫРОВИЧ</t>
  </si>
  <si>
    <t>10.02.2003 1 РАЗРЯД</t>
  </si>
  <si>
    <t>ТЕБОЕВ МАГОМЕД БЕКХАНОВИЧ</t>
  </si>
  <si>
    <t>23.03.2004 1 РАЗРЯД</t>
  </si>
  <si>
    <t>ДЖАМАЛОВ АПТИ АХМЕДОВИЧ</t>
  </si>
  <si>
    <t>16.05.2004 1 РАЗРЯД</t>
  </si>
  <si>
    <t>в.к.  64 кг</t>
  </si>
  <si>
    <t>5-6</t>
  </si>
  <si>
    <t>7-8</t>
  </si>
  <si>
    <t>Б/М</t>
  </si>
  <si>
    <t>Главный судья, Судья ВК</t>
  </si>
  <si>
    <t>Главный секретарь, Судья ВК</t>
  </si>
  <si>
    <t>Джанбеков Т. А. /Каспийск/</t>
  </si>
  <si>
    <t>Ляликова С. Я. /Владикавказ/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</si>
</sst>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0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6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8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21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22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7" xfId="0" applyFont="1" applyBorder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0" fontId="31" fillId="0" borderId="29" xfId="42" applyFont="1" applyBorder="1" applyAlignment="1" applyProtection="1">
      <alignment horizontal="center" vertical="center" wrapText="1"/>
      <protection/>
    </xf>
    <xf numFmtId="0" fontId="31" fillId="0" borderId="30" xfId="42" applyFont="1" applyBorder="1" applyAlignment="1" applyProtection="1">
      <alignment horizontal="center" vertical="center" wrapText="1"/>
      <protection/>
    </xf>
    <xf numFmtId="0" fontId="31" fillId="0" borderId="31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left" vertical="center" wrapText="1"/>
    </xf>
    <xf numFmtId="14" fontId="67" fillId="0" borderId="33" xfId="0" applyNumberFormat="1" applyFont="1" applyBorder="1" applyAlignment="1">
      <alignment horizontal="center" vertical="center" wrapText="1"/>
    </xf>
    <xf numFmtId="0" fontId="67" fillId="0" borderId="33" xfId="0" applyFont="1" applyBorder="1" applyAlignment="1">
      <alignment vertical="center" wrapText="1"/>
    </xf>
    <xf numFmtId="0" fontId="68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5" fillId="0" borderId="29" xfId="42" applyFont="1" applyBorder="1" applyAlignment="1" applyProtection="1">
      <alignment horizontal="center" vertical="center" wrapText="1"/>
      <protection/>
    </xf>
    <xf numFmtId="0" fontId="15" fillId="0" borderId="30" xfId="42" applyFont="1" applyBorder="1" applyAlignment="1" applyProtection="1">
      <alignment horizontal="center" vertical="center" wrapText="1"/>
      <protection/>
    </xf>
    <xf numFmtId="0" fontId="15" fillId="0" borderId="31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32" xfId="42" applyFont="1" applyFill="1" applyBorder="1" applyAlignment="1" applyProtection="1">
      <alignment horizontal="left" vertical="center" wrapText="1"/>
      <protection/>
    </xf>
    <xf numFmtId="0" fontId="8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34" borderId="32" xfId="0" applyFont="1" applyFill="1" applyBorder="1" applyAlignment="1">
      <alignment horizontal="center" vertical="center" wrapText="1"/>
    </xf>
    <xf numFmtId="0" fontId="20" fillId="0" borderId="34" xfId="42" applyNumberFormat="1" applyFont="1" applyBorder="1" applyAlignment="1" applyProtection="1">
      <alignment horizontal="center" vertical="center" wrapText="1"/>
      <protection/>
    </xf>
    <xf numFmtId="0" fontId="20" fillId="0" borderId="0" xfId="42" applyNumberFormat="1" applyFont="1" applyBorder="1" applyAlignment="1" applyProtection="1">
      <alignment horizontal="center" vertical="center" wrapText="1"/>
      <protection/>
    </xf>
    <xf numFmtId="0" fontId="20" fillId="0" borderId="17" xfId="42" applyNumberFormat="1" applyFont="1" applyBorder="1" applyAlignment="1" applyProtection="1">
      <alignment horizontal="center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37" xfId="42" applyFont="1" applyBorder="1" applyAlignment="1" applyProtection="1">
      <alignment horizontal="left" vertical="center" wrapText="1"/>
      <protection/>
    </xf>
    <xf numFmtId="0" fontId="10" fillId="0" borderId="38" xfId="0" applyFont="1" applyBorder="1" applyAlignment="1">
      <alignment horizontal="center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69" fillId="0" borderId="39" xfId="42" applyFont="1" applyBorder="1" applyAlignment="1" applyProtection="1">
      <alignment horizontal="left" vertical="center" wrapText="1"/>
      <protection/>
    </xf>
    <xf numFmtId="0" fontId="69" fillId="0" borderId="20" xfId="42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center" vertical="center"/>
    </xf>
    <xf numFmtId="0" fontId="30" fillId="35" borderId="29" xfId="42" applyFont="1" applyFill="1" applyBorder="1" applyAlignment="1" applyProtection="1">
      <alignment horizontal="center" vertical="center" wrapText="1"/>
      <protection/>
    </xf>
    <xf numFmtId="0" fontId="30" fillId="35" borderId="30" xfId="42" applyFont="1" applyFill="1" applyBorder="1" applyAlignment="1" applyProtection="1">
      <alignment horizontal="center" vertical="center" wrapText="1"/>
      <protection/>
    </xf>
    <xf numFmtId="0" fontId="30" fillId="35" borderId="31" xfId="42" applyFont="1" applyFill="1" applyBorder="1" applyAlignment="1" applyProtection="1">
      <alignment horizontal="center" vertical="center" wrapText="1"/>
      <protection/>
    </xf>
    <xf numFmtId="0" fontId="69" fillId="0" borderId="37" xfId="42" applyFont="1" applyBorder="1" applyAlignment="1" applyProtection="1">
      <alignment horizontal="left" vertical="center" wrapText="1"/>
      <protection/>
    </xf>
    <xf numFmtId="0" fontId="69" fillId="0" borderId="41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9" fillId="0" borderId="41" xfId="42" applyFont="1" applyBorder="1" applyAlignment="1" applyProtection="1">
      <alignment horizontal="left" vertical="center" wrapText="1"/>
      <protection/>
    </xf>
    <xf numFmtId="0" fontId="69" fillId="0" borderId="42" xfId="0" applyFont="1" applyBorder="1" applyAlignment="1">
      <alignment horizontal="left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6" fillId="0" borderId="44" xfId="42" applyFont="1" applyFill="1" applyBorder="1" applyAlignment="1" applyProtection="1">
      <alignment horizontal="center" vertical="center" wrapText="1"/>
      <protection/>
    </xf>
    <xf numFmtId="0" fontId="27" fillId="0" borderId="66" xfId="42" applyFont="1" applyBorder="1" applyAlignment="1" applyProtection="1">
      <alignment horizontal="center" vertical="center" wrapText="1"/>
      <protection/>
    </xf>
    <xf numFmtId="0" fontId="27" fillId="0" borderId="34" xfId="42" applyFont="1" applyBorder="1" applyAlignment="1" applyProtection="1">
      <alignment horizontal="center" vertical="center" wrapText="1"/>
      <protection/>
    </xf>
    <xf numFmtId="0" fontId="27" fillId="0" borderId="67" xfId="42" applyFont="1" applyBorder="1" applyAlignment="1" applyProtection="1">
      <alignment horizontal="center" vertical="center" wrapText="1"/>
      <protection/>
    </xf>
    <xf numFmtId="0" fontId="27" fillId="0" borderId="45" xfId="42" applyFont="1" applyBorder="1" applyAlignment="1" applyProtection="1">
      <alignment horizontal="center" vertical="center" wrapText="1"/>
      <protection/>
    </xf>
    <xf numFmtId="0" fontId="27" fillId="0" borderId="46" xfId="42" applyFont="1" applyBorder="1" applyAlignment="1" applyProtection="1">
      <alignment horizontal="center" vertical="center" wrapText="1"/>
      <protection/>
    </xf>
    <xf numFmtId="0" fontId="27" fillId="0" borderId="47" xfId="42" applyFont="1" applyBorder="1" applyAlignment="1" applyProtection="1">
      <alignment horizontal="center" vertical="center" wrapText="1"/>
      <protection/>
    </xf>
    <xf numFmtId="0" fontId="2" fillId="0" borderId="66" xfId="42" applyFont="1" applyBorder="1" applyAlignment="1" applyProtection="1">
      <alignment horizontal="center" vertical="center" wrapText="1"/>
      <protection/>
    </xf>
    <xf numFmtId="0" fontId="2" fillId="0" borderId="34" xfId="42" applyFont="1" applyBorder="1" applyAlignment="1" applyProtection="1">
      <alignment horizontal="center" vertical="center" wrapText="1"/>
      <protection/>
    </xf>
    <xf numFmtId="0" fontId="2" fillId="0" borderId="67" xfId="42" applyFont="1" applyBorder="1" applyAlignment="1" applyProtection="1">
      <alignment horizontal="center" vertical="center" wrapText="1"/>
      <protection/>
    </xf>
    <xf numFmtId="0" fontId="2" fillId="0" borderId="21" xfId="42" applyFont="1" applyBorder="1" applyAlignment="1" applyProtection="1">
      <alignment horizontal="center" vertical="center" wrapText="1"/>
      <protection/>
    </xf>
    <xf numFmtId="0" fontId="2" fillId="0" borderId="17" xfId="42" applyFont="1" applyBorder="1" applyAlignment="1" applyProtection="1">
      <alignment horizontal="center" vertical="center" wrapText="1"/>
      <protection/>
    </xf>
    <xf numFmtId="0" fontId="2" fillId="0" borderId="68" xfId="42" applyFont="1" applyBorder="1" applyAlignment="1" applyProtection="1">
      <alignment horizontal="center" vertical="center" wrapText="1"/>
      <protection/>
    </xf>
    <xf numFmtId="0" fontId="24" fillId="0" borderId="66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6" fillId="33" borderId="66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" fillId="0" borderId="40" xfId="42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>
      <alignment horizontal="left" vertical="center" wrapText="1"/>
    </xf>
    <xf numFmtId="0" fontId="27" fillId="0" borderId="21" xfId="42" applyFont="1" applyBorder="1" applyAlignment="1" applyProtection="1">
      <alignment horizontal="center" vertical="center" wrapText="1"/>
      <protection/>
    </xf>
    <xf numFmtId="0" fontId="27" fillId="0" borderId="17" xfId="42" applyFont="1" applyBorder="1" applyAlignment="1" applyProtection="1">
      <alignment horizontal="center" vertical="center" wrapText="1"/>
      <protection/>
    </xf>
    <xf numFmtId="0" fontId="27" fillId="0" borderId="68" xfId="42" applyFont="1" applyBorder="1" applyAlignment="1" applyProtection="1">
      <alignment horizontal="center" vertical="center" wrapText="1"/>
      <protection/>
    </xf>
    <xf numFmtId="0" fontId="26" fillId="36" borderId="66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45" xfId="0" applyFont="1" applyFill="1" applyBorder="1" applyAlignment="1">
      <alignment horizontal="center" vertical="center"/>
    </xf>
    <xf numFmtId="0" fontId="15" fillId="35" borderId="29" xfId="42" applyFont="1" applyFill="1" applyBorder="1" applyAlignment="1" applyProtection="1">
      <alignment horizontal="center" vertical="center" wrapText="1"/>
      <protection/>
    </xf>
    <xf numFmtId="0" fontId="15" fillId="35" borderId="30" xfId="42" applyFont="1" applyFill="1" applyBorder="1" applyAlignment="1" applyProtection="1">
      <alignment horizontal="center" vertical="center" wrapText="1"/>
      <protection/>
    </xf>
    <xf numFmtId="0" fontId="15" fillId="35" borderId="31" xfId="42" applyFont="1" applyFill="1" applyBorder="1" applyAlignment="1" applyProtection="1">
      <alignment horizontal="center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33" borderId="29" xfId="42" applyFont="1" applyFill="1" applyBorder="1" applyAlignment="1" applyProtection="1">
      <alignment horizontal="center" vertical="center"/>
      <protection/>
    </xf>
    <xf numFmtId="0" fontId="25" fillId="33" borderId="30" xfId="42" applyFont="1" applyFill="1" applyBorder="1" applyAlignment="1" applyProtection="1">
      <alignment horizontal="center" vertical="center"/>
      <protection/>
    </xf>
    <xf numFmtId="0" fontId="25" fillId="33" borderId="31" xfId="42" applyFont="1" applyFill="1" applyBorder="1" applyAlignment="1" applyProtection="1">
      <alignment horizontal="center" vertical="center"/>
      <protection/>
    </xf>
    <xf numFmtId="0" fontId="26" fillId="34" borderId="66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4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133350</xdr:rowOff>
    </xdr:from>
    <xdr:to>
      <xdr:col>1</xdr:col>
      <xdr:colOff>209550</xdr:colOff>
      <xdr:row>2</xdr:row>
      <xdr:rowOff>38100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3350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ЮНОШЕЙ И ДЕВУШЕК 2003-2005 ГГР</v>
          </cell>
        </row>
        <row r="3">
          <cell r="A3" t="str">
            <v>19-22.11.2020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полуфинал"/>
      <sheetName val="Стартовый"/>
      <sheetName val="пр.хода"/>
      <sheetName val="Лист1"/>
    </sheetNames>
    <sheetDataSet>
      <sheetData sheetId="1">
        <row r="3">
          <cell r="A3" t="str">
            <v>17-19 марта 2017 г. Черкесск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37"/>
  <sheetViews>
    <sheetView zoomScalePageLayoutView="0" workbookViewId="0" topLeftCell="A1">
      <selection activeCell="F20" sqref="F20:F21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7.00390625" style="0" customWidth="1"/>
    <col min="6" max="6" width="8.28125" style="0" customWidth="1"/>
    <col min="7" max="7" width="23.57421875" style="0" customWidth="1"/>
  </cols>
  <sheetData>
    <row r="1" spans="1:7" ht="30" customHeight="1" thickBot="1">
      <c r="A1" s="169" t="s">
        <v>30</v>
      </c>
      <c r="B1" s="169"/>
      <c r="C1" s="169"/>
      <c r="D1" s="169"/>
      <c r="E1" s="169"/>
      <c r="F1" s="169"/>
      <c r="G1" s="169"/>
    </row>
    <row r="2" spans="2:7" ht="33.75" customHeight="1" thickBot="1">
      <c r="B2" s="152" t="s">
        <v>32</v>
      </c>
      <c r="C2" s="152"/>
      <c r="D2" s="153" t="str">
        <f>'[1]реквизиты'!$A$2</f>
        <v>ПЕРВЕНСТВО СЕВЕРО-КАВКАЗСКОГО ФЕДЕРАЛЬНОГО ОКРУГА ПО САМБО СРЕДИ ЮНОШЕЙ И ДЕВУШЕК 2003-2005 ГГР</v>
      </c>
      <c r="E2" s="154"/>
      <c r="F2" s="154"/>
      <c r="G2" s="155"/>
    </row>
    <row r="3" spans="2:7" ht="15" customHeight="1">
      <c r="B3" s="133"/>
      <c r="C3" s="156" t="str">
        <f>HYPERLINK('[1]реквизиты'!$A$3)</f>
        <v>19-22.11.2020   г.Нальчик</v>
      </c>
      <c r="D3" s="156"/>
      <c r="F3" s="157" t="str">
        <f>HYPERLINK('пр.взв.'!F3)</f>
        <v>в.к.  64 кг</v>
      </c>
      <c r="G3" s="158"/>
    </row>
    <row r="4" spans="1:7" ht="7.5" customHeight="1">
      <c r="A4" s="165" t="s">
        <v>8</v>
      </c>
      <c r="B4" s="167" t="s">
        <v>3</v>
      </c>
      <c r="C4" s="165" t="s">
        <v>4</v>
      </c>
      <c r="D4" s="165" t="s">
        <v>5</v>
      </c>
      <c r="E4" s="165" t="s">
        <v>6</v>
      </c>
      <c r="F4" s="165" t="s">
        <v>9</v>
      </c>
      <c r="G4" s="165" t="s">
        <v>7</v>
      </c>
    </row>
    <row r="5" spans="1:7" ht="7.5" customHeight="1">
      <c r="A5" s="166"/>
      <c r="B5" s="168"/>
      <c r="C5" s="166"/>
      <c r="D5" s="166"/>
      <c r="E5" s="166"/>
      <c r="F5" s="166"/>
      <c r="G5" s="166"/>
    </row>
    <row r="6" spans="1:7" ht="7.5" customHeight="1">
      <c r="A6" s="163" t="s">
        <v>34</v>
      </c>
      <c r="B6" s="164">
        <f>'пр.хода А'!M31</f>
        <v>2</v>
      </c>
      <c r="C6" s="161" t="str">
        <f>VLOOKUP(B6,'пр.взв.'!B6:G133,2,FALSE)</f>
        <v>ОСМАНОВ МАХМУД АЛИАСХАБОВИЧ</v>
      </c>
      <c r="D6" s="159" t="str">
        <f>VLOOKUP(B6,'пр.взв.'!B6:G133,3,FALSE)</f>
        <v>01.08.2003 1 РАЗРЯД</v>
      </c>
      <c r="E6" s="159" t="str">
        <f>VLOOKUP(B6,'пр.взв.'!B6:G133,4,FALSE)</f>
        <v>РД ПР</v>
      </c>
      <c r="F6" s="159">
        <f>VLOOKUP(B6,'пр.взв.'!B6:G133,5,FALSE)</f>
        <v>0</v>
      </c>
      <c r="G6" s="161" t="str">
        <f>VLOOKUP(B6,'пр.взв.'!B6:G133,6,FALSE)</f>
        <v>МАГОМЕДОВ А. С., ИСАЕВ Б. И.</v>
      </c>
    </row>
    <row r="7" spans="1:7" ht="7.5" customHeight="1">
      <c r="A7" s="163"/>
      <c r="B7" s="164"/>
      <c r="C7" s="162"/>
      <c r="D7" s="160"/>
      <c r="E7" s="160"/>
      <c r="F7" s="160"/>
      <c r="G7" s="162"/>
    </row>
    <row r="8" spans="1:7" ht="7.5" customHeight="1">
      <c r="A8" s="163" t="s">
        <v>35</v>
      </c>
      <c r="B8" s="164">
        <f>'пр.хода А'!M39</f>
        <v>39</v>
      </c>
      <c r="C8" s="161" t="str">
        <f>VLOOKUP(B8,'пр.взв.'!B6:G133,2,FALSE)</f>
        <v>КОКАЕВ САМУИЛ ТИМУРОВИЧ</v>
      </c>
      <c r="D8" s="159" t="str">
        <f>VLOOKUP(B8,'пр.взв.'!B6:G133,3,FALSE)</f>
        <v>24.03.2004 1 РАЗРЯД</v>
      </c>
      <c r="E8" s="159" t="str">
        <f>VLOOKUP(B8,'пр.взв.'!B6:G133,4,FALSE)</f>
        <v>РСО-А ДИНАМО</v>
      </c>
      <c r="F8" s="159">
        <f>VLOOKUP(B8,'пр.взв.'!B6:G133,5,FALSE)</f>
        <v>0</v>
      </c>
      <c r="G8" s="161" t="str">
        <f>VLOOKUP(B8,'пр.взв.'!B6:G133,6,FALSE)</f>
        <v>КОЛИЕВ И. В.</v>
      </c>
    </row>
    <row r="9" spans="1:7" ht="7.5" customHeight="1">
      <c r="A9" s="163"/>
      <c r="B9" s="164"/>
      <c r="C9" s="162"/>
      <c r="D9" s="160"/>
      <c r="E9" s="160"/>
      <c r="F9" s="160"/>
      <c r="G9" s="162"/>
    </row>
    <row r="10" spans="1:7" ht="7.5" customHeight="1">
      <c r="A10" s="163" t="s">
        <v>36</v>
      </c>
      <c r="B10" s="164">
        <v>24</v>
      </c>
      <c r="C10" s="161" t="str">
        <f>VLOOKUP(B10,'пр.взв.'!B8:G135,2,FALSE)</f>
        <v>БУЛАТХАНОВ АБДУЛ-КЕРИМ МУСЛИМОВИЧ</v>
      </c>
      <c r="D10" s="159" t="str">
        <f>VLOOKUP(B10,'пр.взв.'!B8:G135,3,FALSE)</f>
        <v>25.11.2003 1 РАЗРЯД</v>
      </c>
      <c r="E10" s="159" t="str">
        <f>VLOOKUP(B10,'пр.взв.'!B8:G135,4,FALSE)</f>
        <v>ЧР МИНСПОРТ</v>
      </c>
      <c r="F10" s="159">
        <f>VLOOKUP(B10,'пр.взв.'!B8:G135,5,FALSE)</f>
        <v>0</v>
      </c>
      <c r="G10" s="161" t="str">
        <f>VLOOKUP(B10,'пр.взв.'!B8:G135,6,FALSE)</f>
        <v>БЕРСАНУКАЕВ А.</v>
      </c>
    </row>
    <row r="11" spans="1:7" ht="7.5" customHeight="1">
      <c r="A11" s="163"/>
      <c r="B11" s="164"/>
      <c r="C11" s="162"/>
      <c r="D11" s="160"/>
      <c r="E11" s="160"/>
      <c r="F11" s="160"/>
      <c r="G11" s="162"/>
    </row>
    <row r="12" spans="1:7" ht="7.5" customHeight="1">
      <c r="A12" s="163" t="s">
        <v>36</v>
      </c>
      <c r="B12" s="164">
        <f>'пр.хода Б'!R18</f>
        <v>30</v>
      </c>
      <c r="C12" s="161" t="str">
        <f>VLOOKUP(B12,'пр.взв.'!B6:G133,2,FALSE)</f>
        <v>КАЦИЕВ БЕСЛАН ХАСАНОВИЧ</v>
      </c>
      <c r="D12" s="159" t="str">
        <f>VLOOKUP(B12,'пр.взв.'!B6:G133,3,FALSE)</f>
        <v>06.11.2003 1 РАЗРЯД</v>
      </c>
      <c r="E12" s="159" t="str">
        <f>VLOOKUP(B12,'пр.взв.'!B6:G133,4,FALSE)</f>
        <v>РИ</v>
      </c>
      <c r="F12" s="159">
        <f>VLOOKUP(B12,'пр.взв.'!B6:G133,5,FALSE)</f>
        <v>0</v>
      </c>
      <c r="G12" s="161" t="str">
        <f>VLOOKUP(B12,'пр.взв.'!B6:G133,6,FALSE)</f>
        <v>ЧАХКИЕВ И. М., МАЛЬСАГОВ М.</v>
      </c>
    </row>
    <row r="13" spans="1:7" ht="7.5" customHeight="1">
      <c r="A13" s="163"/>
      <c r="B13" s="164"/>
      <c r="C13" s="162"/>
      <c r="D13" s="160"/>
      <c r="E13" s="160"/>
      <c r="F13" s="160"/>
      <c r="G13" s="162"/>
    </row>
    <row r="14" spans="1:7" ht="7.5" customHeight="1">
      <c r="A14" s="163" t="s">
        <v>211</v>
      </c>
      <c r="B14" s="164">
        <v>37</v>
      </c>
      <c r="C14" s="161" t="str">
        <f>VLOOKUP(B14,'пр.взв.'!B6:G133,2,FALSE)</f>
        <v>КОДЗАЕВ ХЕТАГ БОРИСОВИЧ</v>
      </c>
      <c r="D14" s="159" t="str">
        <f>VLOOKUP(B14,'пр.взв.'!B6:G133,3,FALSE)</f>
        <v>25.06.2003 КМС</v>
      </c>
      <c r="E14" s="159" t="str">
        <f>VLOOKUP(B14,'пр.взв.'!B6:G133,4,FALSE)</f>
        <v>РСО-А ДИНАМО</v>
      </c>
      <c r="F14" s="159">
        <f>VLOOKUP(B14,'пр.взв.'!B6:G133,5,FALSE)</f>
        <v>0</v>
      </c>
      <c r="G14" s="161" t="str">
        <f>VLOOKUP(B14,'пр.взв.'!B6:G141,6,FALSE)</f>
        <v>КОЗАЕВ А. Т.</v>
      </c>
    </row>
    <row r="15" spans="1:7" ht="7.5" customHeight="1">
      <c r="A15" s="163"/>
      <c r="B15" s="164"/>
      <c r="C15" s="162"/>
      <c r="D15" s="160"/>
      <c r="E15" s="160"/>
      <c r="F15" s="160"/>
      <c r="G15" s="162"/>
    </row>
    <row r="16" spans="1:7" ht="7.5" customHeight="1">
      <c r="A16" s="163" t="s">
        <v>211</v>
      </c>
      <c r="B16" s="164">
        <v>5</v>
      </c>
      <c r="C16" s="161" t="str">
        <f>VLOOKUP(B16,'пр.взв.'!B6:G133,2,FALSE)</f>
        <v>ИСРАФИЛОВ МУРАД РУСЛАНОВИЧ</v>
      </c>
      <c r="D16" s="159" t="str">
        <f>VLOOKUP(B16,'пр.взв.'!B6:G133,3,FALSE)</f>
        <v>21.02.2004 1 РАЗРЯД</v>
      </c>
      <c r="E16" s="159" t="str">
        <f>VLOOKUP(B16,'пр.взв.'!B6:G133,4,FALSE)</f>
        <v>РД ПР</v>
      </c>
      <c r="F16" s="159">
        <f>VLOOKUP(B16,'пр.взв.'!B6:G133,5,FALSE)</f>
        <v>0</v>
      </c>
      <c r="G16" s="161" t="str">
        <f>VLOOKUP(B16,'пр.взв.'!B6:G143,6,FALSE)</f>
        <v>ГАСАНХАНОВ З. М.</v>
      </c>
    </row>
    <row r="17" spans="1:7" ht="7.5" customHeight="1">
      <c r="A17" s="163"/>
      <c r="B17" s="164"/>
      <c r="C17" s="162"/>
      <c r="D17" s="160"/>
      <c r="E17" s="160"/>
      <c r="F17" s="160"/>
      <c r="G17" s="162"/>
    </row>
    <row r="18" spans="1:7" ht="7.5" customHeight="1">
      <c r="A18" s="163" t="s">
        <v>212</v>
      </c>
      <c r="B18" s="164">
        <v>19</v>
      </c>
      <c r="C18" s="161" t="str">
        <f>VLOOKUP(B18,'пр.взв.'!B6:G1338,2,FALSE)</f>
        <v>КРАСИЛЬНИКОВ АНАТОЛИЙ АЛЕКСЕЕВИЧ</v>
      </c>
      <c r="D18" s="159" t="str">
        <f>VLOOKUP(B18,'пр.взв.'!B6:G133,3,FALSE)</f>
        <v>17.09.2003 1 ЮН. РАЗРЯД</v>
      </c>
      <c r="E18" s="159" t="str">
        <f>VLOOKUP(B18,'пр.взв.'!B6:G133,4,FALSE)</f>
        <v>СК</v>
      </c>
      <c r="F18" s="159">
        <f>VLOOKUP(B18,'пр.взв.'!B6:G133,5,FALSE)</f>
        <v>0</v>
      </c>
      <c r="G18" s="161" t="str">
        <f>VLOOKUP(B18,'пр.взв.'!B6:G145,6,FALSE)</f>
        <v>СТЕПАНЮК О. И., СОСНЕНКО В. В.</v>
      </c>
    </row>
    <row r="19" spans="1:7" ht="7.5" customHeight="1">
      <c r="A19" s="163"/>
      <c r="B19" s="164"/>
      <c r="C19" s="162"/>
      <c r="D19" s="160"/>
      <c r="E19" s="160"/>
      <c r="F19" s="160"/>
      <c r="G19" s="162"/>
    </row>
    <row r="20" spans="1:7" ht="7.5" customHeight="1">
      <c r="A20" s="163" t="s">
        <v>212</v>
      </c>
      <c r="B20" s="164">
        <v>40</v>
      </c>
      <c r="C20" s="161" t="str">
        <f>VLOOKUP(B20,'пр.взв.'!B6:G133,2,FALSE)</f>
        <v>ДЗОТОВ ДАВИД МАРИКОВИЧ</v>
      </c>
      <c r="D20" s="159" t="str">
        <f>VLOOKUP(B20,'пр.взв.'!B6:G133,3,FALSE)</f>
        <v>16.06.2004 1 РАЗРЯД</v>
      </c>
      <c r="E20" s="159" t="str">
        <f>VLOOKUP(B20,'пр.взв.'!B6:G133,4,FALSE)</f>
        <v>РСО-А ДИНАМО</v>
      </c>
      <c r="F20" s="159">
        <f>VLOOKUP(B20,'пр.взв.'!B6:G133,5,FALSE)</f>
        <v>0</v>
      </c>
      <c r="G20" s="161" t="str">
        <f>VLOOKUP(B20,'пр.взв.'!B6:G147,6,FALSE)</f>
        <v>КОЛИЕВ И. В.</v>
      </c>
    </row>
    <row r="21" spans="1:7" ht="7.5" customHeight="1">
      <c r="A21" s="163"/>
      <c r="B21" s="164"/>
      <c r="C21" s="162"/>
      <c r="D21" s="160"/>
      <c r="E21" s="160"/>
      <c r="F21" s="160"/>
      <c r="G21" s="162"/>
    </row>
    <row r="22" spans="1:7" ht="7.5" customHeight="1">
      <c r="A22" s="163" t="s">
        <v>213</v>
      </c>
      <c r="B22" s="164">
        <v>1</v>
      </c>
      <c r="C22" s="161" t="str">
        <f>VLOOKUP(B22,'пр.взв.'!B6:G133,2,FALSE)</f>
        <v>КАДЫРОВ АХМЕД МАГОММЕДОВИЧ</v>
      </c>
      <c r="D22" s="159" t="str">
        <f>VLOOKUP(B22,'пр.взв.'!B6:G133,3,FALSE)</f>
        <v>10.12.2003 1 РАЗРЯД</v>
      </c>
      <c r="E22" s="159" t="str">
        <f>VLOOKUP(B22,'пр.взв.'!B6:G133,4,FALSE)</f>
        <v>РД ПР</v>
      </c>
      <c r="F22" s="159">
        <f>VLOOKUP(B22,'пр.взв.'!B6:G133,5,FALSE)</f>
        <v>0</v>
      </c>
      <c r="G22" s="161" t="str">
        <f>VLOOKUP(B22,'пр.взв.'!B6:G149,6,FALSE)</f>
        <v>МАГОМЕДОВ А. С., ИСАЕВ Б. И.</v>
      </c>
    </row>
    <row r="23" spans="1:7" ht="7.5" customHeight="1">
      <c r="A23" s="163"/>
      <c r="B23" s="164"/>
      <c r="C23" s="162"/>
      <c r="D23" s="160"/>
      <c r="E23" s="160"/>
      <c r="F23" s="160"/>
      <c r="G23" s="162"/>
    </row>
    <row r="24" spans="1:7" ht="7.5" customHeight="1">
      <c r="A24" s="163" t="s">
        <v>213</v>
      </c>
      <c r="B24" s="164">
        <v>3</v>
      </c>
      <c r="C24" s="161" t="str">
        <f>VLOOKUP(B24,'пр.взв.'!B6:G133,2,FALSE)</f>
        <v>МУКАИЛОВ ИСМАИЛ ИСЛАМОВИЧ</v>
      </c>
      <c r="D24" s="159" t="str">
        <f>VLOOKUP(B24,'пр.взв.'!B6:G133,3,FALSE)</f>
        <v>01.10.2004 1 РАЗРЯД</v>
      </c>
      <c r="E24" s="159" t="str">
        <f>VLOOKUP(B24,'пр.взв.'!B6:G133,4,FALSE)</f>
        <v>РД ПР</v>
      </c>
      <c r="F24" s="159">
        <f>VLOOKUP(B24,'пр.взв.'!B6:G133,5,FALSE)</f>
        <v>0</v>
      </c>
      <c r="G24" s="161" t="str">
        <f>VLOOKUP(B24,'пр.взв.'!B6:G151,6,FALSE)</f>
        <v>ДЖАНБЕКОВ Т. А.</v>
      </c>
    </row>
    <row r="25" spans="1:7" ht="7.5" customHeight="1">
      <c r="A25" s="163"/>
      <c r="B25" s="164"/>
      <c r="C25" s="162"/>
      <c r="D25" s="160"/>
      <c r="E25" s="160"/>
      <c r="F25" s="160"/>
      <c r="G25" s="162"/>
    </row>
    <row r="26" spans="1:7" ht="7.5" customHeight="1">
      <c r="A26" s="163" t="s">
        <v>213</v>
      </c>
      <c r="B26" s="164">
        <v>4</v>
      </c>
      <c r="C26" s="161" t="str">
        <f>VLOOKUP(B26,'пр.взв.'!B6:G133,2,FALSE)</f>
        <v>МАГОМЕДОВ ГАДЖИМУРАД МУРАДОВИЧ</v>
      </c>
      <c r="D26" s="159" t="str">
        <f>VLOOKUP(B26,'пр.взв.'!B6:G133,3,FALSE)</f>
        <v>21.01.2003 1 РАЗРЯД</v>
      </c>
      <c r="E26" s="159" t="str">
        <f>VLOOKUP(B26,'пр.взв.'!B6:G133,4,FALSE)</f>
        <v>РД ПР</v>
      </c>
      <c r="F26" s="159">
        <f>VLOOKUP(B26,'пр.взв.'!B6:G133,5,FALSE)</f>
        <v>0</v>
      </c>
      <c r="G26" s="161" t="str">
        <f>VLOOKUP(B26,'пр.взв.'!B6:G153,6,FALSE)</f>
        <v>МАГОМЕДОВ А. С., ИСАЕВ Б. И.</v>
      </c>
    </row>
    <row r="27" spans="1:7" ht="7.5" customHeight="1">
      <c r="A27" s="163"/>
      <c r="B27" s="164"/>
      <c r="C27" s="162"/>
      <c r="D27" s="160"/>
      <c r="E27" s="160"/>
      <c r="F27" s="160"/>
      <c r="G27" s="162"/>
    </row>
    <row r="28" spans="1:7" ht="7.5" customHeight="1">
      <c r="A28" s="163" t="s">
        <v>213</v>
      </c>
      <c r="B28" s="164">
        <v>6</v>
      </c>
      <c r="C28" s="161" t="str">
        <f>VLOOKUP(B28,'пр.взв.'!B6:G133,2,FALSE)</f>
        <v>МАЛАГУСЕЙНОВ РАСУЛ МАЛАГУСЕЙНОВИЧ</v>
      </c>
      <c r="D28" s="159" t="str">
        <f>VLOOKUP(B28,'пр.взв.'!B6:G133,3,FALSE)</f>
        <v>15.02.2005 1 РАЗРЯД</v>
      </c>
      <c r="E28" s="159" t="str">
        <f>VLOOKUP(B28,'пр.взв.'!B6:G133,4,FALSE)</f>
        <v>РД ПР</v>
      </c>
      <c r="F28" s="159">
        <f>VLOOKUP(B28,'пр.взв.'!B6:G133,5,FALSE)</f>
        <v>0</v>
      </c>
      <c r="G28" s="161" t="str">
        <f>VLOOKUP(B28,'пр.взв.'!B6:G155,6,FALSE)</f>
        <v>БАЙРАМОВ Р. И.</v>
      </c>
    </row>
    <row r="29" spans="1:7" ht="7.5" customHeight="1">
      <c r="A29" s="163"/>
      <c r="B29" s="164"/>
      <c r="C29" s="162"/>
      <c r="D29" s="160"/>
      <c r="E29" s="160"/>
      <c r="F29" s="160"/>
      <c r="G29" s="162"/>
    </row>
    <row r="30" spans="1:7" ht="7.5" customHeight="1">
      <c r="A30" s="163" t="s">
        <v>213</v>
      </c>
      <c r="B30" s="164">
        <v>7</v>
      </c>
      <c r="C30" s="161" t="str">
        <f>VLOOKUP(B30,'пр.взв.'!B6:G133,2,FALSE)</f>
        <v>ИДРИСОВ МАГОМЕД ГАСАНОВИЧ</v>
      </c>
      <c r="D30" s="159" t="str">
        <f>VLOOKUP(B30,'пр.взв.'!B6:G133,3,FALSE)</f>
        <v>17.05.2004 1 РАЗРЯД</v>
      </c>
      <c r="E30" s="159" t="str">
        <f>VLOOKUP(B30,'пр.взв.'!B6:G133,4,FALSE)</f>
        <v>РД ПР</v>
      </c>
      <c r="F30" s="159">
        <f>VLOOKUP(B30,'пр.взв.'!B6:G133,5,FALSE)</f>
        <v>0</v>
      </c>
      <c r="G30" s="161" t="str">
        <f>VLOOKUP(B30,'пр.взв.'!B6:G157,6,FALSE)</f>
        <v>РАДЖАБОВ Р. М.</v>
      </c>
    </row>
    <row r="31" spans="1:7" ht="7.5" customHeight="1">
      <c r="A31" s="163"/>
      <c r="B31" s="164"/>
      <c r="C31" s="162"/>
      <c r="D31" s="160"/>
      <c r="E31" s="160"/>
      <c r="F31" s="160"/>
      <c r="G31" s="162"/>
    </row>
    <row r="32" spans="1:7" ht="7.5" customHeight="1">
      <c r="A32" s="163" t="s">
        <v>213</v>
      </c>
      <c r="B32" s="164">
        <v>8</v>
      </c>
      <c r="C32" s="161" t="str">
        <f>VLOOKUP(B32,'пр.взв.'!B6:G133,2,FALSE)</f>
        <v>ТУТОВ АЛАН АШАМАЗОВИЧ</v>
      </c>
      <c r="D32" s="159" t="str">
        <f>VLOOKUP(B32,'пр.взв.'!B6:G133,3,FALSE)</f>
        <v>30.07.2004 1 РАЗРЯД</v>
      </c>
      <c r="E32" s="159" t="str">
        <f>VLOOKUP(B32,'пр.взв.'!B6:G159,4,FALSE)</f>
        <v>КБР ДИНАМО</v>
      </c>
      <c r="F32" s="159">
        <f>VLOOKUP(B32,'пр.взв.'!B6:G133,5,FALSE)</f>
        <v>0</v>
      </c>
      <c r="G32" s="161" t="str">
        <f>VLOOKUP(B32,'пр.взв.'!B6:G159,6,FALSE)</f>
        <v>КАРАМЫШЕВ С.</v>
      </c>
    </row>
    <row r="33" spans="1:7" ht="7.5" customHeight="1">
      <c r="A33" s="163"/>
      <c r="B33" s="164"/>
      <c r="C33" s="162"/>
      <c r="D33" s="160"/>
      <c r="E33" s="160"/>
      <c r="F33" s="160"/>
      <c r="G33" s="162"/>
    </row>
    <row r="34" spans="1:7" ht="7.5" customHeight="1">
      <c r="A34" s="163" t="s">
        <v>213</v>
      </c>
      <c r="B34" s="164">
        <v>9</v>
      </c>
      <c r="C34" s="161" t="str">
        <f>VLOOKUP(B34,'пр.взв.'!B6:G133,2,FALSE)</f>
        <v>ГЕРГОВ АЛАН ГУМАРОВИЧ</v>
      </c>
      <c r="D34" s="159" t="str">
        <f>VLOOKUP(B34,'пр.взв.'!B6:G133,3,FALSE)</f>
        <v>12.10.2005 1 РАЗРЯД</v>
      </c>
      <c r="E34" s="159" t="str">
        <f>VLOOKUP(B34,'пр.взв.'!B6:G133,4,FALSE)</f>
        <v>КБР ДИНАМО</v>
      </c>
      <c r="F34" s="159">
        <f>VLOOKUP(B34,'пр.взв.'!B6:G133,5,FALSE)</f>
        <v>0</v>
      </c>
      <c r="G34" s="161" t="str">
        <f>VLOOKUP(B34,'пр.взв.'!B6:G161,6,FALSE)</f>
        <v>ОШХУНОВ Б.</v>
      </c>
    </row>
    <row r="35" spans="1:7" ht="7.5" customHeight="1">
      <c r="A35" s="163"/>
      <c r="B35" s="164"/>
      <c r="C35" s="162"/>
      <c r="D35" s="160"/>
      <c r="E35" s="160"/>
      <c r="F35" s="160"/>
      <c r="G35" s="162"/>
    </row>
    <row r="36" spans="1:7" ht="7.5" customHeight="1">
      <c r="A36" s="163" t="s">
        <v>213</v>
      </c>
      <c r="B36" s="164">
        <v>10</v>
      </c>
      <c r="C36" s="161" t="str">
        <f>VLOOKUP(B36,'пр.взв.'!B6:G133,2,FALSE)</f>
        <v>ГОНОВ ЖУМАЛЬДИН АНЗОРОВИЧ</v>
      </c>
      <c r="D36" s="159" t="str">
        <f>VLOOKUP(B36,'пр.взв.'!B6:G133,3,FALSE)</f>
        <v>15.08.2003 1 РАЗРЯД</v>
      </c>
      <c r="E36" s="159" t="str">
        <f>VLOOKUP(B36,'пр.взв.'!B6:G133,4,FALSE)</f>
        <v>КБР ДИНАМО</v>
      </c>
      <c r="F36" s="159">
        <f>VLOOKUP(B36,'пр.взв.'!B6:G133,5,FALSE)</f>
        <v>0</v>
      </c>
      <c r="G36" s="161" t="str">
        <f>VLOOKUP(B36,'пр.взв.'!B6:G163,6,FALSE)</f>
        <v>КИМ Р.</v>
      </c>
    </row>
    <row r="37" spans="1:7" ht="7.5" customHeight="1">
      <c r="A37" s="163"/>
      <c r="B37" s="164"/>
      <c r="C37" s="162"/>
      <c r="D37" s="160"/>
      <c r="E37" s="160"/>
      <c r="F37" s="160"/>
      <c r="G37" s="162"/>
    </row>
    <row r="38" spans="1:7" ht="7.5" customHeight="1">
      <c r="A38" s="163" t="s">
        <v>213</v>
      </c>
      <c r="B38" s="164">
        <v>11</v>
      </c>
      <c r="C38" s="161" t="str">
        <f>VLOOKUP(B38,'пр.взв.'!B6:G133,2,FALSE)</f>
        <v>ТУТОВ ДЖАМБУЛАТ РУСЛАНОВИЧ</v>
      </c>
      <c r="D38" s="159" t="str">
        <f>VLOOKUP(B38,'пр.взв.'!B6:G133,3,FALSE)</f>
        <v>16.06.2004 1 РАЗРЯД</v>
      </c>
      <c r="E38" s="159" t="str">
        <f>VLOOKUP(B38,'пр.взв.'!B6:G133,4,FALSE)</f>
        <v>КБР ДИНАМО</v>
      </c>
      <c r="F38" s="159">
        <f>VLOOKUP(B38,'пр.взв.'!B6:G133,5,FALSE)</f>
        <v>0</v>
      </c>
      <c r="G38" s="161" t="str">
        <f>VLOOKUP(B38,'пр.взв.'!B6:G165,6,FALSE)</f>
        <v>КАРАМЫШЕВ С.</v>
      </c>
    </row>
    <row r="39" spans="1:7" ht="7.5" customHeight="1">
      <c r="A39" s="163"/>
      <c r="B39" s="164"/>
      <c r="C39" s="162"/>
      <c r="D39" s="160"/>
      <c r="E39" s="160"/>
      <c r="F39" s="160"/>
      <c r="G39" s="162"/>
    </row>
    <row r="40" spans="1:7" ht="7.5" customHeight="1">
      <c r="A40" s="163" t="s">
        <v>213</v>
      </c>
      <c r="B40" s="164">
        <v>12</v>
      </c>
      <c r="C40" s="161" t="str">
        <f>VLOOKUP(B40,'пр.взв.'!B6:G133,2,FALSE)</f>
        <v>ЖЕТЕЕВ АЛИЙ КЕРИМОВИЧ</v>
      </c>
      <c r="D40" s="159" t="str">
        <f>VLOOKUP(B40,'пр.взв.'!B6:G133,3,FALSE)</f>
        <v>20.10.2003 1 РАЗРЯД</v>
      </c>
      <c r="E40" s="159" t="str">
        <f>VLOOKUP(B40,'пр.взв.'!B6:G133,4,FALSE)</f>
        <v>КБР ДИНАМО</v>
      </c>
      <c r="F40" s="159">
        <f>VLOOKUP(B40,'пр.взв.'!B6:G133,5,FALSE)</f>
        <v>0</v>
      </c>
      <c r="G40" s="161" t="str">
        <f>VLOOKUP(B40,'пр.взв.'!B6:G167,6,FALSE)</f>
        <v>ГАЗАЕВ Х.</v>
      </c>
    </row>
    <row r="41" spans="1:7" ht="7.5" customHeight="1">
      <c r="A41" s="163"/>
      <c r="B41" s="164"/>
      <c r="C41" s="162"/>
      <c r="D41" s="160"/>
      <c r="E41" s="160"/>
      <c r="F41" s="160"/>
      <c r="G41" s="162"/>
    </row>
    <row r="42" spans="1:7" ht="7.5" customHeight="1">
      <c r="A42" s="163" t="s">
        <v>213</v>
      </c>
      <c r="B42" s="164">
        <v>13</v>
      </c>
      <c r="C42" s="161" t="str">
        <f>VLOOKUP(B42,'пр.взв.'!B6:G133,2,FALSE)</f>
        <v>КУНИЖЕВ МАЛИК АЛЬБЕРТОВИЧ</v>
      </c>
      <c r="D42" s="159" t="str">
        <f>VLOOKUP(B42,'пр.взв.'!B6:G133,3,FALSE)</f>
        <v>08.04.2004 1 РАЗРЯД</v>
      </c>
      <c r="E42" s="159" t="str">
        <f>VLOOKUP(B42,'пр.взв.'!B6:G133,4,FALSE)</f>
        <v>КЧР ВС</v>
      </c>
      <c r="F42" s="159">
        <f>VLOOKUP(B42,'пр.взв.'!B6:G133,5,FALSE)</f>
        <v>0</v>
      </c>
      <c r="G42" s="161" t="str">
        <f>VLOOKUP(B42,'пр.взв.'!B6:G169,6,FALSE)</f>
        <v>КИШМАХОВ М. В.</v>
      </c>
    </row>
    <row r="43" spans="1:7" ht="7.5" customHeight="1">
      <c r="A43" s="163"/>
      <c r="B43" s="164"/>
      <c r="C43" s="162"/>
      <c r="D43" s="160"/>
      <c r="E43" s="160"/>
      <c r="F43" s="160"/>
      <c r="G43" s="162"/>
    </row>
    <row r="44" spans="1:7" ht="7.5" customHeight="1">
      <c r="A44" s="163" t="s">
        <v>213</v>
      </c>
      <c r="B44" s="164">
        <v>14</v>
      </c>
      <c r="C44" s="161" t="str">
        <f>VLOOKUP(B44,'пр.взв.'!B6:G133,2,FALSE)</f>
        <v>ТОКОВ АМИН МАГОМЕДОВИЧ</v>
      </c>
      <c r="D44" s="159" t="str">
        <f>VLOOKUP(B44,'пр.взв.'!B5:G171,3,FALSE)</f>
        <v>15.12.2004 1 РАЗРЯД</v>
      </c>
      <c r="E44" s="159" t="str">
        <f>VLOOKUP(B44,'пр.взв.'!B6:G133,4,FALSE)</f>
        <v>КЧР ВС</v>
      </c>
      <c r="F44" s="159">
        <f>VLOOKUP(B44,'пр.взв.'!B6:G133,5,FALSE)</f>
        <v>0</v>
      </c>
      <c r="G44" s="161" t="str">
        <f>VLOOKUP(B44,'пр.взв.'!B6:G171,6,FALSE)</f>
        <v>КИШМАХОВ М. В.</v>
      </c>
    </row>
    <row r="45" spans="1:7" ht="7.5" customHeight="1">
      <c r="A45" s="163"/>
      <c r="B45" s="164"/>
      <c r="C45" s="162"/>
      <c r="D45" s="160"/>
      <c r="E45" s="160"/>
      <c r="F45" s="160"/>
      <c r="G45" s="162"/>
    </row>
    <row r="46" spans="1:7" ht="7.5" customHeight="1">
      <c r="A46" s="163" t="s">
        <v>213</v>
      </c>
      <c r="B46" s="164">
        <v>15</v>
      </c>
      <c r="C46" s="161" t="str">
        <f>VLOOKUP(B46,'пр.взв.'!B6:G133,2,FALSE)</f>
        <v>ШХАГОШЕВ АМИД ЭДУАРДОВИЧ</v>
      </c>
      <c r="D46" s="159" t="str">
        <f>VLOOKUP(B46,'пр.взв.'!B6:G133,3,FALSE)</f>
        <v>30.12.2003 КМС</v>
      </c>
      <c r="E46" s="159" t="str">
        <f>VLOOKUP(B46,'пр.взв.'!B6:G133,4,FALSE)</f>
        <v>СК</v>
      </c>
      <c r="F46" s="159">
        <f>VLOOKUP(B46,'пр.взв.'!B6:G133,5,FALSE)</f>
        <v>0</v>
      </c>
      <c r="G46" s="161" t="str">
        <f>VLOOKUP(B46,'пр.взв.'!B6:G173,6,FALSE)</f>
        <v>КИШМАХОВ Р. М., САИДОВ А. Г.</v>
      </c>
    </row>
    <row r="47" spans="1:7" ht="7.5" customHeight="1">
      <c r="A47" s="163"/>
      <c r="B47" s="164"/>
      <c r="C47" s="162"/>
      <c r="D47" s="160"/>
      <c r="E47" s="160"/>
      <c r="F47" s="160"/>
      <c r="G47" s="162"/>
    </row>
    <row r="48" spans="1:7" ht="7.5" customHeight="1">
      <c r="A48" s="163" t="s">
        <v>213</v>
      </c>
      <c r="B48" s="164">
        <v>16</v>
      </c>
      <c r="C48" s="161" t="str">
        <f>VLOOKUP(B48,'пр.взв.'!B6:G133,2,FALSE)</f>
        <v>ФИДАНЯН СУРЕН АРТУРОВИЧ</v>
      </c>
      <c r="D48" s="159" t="str">
        <f>VLOOKUP(B48,'пр.взв.'!B6:G133,3,FALSE)</f>
        <v>05.07.2005 1 ЮН. РАЗРЯД</v>
      </c>
      <c r="E48" s="159" t="str">
        <f>VLOOKUP(B48,'пр.взв.'!B6:G133,4,FALSE)</f>
        <v>СК</v>
      </c>
      <c r="F48" s="159">
        <f>VLOOKUP(B48,'пр.взв.'!B6:G133,5,FALSE)</f>
        <v>0</v>
      </c>
      <c r="G48" s="161" t="str">
        <f>VLOOKUP(B48,'пр.взв.'!B6:G175,6,FALSE)</f>
        <v>КИШМАХОВ Р. М., САИДОВ А. Г.</v>
      </c>
    </row>
    <row r="49" spans="1:7" ht="7.5" customHeight="1">
      <c r="A49" s="163"/>
      <c r="B49" s="164"/>
      <c r="C49" s="162"/>
      <c r="D49" s="160"/>
      <c r="E49" s="160"/>
      <c r="F49" s="160"/>
      <c r="G49" s="162"/>
    </row>
    <row r="50" spans="1:7" ht="7.5" customHeight="1">
      <c r="A50" s="163" t="s">
        <v>213</v>
      </c>
      <c r="B50" s="164">
        <v>17</v>
      </c>
      <c r="C50" s="161" t="str">
        <f>VLOOKUP(B50,'пр.взв.'!B6:G133,2,FALSE)</f>
        <v>РАЗУМОВ ВЛАДЛЕН АНДРЕЕВИЧ</v>
      </c>
      <c r="D50" s="159" t="str">
        <f>VLOOKUP(B50,'пр.взв.'!B6:G133,3,FALSE)</f>
        <v>03.12.2003 1 ЮН. РАЗРЯД</v>
      </c>
      <c r="E50" s="159" t="str">
        <f>VLOOKUP(B50,'пр.взв.'!B6:G133,4,FALSE)</f>
        <v>СК</v>
      </c>
      <c r="F50" s="159">
        <f>VLOOKUP(B50,'пр.взв.'!B6:G133,5,FALSE)</f>
        <v>0</v>
      </c>
      <c r="G50" s="161" t="str">
        <f>VLOOKUP(B50,'пр.взв.'!B6:G177,6,FALSE)</f>
        <v>АБРАМЯН Д. А.</v>
      </c>
    </row>
    <row r="51" spans="1:7" ht="7.5" customHeight="1">
      <c r="A51" s="163"/>
      <c r="B51" s="164"/>
      <c r="C51" s="162"/>
      <c r="D51" s="160"/>
      <c r="E51" s="160"/>
      <c r="F51" s="160"/>
      <c r="G51" s="162"/>
    </row>
    <row r="52" spans="1:7" ht="7.5" customHeight="1">
      <c r="A52" s="163" t="s">
        <v>213</v>
      </c>
      <c r="B52" s="164">
        <v>18</v>
      </c>
      <c r="C52" s="161" t="str">
        <f>VLOOKUP(B52,'пр.взв.'!B6:G133,2,FALSE)</f>
        <v>ЩЕРБАКОВ ДАНИЛ ВАЛЬЕВИЧ</v>
      </c>
      <c r="D52" s="159" t="str">
        <f>VLOOKUP(B52,'пр.взв.'!B6:G133,3,FALSE)</f>
        <v>17.07.2003 КМС</v>
      </c>
      <c r="E52" s="159" t="str">
        <f>VLOOKUP(B52,'пр.взв.'!B6:G133,4,FALSE)</f>
        <v>СК</v>
      </c>
      <c r="F52" s="159">
        <f>VLOOKUP(B52,'пр.взв.'!B6:G133,5,FALSE)</f>
        <v>0</v>
      </c>
      <c r="G52" s="161" t="str">
        <f>VLOOKUP(B52,'пр.взв.'!B6:G179,6,FALSE)</f>
        <v>КИШМАХОВ Р. М., САИДОВ А. Г.</v>
      </c>
    </row>
    <row r="53" spans="1:7" ht="7.5" customHeight="1">
      <c r="A53" s="163"/>
      <c r="B53" s="164"/>
      <c r="C53" s="162"/>
      <c r="D53" s="160"/>
      <c r="E53" s="160"/>
      <c r="F53" s="160"/>
      <c r="G53" s="162"/>
    </row>
    <row r="54" spans="1:7" ht="7.5" customHeight="1">
      <c r="A54" s="163" t="s">
        <v>213</v>
      </c>
      <c r="B54" s="164">
        <v>20</v>
      </c>
      <c r="C54" s="161" t="str">
        <f>VLOOKUP(B54,'пр.взв.'!B6:G133,2,FALSE)</f>
        <v>ВИРАБЯН СЕРГЕЙ РАФАЭЛОВИЧ</v>
      </c>
      <c r="D54" s="159" t="str">
        <f>VLOOKUP(B54,'пр.взв.'!B6:G133,3,FALSE)</f>
        <v>03.08.2005 1 ЮН. РАЗРЯД</v>
      </c>
      <c r="E54" s="159" t="str">
        <f>VLOOKUP(B54,'пр.взв.'!B6:G133,4,FALSE)</f>
        <v>СК</v>
      </c>
      <c r="F54" s="159">
        <f>VLOOKUP(B54,'пр.взв.'!B6:G133,5,FALSE)</f>
        <v>0</v>
      </c>
      <c r="G54" s="161" t="str">
        <f>VLOOKUP(B54,'пр.взв.'!B6:G181,6,FALSE)</f>
        <v>АБРАМЯН Д. А.</v>
      </c>
    </row>
    <row r="55" spans="1:7" ht="7.5" customHeight="1">
      <c r="A55" s="163"/>
      <c r="B55" s="164"/>
      <c r="C55" s="162"/>
      <c r="D55" s="160"/>
      <c r="E55" s="160"/>
      <c r="F55" s="160"/>
      <c r="G55" s="162"/>
    </row>
    <row r="56" spans="1:7" ht="7.5" customHeight="1">
      <c r="A56" s="163" t="s">
        <v>213</v>
      </c>
      <c r="B56" s="164">
        <v>21</v>
      </c>
      <c r="C56" s="161" t="str">
        <f>VLOOKUP(B56,'пр.взв.'!B6:G133,2,FALSE)</f>
        <v>ГАБИБОВ КАМИЛЬ ХАБИБОВИЧ</v>
      </c>
      <c r="D56" s="159" t="str">
        <f>VLOOKUP(B56,'пр.взв.'!B6:G133,3,FALSE)</f>
        <v>31.12.2003 1 ЮН. РАЗРЯД</v>
      </c>
      <c r="E56" s="159" t="str">
        <f>VLOOKUP(B56,'пр.взв.'!B6:G133,4,FALSE)</f>
        <v>СК</v>
      </c>
      <c r="F56" s="159">
        <f>VLOOKUP(B56,'пр.взв.'!B6:G133,5,FALSE)</f>
        <v>0</v>
      </c>
      <c r="G56" s="161" t="str">
        <f>VLOOKUP(B56,'пр.взв.'!B6:G183,6,FALSE)</f>
        <v>НУРБАГАНДОВ М. Н.</v>
      </c>
    </row>
    <row r="57" spans="1:7" ht="7.5" customHeight="1">
      <c r="A57" s="163"/>
      <c r="B57" s="164"/>
      <c r="C57" s="162"/>
      <c r="D57" s="160"/>
      <c r="E57" s="160"/>
      <c r="F57" s="160"/>
      <c r="G57" s="162"/>
    </row>
    <row r="58" spans="1:7" ht="7.5" customHeight="1">
      <c r="A58" s="163" t="s">
        <v>213</v>
      </c>
      <c r="B58" s="164">
        <v>22</v>
      </c>
      <c r="C58" s="161" t="str">
        <f>VLOOKUP(B58,'пр.взв.'!B6:G133,2,FALSE)</f>
        <v>ЮСУПОВ АБУБАКАР АПТИЕВИЧ</v>
      </c>
      <c r="D58" s="159" t="str">
        <f>VLOOKUP(B58,'пр.взв.'!B6:G133,3,FALSE)</f>
        <v>01.11.2005 1 РАЗРЯД</v>
      </c>
      <c r="E58" s="159" t="str">
        <f>VLOOKUP(B58,'пр.взв.'!B6:G133,4,FALSE)</f>
        <v>ЧР МИНСПОРТ</v>
      </c>
      <c r="F58" s="159">
        <f>VLOOKUP(B58,'пр.взв.'!B6:G133,5,FALSE)</f>
        <v>0</v>
      </c>
      <c r="G58" s="161" t="str">
        <f>VLOOKUP(B58,'пр.взв.'!B6:G185,6,FALSE)</f>
        <v>ЮСУПОВ А.</v>
      </c>
    </row>
    <row r="59" spans="1:7" ht="7.5" customHeight="1">
      <c r="A59" s="163"/>
      <c r="B59" s="164"/>
      <c r="C59" s="162"/>
      <c r="D59" s="160"/>
      <c r="E59" s="160"/>
      <c r="F59" s="160"/>
      <c r="G59" s="162"/>
    </row>
    <row r="60" spans="1:7" ht="7.5" customHeight="1">
      <c r="A60" s="163" t="s">
        <v>213</v>
      </c>
      <c r="B60" s="164">
        <v>23</v>
      </c>
      <c r="C60" s="161" t="str">
        <f>VLOOKUP(B60,'пр.взв.'!B6:G133,2,FALSE)</f>
        <v>СЕТИЕВ МАЛИК АПТИЕВИЧ</v>
      </c>
      <c r="D60" s="159" t="str">
        <f>VLOOKUP(B60,'пр.взв.'!B6:G133,3,FALSE)</f>
        <v>23.09.2003 1 РАЗРЯД</v>
      </c>
      <c r="E60" s="159" t="str">
        <f>VLOOKUP(B60,'пр.взв.'!B6:G133,4,FALSE)</f>
        <v>ЧР МИНСПОРТ</v>
      </c>
      <c r="F60" s="159">
        <f>VLOOKUP(B60,'пр.взв.'!B6:G133,5,FALSE)</f>
        <v>0</v>
      </c>
      <c r="G60" s="161" t="str">
        <f>VLOOKUP(B60,'пр.взв.'!B6:G187,6,FALSE)</f>
        <v>СЕТИЕВ Ш.</v>
      </c>
    </row>
    <row r="61" spans="1:7" ht="7.5" customHeight="1">
      <c r="A61" s="163"/>
      <c r="B61" s="164"/>
      <c r="C61" s="162"/>
      <c r="D61" s="160"/>
      <c r="E61" s="160"/>
      <c r="F61" s="160"/>
      <c r="G61" s="162"/>
    </row>
    <row r="62" spans="1:7" ht="7.5" customHeight="1">
      <c r="A62" s="163" t="s">
        <v>213</v>
      </c>
      <c r="B62" s="164">
        <v>25</v>
      </c>
      <c r="C62" s="161" t="str">
        <f>VLOOKUP(B62,'пр.взв.'!B6:G133,2,FALSE)</f>
        <v>ИБРАГИМОВ АБДУЛ-КЕРИМ АДАМОВИЧ</v>
      </c>
      <c r="D62" s="159" t="str">
        <f>VLOOKUP(B62,'пр.взв.'!B6:G133,3,FALSE)</f>
        <v>30.06.2004 1 РАЗРЯД</v>
      </c>
      <c r="E62" s="159" t="str">
        <f>VLOOKUP(B62,'пр.взв.'!B6:G133,4,FALSE)</f>
        <v>ЧР МИНСПОРТ</v>
      </c>
      <c r="F62" s="159">
        <f>VLOOKUP(B62,'пр.взв.'!B6:G133,5,FALSE)</f>
        <v>0</v>
      </c>
      <c r="G62" s="161" t="str">
        <f>VLOOKUP(B62,'пр.взв.'!B6:G189,6,FALSE)</f>
        <v>ТАЛХИГОВ Ш., КАГЕРМАНОВ Р.</v>
      </c>
    </row>
    <row r="63" spans="1:7" ht="7.5" customHeight="1">
      <c r="A63" s="163"/>
      <c r="B63" s="164"/>
      <c r="C63" s="162"/>
      <c r="D63" s="160"/>
      <c r="E63" s="160"/>
      <c r="F63" s="160"/>
      <c r="G63" s="162"/>
    </row>
    <row r="64" spans="1:7" ht="7.5" customHeight="1">
      <c r="A64" s="163" t="s">
        <v>213</v>
      </c>
      <c r="B64" s="164">
        <v>26</v>
      </c>
      <c r="C64" s="161" t="str">
        <f>VLOOKUP(B64,'пр.взв.'!B6:G133,2,FALSE)</f>
        <v>ТАРЛАЕВ РАХМАН МОВЛАДИЕВИЧ</v>
      </c>
      <c r="D64" s="159" t="str">
        <f>VLOOKUP(B64,'пр.взв.'!B6:G133,3,FALSE)</f>
        <v>17.03.2004 1 РАЗРЯД</v>
      </c>
      <c r="E64" s="159" t="str">
        <f>VLOOKUP(B64,'пр.взв.'!B6:G133,4,FALSE)</f>
        <v>ЧР МИНСПОРТ</v>
      </c>
      <c r="F64" s="159">
        <f>VLOOKUP(B64,'пр.взв.'!B6:G133,5,FALSE)</f>
        <v>0</v>
      </c>
      <c r="G64" s="161" t="str">
        <f>VLOOKUP(B64,'пр.взв.'!B6:G191,6,FALSE)</f>
        <v>БУШУЕВ И.</v>
      </c>
    </row>
    <row r="65" spans="1:7" ht="7.5" customHeight="1">
      <c r="A65" s="163"/>
      <c r="B65" s="164"/>
      <c r="C65" s="162"/>
      <c r="D65" s="160"/>
      <c r="E65" s="160"/>
      <c r="F65" s="160"/>
      <c r="G65" s="162"/>
    </row>
    <row r="66" spans="1:7" ht="7.5" customHeight="1">
      <c r="A66" s="163" t="s">
        <v>213</v>
      </c>
      <c r="B66" s="164">
        <v>27</v>
      </c>
      <c r="C66" s="161" t="str">
        <f>VLOOKUP(B66,'пр.взв.'!B6:G133,2,FALSE)</f>
        <v>ЮСУПОВ СУЛИМ АДАМОВИЧ</v>
      </c>
      <c r="D66" s="159" t="str">
        <f>VLOOKUP(B66,'пр.взв.'!B6:G133,3,FALSE)</f>
        <v>18.06.2005 1 РАЗРЯД</v>
      </c>
      <c r="E66" s="159" t="str">
        <f>VLOOKUP(B66,'пр.взв.'!B6:G133,4,FALSE)</f>
        <v>ЧР МИНСПОРТ</v>
      </c>
      <c r="F66" s="159">
        <f>VLOOKUP(B66,'пр.взв.'!B6:G133,5,FALSE)</f>
        <v>0</v>
      </c>
      <c r="G66" s="161" t="str">
        <f>VLOOKUP(B66,'пр.взв.'!B6:G193,6,FALSE)</f>
        <v>ЮСУПОВ А.</v>
      </c>
    </row>
    <row r="67" spans="1:7" ht="7.5" customHeight="1">
      <c r="A67" s="163"/>
      <c r="B67" s="164"/>
      <c r="C67" s="162"/>
      <c r="D67" s="160"/>
      <c r="E67" s="160"/>
      <c r="F67" s="160"/>
      <c r="G67" s="162"/>
    </row>
    <row r="68" spans="1:7" ht="7.5" customHeight="1">
      <c r="A68" s="163" t="s">
        <v>213</v>
      </c>
      <c r="B68" s="164">
        <v>28</v>
      </c>
      <c r="C68" s="161" t="str">
        <f>VLOOKUP(B68,'пр.взв.'!B6:G133,2,FALSE)</f>
        <v>ДЖАМАЛОВ АПТИ АХМЕДОВИЧ</v>
      </c>
      <c r="D68" s="159" t="str">
        <f>VLOOKUP(B68,'пр.взв.'!B6:G133,3,FALSE)</f>
        <v>16.05.2004 1 РАЗРЯД</v>
      </c>
      <c r="E68" s="159" t="str">
        <f>VLOOKUP(B68,'пр.взв.'!B6:G133,4,FALSE)</f>
        <v>ЧР МИНСПОРТ</v>
      </c>
      <c r="F68" s="159">
        <f>VLOOKUP(B68,'пр.взв.'!B6:G133,5,FALSE)</f>
        <v>0</v>
      </c>
      <c r="G68" s="161" t="str">
        <f>VLOOKUP(B68,'пр.взв.'!B6:G195,6,FALSE)</f>
        <v>БУШУЕВ И.</v>
      </c>
    </row>
    <row r="69" spans="1:7" ht="7.5" customHeight="1">
      <c r="A69" s="163"/>
      <c r="B69" s="164"/>
      <c r="C69" s="162"/>
      <c r="D69" s="160"/>
      <c r="E69" s="160"/>
      <c r="F69" s="160"/>
      <c r="G69" s="162"/>
    </row>
    <row r="70" spans="1:7" ht="7.5" customHeight="1">
      <c r="A70" s="163" t="s">
        <v>213</v>
      </c>
      <c r="B70" s="164">
        <v>29</v>
      </c>
      <c r="C70" s="161" t="str">
        <f>VLOOKUP(B70,'пр.взв.'!B6:G133,2,FALSE)</f>
        <v>ЧАХКИЕВ ИСЛАМ ИБРАГИМОВИЧ</v>
      </c>
      <c r="D70" s="159" t="str">
        <f>VLOOKUP(B70,'пр.взв.'!B6:G133,3,FALSE)</f>
        <v>13.03.2004 1 РАЗРЯД</v>
      </c>
      <c r="E70" s="159" t="str">
        <f>VLOOKUP(B70,'пр.взв.'!B6:G133,4,FALSE)</f>
        <v>РИ</v>
      </c>
      <c r="F70" s="159">
        <f>VLOOKUP(B70,'пр.взв.'!B6:G133,5,FALSE)</f>
        <v>0</v>
      </c>
      <c r="G70" s="161" t="str">
        <f>VLOOKUP(B70,'пр.взв.'!B6:G197,6,FALSE)</f>
        <v>ЧАХКИЕВ И. М., МАЛЬСАГОВ М.</v>
      </c>
    </row>
    <row r="71" spans="1:7" ht="7.5" customHeight="1">
      <c r="A71" s="163"/>
      <c r="B71" s="164"/>
      <c r="C71" s="162"/>
      <c r="D71" s="160"/>
      <c r="E71" s="160"/>
      <c r="F71" s="160"/>
      <c r="G71" s="162"/>
    </row>
    <row r="72" spans="1:7" ht="7.5" customHeight="1">
      <c r="A72" s="163" t="s">
        <v>213</v>
      </c>
      <c r="B72" s="164">
        <v>31</v>
      </c>
      <c r="C72" s="161" t="str">
        <f>VLOOKUP(B72,'пр.взв.'!B6:G133,2,FALSE)</f>
        <v>ПЛИЕВ ИБРАГИМ БАТЫРОВИЧ</v>
      </c>
      <c r="D72" s="159" t="str">
        <f>VLOOKUP(B72,'пр.взв.'!B6:G133,3,FALSE)</f>
        <v>10.02.2003 1 РАЗРЯД</v>
      </c>
      <c r="E72" s="159" t="str">
        <f>VLOOKUP(B72,'пр.взв.'!B6:G133,4,FALSE)</f>
        <v>РИ</v>
      </c>
      <c r="F72" s="159">
        <f>VLOOKUP(B72,'пр.взв.'!B6:G133,5,FALSE)</f>
        <v>0</v>
      </c>
      <c r="G72" s="161" t="str">
        <f>VLOOKUP(B72,'пр.взв.'!B6:G199,6,FALSE)</f>
        <v>СУЛТЫГОВ М. Г.</v>
      </c>
    </row>
    <row r="73" spans="1:7" ht="7.5" customHeight="1">
      <c r="A73" s="163"/>
      <c r="B73" s="164"/>
      <c r="C73" s="162"/>
      <c r="D73" s="160"/>
      <c r="E73" s="160"/>
      <c r="F73" s="160"/>
      <c r="G73" s="162"/>
    </row>
    <row r="74" spans="1:7" ht="7.5" customHeight="1">
      <c r="A74" s="163" t="s">
        <v>213</v>
      </c>
      <c r="B74" s="164">
        <v>32</v>
      </c>
      <c r="C74" s="161" t="str">
        <f>VLOOKUP(B74,'пр.взв.'!B6:G133,2,FALSE)</f>
        <v>ТЕБОЕВ МАГОМЕД БЕКХАНОВИЧ</v>
      </c>
      <c r="D74" s="159" t="str">
        <f>VLOOKUP(B74,'пр.взв.'!B6:G133,3,FALSE)</f>
        <v>23.03.2004 1 РАЗРЯД</v>
      </c>
      <c r="E74" s="159" t="str">
        <f>VLOOKUP(B74,'пр.взв.'!B6:G133,4,FALSE)</f>
        <v>РИ</v>
      </c>
      <c r="F74" s="159">
        <f>VLOOKUP(B74,'пр.взв.'!B6:G133,5,FALSE)</f>
        <v>0</v>
      </c>
      <c r="G74" s="161" t="str">
        <f>VLOOKUP(B74,'пр.взв.'!B6:G201,6,FALSE)</f>
        <v>СУЛТЫГОВ М. Г.</v>
      </c>
    </row>
    <row r="75" spans="1:7" ht="7.5" customHeight="1">
      <c r="A75" s="163"/>
      <c r="B75" s="164"/>
      <c r="C75" s="162"/>
      <c r="D75" s="160"/>
      <c r="E75" s="160"/>
      <c r="F75" s="160"/>
      <c r="G75" s="162"/>
    </row>
    <row r="76" spans="1:7" ht="7.5" customHeight="1">
      <c r="A76" s="163" t="s">
        <v>213</v>
      </c>
      <c r="B76" s="164">
        <v>33</v>
      </c>
      <c r="C76" s="161" t="str">
        <f>VLOOKUP(B76,'пр.взв.'!B6:G133,2,FALSE)</f>
        <v>ТАТРИЕВ АМИР ИСАЕВИЧ</v>
      </c>
      <c r="D76" s="159" t="str">
        <f>VLOOKUP(B76,'пр.взв.'!B6:G133,3,FALSE)</f>
        <v>09.10.2003 1 РАЗРЯД</v>
      </c>
      <c r="E76" s="159" t="str">
        <f>VLOOKUP(B76,'пр.взв.'!B6:G133,4,FALSE)</f>
        <v>РИ</v>
      </c>
      <c r="F76" s="159">
        <f>VLOOKUP(B76,'пр.взв.'!B6:G133,5,FALSE)</f>
        <v>0</v>
      </c>
      <c r="G76" s="161" t="str">
        <f>VLOOKUP(B76,'пр.взв.'!B6:G203,6,FALSE)</f>
        <v>ЧАХКИЕВ И. М., МАЛЬСАГОВ М.</v>
      </c>
    </row>
    <row r="77" spans="1:7" ht="7.5" customHeight="1">
      <c r="A77" s="163"/>
      <c r="B77" s="164"/>
      <c r="C77" s="162"/>
      <c r="D77" s="160"/>
      <c r="E77" s="160"/>
      <c r="F77" s="160"/>
      <c r="G77" s="162"/>
    </row>
    <row r="78" spans="1:7" ht="7.5" customHeight="1">
      <c r="A78" s="163" t="s">
        <v>213</v>
      </c>
      <c r="B78" s="164">
        <v>34</v>
      </c>
      <c r="C78" s="161" t="str">
        <f>VLOOKUP(B78,'пр.взв.'!B6:G133,2,FALSE)</f>
        <v>ГАМУРЗИЕВ МАГОМЕД-БАЗИР ИДРИСОВИЧ</v>
      </c>
      <c r="D78" s="159" t="str">
        <f>VLOOKUP(B78,'пр.взв.'!B6:G133,3,FALSE)</f>
        <v>18.07.2003 1 РАЗРЯД</v>
      </c>
      <c r="E78" s="159" t="str">
        <f>VLOOKUP(B78,'пр.взв.'!B6:G133,4,FALSE)</f>
        <v>РИ</v>
      </c>
      <c r="F78" s="159">
        <f>VLOOKUP(B78,'пр.взв.'!B6:G133,5,FALSE)</f>
        <v>0</v>
      </c>
      <c r="G78" s="161" t="str">
        <f>VLOOKUP(B78,'пр.взв.'!B6:G205,6,FALSE)</f>
        <v>ЧАХКИЕВ И. М., МАЛЬСАГОВ М.</v>
      </c>
    </row>
    <row r="79" spans="1:7" ht="7.5" customHeight="1">
      <c r="A79" s="163"/>
      <c r="B79" s="164"/>
      <c r="C79" s="162"/>
      <c r="D79" s="160"/>
      <c r="E79" s="160"/>
      <c r="F79" s="160"/>
      <c r="G79" s="162"/>
    </row>
    <row r="80" spans="1:7" ht="7.5" customHeight="1">
      <c r="A80" s="163" t="s">
        <v>213</v>
      </c>
      <c r="B80" s="164">
        <v>35</v>
      </c>
      <c r="C80" s="161" t="str">
        <f>VLOOKUP(B80,'пр.взв.'!B6:G133,2,FALSE)</f>
        <v>ЕВЛОЕВ ИБРАГИМ МАГОМЕД-БАШИРОВИЧ</v>
      </c>
      <c r="D80" s="159" t="str">
        <f>VLOOKUP(B80,'пр.взв.'!B6:G133,3,FALSE)</f>
        <v>13.09.2005 1 РАЗРЯД</v>
      </c>
      <c r="E80" s="159" t="str">
        <f>VLOOKUP(B80,'пр.взв.'!B6:G133,4,FALSE)</f>
        <v>РИ</v>
      </c>
      <c r="F80" s="159">
        <f>VLOOKUP(B80,'пр.взв.'!B6:G133,5,FALSE)</f>
        <v>0</v>
      </c>
      <c r="G80" s="161" t="str">
        <f>VLOOKUP(B80,'пр.взв.'!B6:G207,6,FALSE)</f>
        <v>ЧАХКИЕВ И. М., МАЛЬСАГОВ М.</v>
      </c>
    </row>
    <row r="81" spans="1:7" ht="7.5" customHeight="1">
      <c r="A81" s="163"/>
      <c r="B81" s="164"/>
      <c r="C81" s="162"/>
      <c r="D81" s="160"/>
      <c r="E81" s="160"/>
      <c r="F81" s="160"/>
      <c r="G81" s="162"/>
    </row>
    <row r="82" spans="1:7" ht="7.5" customHeight="1">
      <c r="A82" s="163" t="s">
        <v>213</v>
      </c>
      <c r="B82" s="164">
        <v>36</v>
      </c>
      <c r="C82" s="161" t="str">
        <f>VLOOKUP(B82,'пр.взв.'!B6:G133,2,FALSE)</f>
        <v>ЦОЛОЕВ МАГОМЕД ДАУДОВИЧ</v>
      </c>
      <c r="D82" s="159" t="str">
        <f>VLOOKUP(B82,'пр.взв.'!B6:G133,3,FALSE)</f>
        <v>25.03.2003 1 РАЗРЯД</v>
      </c>
      <c r="E82" s="159" t="str">
        <f>VLOOKUP(B82,'пр.взв.'!B6:G133,4,FALSE)</f>
        <v>РИ</v>
      </c>
      <c r="F82" s="159">
        <f>VLOOKUP(B82,'пр.взв.'!B6:G133,5,FALSE)</f>
        <v>0</v>
      </c>
      <c r="G82" s="161" t="str">
        <f>VLOOKUP(B82,'пр.взв.'!B6:G209,6,FALSE)</f>
        <v>ЧАХКИЕВ И. М., МАЛЬСАГОВ М.</v>
      </c>
    </row>
    <row r="83" spans="1:7" ht="7.5" customHeight="1">
      <c r="A83" s="163"/>
      <c r="B83" s="164"/>
      <c r="C83" s="162"/>
      <c r="D83" s="160"/>
      <c r="E83" s="160"/>
      <c r="F83" s="160"/>
      <c r="G83" s="162"/>
    </row>
    <row r="84" spans="1:7" ht="7.5" customHeight="1">
      <c r="A84" s="163" t="s">
        <v>213</v>
      </c>
      <c r="B84" s="164">
        <v>38</v>
      </c>
      <c r="C84" s="161" t="str">
        <f>VLOOKUP(B84,'пр.взв.'!B6:G133,2,FALSE)</f>
        <v>ДЖАНГОБЕКОВ РУСЛАН ЗУРАБОВИЧ</v>
      </c>
      <c r="D84" s="159" t="str">
        <f>VLOOKUP(B84,'пр.взв.'!B6:G133,3,FALSE)</f>
        <v>31.03.2004 КМС</v>
      </c>
      <c r="E84" s="159" t="str">
        <f>VLOOKUP(B84,'пр.взв.'!B6:G133,4,FALSE)</f>
        <v>РСО-А ДИНАМО</v>
      </c>
      <c r="F84" s="159">
        <f>VLOOKUP(B84,'пр.взв.'!B6:G133,5,FALSE)</f>
        <v>0</v>
      </c>
      <c r="G84" s="161" t="str">
        <f>VLOOKUP(B84,'пр.взв.'!B6:G211,6,FALSE)</f>
        <v>КОЗАЕВ А. Т.</v>
      </c>
    </row>
    <row r="85" spans="1:7" ht="7.5" customHeight="1">
      <c r="A85" s="163"/>
      <c r="B85" s="164"/>
      <c r="C85" s="162"/>
      <c r="D85" s="160"/>
      <c r="E85" s="160"/>
      <c r="F85" s="160"/>
      <c r="G85" s="162"/>
    </row>
    <row r="86" spans="1:7" ht="7.5" customHeight="1">
      <c r="A86" s="163" t="s">
        <v>213</v>
      </c>
      <c r="B86" s="164">
        <v>41</v>
      </c>
      <c r="C86" s="161" t="str">
        <f>VLOOKUP(B86,'пр.взв.'!B6:G133,2,FALSE)</f>
        <v>АЗАНИЕВ СЕРГЕЙ СЕРГЕЕВИЧ</v>
      </c>
      <c r="D86" s="159" t="str">
        <f>VLOOKUP(B86,'пр.взв.'!B6:G133,3,FALSE)</f>
        <v>06.10.2003 1 ЮН. РАЗРЯД</v>
      </c>
      <c r="E86" s="159" t="str">
        <f>VLOOKUP(B86,'пр.взв.'!B6:G133,4,FALSE)</f>
        <v>РСО-А ДИНАМО</v>
      </c>
      <c r="F86" s="159">
        <f>VLOOKUP(B86,'пр.взв.'!B6:G133,5,FALSE)</f>
        <v>0</v>
      </c>
      <c r="G86" s="161" t="str">
        <f>VLOOKUP(B86,'пр.взв.'!B6:G213,6,FALSE)</f>
        <v>ШВЕЦОВ А. А.</v>
      </c>
    </row>
    <row r="87" spans="1:7" ht="7.5" customHeight="1">
      <c r="A87" s="163"/>
      <c r="B87" s="164"/>
      <c r="C87" s="162"/>
      <c r="D87" s="160"/>
      <c r="E87" s="160"/>
      <c r="F87" s="160"/>
      <c r="G87" s="162"/>
    </row>
    <row r="88" spans="1:7" ht="7.5" customHeight="1">
      <c r="A88" s="163" t="s">
        <v>213</v>
      </c>
      <c r="B88" s="164">
        <v>42</v>
      </c>
      <c r="C88" s="161" t="str">
        <f>VLOOKUP(B88,'пр.взв.'!B6:G133,2,FALSE)</f>
        <v>ГУЛИАШВИЛИ СОСЛАН ГЕОРГИЕВИЧ</v>
      </c>
      <c r="D88" s="159" t="str">
        <f>VLOOKUP(B88,'пр.взв.'!B6:G133,3,FALSE)</f>
        <v>22.02.2005 1 ЮН. РАЗРЯД</v>
      </c>
      <c r="E88" s="159" t="str">
        <f>VLOOKUP(B88,'пр.взв.'!B6:G133,4,FALSE)</f>
        <v>РСО-А ДИНАМО</v>
      </c>
      <c r="F88" s="159">
        <f>VLOOKUP(B88,'пр.взв.'!B6:G133,5,FALSE)</f>
        <v>0</v>
      </c>
      <c r="G88" s="161" t="str">
        <f>VLOOKUP(B88,'пр.взв.'!B6:G215,6,FALSE)</f>
        <v>ШВЕЦОВ А. А.</v>
      </c>
    </row>
    <row r="89" spans="1:7" ht="7.5" customHeight="1">
      <c r="A89" s="163"/>
      <c r="B89" s="164"/>
      <c r="C89" s="162"/>
      <c r="D89" s="160"/>
      <c r="E89" s="160"/>
      <c r="F89" s="160"/>
      <c r="G89" s="162"/>
    </row>
    <row r="90" spans="1:7" ht="7.5" customHeight="1">
      <c r="A90" s="163" t="s">
        <v>213</v>
      </c>
      <c r="B90" s="164">
        <v>43</v>
      </c>
      <c r="C90" s="161" t="str">
        <f>VLOOKUP(B90,'пр.взв.'!B6:G133,2,FALSE)</f>
        <v>ГОБЕЕВ УРУЗМАГ ВАДИМОВИЧ</v>
      </c>
      <c r="D90" s="159" t="str">
        <f>VLOOKUP(B90,'пр.взв.'!B6:G133,3,FALSE)</f>
        <v>15.01.2005 1 ЮН. РАЗРЯД</v>
      </c>
      <c r="E90" s="159" t="str">
        <f>VLOOKUP(B90,'пр.взв.'!B6:G133,4,FALSE)</f>
        <v>РСО-А ДИНАМО</v>
      </c>
      <c r="F90" s="159">
        <f>VLOOKUP(B90,'пр.взв.'!B6:G133,5,FALSE)</f>
        <v>0</v>
      </c>
      <c r="G90" s="161" t="str">
        <f>VLOOKUP(B90,'пр.взв.'!B6:G217,6,FALSE)</f>
        <v>ШВЕЦОВ А. А.</v>
      </c>
    </row>
    <row r="91" spans="1:7" ht="7.5" customHeight="1">
      <c r="A91" s="163"/>
      <c r="B91" s="164"/>
      <c r="C91" s="162"/>
      <c r="D91" s="160"/>
      <c r="E91" s="160"/>
      <c r="F91" s="160"/>
      <c r="G91" s="162"/>
    </row>
    <row r="92" spans="1:7" ht="12.75" hidden="1">
      <c r="A92" s="163" t="s">
        <v>66</v>
      </c>
      <c r="B92" s="164">
        <v>44</v>
      </c>
      <c r="C92" s="161">
        <f>VLOOKUP(B92,'пр.взв.'!B6:G133,2,FALSE)</f>
        <v>0</v>
      </c>
      <c r="D92" s="159">
        <f>VLOOKUP(B92,'пр.взв.'!B6:G133,3,FALSE)</f>
        <v>0</v>
      </c>
      <c r="E92" s="159">
        <f>VLOOKUP(B92,'пр.взв.'!B6:G133,4,FALSE)</f>
        <v>0</v>
      </c>
      <c r="F92" s="159">
        <f>VLOOKUP(B92,'пр.взв.'!B6:G133,5,FALSE)</f>
        <v>0</v>
      </c>
      <c r="G92" s="161">
        <f>VLOOKUP(B92,'пр.взв.'!B6:G219,6,FALSE)</f>
        <v>0</v>
      </c>
    </row>
    <row r="93" spans="1:7" ht="12.75" hidden="1">
      <c r="A93" s="163"/>
      <c r="B93" s="164"/>
      <c r="C93" s="162"/>
      <c r="D93" s="160"/>
      <c r="E93" s="160"/>
      <c r="F93" s="160"/>
      <c r="G93" s="162"/>
    </row>
    <row r="94" spans="1:7" ht="12.75" hidden="1">
      <c r="A94" s="163" t="s">
        <v>67</v>
      </c>
      <c r="B94" s="164"/>
      <c r="C94" s="161" t="e">
        <f>VLOOKUP(B94,'пр.взв.'!B6:G133,2,FALSE)</f>
        <v>#N/A</v>
      </c>
      <c r="D94" s="159" t="e">
        <f>VLOOKUP(B94,'пр.взв.'!B6:G133,3,FALSE)</f>
        <v>#N/A</v>
      </c>
      <c r="E94" s="159" t="e">
        <f>VLOOKUP(B94,'пр.взв.'!B6:G133,4,FALSE)</f>
        <v>#N/A</v>
      </c>
      <c r="F94" s="159" t="e">
        <f>VLOOKUP(B94,'пр.взв.'!B6:G133,5,FALSE)</f>
        <v>#N/A</v>
      </c>
      <c r="G94" s="161" t="e">
        <f>VLOOKUP(B94,'пр.взв.'!B6:G221,6,FALSE)</f>
        <v>#N/A</v>
      </c>
    </row>
    <row r="95" spans="1:7" ht="12.75" hidden="1">
      <c r="A95" s="163"/>
      <c r="B95" s="164"/>
      <c r="C95" s="162"/>
      <c r="D95" s="160"/>
      <c r="E95" s="160"/>
      <c r="F95" s="160"/>
      <c r="G95" s="162"/>
    </row>
    <row r="96" spans="1:7" ht="12.75" hidden="1">
      <c r="A96" s="163" t="s">
        <v>68</v>
      </c>
      <c r="B96" s="164"/>
      <c r="C96" s="161" t="e">
        <f>VLOOKUP(B96,'пр.взв.'!B6:G133,2,FALSE)</f>
        <v>#N/A</v>
      </c>
      <c r="D96" s="159" t="e">
        <f>VLOOKUP(B96,'пр.взв.'!B6:G133,3,FALSE)</f>
        <v>#N/A</v>
      </c>
      <c r="E96" s="159" t="e">
        <f>VLOOKUP(B96,'пр.взв.'!B6:G133,4,FALSE)</f>
        <v>#N/A</v>
      </c>
      <c r="F96" s="159" t="e">
        <f>VLOOKUP(B96,'пр.взв.'!B6:G133,5,FALSE)</f>
        <v>#N/A</v>
      </c>
      <c r="G96" s="161" t="e">
        <f>VLOOKUP(B96,'пр.взв.'!B6:G223,6,FALSE)</f>
        <v>#N/A</v>
      </c>
    </row>
    <row r="97" spans="1:7" ht="12.75" hidden="1">
      <c r="A97" s="163"/>
      <c r="B97" s="164"/>
      <c r="C97" s="162"/>
      <c r="D97" s="160"/>
      <c r="E97" s="160"/>
      <c r="F97" s="160"/>
      <c r="G97" s="162"/>
    </row>
    <row r="98" spans="1:7" ht="12.75" hidden="1">
      <c r="A98" s="163" t="s">
        <v>69</v>
      </c>
      <c r="B98" s="164"/>
      <c r="C98" s="161" t="e">
        <f>VLOOKUP(B98,'пр.взв.'!B6:G133,2,FALSE)</f>
        <v>#N/A</v>
      </c>
      <c r="D98" s="159" t="e">
        <f>VLOOKUP(B98,'пр.взв.'!B6:G133,3,FALSE)</f>
        <v>#N/A</v>
      </c>
      <c r="E98" s="159" t="e">
        <f>VLOOKUP(B98,'пр.взв.'!B6:G133,4,FALSE)</f>
        <v>#N/A</v>
      </c>
      <c r="F98" s="159" t="e">
        <f>VLOOKUP(B98,'пр.взв.'!B6:G133,5,FALSE)</f>
        <v>#N/A</v>
      </c>
      <c r="G98" s="161" t="e">
        <f>VLOOKUP(B98,'пр.взв.'!B6:G225,6,FALSE)</f>
        <v>#N/A</v>
      </c>
    </row>
    <row r="99" spans="1:7" ht="12.75" hidden="1">
      <c r="A99" s="163"/>
      <c r="B99" s="164"/>
      <c r="C99" s="162"/>
      <c r="D99" s="160"/>
      <c r="E99" s="160"/>
      <c r="F99" s="160"/>
      <c r="G99" s="162"/>
    </row>
    <row r="100" spans="1:7" ht="12.75" hidden="1">
      <c r="A100" s="163" t="s">
        <v>70</v>
      </c>
      <c r="B100" s="164"/>
      <c r="C100" s="161" t="e">
        <f>VLOOKUP(B100,'пр.взв.'!B6:G133,2,FALSE)</f>
        <v>#N/A</v>
      </c>
      <c r="D100" s="159" t="e">
        <f>VLOOKUP(B100,'пр.взв.'!B6:G133,3,FALSE)</f>
        <v>#N/A</v>
      </c>
      <c r="E100" s="159" t="e">
        <f>VLOOKUP(B100,'пр.взв.'!B6:G133,4,FALSE)</f>
        <v>#N/A</v>
      </c>
      <c r="F100" s="159" t="e">
        <f>VLOOKUP(B100,'пр.взв.'!B6:G133,5,FALSE)</f>
        <v>#N/A</v>
      </c>
      <c r="G100" s="161" t="e">
        <f>VLOOKUP(B100,'пр.взв.'!B6:G227,6,FALSE)</f>
        <v>#N/A</v>
      </c>
    </row>
    <row r="101" spans="1:7" ht="12.75" hidden="1">
      <c r="A101" s="163"/>
      <c r="B101" s="164"/>
      <c r="C101" s="162"/>
      <c r="D101" s="160"/>
      <c r="E101" s="160"/>
      <c r="F101" s="160"/>
      <c r="G101" s="162"/>
    </row>
    <row r="102" spans="1:7" ht="12.75" hidden="1">
      <c r="A102" s="163" t="s">
        <v>71</v>
      </c>
      <c r="B102" s="164"/>
      <c r="C102" s="161" t="e">
        <f>VLOOKUP(B102,'пр.взв.'!B6:G133,2,FALSE)</f>
        <v>#N/A</v>
      </c>
      <c r="D102" s="159" t="e">
        <f>VLOOKUP(B102,'пр.взв.'!B6:G133,3,FALSE)</f>
        <v>#N/A</v>
      </c>
      <c r="E102" s="159" t="e">
        <f>VLOOKUP(B102,'пр.взв.'!B6:G133,4,FALSE)</f>
        <v>#N/A</v>
      </c>
      <c r="F102" s="159" t="e">
        <f>VLOOKUP(B102,'пр.взв.'!B6:G133,5,FALSE)</f>
        <v>#N/A</v>
      </c>
      <c r="G102" s="161" t="e">
        <f>VLOOKUP(B102,'пр.взв.'!B6:G229,6,FALSE)</f>
        <v>#N/A</v>
      </c>
    </row>
    <row r="103" spans="1:7" ht="12.75" hidden="1">
      <c r="A103" s="163"/>
      <c r="B103" s="164"/>
      <c r="C103" s="162"/>
      <c r="D103" s="160"/>
      <c r="E103" s="160"/>
      <c r="F103" s="160"/>
      <c r="G103" s="162"/>
    </row>
    <row r="104" spans="1:7" ht="12.75" hidden="1">
      <c r="A104" s="163" t="s">
        <v>72</v>
      </c>
      <c r="B104" s="164"/>
      <c r="C104" s="161" t="e">
        <f>VLOOKUP(B104,'пр.взв.'!B6:G133,2,FALSE)</f>
        <v>#N/A</v>
      </c>
      <c r="D104" s="159" t="e">
        <f>VLOOKUP(B104,'пр.взв.'!B6:G133,3,FALSE)</f>
        <v>#N/A</v>
      </c>
      <c r="E104" s="159" t="e">
        <f>VLOOKUP(B104,'пр.взв.'!B6:G133,4,FALSE)</f>
        <v>#N/A</v>
      </c>
      <c r="F104" s="159" t="e">
        <f>VLOOKUP(B104,'пр.взв.'!B6:G133,5,FALSE)</f>
        <v>#N/A</v>
      </c>
      <c r="G104" s="161" t="e">
        <f>VLOOKUP(B104,'пр.взв.'!B6:G231,6,FALSE)</f>
        <v>#N/A</v>
      </c>
    </row>
    <row r="105" spans="1:7" ht="12.75" hidden="1">
      <c r="A105" s="163"/>
      <c r="B105" s="164"/>
      <c r="C105" s="162"/>
      <c r="D105" s="160"/>
      <c r="E105" s="160"/>
      <c r="F105" s="160"/>
      <c r="G105" s="162"/>
    </row>
    <row r="106" spans="1:7" ht="12.75" hidden="1">
      <c r="A106" s="163" t="s">
        <v>73</v>
      </c>
      <c r="B106" s="164"/>
      <c r="C106" s="161" t="e">
        <f>VLOOKUP(B106,'пр.взв.'!B6:G133,2,FALSE)</f>
        <v>#N/A</v>
      </c>
      <c r="D106" s="159" t="e">
        <f>VLOOKUP(B106,'пр.взв.'!B6:G133,3,FALSE)</f>
        <v>#N/A</v>
      </c>
      <c r="E106" s="159" t="e">
        <f>VLOOKUP(B106,'пр.взв.'!B6:G133,4,FALSE)</f>
        <v>#N/A</v>
      </c>
      <c r="F106" s="159" t="e">
        <f>VLOOKUP(B106,'пр.взв.'!B6:G133,5,FALSE)</f>
        <v>#N/A</v>
      </c>
      <c r="G106" s="161" t="e">
        <f>VLOOKUP(B106,'пр.взв.'!B6:G233,6,FALSE)</f>
        <v>#N/A</v>
      </c>
    </row>
    <row r="107" spans="1:7" ht="12.75" hidden="1">
      <c r="A107" s="163"/>
      <c r="B107" s="164"/>
      <c r="C107" s="162"/>
      <c r="D107" s="160"/>
      <c r="E107" s="160"/>
      <c r="F107" s="160"/>
      <c r="G107" s="162"/>
    </row>
    <row r="108" spans="1:7" ht="12.75" hidden="1">
      <c r="A108" s="163" t="s">
        <v>74</v>
      </c>
      <c r="B108" s="164"/>
      <c r="C108" s="161" t="e">
        <f>VLOOKUP(B108,'пр.взв.'!B6:G133,2,FALSE)</f>
        <v>#N/A</v>
      </c>
      <c r="D108" s="159" t="e">
        <f>VLOOKUP(B108,'пр.взв.'!B6:G133,3,FALSE)</f>
        <v>#N/A</v>
      </c>
      <c r="E108" s="159" t="e">
        <f>VLOOKUP(B108,'пр.взв.'!B6:G133,4,FALSE)</f>
        <v>#N/A</v>
      </c>
      <c r="F108" s="159" t="e">
        <f>VLOOKUP(B108,'пр.взв.'!B6:G133,5,FALSE)</f>
        <v>#N/A</v>
      </c>
      <c r="G108" s="161" t="e">
        <f>VLOOKUP(B108,'пр.взв.'!B6:G235,6,FALSE)</f>
        <v>#N/A</v>
      </c>
    </row>
    <row r="109" spans="1:7" ht="12.75" hidden="1">
      <c r="A109" s="163"/>
      <c r="B109" s="164"/>
      <c r="C109" s="162"/>
      <c r="D109" s="160"/>
      <c r="E109" s="160"/>
      <c r="F109" s="160"/>
      <c r="G109" s="162"/>
    </row>
    <row r="110" spans="1:7" ht="12.75" hidden="1">
      <c r="A110" s="163" t="s">
        <v>75</v>
      </c>
      <c r="B110" s="164"/>
      <c r="C110" s="161" t="e">
        <f>VLOOKUP(B110,'пр.взв.'!B6:G133,2,FALSE)</f>
        <v>#N/A</v>
      </c>
      <c r="D110" s="159" t="e">
        <f>VLOOKUP(B110,'пр.взв.'!B6:G133,3,FALSE)</f>
        <v>#N/A</v>
      </c>
      <c r="E110" s="159" t="e">
        <f>VLOOKUP(B110,'пр.взв.'!B6:G133,4,FALSE)</f>
        <v>#N/A</v>
      </c>
      <c r="F110" s="159" t="e">
        <f>VLOOKUP(B110,'пр.взв.'!B6:G133,5,FALSE)</f>
        <v>#N/A</v>
      </c>
      <c r="G110" s="161" t="e">
        <f>VLOOKUP(B110,'пр.взв.'!B6:G237,6,FALSE)</f>
        <v>#N/A</v>
      </c>
    </row>
    <row r="111" spans="1:7" ht="12.75" hidden="1">
      <c r="A111" s="163"/>
      <c r="B111" s="164"/>
      <c r="C111" s="162"/>
      <c r="D111" s="160"/>
      <c r="E111" s="160"/>
      <c r="F111" s="160"/>
      <c r="G111" s="162"/>
    </row>
    <row r="112" spans="1:7" ht="12.75" hidden="1">
      <c r="A112" s="163" t="s">
        <v>76</v>
      </c>
      <c r="B112" s="164"/>
      <c r="C112" s="161" t="e">
        <f>VLOOKUP(B112,'пр.взв.'!B6:G133,2,FALSE)</f>
        <v>#N/A</v>
      </c>
      <c r="D112" s="159" t="e">
        <f>VLOOKUP(B112,'пр.взв.'!B6:G133,3,FALSE)</f>
        <v>#N/A</v>
      </c>
      <c r="E112" s="159" t="e">
        <f>VLOOKUP(B112,'пр.взв.'!B16:G133,4,FALSE)</f>
        <v>#N/A</v>
      </c>
      <c r="F112" s="159" t="e">
        <f>VLOOKUP(B112,'пр.взв.'!B6:G133,5,FALSE)</f>
        <v>#N/A</v>
      </c>
      <c r="G112" s="161" t="e">
        <f>VLOOKUP(B112,'пр.взв.'!B6:G239,6,FALSE)</f>
        <v>#N/A</v>
      </c>
    </row>
    <row r="113" spans="1:7" ht="12.75" hidden="1">
      <c r="A113" s="163"/>
      <c r="B113" s="164"/>
      <c r="C113" s="162"/>
      <c r="D113" s="160"/>
      <c r="E113" s="160"/>
      <c r="F113" s="160"/>
      <c r="G113" s="162"/>
    </row>
    <row r="114" spans="1:7" ht="12.75" hidden="1">
      <c r="A114" s="163" t="s">
        <v>77</v>
      </c>
      <c r="B114" s="164"/>
      <c r="C114" s="161" t="e">
        <f>VLOOKUP(B114,'пр.взв.'!B6:G131,2,FALSE)</f>
        <v>#N/A</v>
      </c>
      <c r="D114" s="159" t="e">
        <f>VLOOKUP(B114,'пр.взв.'!B6:G133,3,FALSE)</f>
        <v>#N/A</v>
      </c>
      <c r="E114" s="159" t="e">
        <f>VLOOKUP(B114,'пр.взв.'!B6:G133,4,FALSE)</f>
        <v>#N/A</v>
      </c>
      <c r="F114" s="159" t="e">
        <f>VLOOKUP(B114,'пр.взв.'!B6:G133,5,FALSE)</f>
        <v>#N/A</v>
      </c>
      <c r="G114" s="161" t="e">
        <f>VLOOKUP(B114,'пр.взв.'!B6:G241,6,FALSE)</f>
        <v>#N/A</v>
      </c>
    </row>
    <row r="115" spans="1:7" ht="12.75" hidden="1">
      <c r="A115" s="163"/>
      <c r="B115" s="164"/>
      <c r="C115" s="162"/>
      <c r="D115" s="160"/>
      <c r="E115" s="160"/>
      <c r="F115" s="160"/>
      <c r="G115" s="162"/>
    </row>
    <row r="116" spans="1:7" ht="12.75" hidden="1">
      <c r="A116" s="163" t="s">
        <v>78</v>
      </c>
      <c r="B116" s="164"/>
      <c r="C116" s="161" t="e">
        <f>VLOOKUP(B116,'пр.взв.'!B6:G133,2,FALSE)</f>
        <v>#N/A</v>
      </c>
      <c r="D116" s="159" t="e">
        <f>VLOOKUP(B116,'пр.взв.'!B6:G133,3,FALSE)</f>
        <v>#N/A</v>
      </c>
      <c r="E116" s="159" t="e">
        <f>VLOOKUP(B116,'пр.взв.'!B6:G133,4,FALSE)</f>
        <v>#N/A</v>
      </c>
      <c r="F116" s="159" t="e">
        <f>VLOOKUP(B116,'пр.взв.'!B16:G133,5,FALSE)</f>
        <v>#N/A</v>
      </c>
      <c r="G116" s="161" t="e">
        <f>VLOOKUP(B116,'пр.взв.'!B6:G243,6,FALSE)</f>
        <v>#N/A</v>
      </c>
    </row>
    <row r="117" spans="1:7" ht="12.75" hidden="1">
      <c r="A117" s="163"/>
      <c r="B117" s="164"/>
      <c r="C117" s="162"/>
      <c r="D117" s="160"/>
      <c r="E117" s="160"/>
      <c r="F117" s="160"/>
      <c r="G117" s="162"/>
    </row>
    <row r="118" spans="1:7" ht="12.75" hidden="1">
      <c r="A118" s="163" t="s">
        <v>79</v>
      </c>
      <c r="B118" s="164"/>
      <c r="C118" s="161" t="e">
        <f>VLOOKUP(B118,'пр.взв.'!B6:G133,2,FALSE)</f>
        <v>#N/A</v>
      </c>
      <c r="D118" s="159" t="e">
        <f>VLOOKUP(B118,'пр.взв.'!B6:G133,3,FALSE)</f>
        <v>#N/A</v>
      </c>
      <c r="E118" s="159" t="e">
        <f>VLOOKUP(B118,'пр.взв.'!B6:G133,4,FALSE)</f>
        <v>#N/A</v>
      </c>
      <c r="F118" s="159" t="e">
        <f>VLOOKUP(B118,'пр.взв.'!B6:G133,5,FALSE)</f>
        <v>#N/A</v>
      </c>
      <c r="G118" s="161" t="e">
        <f>VLOOKUP(B118,'пр.взв.'!B6:G245,6,FALSE)</f>
        <v>#N/A</v>
      </c>
    </row>
    <row r="119" spans="1:7" ht="12.75" hidden="1">
      <c r="A119" s="163"/>
      <c r="B119" s="164"/>
      <c r="C119" s="162"/>
      <c r="D119" s="160"/>
      <c r="E119" s="160"/>
      <c r="F119" s="160"/>
      <c r="G119" s="162"/>
    </row>
    <row r="120" spans="1:7" ht="12.75" hidden="1">
      <c r="A120" s="163" t="s">
        <v>80</v>
      </c>
      <c r="B120" s="164"/>
      <c r="C120" s="161" t="e">
        <f>VLOOKUP(B120,'пр.взв.'!B6:G133,2,FALSE)</f>
        <v>#N/A</v>
      </c>
      <c r="D120" s="159" t="e">
        <f>VLOOKUP(B120,'пр.взв.'!B6:G133,3,FALSE)</f>
        <v>#N/A</v>
      </c>
      <c r="E120" s="159" t="e">
        <f>VLOOKUP(B120,'пр.взв.'!B6:G133,4,FALSE)</f>
        <v>#N/A</v>
      </c>
      <c r="F120" s="159" t="e">
        <f>VLOOKUP(B120,'пр.взв.'!B6:G133,5,FALSE)</f>
        <v>#N/A</v>
      </c>
      <c r="G120" s="161" t="e">
        <f>VLOOKUP(B120,'пр.взв.'!B6:G247,6,FALSE)</f>
        <v>#N/A</v>
      </c>
    </row>
    <row r="121" spans="1:7" ht="12.75" hidden="1">
      <c r="A121" s="163"/>
      <c r="B121" s="164"/>
      <c r="C121" s="162"/>
      <c r="D121" s="160"/>
      <c r="E121" s="160"/>
      <c r="F121" s="160"/>
      <c r="G121" s="162"/>
    </row>
    <row r="122" spans="1:7" ht="12.75" hidden="1">
      <c r="A122" s="163" t="s">
        <v>81</v>
      </c>
      <c r="B122" s="164"/>
      <c r="C122" s="161" t="e">
        <f>VLOOKUP(B122,'пр.взв.'!B6:G133,2,FALSE)</f>
        <v>#N/A</v>
      </c>
      <c r="D122" s="159" t="e">
        <f>VLOOKUP(B122,'пр.взв.'!B6:G133,3,FALSE)</f>
        <v>#N/A</v>
      </c>
      <c r="E122" s="159" t="e">
        <f>VLOOKUP(B122,'пр.взв.'!B6:G133,4,FALSE)</f>
        <v>#N/A</v>
      </c>
      <c r="F122" s="159" t="e">
        <f>VLOOKUP(B122,'пр.взв.'!B6:G2133,5,FALSE)</f>
        <v>#N/A</v>
      </c>
      <c r="G122" s="161" t="e">
        <f>VLOOKUP(B122,'пр.взв.'!B6:G249,6,FALSE)</f>
        <v>#N/A</v>
      </c>
    </row>
    <row r="123" spans="1:7" ht="12.75" hidden="1">
      <c r="A123" s="163"/>
      <c r="B123" s="164"/>
      <c r="C123" s="162"/>
      <c r="D123" s="160"/>
      <c r="E123" s="160"/>
      <c r="F123" s="160"/>
      <c r="G123" s="162"/>
    </row>
    <row r="124" spans="1:7" ht="12.75" hidden="1">
      <c r="A124" s="163" t="s">
        <v>82</v>
      </c>
      <c r="B124" s="164"/>
      <c r="C124" s="161" t="e">
        <f>VLOOKUP(B124,'пр.взв.'!B6:G133,2,FALSE)</f>
        <v>#N/A</v>
      </c>
      <c r="D124" s="159" t="e">
        <f>VLOOKUP(B124,'пр.взв.'!B6:G133,3,FALSE)</f>
        <v>#N/A</v>
      </c>
      <c r="E124" s="159" t="e">
        <f>VLOOKUP(B124,'пр.взв.'!B6:G133,4,FALSE)</f>
        <v>#N/A</v>
      </c>
      <c r="F124" s="159" t="e">
        <f>VLOOKUP(B124,'пр.взв.'!B6:G133,5,FALSE)</f>
        <v>#N/A</v>
      </c>
      <c r="G124" s="161" t="e">
        <f>VLOOKUP(B124,'пр.взв.'!B6:G251,6,FALSE)</f>
        <v>#N/A</v>
      </c>
    </row>
    <row r="125" spans="1:7" ht="12.75" hidden="1">
      <c r="A125" s="163"/>
      <c r="B125" s="164"/>
      <c r="C125" s="162"/>
      <c r="D125" s="160"/>
      <c r="E125" s="160"/>
      <c r="F125" s="160"/>
      <c r="G125" s="162"/>
    </row>
    <row r="126" spans="1:7" ht="12.75" hidden="1">
      <c r="A126" s="163" t="s">
        <v>83</v>
      </c>
      <c r="B126" s="164"/>
      <c r="C126" s="161" t="e">
        <f>VLOOKUP(B126,'пр.взв.'!B6:G133,2,FALSE)</f>
        <v>#N/A</v>
      </c>
      <c r="D126" s="159" t="e">
        <f>VLOOKUP(B126,'пр.взв.'!B6:G133,3,FALSE)</f>
        <v>#N/A</v>
      </c>
      <c r="E126" s="159" t="e">
        <f>VLOOKUP(B126,'пр.взв.'!B6:G133,4,FALSE)</f>
        <v>#N/A</v>
      </c>
      <c r="F126" s="159" t="e">
        <f>VLOOKUP(B126,'пр.взв.'!B6:G133,5,FALSE)</f>
        <v>#N/A</v>
      </c>
      <c r="G126" s="161" t="e">
        <f>VLOOKUP(B126,'пр.взв.'!B6:G253,6,FALSE)</f>
        <v>#N/A</v>
      </c>
    </row>
    <row r="127" spans="1:7" ht="12.75" hidden="1">
      <c r="A127" s="163"/>
      <c r="B127" s="164"/>
      <c r="C127" s="162"/>
      <c r="D127" s="160"/>
      <c r="E127" s="160"/>
      <c r="F127" s="160"/>
      <c r="G127" s="162"/>
    </row>
    <row r="128" spans="1:7" ht="12.75" hidden="1">
      <c r="A128" s="163" t="s">
        <v>84</v>
      </c>
      <c r="B128" s="164"/>
      <c r="C128" s="161" t="e">
        <f>VLOOKUP(B128,'пр.взв.'!B6:G133,2,FALSE)</f>
        <v>#N/A</v>
      </c>
      <c r="D128" s="159" t="e">
        <f>VLOOKUP(B128,'пр.взв.'!B6:G133,3,FALSE)</f>
        <v>#N/A</v>
      </c>
      <c r="E128" s="159" t="e">
        <f>VLOOKUP(B128,'пр.взв.'!B6:G133,4,FALSE)</f>
        <v>#N/A</v>
      </c>
      <c r="F128" s="159" t="e">
        <f>VLOOKUP(B128,'пр.взв.'!B6:G133,5,FALSE)</f>
        <v>#N/A</v>
      </c>
      <c r="G128" s="161" t="e">
        <f>VLOOKUP(B128,'пр.взв.'!B6:G255,6,FALSE)</f>
        <v>#N/A</v>
      </c>
    </row>
    <row r="129" spans="1:7" ht="12.75" hidden="1">
      <c r="A129" s="163"/>
      <c r="B129" s="164"/>
      <c r="C129" s="162"/>
      <c r="D129" s="160"/>
      <c r="E129" s="160"/>
      <c r="F129" s="160"/>
      <c r="G129" s="162"/>
    </row>
    <row r="130" spans="1:7" ht="12.75" hidden="1">
      <c r="A130" s="163" t="s">
        <v>85</v>
      </c>
      <c r="B130" s="164"/>
      <c r="C130" s="161" t="e">
        <f>VLOOKUP(B130,'пр.взв.'!B6:G133,2,FALSE)</f>
        <v>#N/A</v>
      </c>
      <c r="D130" s="159" t="e">
        <f>VLOOKUP(B130,'пр.взв.'!B6:G133,3,FALSE)</f>
        <v>#N/A</v>
      </c>
      <c r="E130" s="159" t="e">
        <f>VLOOKUP(B130,'пр.взв.'!B6:G133,4,FALSE)</f>
        <v>#N/A</v>
      </c>
      <c r="F130" s="159" t="e">
        <f>VLOOKUP(B130,'пр.взв.'!B6:G133,5,FALSE)</f>
        <v>#N/A</v>
      </c>
      <c r="G130" s="161" t="e">
        <f>VLOOKUP(B130,'пр.взв.'!B6:G257,6,FALSE)</f>
        <v>#N/A</v>
      </c>
    </row>
    <row r="131" spans="1:7" ht="12.75" hidden="1">
      <c r="A131" s="163"/>
      <c r="B131" s="164"/>
      <c r="C131" s="162"/>
      <c r="D131" s="160"/>
      <c r="E131" s="160"/>
      <c r="F131" s="160"/>
      <c r="G131" s="162"/>
    </row>
    <row r="132" spans="1:7" ht="12.75" hidden="1">
      <c r="A132" s="163" t="s">
        <v>86</v>
      </c>
      <c r="B132" s="164"/>
      <c r="C132" s="161" t="e">
        <f>VLOOKUP(B132,'пр.взв.'!B6:G133,2,FALSE)</f>
        <v>#N/A</v>
      </c>
      <c r="D132" s="159" t="e">
        <f>VLOOKUP(B132,'пр.взв.'!B6:G133,3,FALSE)</f>
        <v>#N/A</v>
      </c>
      <c r="E132" s="159" t="e">
        <f>VLOOKUP(B132,'пр.взв.'!B6:G133,4,FALSE)</f>
        <v>#N/A</v>
      </c>
      <c r="F132" s="159" t="e">
        <f>VLOOKUP(B132,'пр.взв.'!B6:G133,5,FALSE)</f>
        <v>#N/A</v>
      </c>
      <c r="G132" s="161" t="e">
        <f>VLOOKUP(B132,'пр.взв.'!B6:G259,6,FALSE)</f>
        <v>#N/A</v>
      </c>
    </row>
    <row r="133" spans="1:7" ht="12.75" hidden="1">
      <c r="A133" s="163"/>
      <c r="B133" s="164"/>
      <c r="C133" s="162"/>
      <c r="D133" s="160"/>
      <c r="E133" s="160"/>
      <c r="F133" s="160"/>
      <c r="G133" s="162"/>
    </row>
    <row r="135" spans="2:7" ht="12.75">
      <c r="B135" s="32" t="s">
        <v>214</v>
      </c>
      <c r="C135" s="32"/>
      <c r="D135" s="32"/>
      <c r="E135" s="32"/>
      <c r="F135" s="32" t="s">
        <v>216</v>
      </c>
      <c r="G135" s="32"/>
    </row>
    <row r="136" spans="2:7" ht="12.75">
      <c r="B136" s="32" t="s">
        <v>215</v>
      </c>
      <c r="C136" s="32"/>
      <c r="D136" s="32"/>
      <c r="E136" s="32"/>
      <c r="F136" s="32" t="s">
        <v>217</v>
      </c>
      <c r="G136" s="32"/>
    </row>
    <row r="137" spans="2:7" ht="12.75">
      <c r="B137" s="32"/>
      <c r="C137" s="32"/>
      <c r="D137" s="32"/>
      <c r="E137" s="32"/>
      <c r="F137" s="32"/>
      <c r="G137" s="32"/>
    </row>
  </sheetData>
  <sheetProtection/>
  <mergeCells count="460">
    <mergeCell ref="F88:F89"/>
    <mergeCell ref="A66:A67"/>
    <mergeCell ref="B66:B67"/>
    <mergeCell ref="C66:C67"/>
    <mergeCell ref="D66:D67"/>
    <mergeCell ref="C64:C65"/>
    <mergeCell ref="D64:D65"/>
    <mergeCell ref="A64:A65"/>
    <mergeCell ref="B64:B65"/>
    <mergeCell ref="F68:F69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G88:G89"/>
    <mergeCell ref="A86:A87"/>
    <mergeCell ref="B86:B87"/>
    <mergeCell ref="C86:C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0:G81"/>
    <mergeCell ref="A78:A79"/>
    <mergeCell ref="B78:B79"/>
    <mergeCell ref="E78:E79"/>
    <mergeCell ref="F78:F79"/>
    <mergeCell ref="C78:C79"/>
    <mergeCell ref="D78:D79"/>
    <mergeCell ref="G76:G77"/>
    <mergeCell ref="A74:A75"/>
    <mergeCell ref="B74:B75"/>
    <mergeCell ref="G78:G79"/>
    <mergeCell ref="A80:A81"/>
    <mergeCell ref="B80:B81"/>
    <mergeCell ref="C80:C81"/>
    <mergeCell ref="D80:D81"/>
    <mergeCell ref="E80:E81"/>
    <mergeCell ref="F80:F81"/>
    <mergeCell ref="A76:A77"/>
    <mergeCell ref="B76:B77"/>
    <mergeCell ref="C76:C77"/>
    <mergeCell ref="D76:D77"/>
    <mergeCell ref="E76:E77"/>
    <mergeCell ref="F76:F77"/>
    <mergeCell ref="C74:C75"/>
    <mergeCell ref="D74:D75"/>
    <mergeCell ref="E74:E75"/>
    <mergeCell ref="F74:F75"/>
    <mergeCell ref="F70:F71"/>
    <mergeCell ref="G64:G65"/>
    <mergeCell ref="C70:C71"/>
    <mergeCell ref="G74:G75"/>
    <mergeCell ref="G68:G69"/>
    <mergeCell ref="C68:C69"/>
    <mergeCell ref="A72:A73"/>
    <mergeCell ref="B72:B73"/>
    <mergeCell ref="C72:C73"/>
    <mergeCell ref="D72:D73"/>
    <mergeCell ref="F66:F67"/>
    <mergeCell ref="G66:G67"/>
    <mergeCell ref="E70:E71"/>
    <mergeCell ref="G70:G71"/>
    <mergeCell ref="A70:A71"/>
    <mergeCell ref="B70:B71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E58:E59"/>
    <mergeCell ref="E60:E61"/>
    <mergeCell ref="E66:E67"/>
    <mergeCell ref="E48:E49"/>
    <mergeCell ref="E50:E51"/>
    <mergeCell ref="E52:E53"/>
    <mergeCell ref="A62:A63"/>
    <mergeCell ref="B62:B63"/>
    <mergeCell ref="C62:C63"/>
    <mergeCell ref="D62:D63"/>
    <mergeCell ref="D70:D71"/>
    <mergeCell ref="F60:F61"/>
    <mergeCell ref="A68:A69"/>
    <mergeCell ref="B68:B69"/>
    <mergeCell ref="D68:D69"/>
    <mergeCell ref="E68:E69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F54:F55"/>
    <mergeCell ref="G54:G55"/>
    <mergeCell ref="E56:E57"/>
    <mergeCell ref="F56:F57"/>
    <mergeCell ref="G56:G57"/>
    <mergeCell ref="E54:E55"/>
    <mergeCell ref="A56:A57"/>
    <mergeCell ref="B56:B57"/>
    <mergeCell ref="C56:C57"/>
    <mergeCell ref="D56:D57"/>
    <mergeCell ref="F58:F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A34:A35"/>
    <mergeCell ref="B34:B35"/>
    <mergeCell ref="C34:C35"/>
    <mergeCell ref="D34:D35"/>
    <mergeCell ref="E34:E35"/>
    <mergeCell ref="E36:E37"/>
    <mergeCell ref="F50:F51"/>
    <mergeCell ref="G50:G51"/>
    <mergeCell ref="F52:F53"/>
    <mergeCell ref="G52:G53"/>
    <mergeCell ref="A1:G1"/>
    <mergeCell ref="A32:A33"/>
    <mergeCell ref="B32:B33"/>
    <mergeCell ref="C32:C33"/>
    <mergeCell ref="D32:D33"/>
    <mergeCell ref="E32:E33"/>
    <mergeCell ref="F44:F45"/>
    <mergeCell ref="G44:G45"/>
    <mergeCell ref="F46:F47"/>
    <mergeCell ref="G46:G47"/>
    <mergeCell ref="F48:F49"/>
    <mergeCell ref="G48:G49"/>
    <mergeCell ref="F38:F39"/>
    <mergeCell ref="G38:G39"/>
    <mergeCell ref="F40:F41"/>
    <mergeCell ref="G40:G41"/>
    <mergeCell ref="F42:F43"/>
    <mergeCell ref="G42:G43"/>
    <mergeCell ref="F32:F33"/>
    <mergeCell ref="G32:G33"/>
    <mergeCell ref="F34:F35"/>
    <mergeCell ref="G34:G35"/>
    <mergeCell ref="F36:F37"/>
    <mergeCell ref="G36:G37"/>
    <mergeCell ref="D4:D5"/>
    <mergeCell ref="F8:F9"/>
    <mergeCell ref="F10:F11"/>
    <mergeCell ref="E4:E5"/>
    <mergeCell ref="A8:A9"/>
    <mergeCell ref="B8:B9"/>
    <mergeCell ref="C8:C9"/>
    <mergeCell ref="C6:C7"/>
    <mergeCell ref="D6:D7"/>
    <mergeCell ref="A10:A11"/>
    <mergeCell ref="G4:G5"/>
    <mergeCell ref="E6:E7"/>
    <mergeCell ref="G6:G7"/>
    <mergeCell ref="F4:F5"/>
    <mergeCell ref="F6:F7"/>
    <mergeCell ref="A6:A7"/>
    <mergeCell ref="B6:B7"/>
    <mergeCell ref="A4:A5"/>
    <mergeCell ref="B4:B5"/>
    <mergeCell ref="C4:C5"/>
    <mergeCell ref="B10:B11"/>
    <mergeCell ref="C10:C11"/>
    <mergeCell ref="D10:D11"/>
    <mergeCell ref="E8:E9"/>
    <mergeCell ref="G8:G9"/>
    <mergeCell ref="A12:A13"/>
    <mergeCell ref="B12:B13"/>
    <mergeCell ref="C12:C13"/>
    <mergeCell ref="D12:D13"/>
    <mergeCell ref="F12:F13"/>
    <mergeCell ref="D8:D9"/>
    <mergeCell ref="F14:F15"/>
    <mergeCell ref="E10:E11"/>
    <mergeCell ref="G10:G11"/>
    <mergeCell ref="E12:E13"/>
    <mergeCell ref="G12:G13"/>
    <mergeCell ref="E14:E15"/>
    <mergeCell ref="G14:G15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16:E17"/>
    <mergeCell ref="G16:G17"/>
    <mergeCell ref="F16:F17"/>
    <mergeCell ref="F18:F19"/>
    <mergeCell ref="E18:E19"/>
    <mergeCell ref="G18:G19"/>
    <mergeCell ref="A20:A21"/>
    <mergeCell ref="B20:B21"/>
    <mergeCell ref="C20:C21"/>
    <mergeCell ref="D20:D21"/>
    <mergeCell ref="F20:F21"/>
    <mergeCell ref="F22:F23"/>
    <mergeCell ref="E20:E21"/>
    <mergeCell ref="D22:D23"/>
    <mergeCell ref="G20:G21"/>
    <mergeCell ref="E22:E23"/>
    <mergeCell ref="G22:G23"/>
    <mergeCell ref="A22:A23"/>
    <mergeCell ref="B22:B23"/>
    <mergeCell ref="A24:A25"/>
    <mergeCell ref="B24:B25"/>
    <mergeCell ref="C24:C25"/>
    <mergeCell ref="D24:D25"/>
    <mergeCell ref="C22:C23"/>
    <mergeCell ref="A26:A27"/>
    <mergeCell ref="B26:B27"/>
    <mergeCell ref="C26:C27"/>
    <mergeCell ref="D26:D27"/>
    <mergeCell ref="E24:E25"/>
    <mergeCell ref="G24:G25"/>
    <mergeCell ref="F24:F25"/>
    <mergeCell ref="F26:F27"/>
    <mergeCell ref="E26:E27"/>
    <mergeCell ref="G26:G27"/>
    <mergeCell ref="A28:A29"/>
    <mergeCell ref="B28:B29"/>
    <mergeCell ref="C28:C29"/>
    <mergeCell ref="D28:D29"/>
    <mergeCell ref="A30:A31"/>
    <mergeCell ref="B30:B31"/>
    <mergeCell ref="C30:C31"/>
    <mergeCell ref="D30:D31"/>
    <mergeCell ref="E28:E29"/>
    <mergeCell ref="G28:G29"/>
    <mergeCell ref="E30:E31"/>
    <mergeCell ref="F30:F31"/>
    <mergeCell ref="F28:F29"/>
    <mergeCell ref="G30:G31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6:C97"/>
    <mergeCell ref="D96:D97"/>
    <mergeCell ref="E92:E93"/>
    <mergeCell ref="F92:F93"/>
    <mergeCell ref="C92:C93"/>
    <mergeCell ref="D92:D93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4:C105"/>
    <mergeCell ref="D104:D105"/>
    <mergeCell ref="E100:E101"/>
    <mergeCell ref="F100:F101"/>
    <mergeCell ref="C100:C101"/>
    <mergeCell ref="D100:D101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12:C113"/>
    <mergeCell ref="D112:D113"/>
    <mergeCell ref="E108:E109"/>
    <mergeCell ref="F108:F109"/>
    <mergeCell ref="C108:C109"/>
    <mergeCell ref="D108:D109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20:C121"/>
    <mergeCell ref="D120:D121"/>
    <mergeCell ref="E116:E117"/>
    <mergeCell ref="F116:F117"/>
    <mergeCell ref="C116:C117"/>
    <mergeCell ref="D116:D117"/>
    <mergeCell ref="E120:E121"/>
    <mergeCell ref="F120:F121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G130:G131"/>
    <mergeCell ref="A128:A129"/>
    <mergeCell ref="B128:B129"/>
    <mergeCell ref="C128:C129"/>
    <mergeCell ref="D128:D129"/>
    <mergeCell ref="E124:E125"/>
    <mergeCell ref="F124:F125"/>
    <mergeCell ref="G124:G125"/>
    <mergeCell ref="A126:A127"/>
    <mergeCell ref="B126:B127"/>
    <mergeCell ref="A132:A133"/>
    <mergeCell ref="B132:B133"/>
    <mergeCell ref="C132:C133"/>
    <mergeCell ref="D132:D133"/>
    <mergeCell ref="E128:E129"/>
    <mergeCell ref="F128:F129"/>
    <mergeCell ref="A130:A131"/>
    <mergeCell ref="B130:B131"/>
    <mergeCell ref="C130:C131"/>
    <mergeCell ref="D130:D131"/>
    <mergeCell ref="B2:C2"/>
    <mergeCell ref="D2:G2"/>
    <mergeCell ref="C3:D3"/>
    <mergeCell ref="F3:G3"/>
    <mergeCell ref="E132:E133"/>
    <mergeCell ref="F132:F133"/>
    <mergeCell ref="G132:G133"/>
    <mergeCell ref="G128:G129"/>
    <mergeCell ref="E130:E131"/>
    <mergeCell ref="F130:F131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tabSelected="1" zoomScalePageLayoutView="0" workbookViewId="0" topLeftCell="A46">
      <selection activeCell="N53" sqref="N5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69" t="s">
        <v>30</v>
      </c>
      <c r="B1" s="169"/>
      <c r="C1" s="169"/>
      <c r="D1" s="169"/>
      <c r="E1" s="169"/>
      <c r="F1" s="169"/>
      <c r="G1" s="169"/>
    </row>
    <row r="2" spans="2:7" ht="19.5" customHeight="1" thickBot="1">
      <c r="B2" s="152" t="s">
        <v>33</v>
      </c>
      <c r="C2" s="152"/>
      <c r="D2" s="192" t="str">
        <f>HYPERLINK('[1]реквизиты'!$A$2)</f>
        <v>ПЕРВЕНСТВО СЕВЕРО-КАВКАЗСКОГО ФЕДЕРАЛЬНОГО ОКРУГА ПО САМБО СРЕДИ ЮНОШЕЙ И ДЕВУШЕК 2003-2005 ГГР</v>
      </c>
      <c r="E2" s="193"/>
      <c r="F2" s="193"/>
      <c r="G2" s="194"/>
    </row>
    <row r="3" spans="2:7" ht="12.75" customHeight="1">
      <c r="B3" s="133"/>
      <c r="C3" s="156" t="str">
        <f>HYPERLINK('[1]реквизиты'!$A$3)</f>
        <v>19-22.11.2020   г.Нальчик</v>
      </c>
      <c r="D3" s="156"/>
      <c r="F3" s="195" t="s">
        <v>210</v>
      </c>
      <c r="G3" s="195"/>
    </row>
    <row r="4" spans="1:7" ht="12.75" customHeight="1">
      <c r="A4" s="181" t="s">
        <v>2</v>
      </c>
      <c r="B4" s="181" t="s">
        <v>3</v>
      </c>
      <c r="C4" s="181" t="s">
        <v>4</v>
      </c>
      <c r="D4" s="181" t="s">
        <v>5</v>
      </c>
      <c r="E4" s="181" t="s">
        <v>6</v>
      </c>
      <c r="F4" s="181" t="s">
        <v>9</v>
      </c>
      <c r="G4" s="181" t="s">
        <v>7</v>
      </c>
    </row>
    <row r="5" spans="1:7" ht="12.75" customHeight="1" thickBot="1">
      <c r="A5" s="166"/>
      <c r="B5" s="166"/>
      <c r="C5" s="166"/>
      <c r="D5" s="166"/>
      <c r="E5" s="166"/>
      <c r="F5" s="166"/>
      <c r="G5" s="166"/>
    </row>
    <row r="6" spans="1:7" ht="12.75" customHeight="1">
      <c r="A6" s="176"/>
      <c r="B6" s="177">
        <v>1</v>
      </c>
      <c r="C6" s="172" t="s">
        <v>117</v>
      </c>
      <c r="D6" s="180" t="s">
        <v>118</v>
      </c>
      <c r="E6" s="170" t="s">
        <v>96</v>
      </c>
      <c r="F6" s="174"/>
      <c r="G6" s="172" t="s">
        <v>119</v>
      </c>
    </row>
    <row r="7" spans="1:7" ht="15" customHeight="1" thickBot="1">
      <c r="A7" s="176"/>
      <c r="B7" s="178"/>
      <c r="C7" s="179"/>
      <c r="D7" s="160"/>
      <c r="E7" s="171"/>
      <c r="F7" s="175"/>
      <c r="G7" s="173"/>
    </row>
    <row r="8" spans="1:7" ht="12.75" customHeight="1">
      <c r="A8" s="176"/>
      <c r="B8" s="177">
        <v>2</v>
      </c>
      <c r="C8" s="172" t="s">
        <v>122</v>
      </c>
      <c r="D8" s="180" t="s">
        <v>123</v>
      </c>
      <c r="E8" s="170" t="s">
        <v>96</v>
      </c>
      <c r="F8" s="174"/>
      <c r="G8" s="172" t="s">
        <v>119</v>
      </c>
    </row>
    <row r="9" spans="1:7" ht="15" customHeight="1" thickBot="1">
      <c r="A9" s="176"/>
      <c r="B9" s="178"/>
      <c r="C9" s="179"/>
      <c r="D9" s="160"/>
      <c r="E9" s="171"/>
      <c r="F9" s="175"/>
      <c r="G9" s="173"/>
    </row>
    <row r="10" spans="1:7" ht="15" customHeight="1">
      <c r="A10" s="176"/>
      <c r="B10" s="177">
        <v>3</v>
      </c>
      <c r="C10" s="172" t="s">
        <v>115</v>
      </c>
      <c r="D10" s="180" t="s">
        <v>116</v>
      </c>
      <c r="E10" s="170" t="s">
        <v>96</v>
      </c>
      <c r="F10" s="174"/>
      <c r="G10" s="172" t="s">
        <v>99</v>
      </c>
    </row>
    <row r="11" spans="1:7" ht="15.75" customHeight="1" thickBot="1">
      <c r="A11" s="176"/>
      <c r="B11" s="178"/>
      <c r="C11" s="179"/>
      <c r="D11" s="160"/>
      <c r="E11" s="171"/>
      <c r="F11" s="175"/>
      <c r="G11" s="173"/>
    </row>
    <row r="12" spans="1:7" ht="12.75" customHeight="1">
      <c r="A12" s="176"/>
      <c r="B12" s="177">
        <v>4</v>
      </c>
      <c r="C12" s="172" t="s">
        <v>120</v>
      </c>
      <c r="D12" s="180" t="s">
        <v>121</v>
      </c>
      <c r="E12" s="170" t="s">
        <v>96</v>
      </c>
      <c r="F12" s="174"/>
      <c r="G12" s="172" t="s">
        <v>119</v>
      </c>
    </row>
    <row r="13" spans="1:7" ht="15" customHeight="1" thickBot="1">
      <c r="A13" s="176"/>
      <c r="B13" s="178"/>
      <c r="C13" s="179"/>
      <c r="D13" s="160"/>
      <c r="E13" s="171"/>
      <c r="F13" s="175"/>
      <c r="G13" s="173"/>
    </row>
    <row r="14" spans="1:7" ht="12.75" customHeight="1">
      <c r="A14" s="176"/>
      <c r="B14" s="177">
        <v>5</v>
      </c>
      <c r="C14" s="172" t="s">
        <v>124</v>
      </c>
      <c r="D14" s="180" t="s">
        <v>125</v>
      </c>
      <c r="E14" s="170" t="s">
        <v>96</v>
      </c>
      <c r="F14" s="174"/>
      <c r="G14" s="172" t="s">
        <v>103</v>
      </c>
    </row>
    <row r="15" spans="1:7" ht="15" customHeight="1" thickBot="1">
      <c r="A15" s="176"/>
      <c r="B15" s="178"/>
      <c r="C15" s="179"/>
      <c r="D15" s="160"/>
      <c r="E15" s="171"/>
      <c r="F15" s="175"/>
      <c r="G15" s="173"/>
    </row>
    <row r="16" spans="1:7" ht="12.75" customHeight="1">
      <c r="A16" s="176"/>
      <c r="B16" s="177">
        <v>6</v>
      </c>
      <c r="C16" s="172" t="s">
        <v>126</v>
      </c>
      <c r="D16" s="180" t="s">
        <v>127</v>
      </c>
      <c r="E16" s="170" t="s">
        <v>96</v>
      </c>
      <c r="F16" s="174"/>
      <c r="G16" s="172" t="s">
        <v>128</v>
      </c>
    </row>
    <row r="17" spans="1:7" ht="15" customHeight="1" thickBot="1">
      <c r="A17" s="176"/>
      <c r="B17" s="178"/>
      <c r="C17" s="179"/>
      <c r="D17" s="160"/>
      <c r="E17" s="171"/>
      <c r="F17" s="175"/>
      <c r="G17" s="173"/>
    </row>
    <row r="18" spans="1:7" ht="12.75" customHeight="1">
      <c r="A18" s="176"/>
      <c r="B18" s="177">
        <v>7</v>
      </c>
      <c r="C18" s="172" t="s">
        <v>190</v>
      </c>
      <c r="D18" s="180" t="s">
        <v>191</v>
      </c>
      <c r="E18" s="170" t="s">
        <v>96</v>
      </c>
      <c r="F18" s="174"/>
      <c r="G18" s="172" t="s">
        <v>192</v>
      </c>
    </row>
    <row r="19" spans="1:7" ht="15" customHeight="1" thickBot="1">
      <c r="A19" s="176"/>
      <c r="B19" s="178"/>
      <c r="C19" s="179"/>
      <c r="D19" s="160"/>
      <c r="E19" s="171"/>
      <c r="F19" s="175"/>
      <c r="G19" s="173"/>
    </row>
    <row r="20" spans="1:7" ht="12.75" customHeight="1">
      <c r="A20" s="176"/>
      <c r="B20" s="177">
        <v>8</v>
      </c>
      <c r="C20" s="172" t="s">
        <v>195</v>
      </c>
      <c r="D20" s="180" t="s">
        <v>196</v>
      </c>
      <c r="E20" s="170" t="s">
        <v>87</v>
      </c>
      <c r="F20" s="174"/>
      <c r="G20" s="172" t="s">
        <v>197</v>
      </c>
    </row>
    <row r="21" spans="1:7" ht="15" customHeight="1" thickBot="1">
      <c r="A21" s="176"/>
      <c r="B21" s="178"/>
      <c r="C21" s="179"/>
      <c r="D21" s="160"/>
      <c r="E21" s="171"/>
      <c r="F21" s="175"/>
      <c r="G21" s="173"/>
    </row>
    <row r="22" spans="1:7" ht="12.75" customHeight="1">
      <c r="A22" s="176"/>
      <c r="B22" s="177">
        <v>9</v>
      </c>
      <c r="C22" s="172" t="s">
        <v>193</v>
      </c>
      <c r="D22" s="180" t="s">
        <v>194</v>
      </c>
      <c r="E22" s="170" t="s">
        <v>87</v>
      </c>
      <c r="F22" s="174"/>
      <c r="G22" s="172" t="s">
        <v>114</v>
      </c>
    </row>
    <row r="23" spans="1:7" ht="15" customHeight="1" thickBot="1">
      <c r="A23" s="176"/>
      <c r="B23" s="178"/>
      <c r="C23" s="179"/>
      <c r="D23" s="160"/>
      <c r="E23" s="171"/>
      <c r="F23" s="175"/>
      <c r="G23" s="173"/>
    </row>
    <row r="24" spans="1:7" ht="12.75" customHeight="1">
      <c r="A24" s="176"/>
      <c r="B24" s="177">
        <v>10</v>
      </c>
      <c r="C24" s="172" t="s">
        <v>198</v>
      </c>
      <c r="D24" s="180" t="s">
        <v>199</v>
      </c>
      <c r="E24" s="170" t="s">
        <v>87</v>
      </c>
      <c r="F24" s="174"/>
      <c r="G24" s="172" t="s">
        <v>113</v>
      </c>
    </row>
    <row r="25" spans="1:7" ht="15" customHeight="1" thickBot="1">
      <c r="A25" s="176"/>
      <c r="B25" s="178"/>
      <c r="C25" s="179"/>
      <c r="D25" s="160"/>
      <c r="E25" s="171"/>
      <c r="F25" s="175"/>
      <c r="G25" s="173"/>
    </row>
    <row r="26" spans="1:7" ht="12.75" customHeight="1">
      <c r="A26" s="176"/>
      <c r="B26" s="177">
        <v>11</v>
      </c>
      <c r="C26" s="172" t="s">
        <v>200</v>
      </c>
      <c r="D26" s="180" t="s">
        <v>181</v>
      </c>
      <c r="E26" s="170" t="s">
        <v>87</v>
      </c>
      <c r="F26" s="174"/>
      <c r="G26" s="172" t="s">
        <v>197</v>
      </c>
    </row>
    <row r="27" spans="1:7" ht="15" customHeight="1" thickBot="1">
      <c r="A27" s="176"/>
      <c r="B27" s="178"/>
      <c r="C27" s="179"/>
      <c r="D27" s="160"/>
      <c r="E27" s="171"/>
      <c r="F27" s="175"/>
      <c r="G27" s="173"/>
    </row>
    <row r="28" spans="1:7" ht="15.75" customHeight="1">
      <c r="A28" s="176"/>
      <c r="B28" s="177">
        <v>12</v>
      </c>
      <c r="C28" s="172" t="s">
        <v>201</v>
      </c>
      <c r="D28" s="180" t="s">
        <v>202</v>
      </c>
      <c r="E28" s="170" t="s">
        <v>87</v>
      </c>
      <c r="F28" s="174"/>
      <c r="G28" s="172" t="s">
        <v>203</v>
      </c>
    </row>
    <row r="29" spans="1:7" ht="15" customHeight="1" thickBot="1">
      <c r="A29" s="176"/>
      <c r="B29" s="178"/>
      <c r="C29" s="179"/>
      <c r="D29" s="160"/>
      <c r="E29" s="171"/>
      <c r="F29" s="175"/>
      <c r="G29" s="173"/>
    </row>
    <row r="30" spans="1:7" ht="12.75" customHeight="1">
      <c r="A30" s="176"/>
      <c r="B30" s="177">
        <v>13</v>
      </c>
      <c r="C30" s="172" t="s">
        <v>135</v>
      </c>
      <c r="D30" s="180" t="s">
        <v>136</v>
      </c>
      <c r="E30" s="170" t="s">
        <v>105</v>
      </c>
      <c r="F30" s="174"/>
      <c r="G30" s="172" t="s">
        <v>101</v>
      </c>
    </row>
    <row r="31" spans="1:7" ht="15" customHeight="1" thickBot="1">
      <c r="A31" s="176"/>
      <c r="B31" s="178"/>
      <c r="C31" s="179"/>
      <c r="D31" s="160"/>
      <c r="E31" s="171"/>
      <c r="F31" s="175"/>
      <c r="G31" s="173"/>
    </row>
    <row r="32" spans="1:7" ht="12.75" customHeight="1">
      <c r="A32" s="176"/>
      <c r="B32" s="177">
        <v>14</v>
      </c>
      <c r="C32" s="172" t="s">
        <v>137</v>
      </c>
      <c r="D32" s="180" t="s">
        <v>138</v>
      </c>
      <c r="E32" s="170" t="s">
        <v>105</v>
      </c>
      <c r="F32" s="174"/>
      <c r="G32" s="172" t="s">
        <v>101</v>
      </c>
    </row>
    <row r="33" spans="1:7" ht="15" customHeight="1" thickBot="1">
      <c r="A33" s="176"/>
      <c r="B33" s="178"/>
      <c r="C33" s="179"/>
      <c r="D33" s="160"/>
      <c r="E33" s="171"/>
      <c r="F33" s="175"/>
      <c r="G33" s="173"/>
    </row>
    <row r="34" spans="1:7" ht="12.75" customHeight="1">
      <c r="A34" s="176"/>
      <c r="B34" s="177">
        <v>15</v>
      </c>
      <c r="C34" s="172" t="s">
        <v>156</v>
      </c>
      <c r="D34" s="180" t="s">
        <v>157</v>
      </c>
      <c r="E34" s="170" t="s">
        <v>107</v>
      </c>
      <c r="F34" s="174"/>
      <c r="G34" s="172" t="s">
        <v>102</v>
      </c>
    </row>
    <row r="35" spans="1:7" ht="15" customHeight="1" thickBot="1">
      <c r="A35" s="176"/>
      <c r="B35" s="178"/>
      <c r="C35" s="179"/>
      <c r="D35" s="160"/>
      <c r="E35" s="171"/>
      <c r="F35" s="175"/>
      <c r="G35" s="173"/>
    </row>
    <row r="36" spans="1:7" ht="15.75" customHeight="1">
      <c r="A36" s="176"/>
      <c r="B36" s="177">
        <v>16</v>
      </c>
      <c r="C36" s="172" t="s">
        <v>152</v>
      </c>
      <c r="D36" s="180" t="s">
        <v>153</v>
      </c>
      <c r="E36" s="170" t="s">
        <v>107</v>
      </c>
      <c r="F36" s="174"/>
      <c r="G36" s="172" t="s">
        <v>102</v>
      </c>
    </row>
    <row r="37" spans="1:7" ht="12.75" customHeight="1" thickBot="1">
      <c r="A37" s="176"/>
      <c r="B37" s="178"/>
      <c r="C37" s="179"/>
      <c r="D37" s="160"/>
      <c r="E37" s="171"/>
      <c r="F37" s="175"/>
      <c r="G37" s="173"/>
    </row>
    <row r="38" spans="1:7" ht="12.75" customHeight="1">
      <c r="A38" s="176"/>
      <c r="B38" s="177">
        <v>20</v>
      </c>
      <c r="C38" s="172" t="s">
        <v>158</v>
      </c>
      <c r="D38" s="180" t="s">
        <v>159</v>
      </c>
      <c r="E38" s="170" t="s">
        <v>107</v>
      </c>
      <c r="F38" s="174"/>
      <c r="G38" s="172" t="s">
        <v>160</v>
      </c>
    </row>
    <row r="39" spans="1:7" ht="12.75" customHeight="1" thickBot="1">
      <c r="A39" s="176"/>
      <c r="B39" s="178"/>
      <c r="C39" s="179"/>
      <c r="D39" s="160"/>
      <c r="E39" s="171"/>
      <c r="F39" s="175"/>
      <c r="G39" s="173"/>
    </row>
    <row r="40" spans="1:7" ht="12.75" customHeight="1">
      <c r="A40" s="176"/>
      <c r="B40" s="185">
        <v>18</v>
      </c>
      <c r="C40" s="182" t="s">
        <v>154</v>
      </c>
      <c r="D40" s="183" t="s">
        <v>155</v>
      </c>
      <c r="E40" s="184" t="s">
        <v>107</v>
      </c>
      <c r="F40" s="174"/>
      <c r="G40" s="172" t="s">
        <v>102</v>
      </c>
    </row>
    <row r="41" spans="1:7" ht="12.75" customHeight="1" thickBot="1">
      <c r="A41" s="176"/>
      <c r="B41" s="178"/>
      <c r="C41" s="179"/>
      <c r="D41" s="160"/>
      <c r="E41" s="171"/>
      <c r="F41" s="175"/>
      <c r="G41" s="173"/>
    </row>
    <row r="42" spans="1:7" ht="12.75" customHeight="1">
      <c r="A42" s="176"/>
      <c r="B42" s="177">
        <v>19</v>
      </c>
      <c r="C42" s="172" t="s">
        <v>163</v>
      </c>
      <c r="D42" s="180" t="s">
        <v>164</v>
      </c>
      <c r="E42" s="170" t="s">
        <v>107</v>
      </c>
      <c r="F42" s="174"/>
      <c r="G42" s="172" t="s">
        <v>108</v>
      </c>
    </row>
    <row r="43" spans="1:7" ht="12.75" customHeight="1" thickBot="1">
      <c r="A43" s="176"/>
      <c r="B43" s="178"/>
      <c r="C43" s="179"/>
      <c r="D43" s="160"/>
      <c r="E43" s="171"/>
      <c r="F43" s="175"/>
      <c r="G43" s="173"/>
    </row>
    <row r="44" spans="1:7" ht="12.75" customHeight="1">
      <c r="A44" s="176"/>
      <c r="B44" s="177">
        <v>17</v>
      </c>
      <c r="C44" s="172" t="s">
        <v>161</v>
      </c>
      <c r="D44" s="180" t="s">
        <v>162</v>
      </c>
      <c r="E44" s="170" t="s">
        <v>107</v>
      </c>
      <c r="F44" s="174"/>
      <c r="G44" s="172" t="s">
        <v>160</v>
      </c>
    </row>
    <row r="45" spans="1:7" ht="12.75" customHeight="1" thickBot="1">
      <c r="A45" s="176"/>
      <c r="B45" s="178"/>
      <c r="C45" s="179"/>
      <c r="D45" s="160"/>
      <c r="E45" s="171"/>
      <c r="F45" s="175"/>
      <c r="G45" s="173"/>
    </row>
    <row r="46" spans="1:7" ht="12.75" customHeight="1">
      <c r="A46" s="176"/>
      <c r="B46" s="177">
        <v>21</v>
      </c>
      <c r="C46" s="172" t="s">
        <v>165</v>
      </c>
      <c r="D46" s="180" t="s">
        <v>166</v>
      </c>
      <c r="E46" s="170" t="s">
        <v>107</v>
      </c>
      <c r="F46" s="174"/>
      <c r="G46" s="172" t="s">
        <v>167</v>
      </c>
    </row>
    <row r="47" spans="1:7" ht="12.75" customHeight="1" thickBot="1">
      <c r="A47" s="176"/>
      <c r="B47" s="178"/>
      <c r="C47" s="179"/>
      <c r="D47" s="160"/>
      <c r="E47" s="171"/>
      <c r="F47" s="175"/>
      <c r="G47" s="173"/>
    </row>
    <row r="48" spans="1:7" ht="12.75" customHeight="1">
      <c r="A48" s="176"/>
      <c r="B48" s="177">
        <v>22</v>
      </c>
      <c r="C48" s="172" t="s">
        <v>147</v>
      </c>
      <c r="D48" s="180" t="s">
        <v>148</v>
      </c>
      <c r="E48" s="170" t="s">
        <v>97</v>
      </c>
      <c r="F48" s="174"/>
      <c r="G48" s="172" t="s">
        <v>149</v>
      </c>
    </row>
    <row r="49" spans="1:7" ht="12.75" customHeight="1" thickBot="1">
      <c r="A49" s="176"/>
      <c r="B49" s="178"/>
      <c r="C49" s="179"/>
      <c r="D49" s="160"/>
      <c r="E49" s="171"/>
      <c r="F49" s="175"/>
      <c r="G49" s="173"/>
    </row>
    <row r="50" spans="1:7" ht="12.75" customHeight="1">
      <c r="A50" s="176"/>
      <c r="B50" s="177">
        <v>23</v>
      </c>
      <c r="C50" s="172" t="s">
        <v>139</v>
      </c>
      <c r="D50" s="180" t="s">
        <v>140</v>
      </c>
      <c r="E50" s="170" t="s">
        <v>97</v>
      </c>
      <c r="F50" s="174"/>
      <c r="G50" s="172" t="s">
        <v>141</v>
      </c>
    </row>
    <row r="51" spans="1:7" ht="12.75" customHeight="1" thickBot="1">
      <c r="A51" s="176"/>
      <c r="B51" s="178"/>
      <c r="C51" s="179"/>
      <c r="D51" s="160"/>
      <c r="E51" s="171"/>
      <c r="F51" s="175"/>
      <c r="G51" s="173"/>
    </row>
    <row r="52" spans="1:7" ht="12.75" customHeight="1">
      <c r="A52" s="176"/>
      <c r="B52" s="177">
        <v>24</v>
      </c>
      <c r="C52" s="186" t="s">
        <v>187</v>
      </c>
      <c r="D52" s="180" t="s">
        <v>188</v>
      </c>
      <c r="E52" s="170" t="s">
        <v>97</v>
      </c>
      <c r="F52" s="174"/>
      <c r="G52" s="172" t="s">
        <v>189</v>
      </c>
    </row>
    <row r="53" spans="1:7" ht="12.75" customHeight="1" thickBot="1">
      <c r="A53" s="176"/>
      <c r="B53" s="178"/>
      <c r="C53" s="187"/>
      <c r="D53" s="160"/>
      <c r="E53" s="171"/>
      <c r="F53" s="175"/>
      <c r="G53" s="173"/>
    </row>
    <row r="54" spans="1:7" ht="12.75" customHeight="1">
      <c r="A54" s="176"/>
      <c r="B54" s="177">
        <v>25</v>
      </c>
      <c r="C54" s="172" t="s">
        <v>144</v>
      </c>
      <c r="D54" s="180" t="s">
        <v>145</v>
      </c>
      <c r="E54" s="170" t="s">
        <v>97</v>
      </c>
      <c r="F54" s="174"/>
      <c r="G54" s="172" t="s">
        <v>146</v>
      </c>
    </row>
    <row r="55" spans="1:7" ht="12.75" customHeight="1" thickBot="1">
      <c r="A55" s="176"/>
      <c r="B55" s="178"/>
      <c r="C55" s="179"/>
      <c r="D55" s="160"/>
      <c r="E55" s="171"/>
      <c r="F55" s="175"/>
      <c r="G55" s="173"/>
    </row>
    <row r="56" spans="1:7" ht="12.75" customHeight="1">
      <c r="A56" s="176"/>
      <c r="B56" s="177">
        <v>26</v>
      </c>
      <c r="C56" s="172" t="s">
        <v>142</v>
      </c>
      <c r="D56" s="180" t="s">
        <v>143</v>
      </c>
      <c r="E56" s="170" t="s">
        <v>97</v>
      </c>
      <c r="F56" s="174"/>
      <c r="G56" s="172" t="s">
        <v>106</v>
      </c>
    </row>
    <row r="57" spans="1:7" ht="12.75" customHeight="1" thickBot="1">
      <c r="A57" s="176"/>
      <c r="B57" s="178"/>
      <c r="C57" s="179"/>
      <c r="D57" s="160"/>
      <c r="E57" s="171"/>
      <c r="F57" s="175"/>
      <c r="G57" s="173"/>
    </row>
    <row r="58" spans="1:7" ht="12.75" customHeight="1">
      <c r="A58" s="176"/>
      <c r="B58" s="177">
        <v>27</v>
      </c>
      <c r="C58" s="172" t="s">
        <v>150</v>
      </c>
      <c r="D58" s="180" t="s">
        <v>151</v>
      </c>
      <c r="E58" s="170" t="s">
        <v>97</v>
      </c>
      <c r="F58" s="174"/>
      <c r="G58" s="172" t="s">
        <v>149</v>
      </c>
    </row>
    <row r="59" spans="1:7" ht="12.75" customHeight="1" thickBot="1">
      <c r="A59" s="176"/>
      <c r="B59" s="178"/>
      <c r="C59" s="179"/>
      <c r="D59" s="160"/>
      <c r="E59" s="171"/>
      <c r="F59" s="175"/>
      <c r="G59" s="173"/>
    </row>
    <row r="60" spans="1:7" ht="12.75" customHeight="1">
      <c r="A60" s="176"/>
      <c r="B60" s="177">
        <v>28</v>
      </c>
      <c r="C60" s="172" t="s">
        <v>208</v>
      </c>
      <c r="D60" s="180" t="s">
        <v>209</v>
      </c>
      <c r="E60" s="170" t="s">
        <v>97</v>
      </c>
      <c r="F60" s="174"/>
      <c r="G60" s="172" t="s">
        <v>106</v>
      </c>
    </row>
    <row r="61" spans="1:7" ht="12.75" customHeight="1" thickBot="1">
      <c r="A61" s="176"/>
      <c r="B61" s="178"/>
      <c r="C61" s="179"/>
      <c r="D61" s="160"/>
      <c r="E61" s="171"/>
      <c r="F61" s="175"/>
      <c r="G61" s="173"/>
    </row>
    <row r="62" spans="1:7" ht="12.75" customHeight="1">
      <c r="A62" s="176"/>
      <c r="B62" s="177">
        <v>29</v>
      </c>
      <c r="C62" s="172" t="s">
        <v>182</v>
      </c>
      <c r="D62" s="180" t="s">
        <v>183</v>
      </c>
      <c r="E62" s="170" t="s">
        <v>95</v>
      </c>
      <c r="F62" s="174"/>
      <c r="G62" s="172" t="s">
        <v>104</v>
      </c>
    </row>
    <row r="63" spans="1:7" ht="12.75" customHeight="1" thickBot="1">
      <c r="A63" s="176"/>
      <c r="B63" s="178"/>
      <c r="C63" s="179"/>
      <c r="D63" s="160"/>
      <c r="E63" s="171"/>
      <c r="F63" s="175"/>
      <c r="G63" s="173"/>
    </row>
    <row r="64" spans="1:7" ht="12.75" customHeight="1">
      <c r="A64" s="176"/>
      <c r="B64" s="177">
        <v>30</v>
      </c>
      <c r="C64" s="172" t="s">
        <v>129</v>
      </c>
      <c r="D64" s="180" t="s">
        <v>130</v>
      </c>
      <c r="E64" s="170" t="s">
        <v>95</v>
      </c>
      <c r="F64" s="174"/>
      <c r="G64" s="172" t="s">
        <v>104</v>
      </c>
    </row>
    <row r="65" spans="1:7" ht="12.75" customHeight="1" thickBot="1">
      <c r="A65" s="176"/>
      <c r="B65" s="178"/>
      <c r="C65" s="179"/>
      <c r="D65" s="160"/>
      <c r="E65" s="171"/>
      <c r="F65" s="175"/>
      <c r="G65" s="173"/>
    </row>
    <row r="66" spans="1:7" ht="12.75" customHeight="1">
      <c r="A66" s="176"/>
      <c r="B66" s="177">
        <v>31</v>
      </c>
      <c r="C66" s="172" t="s">
        <v>204</v>
      </c>
      <c r="D66" s="180" t="s">
        <v>205</v>
      </c>
      <c r="E66" s="170" t="s">
        <v>95</v>
      </c>
      <c r="F66" s="174"/>
      <c r="G66" s="172" t="s">
        <v>112</v>
      </c>
    </row>
    <row r="67" spans="1:7" ht="12.75" customHeight="1" thickBot="1">
      <c r="A67" s="176"/>
      <c r="B67" s="178"/>
      <c r="C67" s="179"/>
      <c r="D67" s="160"/>
      <c r="E67" s="171"/>
      <c r="F67" s="175"/>
      <c r="G67" s="173"/>
    </row>
    <row r="68" spans="1:7" ht="12.75" customHeight="1">
      <c r="A68" s="176"/>
      <c r="B68" s="177">
        <v>32</v>
      </c>
      <c r="C68" s="172" t="s">
        <v>206</v>
      </c>
      <c r="D68" s="180" t="s">
        <v>207</v>
      </c>
      <c r="E68" s="170" t="s">
        <v>95</v>
      </c>
      <c r="F68" s="174"/>
      <c r="G68" s="172" t="s">
        <v>112</v>
      </c>
    </row>
    <row r="69" spans="1:7" ht="12.75" customHeight="1" thickBot="1">
      <c r="A69" s="176"/>
      <c r="B69" s="178"/>
      <c r="C69" s="179"/>
      <c r="D69" s="160"/>
      <c r="E69" s="171"/>
      <c r="F69" s="175"/>
      <c r="G69" s="173"/>
    </row>
    <row r="70" spans="1:7" ht="12.75" customHeight="1">
      <c r="A70" s="176"/>
      <c r="B70" s="177">
        <v>33</v>
      </c>
      <c r="C70" s="172" t="s">
        <v>131</v>
      </c>
      <c r="D70" s="180" t="s">
        <v>132</v>
      </c>
      <c r="E70" s="170" t="s">
        <v>95</v>
      </c>
      <c r="F70" s="174"/>
      <c r="G70" s="172" t="s">
        <v>104</v>
      </c>
    </row>
    <row r="71" spans="1:7" ht="12.75" customHeight="1" thickBot="1">
      <c r="A71" s="176"/>
      <c r="B71" s="178"/>
      <c r="C71" s="179"/>
      <c r="D71" s="160"/>
      <c r="E71" s="171"/>
      <c r="F71" s="175"/>
      <c r="G71" s="173"/>
    </row>
    <row r="72" spans="1:7" ht="12.75" customHeight="1">
      <c r="A72" s="176"/>
      <c r="B72" s="177">
        <v>34</v>
      </c>
      <c r="C72" s="172" t="s">
        <v>133</v>
      </c>
      <c r="D72" s="180" t="s">
        <v>134</v>
      </c>
      <c r="E72" s="170" t="s">
        <v>95</v>
      </c>
      <c r="F72" s="174"/>
      <c r="G72" s="172" t="s">
        <v>104</v>
      </c>
    </row>
    <row r="73" spans="1:7" ht="12.75" customHeight="1" thickBot="1">
      <c r="A73" s="176"/>
      <c r="B73" s="178"/>
      <c r="C73" s="179"/>
      <c r="D73" s="160"/>
      <c r="E73" s="171"/>
      <c r="F73" s="175"/>
      <c r="G73" s="173"/>
    </row>
    <row r="74" spans="1:7" ht="12.75" customHeight="1">
      <c r="A74" s="176"/>
      <c r="B74" s="177">
        <v>35</v>
      </c>
      <c r="C74" s="172" t="s">
        <v>184</v>
      </c>
      <c r="D74" s="180" t="s">
        <v>111</v>
      </c>
      <c r="E74" s="170" t="s">
        <v>95</v>
      </c>
      <c r="F74" s="174"/>
      <c r="G74" s="172" t="s">
        <v>104</v>
      </c>
    </row>
    <row r="75" spans="1:7" ht="12.75" customHeight="1" thickBot="1">
      <c r="A75" s="176"/>
      <c r="B75" s="178"/>
      <c r="C75" s="179"/>
      <c r="D75" s="160"/>
      <c r="E75" s="171"/>
      <c r="F75" s="175"/>
      <c r="G75" s="173"/>
    </row>
    <row r="76" spans="1:7" ht="12.75" customHeight="1">
      <c r="A76" s="176"/>
      <c r="B76" s="177">
        <v>36</v>
      </c>
      <c r="C76" s="172" t="s">
        <v>185</v>
      </c>
      <c r="D76" s="180" t="s">
        <v>186</v>
      </c>
      <c r="E76" s="170" t="s">
        <v>95</v>
      </c>
      <c r="F76" s="174"/>
      <c r="G76" s="172" t="s">
        <v>104</v>
      </c>
    </row>
    <row r="77" spans="1:7" ht="12.75" customHeight="1" thickBot="1">
      <c r="A77" s="176"/>
      <c r="B77" s="178"/>
      <c r="C77" s="179"/>
      <c r="D77" s="160"/>
      <c r="E77" s="171"/>
      <c r="F77" s="175"/>
      <c r="G77" s="173"/>
    </row>
    <row r="78" spans="1:7" ht="12.75" customHeight="1">
      <c r="A78" s="176"/>
      <c r="B78" s="177">
        <v>38</v>
      </c>
      <c r="C78" s="172" t="s">
        <v>174</v>
      </c>
      <c r="D78" s="180" t="s">
        <v>175</v>
      </c>
      <c r="E78" s="170" t="s">
        <v>98</v>
      </c>
      <c r="F78" s="174"/>
      <c r="G78" s="172" t="s">
        <v>100</v>
      </c>
    </row>
    <row r="79" spans="1:7" ht="12.75" customHeight="1" thickBot="1">
      <c r="A79" s="176"/>
      <c r="B79" s="178"/>
      <c r="C79" s="179"/>
      <c r="D79" s="160"/>
      <c r="E79" s="171"/>
      <c r="F79" s="175"/>
      <c r="G79" s="173"/>
    </row>
    <row r="80" spans="1:7" ht="12.75" customHeight="1">
      <c r="A80" s="176"/>
      <c r="B80" s="177">
        <v>37</v>
      </c>
      <c r="C80" s="172" t="s">
        <v>176</v>
      </c>
      <c r="D80" s="180" t="s">
        <v>177</v>
      </c>
      <c r="E80" s="170" t="s">
        <v>98</v>
      </c>
      <c r="F80" s="174"/>
      <c r="G80" s="172" t="s">
        <v>100</v>
      </c>
    </row>
    <row r="81" spans="1:7" ht="12.75" customHeight="1" thickBot="1">
      <c r="A81" s="176"/>
      <c r="B81" s="178"/>
      <c r="C81" s="179"/>
      <c r="D81" s="160"/>
      <c r="E81" s="171"/>
      <c r="F81" s="175"/>
      <c r="G81" s="173"/>
    </row>
    <row r="82" spans="1:7" ht="12.75" customHeight="1">
      <c r="A82" s="176"/>
      <c r="B82" s="177">
        <v>39</v>
      </c>
      <c r="C82" s="172" t="s">
        <v>178</v>
      </c>
      <c r="D82" s="180" t="s">
        <v>179</v>
      </c>
      <c r="E82" s="170" t="s">
        <v>98</v>
      </c>
      <c r="F82" s="174"/>
      <c r="G82" s="172" t="s">
        <v>110</v>
      </c>
    </row>
    <row r="83" spans="1:7" ht="12.75" customHeight="1" thickBot="1">
      <c r="A83" s="176"/>
      <c r="B83" s="178"/>
      <c r="C83" s="179"/>
      <c r="D83" s="160"/>
      <c r="E83" s="171"/>
      <c r="F83" s="175"/>
      <c r="G83" s="173"/>
    </row>
    <row r="84" spans="1:7" ht="12.75" customHeight="1">
      <c r="A84" s="188"/>
      <c r="B84" s="177">
        <v>40</v>
      </c>
      <c r="C84" s="172" t="s">
        <v>180</v>
      </c>
      <c r="D84" s="180" t="s">
        <v>181</v>
      </c>
      <c r="E84" s="170" t="s">
        <v>98</v>
      </c>
      <c r="F84" s="174"/>
      <c r="G84" s="172" t="s">
        <v>110</v>
      </c>
    </row>
    <row r="85" spans="1:7" ht="12.75" customHeight="1" thickBot="1">
      <c r="A85" s="188"/>
      <c r="B85" s="178"/>
      <c r="C85" s="179"/>
      <c r="D85" s="160"/>
      <c r="E85" s="171"/>
      <c r="F85" s="175"/>
      <c r="G85" s="173"/>
    </row>
    <row r="86" spans="1:7" ht="12.75" customHeight="1">
      <c r="A86" s="188"/>
      <c r="B86" s="177">
        <v>41</v>
      </c>
      <c r="C86" s="172" t="s">
        <v>168</v>
      </c>
      <c r="D86" s="180" t="s">
        <v>169</v>
      </c>
      <c r="E86" s="170" t="s">
        <v>98</v>
      </c>
      <c r="F86" s="174"/>
      <c r="G86" s="172" t="s">
        <v>109</v>
      </c>
    </row>
    <row r="87" spans="1:7" ht="12.75" customHeight="1" thickBot="1">
      <c r="A87" s="188"/>
      <c r="B87" s="178"/>
      <c r="C87" s="179"/>
      <c r="D87" s="160"/>
      <c r="E87" s="171"/>
      <c r="F87" s="175"/>
      <c r="G87" s="173"/>
    </row>
    <row r="88" spans="1:7" ht="12.75" customHeight="1">
      <c r="A88" s="188"/>
      <c r="B88" s="177">
        <v>42</v>
      </c>
      <c r="C88" s="172" t="s">
        <v>170</v>
      </c>
      <c r="D88" s="180" t="s">
        <v>171</v>
      </c>
      <c r="E88" s="170" t="s">
        <v>98</v>
      </c>
      <c r="F88" s="174"/>
      <c r="G88" s="172" t="s">
        <v>109</v>
      </c>
    </row>
    <row r="89" spans="1:7" ht="12.75" customHeight="1" thickBot="1">
      <c r="A89" s="188"/>
      <c r="B89" s="178"/>
      <c r="C89" s="179"/>
      <c r="D89" s="160"/>
      <c r="E89" s="171"/>
      <c r="F89" s="175"/>
      <c r="G89" s="173"/>
    </row>
    <row r="90" spans="1:7" ht="12.75" customHeight="1">
      <c r="A90" s="188"/>
      <c r="B90" s="177">
        <v>43</v>
      </c>
      <c r="C90" s="172" t="s">
        <v>172</v>
      </c>
      <c r="D90" s="180" t="s">
        <v>173</v>
      </c>
      <c r="E90" s="170" t="s">
        <v>98</v>
      </c>
      <c r="F90" s="174"/>
      <c r="G90" s="172" t="s">
        <v>109</v>
      </c>
    </row>
    <row r="91" spans="1:7" ht="12.75" customHeight="1">
      <c r="A91" s="188"/>
      <c r="B91" s="178"/>
      <c r="C91" s="179"/>
      <c r="D91" s="160"/>
      <c r="E91" s="171"/>
      <c r="F91" s="175"/>
      <c r="G91" s="173"/>
    </row>
    <row r="92" spans="1:7" ht="12.75" customHeight="1">
      <c r="A92" s="188"/>
      <c r="B92" s="191">
        <v>44</v>
      </c>
      <c r="C92" s="190"/>
      <c r="D92" s="188"/>
      <c r="E92" s="188"/>
      <c r="F92" s="189"/>
      <c r="G92" s="188"/>
    </row>
    <row r="93" spans="1:7" ht="12.75" customHeight="1">
      <c r="A93" s="188"/>
      <c r="B93" s="191"/>
      <c r="C93" s="190"/>
      <c r="D93" s="188"/>
      <c r="E93" s="188"/>
      <c r="F93" s="189"/>
      <c r="G93" s="188"/>
    </row>
    <row r="94" spans="1:7" ht="12.75" customHeight="1">
      <c r="A94" s="188"/>
      <c r="B94" s="191">
        <v>45</v>
      </c>
      <c r="C94" s="190"/>
      <c r="D94" s="188"/>
      <c r="E94" s="188"/>
      <c r="F94" s="189"/>
      <c r="G94" s="188"/>
    </row>
    <row r="95" spans="1:7" ht="12.75" customHeight="1">
      <c r="A95" s="188"/>
      <c r="B95" s="191"/>
      <c r="C95" s="190"/>
      <c r="D95" s="188"/>
      <c r="E95" s="188"/>
      <c r="F95" s="189"/>
      <c r="G95" s="188"/>
    </row>
    <row r="96" spans="1:7" ht="12.75" customHeight="1">
      <c r="A96" s="188"/>
      <c r="B96" s="191">
        <v>46</v>
      </c>
      <c r="C96" s="190"/>
      <c r="D96" s="188"/>
      <c r="E96" s="188"/>
      <c r="F96" s="189"/>
      <c r="G96" s="188"/>
    </row>
    <row r="97" spans="1:7" ht="12.75" customHeight="1">
      <c r="A97" s="188"/>
      <c r="B97" s="191"/>
      <c r="C97" s="190"/>
      <c r="D97" s="188"/>
      <c r="E97" s="188"/>
      <c r="F97" s="189"/>
      <c r="G97" s="188"/>
    </row>
    <row r="98" spans="1:7" ht="12.75" customHeight="1">
      <c r="A98" s="188"/>
      <c r="B98" s="191">
        <v>47</v>
      </c>
      <c r="C98" s="190"/>
      <c r="D98" s="188"/>
      <c r="E98" s="188"/>
      <c r="F98" s="189"/>
      <c r="G98" s="188"/>
    </row>
    <row r="99" spans="1:7" ht="12.75" customHeight="1">
      <c r="A99" s="188"/>
      <c r="B99" s="191"/>
      <c r="C99" s="190"/>
      <c r="D99" s="188"/>
      <c r="E99" s="188"/>
      <c r="F99" s="189"/>
      <c r="G99" s="188"/>
    </row>
    <row r="100" spans="1:7" ht="12.75" customHeight="1">
      <c r="A100" s="188"/>
      <c r="B100" s="191">
        <v>48</v>
      </c>
      <c r="C100" s="190"/>
      <c r="D100" s="188"/>
      <c r="E100" s="188"/>
      <c r="F100" s="189"/>
      <c r="G100" s="188"/>
    </row>
    <row r="101" spans="1:7" ht="12.75" customHeight="1">
      <c r="A101" s="188"/>
      <c r="B101" s="191"/>
      <c r="C101" s="190"/>
      <c r="D101" s="188"/>
      <c r="E101" s="188"/>
      <c r="F101" s="189"/>
      <c r="G101" s="188"/>
    </row>
    <row r="102" spans="1:7" ht="12.75" customHeight="1">
      <c r="A102" s="188"/>
      <c r="B102" s="191">
        <v>49</v>
      </c>
      <c r="C102" s="190"/>
      <c r="D102" s="188"/>
      <c r="E102" s="188"/>
      <c r="F102" s="189"/>
      <c r="G102" s="188"/>
    </row>
    <row r="103" spans="1:7" ht="12.75" customHeight="1">
      <c r="A103" s="188"/>
      <c r="B103" s="191"/>
      <c r="C103" s="190"/>
      <c r="D103" s="188"/>
      <c r="E103" s="188"/>
      <c r="F103" s="189"/>
      <c r="G103" s="188"/>
    </row>
    <row r="104" spans="1:7" ht="12.75" customHeight="1">
      <c r="A104" s="188"/>
      <c r="B104" s="191">
        <v>50</v>
      </c>
      <c r="C104" s="190"/>
      <c r="D104" s="188"/>
      <c r="E104" s="188"/>
      <c r="F104" s="189"/>
      <c r="G104" s="188"/>
    </row>
    <row r="105" spans="1:7" ht="12.75" customHeight="1">
      <c r="A105" s="188"/>
      <c r="B105" s="191"/>
      <c r="C105" s="190"/>
      <c r="D105" s="188"/>
      <c r="E105" s="188"/>
      <c r="F105" s="189"/>
      <c r="G105" s="188"/>
    </row>
    <row r="106" spans="1:7" ht="12.75" customHeight="1">
      <c r="A106" s="188"/>
      <c r="B106" s="191">
        <v>51</v>
      </c>
      <c r="C106" s="190"/>
      <c r="D106" s="188"/>
      <c r="E106" s="188"/>
      <c r="F106" s="189"/>
      <c r="G106" s="188"/>
    </row>
    <row r="107" spans="1:7" ht="12.75" customHeight="1">
      <c r="A107" s="188"/>
      <c r="B107" s="191"/>
      <c r="C107" s="190"/>
      <c r="D107" s="188"/>
      <c r="E107" s="188"/>
      <c r="F107" s="189"/>
      <c r="G107" s="188"/>
    </row>
    <row r="108" spans="1:7" ht="12.75" customHeight="1">
      <c r="A108" s="188"/>
      <c r="B108" s="191">
        <v>52</v>
      </c>
      <c r="C108" s="190"/>
      <c r="D108" s="188"/>
      <c r="E108" s="188"/>
      <c r="F108" s="189"/>
      <c r="G108" s="188"/>
    </row>
    <row r="109" spans="1:7" ht="12.75" customHeight="1">
      <c r="A109" s="188"/>
      <c r="B109" s="191"/>
      <c r="C109" s="190"/>
      <c r="D109" s="188"/>
      <c r="E109" s="188"/>
      <c r="F109" s="189"/>
      <c r="G109" s="188"/>
    </row>
    <row r="110" spans="1:7" ht="12.75" customHeight="1">
      <c r="A110" s="188"/>
      <c r="B110" s="191">
        <v>53</v>
      </c>
      <c r="C110" s="190"/>
      <c r="D110" s="188"/>
      <c r="E110" s="188"/>
      <c r="F110" s="189"/>
      <c r="G110" s="188"/>
    </row>
    <row r="111" spans="1:7" ht="12.75" customHeight="1">
      <c r="A111" s="188"/>
      <c r="B111" s="191"/>
      <c r="C111" s="190"/>
      <c r="D111" s="188"/>
      <c r="E111" s="188"/>
      <c r="F111" s="189"/>
      <c r="G111" s="188"/>
    </row>
    <row r="112" spans="1:7" ht="12.75" customHeight="1">
      <c r="A112" s="188"/>
      <c r="B112" s="191">
        <v>54</v>
      </c>
      <c r="C112" s="190"/>
      <c r="D112" s="188"/>
      <c r="E112" s="188"/>
      <c r="F112" s="189"/>
      <c r="G112" s="188"/>
    </row>
    <row r="113" spans="1:7" ht="12.75" customHeight="1">
      <c r="A113" s="188"/>
      <c r="B113" s="191"/>
      <c r="C113" s="190"/>
      <c r="D113" s="188"/>
      <c r="E113" s="188"/>
      <c r="F113" s="189"/>
      <c r="G113" s="188"/>
    </row>
    <row r="114" spans="1:7" ht="12.75" customHeight="1">
      <c r="A114" s="188"/>
      <c r="B114" s="191">
        <v>55</v>
      </c>
      <c r="C114" s="190"/>
      <c r="D114" s="188"/>
      <c r="E114" s="188"/>
      <c r="F114" s="189"/>
      <c r="G114" s="188"/>
    </row>
    <row r="115" spans="1:7" ht="12.75" customHeight="1">
      <c r="A115" s="188"/>
      <c r="B115" s="191"/>
      <c r="C115" s="190"/>
      <c r="D115" s="188"/>
      <c r="E115" s="188"/>
      <c r="F115" s="189"/>
      <c r="G115" s="188"/>
    </row>
    <row r="116" spans="1:7" ht="12.75" customHeight="1">
      <c r="A116" s="188"/>
      <c r="B116" s="191">
        <v>56</v>
      </c>
      <c r="C116" s="190"/>
      <c r="D116" s="188"/>
      <c r="E116" s="188"/>
      <c r="F116" s="189"/>
      <c r="G116" s="188"/>
    </row>
    <row r="117" spans="1:7" ht="12.75" customHeight="1">
      <c r="A117" s="188"/>
      <c r="B117" s="191"/>
      <c r="C117" s="190"/>
      <c r="D117" s="188"/>
      <c r="E117" s="188"/>
      <c r="F117" s="189"/>
      <c r="G117" s="188"/>
    </row>
    <row r="118" spans="1:7" ht="12.75" customHeight="1">
      <c r="A118" s="188"/>
      <c r="B118" s="191">
        <v>57</v>
      </c>
      <c r="C118" s="190"/>
      <c r="D118" s="188"/>
      <c r="E118" s="188"/>
      <c r="F118" s="189"/>
      <c r="G118" s="188"/>
    </row>
    <row r="119" spans="1:7" ht="12.75" customHeight="1">
      <c r="A119" s="188"/>
      <c r="B119" s="191"/>
      <c r="C119" s="190"/>
      <c r="D119" s="188"/>
      <c r="E119" s="188"/>
      <c r="F119" s="189"/>
      <c r="G119" s="188"/>
    </row>
    <row r="120" spans="1:7" ht="12.75" customHeight="1">
      <c r="A120" s="188"/>
      <c r="B120" s="191">
        <v>58</v>
      </c>
      <c r="C120" s="190"/>
      <c r="D120" s="188"/>
      <c r="E120" s="188"/>
      <c r="F120" s="189"/>
      <c r="G120" s="188"/>
    </row>
    <row r="121" spans="1:7" ht="12.75" customHeight="1">
      <c r="A121" s="188"/>
      <c r="B121" s="191"/>
      <c r="C121" s="190"/>
      <c r="D121" s="188"/>
      <c r="E121" s="188"/>
      <c r="F121" s="189"/>
      <c r="G121" s="188"/>
    </row>
    <row r="122" spans="1:7" ht="12.75" customHeight="1">
      <c r="A122" s="188"/>
      <c r="B122" s="191">
        <v>59</v>
      </c>
      <c r="C122" s="190"/>
      <c r="D122" s="188"/>
      <c r="E122" s="188"/>
      <c r="F122" s="189"/>
      <c r="G122" s="188"/>
    </row>
    <row r="123" spans="1:7" ht="12.75" customHeight="1">
      <c r="A123" s="188"/>
      <c r="B123" s="191"/>
      <c r="C123" s="190"/>
      <c r="D123" s="188"/>
      <c r="E123" s="188"/>
      <c r="F123" s="189"/>
      <c r="G123" s="188"/>
    </row>
    <row r="124" spans="1:7" ht="12.75" customHeight="1">
      <c r="A124" s="188"/>
      <c r="B124" s="191">
        <v>60</v>
      </c>
      <c r="C124" s="190"/>
      <c r="D124" s="188"/>
      <c r="E124" s="188"/>
      <c r="F124" s="189"/>
      <c r="G124" s="188"/>
    </row>
    <row r="125" spans="1:7" ht="12.75" customHeight="1">
      <c r="A125" s="188"/>
      <c r="B125" s="191"/>
      <c r="C125" s="190"/>
      <c r="D125" s="188"/>
      <c r="E125" s="188"/>
      <c r="F125" s="189"/>
      <c r="G125" s="188"/>
    </row>
    <row r="126" spans="1:7" ht="12.75" customHeight="1">
      <c r="A126" s="188"/>
      <c r="B126" s="191">
        <v>61</v>
      </c>
      <c r="C126" s="190"/>
      <c r="D126" s="188"/>
      <c r="E126" s="188"/>
      <c r="F126" s="189"/>
      <c r="G126" s="188"/>
    </row>
    <row r="127" spans="1:7" ht="12.75" customHeight="1">
      <c r="A127" s="188"/>
      <c r="B127" s="191"/>
      <c r="C127" s="190"/>
      <c r="D127" s="188"/>
      <c r="E127" s="188"/>
      <c r="F127" s="189"/>
      <c r="G127" s="188"/>
    </row>
    <row r="128" spans="1:7" ht="12.75" customHeight="1">
      <c r="A128" s="188"/>
      <c r="B128" s="191">
        <v>62</v>
      </c>
      <c r="C128" s="190"/>
      <c r="D128" s="188"/>
      <c r="E128" s="188"/>
      <c r="F128" s="189"/>
      <c r="G128" s="188"/>
    </row>
    <row r="129" spans="1:7" ht="12.75" customHeight="1">
      <c r="A129" s="188"/>
      <c r="B129" s="191"/>
      <c r="C129" s="190"/>
      <c r="D129" s="188"/>
      <c r="E129" s="188"/>
      <c r="F129" s="189"/>
      <c r="G129" s="188"/>
    </row>
    <row r="130" spans="1:7" ht="12.75">
      <c r="A130" s="188"/>
      <c r="B130" s="191">
        <v>63</v>
      </c>
      <c r="C130" s="190"/>
      <c r="D130" s="188"/>
      <c r="E130" s="188"/>
      <c r="F130" s="189"/>
      <c r="G130" s="188"/>
    </row>
    <row r="131" spans="1:7" ht="12.75">
      <c r="A131" s="188"/>
      <c r="B131" s="191"/>
      <c r="C131" s="190"/>
      <c r="D131" s="188"/>
      <c r="E131" s="188"/>
      <c r="F131" s="189"/>
      <c r="G131" s="188"/>
    </row>
    <row r="132" spans="1:7" ht="12.75">
      <c r="A132" s="188"/>
      <c r="B132" s="191">
        <v>64</v>
      </c>
      <c r="C132" s="190"/>
      <c r="D132" s="188"/>
      <c r="E132" s="188"/>
      <c r="F132" s="189"/>
      <c r="G132" s="188"/>
    </row>
    <row r="133" spans="1:7" ht="12.75">
      <c r="A133" s="188"/>
      <c r="B133" s="191"/>
      <c r="C133" s="190"/>
      <c r="D133" s="188"/>
      <c r="E133" s="188"/>
      <c r="F133" s="189"/>
      <c r="G133" s="188"/>
    </row>
    <row r="134" spans="1:6" ht="12.75">
      <c r="A134" s="128" t="str">
        <f>HYPERLINK('[1]реквизиты'!$A$6)</f>
        <v>Гл. судья, судья ВК</v>
      </c>
      <c r="B134" s="26"/>
      <c r="C134" s="129"/>
      <c r="D134" s="130"/>
      <c r="E134" s="131" t="str">
        <f>HYPERLINK('[1]реквизиты'!$G$6)</f>
        <v>Джанбеков Т. А.</v>
      </c>
      <c r="F134" s="132" t="str">
        <f>HYPERLINK('[1]реквизиты'!$G$7)</f>
        <v>/г. Каспийск/</v>
      </c>
    </row>
    <row r="135" spans="1:7" ht="12.75">
      <c r="A135" s="128" t="str">
        <f>HYPERLINK('[1]реквизиты'!$A$8)</f>
        <v>Гл. секретарь, судья ВК</v>
      </c>
      <c r="B135" s="26"/>
      <c r="C135" s="129"/>
      <c r="D135" s="130"/>
      <c r="E135" s="131" t="str">
        <f>HYPERLINK('[1]реквизиты'!$G$8)</f>
        <v>Ляликова С Я.</v>
      </c>
      <c r="F135" s="132" t="str">
        <f>HYPERLINK('[1]реквизиты'!$G$9)</f>
        <v>/г.Владикавказ/</v>
      </c>
      <c r="G135" s="26"/>
    </row>
    <row r="136" spans="1:7" ht="12.75">
      <c r="A136" s="26"/>
      <c r="B136" s="26"/>
      <c r="C136" s="26"/>
      <c r="D136" s="26"/>
      <c r="E136" s="26"/>
      <c r="G136" s="26"/>
    </row>
  </sheetData>
  <sheetProtection/>
  <mergeCells count="460">
    <mergeCell ref="D132:D133"/>
    <mergeCell ref="E132:E133"/>
    <mergeCell ref="F132:F133"/>
    <mergeCell ref="A1:G1"/>
    <mergeCell ref="B2:C2"/>
    <mergeCell ref="D2:G2"/>
    <mergeCell ref="C3:D3"/>
    <mergeCell ref="F3:G3"/>
    <mergeCell ref="G130:G131"/>
    <mergeCell ref="G126:G127"/>
    <mergeCell ref="D128:D129"/>
    <mergeCell ref="E128:E129"/>
    <mergeCell ref="F128:F129"/>
    <mergeCell ref="G132:G133"/>
    <mergeCell ref="A130:A131"/>
    <mergeCell ref="B130:B131"/>
    <mergeCell ref="C130:C131"/>
    <mergeCell ref="D130:D131"/>
    <mergeCell ref="E130:E131"/>
    <mergeCell ref="F130:F131"/>
    <mergeCell ref="A132:A133"/>
    <mergeCell ref="B132:B133"/>
    <mergeCell ref="C132:C133"/>
    <mergeCell ref="G128:G129"/>
    <mergeCell ref="A126:A127"/>
    <mergeCell ref="B126:B127"/>
    <mergeCell ref="C126:C127"/>
    <mergeCell ref="D126:D127"/>
    <mergeCell ref="E126:E127"/>
    <mergeCell ref="F126:F127"/>
    <mergeCell ref="A128:A129"/>
    <mergeCell ref="B128:B129"/>
    <mergeCell ref="C128:C129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F4:F5"/>
    <mergeCell ref="F6:F7"/>
    <mergeCell ref="F8:F9"/>
    <mergeCell ref="F10:F11"/>
    <mergeCell ref="G22:G23"/>
    <mergeCell ref="G24:G25"/>
    <mergeCell ref="F20:F21"/>
    <mergeCell ref="C70:C71"/>
    <mergeCell ref="D70:D71"/>
    <mergeCell ref="E70:E71"/>
    <mergeCell ref="F70:F71"/>
    <mergeCell ref="A10:A11"/>
    <mergeCell ref="A4:A5"/>
    <mergeCell ref="F32:F33"/>
    <mergeCell ref="F14:F15"/>
    <mergeCell ref="F16:F17"/>
    <mergeCell ref="F18:F19"/>
    <mergeCell ref="B4:B5"/>
    <mergeCell ref="C4:C5"/>
    <mergeCell ref="D4:D5"/>
    <mergeCell ref="A68:A69"/>
    <mergeCell ref="B68:B69"/>
    <mergeCell ref="C68:C69"/>
    <mergeCell ref="D68:D69"/>
    <mergeCell ref="A64:A65"/>
    <mergeCell ref="B64:B65"/>
    <mergeCell ref="C64:C65"/>
    <mergeCell ref="E68:E69"/>
    <mergeCell ref="G68:G69"/>
    <mergeCell ref="F68:F69"/>
    <mergeCell ref="A66:A67"/>
    <mergeCell ref="B66:B67"/>
    <mergeCell ref="C66:C67"/>
    <mergeCell ref="D66:D67"/>
    <mergeCell ref="E66:E67"/>
    <mergeCell ref="G66:G67"/>
    <mergeCell ref="F66:F67"/>
    <mergeCell ref="D64:D65"/>
    <mergeCell ref="E64:E65"/>
    <mergeCell ref="G64:G65"/>
    <mergeCell ref="F64:F65"/>
    <mergeCell ref="A62:A63"/>
    <mergeCell ref="B62:B63"/>
    <mergeCell ref="C62:C63"/>
    <mergeCell ref="D62:D63"/>
    <mergeCell ref="E62:E63"/>
    <mergeCell ref="G62:G63"/>
    <mergeCell ref="F62:F63"/>
    <mergeCell ref="A60:A61"/>
    <mergeCell ref="B60:B61"/>
    <mergeCell ref="C60:C61"/>
    <mergeCell ref="D60:D61"/>
    <mergeCell ref="E60:E61"/>
    <mergeCell ref="G60:G61"/>
    <mergeCell ref="F60:F61"/>
    <mergeCell ref="A58:A59"/>
    <mergeCell ref="B58:B59"/>
    <mergeCell ref="C58:C59"/>
    <mergeCell ref="D58:D59"/>
    <mergeCell ref="E58:E59"/>
    <mergeCell ref="G58:G59"/>
    <mergeCell ref="F58:F59"/>
    <mergeCell ref="A56:A57"/>
    <mergeCell ref="B56:B57"/>
    <mergeCell ref="C56:C57"/>
    <mergeCell ref="D56:D57"/>
    <mergeCell ref="E56:E57"/>
    <mergeCell ref="G56:G57"/>
    <mergeCell ref="F56:F57"/>
    <mergeCell ref="A54:A55"/>
    <mergeCell ref="B54:B55"/>
    <mergeCell ref="C54:C55"/>
    <mergeCell ref="D54:D55"/>
    <mergeCell ref="E54:E55"/>
    <mergeCell ref="G54:G55"/>
    <mergeCell ref="F54:F55"/>
    <mergeCell ref="A52:A53"/>
    <mergeCell ref="B52:B53"/>
    <mergeCell ref="C52:C53"/>
    <mergeCell ref="D52:D53"/>
    <mergeCell ref="E52:E53"/>
    <mergeCell ref="G52:G53"/>
    <mergeCell ref="F52:F53"/>
    <mergeCell ref="A50:A51"/>
    <mergeCell ref="B50:B51"/>
    <mergeCell ref="C50:C51"/>
    <mergeCell ref="D50:D51"/>
    <mergeCell ref="E50:E51"/>
    <mergeCell ref="G50:G51"/>
    <mergeCell ref="F50:F51"/>
    <mergeCell ref="A48:A49"/>
    <mergeCell ref="B48:B49"/>
    <mergeCell ref="C48:C49"/>
    <mergeCell ref="D48:D49"/>
    <mergeCell ref="E48:E49"/>
    <mergeCell ref="G48:G49"/>
    <mergeCell ref="F48:F49"/>
    <mergeCell ref="A46:A47"/>
    <mergeCell ref="B46:B47"/>
    <mergeCell ref="C46:C47"/>
    <mergeCell ref="D46:D47"/>
    <mergeCell ref="E46:E47"/>
    <mergeCell ref="G46:G47"/>
    <mergeCell ref="F46:F47"/>
    <mergeCell ref="A44:A45"/>
    <mergeCell ref="B44:B45"/>
    <mergeCell ref="C44:C45"/>
    <mergeCell ref="D44:D45"/>
    <mergeCell ref="E44:E45"/>
    <mergeCell ref="G44:G45"/>
    <mergeCell ref="F44:F45"/>
    <mergeCell ref="A42:A43"/>
    <mergeCell ref="B42:B43"/>
    <mergeCell ref="C42:C43"/>
    <mergeCell ref="D42:D43"/>
    <mergeCell ref="E42:E43"/>
    <mergeCell ref="G42:G43"/>
    <mergeCell ref="F42:F43"/>
    <mergeCell ref="B34:B35"/>
    <mergeCell ref="B36:B37"/>
    <mergeCell ref="B38:B39"/>
    <mergeCell ref="B40:B41"/>
    <mergeCell ref="A34:A35"/>
    <mergeCell ref="A36:A37"/>
    <mergeCell ref="A38:A39"/>
    <mergeCell ref="A40:A41"/>
    <mergeCell ref="C38:C39"/>
    <mergeCell ref="D38:D39"/>
    <mergeCell ref="E38:E39"/>
    <mergeCell ref="G38:G39"/>
    <mergeCell ref="F38:F39"/>
    <mergeCell ref="C40:C41"/>
    <mergeCell ref="D40:D41"/>
    <mergeCell ref="E40:E41"/>
    <mergeCell ref="G40:G41"/>
    <mergeCell ref="F40:F41"/>
    <mergeCell ref="C34:C35"/>
    <mergeCell ref="D34:D35"/>
    <mergeCell ref="E34:E35"/>
    <mergeCell ref="G34:G35"/>
    <mergeCell ref="F34:F35"/>
    <mergeCell ref="C36:C37"/>
    <mergeCell ref="D36:D37"/>
    <mergeCell ref="E36:E37"/>
    <mergeCell ref="G36:G37"/>
    <mergeCell ref="F36:F37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D12:D13"/>
    <mergeCell ref="D6:D7"/>
    <mergeCell ref="G6:G7"/>
    <mergeCell ref="E10:E11"/>
    <mergeCell ref="G10:G11"/>
    <mergeCell ref="E8:E9"/>
    <mergeCell ref="G8:G9"/>
    <mergeCell ref="E16:E17"/>
    <mergeCell ref="G16:G17"/>
    <mergeCell ref="E12:E13"/>
    <mergeCell ref="G12:G13"/>
    <mergeCell ref="E14:E15"/>
    <mergeCell ref="G14:G15"/>
    <mergeCell ref="F12:F13"/>
    <mergeCell ref="A14:A15"/>
    <mergeCell ref="B14:B15"/>
    <mergeCell ref="C14:C15"/>
    <mergeCell ref="D14:D15"/>
    <mergeCell ref="B10:B11"/>
    <mergeCell ref="C10:C11"/>
    <mergeCell ref="D10:D11"/>
    <mergeCell ref="A12:A13"/>
    <mergeCell ref="B12:B13"/>
    <mergeCell ref="C12:C13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E18:E19"/>
    <mergeCell ref="G18:G19"/>
    <mergeCell ref="E20:E21"/>
    <mergeCell ref="G20:G21"/>
    <mergeCell ref="A22:A23"/>
    <mergeCell ref="B22:B23"/>
    <mergeCell ref="C22:C23"/>
    <mergeCell ref="D22:D23"/>
    <mergeCell ref="F22:F23"/>
    <mergeCell ref="F24:F25"/>
    <mergeCell ref="E22:E23"/>
    <mergeCell ref="E24:E25"/>
    <mergeCell ref="A24:A25"/>
    <mergeCell ref="B24:B25"/>
    <mergeCell ref="A26:A27"/>
    <mergeCell ref="B26:B27"/>
    <mergeCell ref="C26:C27"/>
    <mergeCell ref="D26:D27"/>
    <mergeCell ref="C24:C25"/>
    <mergeCell ref="D24:D25"/>
    <mergeCell ref="E26:E27"/>
    <mergeCell ref="G26:G27"/>
    <mergeCell ref="F26:F27"/>
    <mergeCell ref="F28:F29"/>
    <mergeCell ref="E28:E29"/>
    <mergeCell ref="G28:G29"/>
    <mergeCell ref="B32:B33"/>
    <mergeCell ref="C32:C33"/>
    <mergeCell ref="D32:D33"/>
    <mergeCell ref="A28:A29"/>
    <mergeCell ref="B28:B29"/>
    <mergeCell ref="C28:C29"/>
    <mergeCell ref="D28:D29"/>
    <mergeCell ref="E30:E31"/>
    <mergeCell ref="G30:G31"/>
    <mergeCell ref="F30:F31"/>
    <mergeCell ref="E32:E33"/>
    <mergeCell ref="G32:G33"/>
    <mergeCell ref="A30:A31"/>
    <mergeCell ref="B30:B31"/>
    <mergeCell ref="C30:C31"/>
    <mergeCell ref="D30:D31"/>
    <mergeCell ref="A32:A3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22">
      <selection activeCell="H40" sqref="H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192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93"/>
      <c r="C1" s="193"/>
      <c r="D1" s="193"/>
      <c r="E1" s="193"/>
      <c r="F1" s="193"/>
      <c r="G1" s="193"/>
      <c r="H1" s="194"/>
    </row>
    <row r="2" spans="4:6" ht="12.75" customHeight="1">
      <c r="D2" s="202" t="str">
        <f>HYPERLINK('пр.взв.'!F3)</f>
        <v>в.к.  64 кг</v>
      </c>
      <c r="E2" s="202"/>
      <c r="F2" s="202"/>
    </row>
    <row r="3" spans="3:6" ht="19.5" customHeight="1">
      <c r="C3" s="65" t="s">
        <v>29</v>
      </c>
      <c r="D3" s="203"/>
      <c r="E3" s="203"/>
      <c r="F3" s="203"/>
    </row>
    <row r="4" ht="21" customHeight="1">
      <c r="C4" s="66" t="s">
        <v>12</v>
      </c>
    </row>
    <row r="5" spans="1:8" ht="12.75">
      <c r="A5" s="198" t="s">
        <v>13</v>
      </c>
      <c r="B5" s="198" t="s">
        <v>3</v>
      </c>
      <c r="C5" s="166" t="s">
        <v>4</v>
      </c>
      <c r="D5" s="198" t="s">
        <v>14</v>
      </c>
      <c r="E5" s="198" t="s">
        <v>15</v>
      </c>
      <c r="F5" s="198" t="s">
        <v>16</v>
      </c>
      <c r="G5" s="198" t="s">
        <v>17</v>
      </c>
      <c r="H5" s="198" t="s">
        <v>18</v>
      </c>
    </row>
    <row r="6" spans="1:8" ht="12.75">
      <c r="A6" s="165"/>
      <c r="B6" s="165"/>
      <c r="C6" s="165"/>
      <c r="D6" s="165"/>
      <c r="E6" s="165"/>
      <c r="F6" s="165"/>
      <c r="G6" s="165"/>
      <c r="H6" s="165"/>
    </row>
    <row r="7" spans="1:8" ht="12.75">
      <c r="A7" s="201"/>
      <c r="B7" s="200"/>
      <c r="C7" s="196" t="e">
        <f>VLOOKUP(B7,'пр.взв.'!B6:C69,2,FALSE)</f>
        <v>#N/A</v>
      </c>
      <c r="D7" s="196" t="e">
        <f>VLOOKUP(B7,'пр.взв.'!B6:D69,3,FALSE)</f>
        <v>#N/A</v>
      </c>
      <c r="E7" s="196" t="e">
        <f>VLOOKUP(B7,'пр.взв.'!B6:E69,4,FALSE)</f>
        <v>#N/A</v>
      </c>
      <c r="F7" s="197"/>
      <c r="G7" s="189"/>
      <c r="H7" s="198"/>
    </row>
    <row r="8" spans="1:8" ht="12.75">
      <c r="A8" s="201"/>
      <c r="B8" s="198"/>
      <c r="C8" s="196"/>
      <c r="D8" s="196"/>
      <c r="E8" s="196"/>
      <c r="F8" s="197"/>
      <c r="G8" s="189"/>
      <c r="H8" s="198"/>
    </row>
    <row r="9" spans="1:8" ht="12.75">
      <c r="A9" s="199"/>
      <c r="B9" s="200"/>
      <c r="C9" s="196" t="e">
        <f>VLOOKUP(B9,'пр.взв.'!B6:C71,2,FALSE)</f>
        <v>#N/A</v>
      </c>
      <c r="D9" s="196" t="e">
        <f>VLOOKUP(B9,'пр.взв.'!B6:D71,3,FALSE)</f>
        <v>#N/A</v>
      </c>
      <c r="E9" s="196" t="e">
        <f>VLOOKUP(B9,'пр.взв.'!B6:E71,4,FALSE)</f>
        <v>#N/A</v>
      </c>
      <c r="F9" s="197"/>
      <c r="G9" s="198"/>
      <c r="H9" s="198"/>
    </row>
    <row r="10" spans="1:8" ht="12.75">
      <c r="A10" s="199"/>
      <c r="B10" s="198"/>
      <c r="C10" s="196"/>
      <c r="D10" s="196"/>
      <c r="E10" s="196"/>
      <c r="F10" s="197"/>
      <c r="G10" s="198"/>
      <c r="H10" s="198"/>
    </row>
    <row r="11" spans="1:2" ht="34.5" customHeight="1">
      <c r="A11" s="32" t="s">
        <v>19</v>
      </c>
      <c r="B11" s="32"/>
    </row>
    <row r="12" spans="2:8" ht="19.5" customHeight="1">
      <c r="B12" s="32" t="s">
        <v>0</v>
      </c>
      <c r="C12" s="67"/>
      <c r="D12" s="67"/>
      <c r="E12" s="67"/>
      <c r="F12" s="67"/>
      <c r="G12" s="67"/>
      <c r="H12" s="67"/>
    </row>
    <row r="13" spans="2:8" ht="19.5" customHeight="1">
      <c r="B13" s="32" t="s">
        <v>1</v>
      </c>
      <c r="C13" s="67"/>
      <c r="D13" s="67"/>
      <c r="E13" s="67"/>
      <c r="F13" s="67"/>
      <c r="G13" s="67"/>
      <c r="H13" s="67"/>
    </row>
    <row r="14" ht="19.5" customHeight="1"/>
    <row r="15" spans="3:7" ht="24" customHeight="1">
      <c r="C15" s="65" t="s">
        <v>29</v>
      </c>
      <c r="D15" s="203" t="str">
        <f>HYPERLINK('пр.взв.'!F3)</f>
        <v>в.к.  64 кг</v>
      </c>
      <c r="E15" s="203"/>
      <c r="F15" s="203"/>
      <c r="G15" s="134"/>
    </row>
    <row r="16" spans="3:7" ht="12.75" customHeight="1">
      <c r="C16" s="66" t="s">
        <v>20</v>
      </c>
      <c r="D16" s="204"/>
      <c r="E16" s="204"/>
      <c r="F16" s="204"/>
      <c r="G16" s="135"/>
    </row>
    <row r="17" spans="1:8" ht="12.75">
      <c r="A17" s="198" t="s">
        <v>13</v>
      </c>
      <c r="B17" s="198" t="s">
        <v>3</v>
      </c>
      <c r="C17" s="166" t="s">
        <v>4</v>
      </c>
      <c r="D17" s="166" t="s">
        <v>14</v>
      </c>
      <c r="E17" s="166" t="s">
        <v>15</v>
      </c>
      <c r="F17" s="166" t="s">
        <v>16</v>
      </c>
      <c r="G17" s="166" t="s">
        <v>17</v>
      </c>
      <c r="H17" s="198" t="s">
        <v>18</v>
      </c>
    </row>
    <row r="18" spans="1:8" ht="12.75">
      <c r="A18" s="165"/>
      <c r="B18" s="165"/>
      <c r="C18" s="165"/>
      <c r="D18" s="165"/>
      <c r="E18" s="165"/>
      <c r="F18" s="165"/>
      <c r="G18" s="165"/>
      <c r="H18" s="165"/>
    </row>
    <row r="19" spans="1:8" ht="12.75">
      <c r="A19" s="201"/>
      <c r="B19" s="200"/>
      <c r="C19" s="196" t="e">
        <f>VLOOKUP(B19,'пр.взв.'!B6:C81,2,FALSE)</f>
        <v>#N/A</v>
      </c>
      <c r="D19" s="196" t="e">
        <f>VLOOKUP(B19,'пр.взв.'!B6:D81,3,FALSE)</f>
        <v>#N/A</v>
      </c>
      <c r="E19" s="196" t="e">
        <f>VLOOKUP(B19,'пр.взв.'!B6:E81,4,FALSE)</f>
        <v>#N/A</v>
      </c>
      <c r="F19" s="197"/>
      <c r="G19" s="189"/>
      <c r="H19" s="198"/>
    </row>
    <row r="20" spans="1:8" ht="12.75">
      <c r="A20" s="201"/>
      <c r="B20" s="198"/>
      <c r="C20" s="196"/>
      <c r="D20" s="196"/>
      <c r="E20" s="196"/>
      <c r="F20" s="197"/>
      <c r="G20" s="189"/>
      <c r="H20" s="198"/>
    </row>
    <row r="21" spans="1:8" ht="12.75">
      <c r="A21" s="199"/>
      <c r="B21" s="200"/>
      <c r="C21" s="196" t="e">
        <f>VLOOKUP(B21,'пр.взв.'!B6:C83,2,FALSE)</f>
        <v>#N/A</v>
      </c>
      <c r="D21" s="196" t="e">
        <f>VLOOKUP(B21,'пр.взв.'!B6:D83,3,FALSE)</f>
        <v>#N/A</v>
      </c>
      <c r="E21" s="196" t="e">
        <f>VLOOKUP(B21,'пр.взв.'!B6:E83,4,FALSE)</f>
        <v>#N/A</v>
      </c>
      <c r="F21" s="197"/>
      <c r="G21" s="198"/>
      <c r="H21" s="198"/>
    </row>
    <row r="22" spans="1:8" ht="12.75">
      <c r="A22" s="199"/>
      <c r="B22" s="198"/>
      <c r="C22" s="196"/>
      <c r="D22" s="196"/>
      <c r="E22" s="196"/>
      <c r="F22" s="197"/>
      <c r="G22" s="198"/>
      <c r="H22" s="198"/>
    </row>
    <row r="23" spans="1:2" ht="32.25" customHeight="1">
      <c r="A23" s="32" t="s">
        <v>19</v>
      </c>
      <c r="B23" s="32"/>
    </row>
    <row r="24" spans="2:8" ht="19.5" customHeight="1">
      <c r="B24" s="32" t="s">
        <v>0</v>
      </c>
      <c r="C24" s="67"/>
      <c r="D24" s="67"/>
      <c r="E24" s="67"/>
      <c r="F24" s="67"/>
      <c r="G24" s="67"/>
      <c r="H24" s="67"/>
    </row>
    <row r="25" spans="2:8" ht="19.5" customHeight="1">
      <c r="B25" s="32" t="s">
        <v>1</v>
      </c>
      <c r="C25" s="67"/>
      <c r="D25" s="67"/>
      <c r="E25" s="67"/>
      <c r="F25" s="67"/>
      <c r="G25" s="67"/>
      <c r="H25" s="67"/>
    </row>
    <row r="27" spans="4:6" ht="12.75">
      <c r="D27" s="12"/>
      <c r="E27" s="12"/>
      <c r="F27" s="12"/>
    </row>
    <row r="28" spans="4:7" ht="12.75" customHeight="1">
      <c r="D28" s="203" t="str">
        <f>HYPERLINK('пр.взв.'!F3)</f>
        <v>в.к.  64 кг</v>
      </c>
      <c r="E28" s="203"/>
      <c r="F28" s="203"/>
      <c r="G28" s="134"/>
    </row>
    <row r="29" spans="3:7" ht="15.75" customHeight="1">
      <c r="C29" s="64" t="s">
        <v>21</v>
      </c>
      <c r="D29" s="204"/>
      <c r="E29" s="204"/>
      <c r="F29" s="204"/>
      <c r="G29" s="135"/>
    </row>
    <row r="30" spans="1:8" ht="12.75">
      <c r="A30" s="198" t="s">
        <v>13</v>
      </c>
      <c r="B30" s="198" t="s">
        <v>3</v>
      </c>
      <c r="C30" s="166" t="s">
        <v>4</v>
      </c>
      <c r="D30" s="166" t="s">
        <v>14</v>
      </c>
      <c r="E30" s="166" t="s">
        <v>15</v>
      </c>
      <c r="F30" s="166" t="s">
        <v>16</v>
      </c>
      <c r="G30" s="166" t="s">
        <v>17</v>
      </c>
      <c r="H30" s="198" t="s">
        <v>18</v>
      </c>
    </row>
    <row r="31" spans="1:8" ht="12.75">
      <c r="A31" s="165"/>
      <c r="B31" s="165"/>
      <c r="C31" s="165"/>
      <c r="D31" s="165"/>
      <c r="E31" s="165"/>
      <c r="F31" s="165"/>
      <c r="G31" s="165"/>
      <c r="H31" s="165"/>
    </row>
    <row r="32" spans="1:8" ht="12.75">
      <c r="A32" s="201"/>
      <c r="B32" s="200"/>
      <c r="C32" s="196" t="e">
        <f>VLOOKUP(B32,'пр.взв.'!B6:C94,2,FALSE)</f>
        <v>#N/A</v>
      </c>
      <c r="D32" s="196" t="e">
        <f>VLOOKUP(B32,'пр.взв.'!B6:D94,3,FALSE)</f>
        <v>#N/A</v>
      </c>
      <c r="E32" s="196" t="e">
        <f>VLOOKUP(B32,'пр.взв.'!B6:E94,4,FALSE)</f>
        <v>#N/A</v>
      </c>
      <c r="F32" s="197"/>
      <c r="G32" s="189"/>
      <c r="H32" s="198"/>
    </row>
    <row r="33" spans="1:8" ht="12.75">
      <c r="A33" s="201"/>
      <c r="B33" s="198"/>
      <c r="C33" s="196"/>
      <c r="D33" s="196"/>
      <c r="E33" s="196"/>
      <c r="F33" s="197"/>
      <c r="G33" s="189"/>
      <c r="H33" s="198"/>
    </row>
    <row r="34" spans="1:8" ht="12.75">
      <c r="A34" s="199"/>
      <c r="B34" s="200"/>
      <c r="C34" s="196" t="e">
        <f>VLOOKUP(B34,'пр.взв.'!B6:C96,2,FALSE)</f>
        <v>#N/A</v>
      </c>
      <c r="D34" s="196" t="e">
        <f>VLOOKUP(B34,'пр.взв.'!B6:D96,3,FALSE)</f>
        <v>#N/A</v>
      </c>
      <c r="E34" s="196" t="e">
        <f>VLOOKUP(B34,'пр.взв.'!B6:E96,4,FALSE)</f>
        <v>#N/A</v>
      </c>
      <c r="F34" s="197"/>
      <c r="G34" s="198"/>
      <c r="H34" s="198"/>
    </row>
    <row r="35" spans="1:8" ht="12.75">
      <c r="A35" s="199"/>
      <c r="B35" s="198"/>
      <c r="C35" s="196"/>
      <c r="D35" s="196"/>
      <c r="E35" s="196"/>
      <c r="F35" s="197"/>
      <c r="G35" s="198"/>
      <c r="H35" s="198"/>
    </row>
    <row r="36" spans="1:2" ht="38.25" customHeight="1">
      <c r="A36" s="32" t="s">
        <v>19</v>
      </c>
      <c r="B36" s="32"/>
    </row>
    <row r="37" spans="2:8" ht="19.5" customHeight="1">
      <c r="B37" s="32" t="s">
        <v>0</v>
      </c>
      <c r="C37" s="67"/>
      <c r="D37" s="67"/>
      <c r="E37" s="67"/>
      <c r="F37" s="67"/>
      <c r="G37" s="67"/>
      <c r="H37" s="67"/>
    </row>
    <row r="38" spans="2:8" ht="19.5" customHeight="1">
      <c r="B38" s="32" t="s">
        <v>1</v>
      </c>
      <c r="C38" s="67"/>
      <c r="D38" s="67"/>
      <c r="E38" s="67"/>
      <c r="F38" s="67"/>
      <c r="G38" s="67"/>
      <c r="H38" s="67"/>
    </row>
    <row r="42" spans="1:7" ht="12.75">
      <c r="A42" s="27">
        <f>HYPERLINK('[1]реквизиты'!$A$20)</f>
      </c>
      <c r="B42" s="31"/>
      <c r="C42" s="31"/>
      <c r="D42" s="31"/>
      <c r="E42" s="12"/>
      <c r="F42" s="68">
        <f>HYPERLINK('[1]реквизиты'!$G$20)</f>
      </c>
      <c r="G42" s="29">
        <f>HYPERLINK('[1]реквизиты'!$G$21)</f>
      </c>
    </row>
    <row r="43" spans="1:7" ht="12.75">
      <c r="A43" s="31"/>
      <c r="B43" s="31"/>
      <c r="C43" s="31"/>
      <c r="D43" s="31"/>
      <c r="E43" s="12"/>
      <c r="F43" s="141"/>
      <c r="G43" s="12"/>
    </row>
    <row r="44" spans="1:7" ht="12.75">
      <c r="A44" s="28">
        <f>HYPERLINK('[1]реквизиты'!$A$22)</f>
      </c>
      <c r="C44" s="31"/>
      <c r="D44" s="31"/>
      <c r="E44" s="28"/>
      <c r="F44" s="68">
        <f>HYPERLINK('[1]реквизиты'!$G$22)</f>
      </c>
      <c r="G44" s="30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6"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22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07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207"/>
      <c r="C1" s="207"/>
      <c r="D1" s="207"/>
      <c r="E1" s="207"/>
      <c r="F1" s="207"/>
      <c r="G1" s="207"/>
      <c r="H1" s="207"/>
    </row>
    <row r="2" spans="1:8" ht="13.5" customHeight="1" thickBot="1">
      <c r="A2" s="156"/>
      <c r="B2" s="208"/>
      <c r="C2" s="208"/>
      <c r="D2" s="208"/>
      <c r="E2" s="208"/>
      <c r="F2" s="208"/>
      <c r="G2" s="208"/>
      <c r="H2" s="209" t="str">
        <f>HYPERLINK('пр.взв.'!F3)</f>
        <v>в.к.  64 кг</v>
      </c>
    </row>
    <row r="3" spans="1:8" ht="12" customHeight="1">
      <c r="A3" s="210">
        <v>2</v>
      </c>
      <c r="B3" s="212" t="str">
        <f>VLOOKUP(A3,'пр.взв.'!B5:C132,2,FALSE)</f>
        <v>ОСМАНОВ МАХМУД АЛИАСХАБОВИЧ</v>
      </c>
      <c r="C3" s="212" t="str">
        <f>VLOOKUP(A3,'пр.взв.'!B5:G132,3,FALSE)</f>
        <v>01.08.2003 1 РАЗРЯД</v>
      </c>
      <c r="D3" s="212" t="str">
        <f>VLOOKUP(A3,'пр.взв.'!B5:E132,4,FALSE)</f>
        <v>РД ПР</v>
      </c>
      <c r="H3" s="209"/>
    </row>
    <row r="4" spans="1:8" ht="12" customHeight="1">
      <c r="A4" s="211"/>
      <c r="B4" s="213"/>
      <c r="C4" s="213"/>
      <c r="D4" s="213"/>
      <c r="E4" s="1"/>
      <c r="F4" s="1"/>
      <c r="H4" s="209" t="s">
        <v>11</v>
      </c>
    </row>
    <row r="5" spans="1:8" ht="12" customHeight="1">
      <c r="A5" s="211">
        <v>34</v>
      </c>
      <c r="B5" s="215" t="str">
        <f>VLOOKUP(A5,'пр.взв.'!B7:C134,2,FALSE)</f>
        <v>ГАМУРЗИЕВ МАГОМЕД-БАЗИР ИДРИСОВИЧ</v>
      </c>
      <c r="C5" s="215" t="str">
        <f>VLOOKUP(A5,'пр.взв.'!B7:G134,3,FALSE)</f>
        <v>18.07.2003 1 РАЗРЯД</v>
      </c>
      <c r="D5" s="215" t="str">
        <f>VLOOKUP(A5,'пр.взв.'!B7:E134,4,FALSE)</f>
        <v>РИ</v>
      </c>
      <c r="E5" s="3"/>
      <c r="F5" s="1"/>
      <c r="G5" s="1"/>
      <c r="H5" s="209"/>
    </row>
    <row r="6" spans="1:7" ht="12" customHeight="1" thickBot="1">
      <c r="A6" s="214"/>
      <c r="B6" s="216"/>
      <c r="C6" s="216"/>
      <c r="D6" s="216"/>
      <c r="E6" s="4"/>
      <c r="F6" s="8"/>
      <c r="G6" s="1"/>
    </row>
    <row r="7" spans="1:7" ht="12" customHeight="1">
      <c r="A7" s="210">
        <v>18</v>
      </c>
      <c r="B7" s="212" t="str">
        <f>VLOOKUP(A7,'пр.взв.'!B9:C136,2,FALSE)</f>
        <v>ЩЕРБАКОВ ДАНИЛ ВАЛЬЕВИЧ</v>
      </c>
      <c r="C7" s="212" t="str">
        <f>VLOOKUP(A7,'пр.взв.'!B9:G136,3,FALSE)</f>
        <v>17.07.2003 КМС</v>
      </c>
      <c r="D7" s="212" t="str">
        <f>VLOOKUP(A7,'пр.взв.'!B9:E136,4,FALSE)</f>
        <v>СК</v>
      </c>
      <c r="E7" s="4"/>
      <c r="F7" s="5"/>
      <c r="G7" s="1"/>
    </row>
    <row r="8" spans="1:7" ht="12" customHeight="1">
      <c r="A8" s="211"/>
      <c r="B8" s="213"/>
      <c r="C8" s="213"/>
      <c r="D8" s="213"/>
      <c r="E8" s="9"/>
      <c r="F8" s="6"/>
      <c r="G8" s="1"/>
    </row>
    <row r="9" spans="1:7" ht="12" customHeight="1">
      <c r="A9" s="211">
        <v>50</v>
      </c>
      <c r="B9" s="215">
        <f>VLOOKUP(A9,'пр.взв.'!B11:C138,2,FALSE)</f>
        <v>0</v>
      </c>
      <c r="C9" s="215">
        <f>VLOOKUP(A9,'пр.взв.'!B11:G138,3,FALSE)</f>
        <v>0</v>
      </c>
      <c r="D9" s="215">
        <f>VLOOKUP(A9,'пр.взв.'!B11:E138,4,FALSE)</f>
        <v>0</v>
      </c>
      <c r="E9" s="2"/>
      <c r="F9" s="6"/>
      <c r="G9" s="1"/>
    </row>
    <row r="10" spans="1:7" ht="12" customHeight="1" thickBot="1">
      <c r="A10" s="214"/>
      <c r="B10" s="216"/>
      <c r="C10" s="216"/>
      <c r="D10" s="216"/>
      <c r="E10" s="1"/>
      <c r="F10" s="6"/>
      <c r="G10" s="8"/>
    </row>
    <row r="11" spans="1:7" ht="12" customHeight="1">
      <c r="A11" s="210">
        <v>10</v>
      </c>
      <c r="B11" s="212" t="str">
        <f>VLOOKUP(A11,'пр.взв.'!B13:C140,2,FALSE)</f>
        <v>ГОНОВ ЖУМАЛЬДИН АНЗОРОВИЧ</v>
      </c>
      <c r="C11" s="212" t="str">
        <f>VLOOKUP(A11,'пр.взв.'!B13:G140,3,FALSE)</f>
        <v>15.08.2003 1 РАЗРЯД</v>
      </c>
      <c r="D11" s="212" t="str">
        <f>VLOOKUP(A11,'пр.взв.'!B13:E140,4,FALSE)</f>
        <v>КБР ДИНАМО</v>
      </c>
      <c r="E11" s="1"/>
      <c r="F11" s="6"/>
      <c r="G11" s="5"/>
    </row>
    <row r="12" spans="1:7" ht="12" customHeight="1">
      <c r="A12" s="211"/>
      <c r="B12" s="213"/>
      <c r="C12" s="213"/>
      <c r="D12" s="213"/>
      <c r="E12" s="7"/>
      <c r="F12" s="6"/>
      <c r="G12" s="6"/>
    </row>
    <row r="13" spans="1:7" ht="12" customHeight="1">
      <c r="A13" s="211">
        <v>42</v>
      </c>
      <c r="B13" s="215" t="str">
        <f>VLOOKUP(A13,'пр.взв.'!B15:C142,2,FALSE)</f>
        <v>ГУЛИАШВИЛИ СОСЛАН ГЕОРГИЕВИЧ</v>
      </c>
      <c r="C13" s="215" t="str">
        <f>VLOOKUP(A13,'пр.взв.'!B15:G142,3,FALSE)</f>
        <v>22.02.2005 1 ЮН. РАЗРЯД</v>
      </c>
      <c r="D13" s="215" t="str">
        <f>VLOOKUP(A13,'пр.взв.'!B15:E142,4,FALSE)</f>
        <v>РСО-А ДИНАМО</v>
      </c>
      <c r="E13" s="3"/>
      <c r="F13" s="6"/>
      <c r="G13" s="6"/>
    </row>
    <row r="14" spans="1:7" ht="12" customHeight="1" thickBot="1">
      <c r="A14" s="214"/>
      <c r="B14" s="216"/>
      <c r="C14" s="216"/>
      <c r="D14" s="216"/>
      <c r="E14" s="4"/>
      <c r="F14" s="10"/>
      <c r="G14" s="6"/>
    </row>
    <row r="15" spans="1:7" ht="12" customHeight="1">
      <c r="A15" s="210">
        <v>26</v>
      </c>
      <c r="B15" s="212" t="str">
        <f>VLOOKUP(A15,'пр.взв.'!B17:C144,2,FALSE)</f>
        <v>ТАРЛАЕВ РАХМАН МОВЛАДИЕВИЧ</v>
      </c>
      <c r="C15" s="212" t="str">
        <f>VLOOKUP(A15,'пр.взв.'!B17:G144,3,FALSE)</f>
        <v>17.03.2004 1 РАЗРЯД</v>
      </c>
      <c r="D15" s="212" t="str">
        <f>VLOOKUP(A15,'пр.взв.'!B17:E144,4,FALSE)</f>
        <v>ЧР МИНСПОРТ</v>
      </c>
      <c r="E15" s="4"/>
      <c r="F15" s="1"/>
      <c r="G15" s="6"/>
    </row>
    <row r="16" spans="1:7" ht="12" customHeight="1">
      <c r="A16" s="211"/>
      <c r="B16" s="213"/>
      <c r="C16" s="213"/>
      <c r="D16" s="213"/>
      <c r="E16" s="9"/>
      <c r="F16" s="1"/>
      <c r="G16" s="6"/>
    </row>
    <row r="17" spans="1:7" ht="12" customHeight="1">
      <c r="A17" s="211">
        <v>58</v>
      </c>
      <c r="B17" s="215">
        <f>VLOOKUP(A17,'пр.взв.'!B19:C146,2,FALSE)</f>
        <v>0</v>
      </c>
      <c r="C17" s="215">
        <f>VLOOKUP(A17,'пр.взв.'!B19:G146,3,FALSE)</f>
        <v>0</v>
      </c>
      <c r="D17" s="215">
        <f>VLOOKUP(A17,'пр.взв.'!B19:E146,4,FALSE)</f>
        <v>0</v>
      </c>
      <c r="E17" s="2"/>
      <c r="F17" s="1"/>
      <c r="G17" s="6"/>
    </row>
    <row r="18" spans="1:7" ht="12" customHeight="1" thickBot="1">
      <c r="A18" s="214"/>
      <c r="B18" s="216"/>
      <c r="C18" s="216"/>
      <c r="D18" s="216"/>
      <c r="E18" s="1"/>
      <c r="F18" s="1"/>
      <c r="G18" s="6"/>
    </row>
    <row r="19" spans="1:8" ht="12" customHeight="1">
      <c r="A19" s="210">
        <v>6</v>
      </c>
      <c r="B19" s="212" t="str">
        <f>VLOOKUP(A19,'пр.взв.'!B5:C132,2,FALSE)</f>
        <v>МАЛАГУСЕЙНОВ РАСУЛ МАЛАГУСЕЙНОВИЧ</v>
      </c>
      <c r="C19" s="212" t="str">
        <f>VLOOKUP(A19,'пр.взв.'!B5:G132,3,FALSE)</f>
        <v>15.02.2005 1 РАЗРЯД</v>
      </c>
      <c r="D19" s="212" t="str">
        <f>VLOOKUP(A19,'пр.взв.'!B5:G132,4,FALSE)</f>
        <v>РД ПР</v>
      </c>
      <c r="E19" s="1"/>
      <c r="F19" s="1"/>
      <c r="G19" s="6"/>
      <c r="H19" s="62"/>
    </row>
    <row r="20" spans="1:8" ht="12" customHeight="1">
      <c r="A20" s="211"/>
      <c r="B20" s="213"/>
      <c r="C20" s="213"/>
      <c r="D20" s="213"/>
      <c r="E20" s="7"/>
      <c r="F20" s="1"/>
      <c r="G20" s="6"/>
      <c r="H20" s="61"/>
    </row>
    <row r="21" spans="1:8" ht="12" customHeight="1">
      <c r="A21" s="211">
        <v>38</v>
      </c>
      <c r="B21" s="215" t="str">
        <f>VLOOKUP(A21,'пр.взв.'!B23:C150,2,FALSE)</f>
        <v>ДЖАНГОБЕКОВ РУСЛАН ЗУРАБОВИЧ</v>
      </c>
      <c r="C21" s="215" t="str">
        <f>VLOOKUP(A21,'пр.взв.'!B23:G150,3,FALSE)</f>
        <v>31.03.2004 КМС</v>
      </c>
      <c r="D21" s="215" t="str">
        <f>VLOOKUP(A21,'пр.взв.'!B23:E150,4,FALSE)</f>
        <v>РСО-А ДИНАМО</v>
      </c>
      <c r="E21" s="3"/>
      <c r="F21" s="1"/>
      <c r="G21" s="6"/>
      <c r="H21" s="61"/>
    </row>
    <row r="22" spans="1:8" ht="12" customHeight="1" thickBot="1">
      <c r="A22" s="214"/>
      <c r="B22" s="216"/>
      <c r="C22" s="216"/>
      <c r="D22" s="216"/>
      <c r="E22" s="4"/>
      <c r="F22" s="8"/>
      <c r="G22" s="6"/>
      <c r="H22" s="61"/>
    </row>
    <row r="23" spans="1:8" ht="12" customHeight="1">
      <c r="A23" s="210">
        <v>22</v>
      </c>
      <c r="B23" s="212" t="str">
        <f>VLOOKUP(A23,'пр.взв.'!B25:C152,2,FALSE)</f>
        <v>ЮСУПОВ АБУБАКАР АПТИЕВИЧ</v>
      </c>
      <c r="C23" s="212" t="str">
        <f>VLOOKUP(A23,'пр.взв.'!B25:G152,3,FALSE)</f>
        <v>01.11.2005 1 РАЗРЯД</v>
      </c>
      <c r="D23" s="212" t="str">
        <f>VLOOKUP(A23,'пр.взв.'!B25:E152,4,FALSE)</f>
        <v>ЧР МИНСПОРТ</v>
      </c>
      <c r="E23" s="4"/>
      <c r="F23" s="5"/>
      <c r="G23" s="6"/>
      <c r="H23" s="61"/>
    </row>
    <row r="24" spans="1:8" ht="12" customHeight="1">
      <c r="A24" s="211"/>
      <c r="B24" s="213"/>
      <c r="C24" s="213"/>
      <c r="D24" s="213"/>
      <c r="E24" s="9"/>
      <c r="F24" s="6"/>
      <c r="G24" s="6"/>
      <c r="H24" s="61"/>
    </row>
    <row r="25" spans="1:8" ht="12" customHeight="1">
      <c r="A25" s="211">
        <v>54</v>
      </c>
      <c r="B25" s="215">
        <f>VLOOKUP(A25,'пр.взв.'!B27:C154,2,FALSE)</f>
        <v>0</v>
      </c>
      <c r="C25" s="215">
        <f>VLOOKUP(A25,'пр.взв.'!B27:G154,3,FALSE)</f>
        <v>0</v>
      </c>
      <c r="D25" s="215">
        <f>VLOOKUP(A25,'пр.взв.'!B27:E154,4,FALSE)</f>
        <v>0</v>
      </c>
      <c r="E25" s="2"/>
      <c r="F25" s="6"/>
      <c r="G25" s="6"/>
      <c r="H25" s="61"/>
    </row>
    <row r="26" spans="1:8" ht="12" customHeight="1" thickBot="1">
      <c r="A26" s="214"/>
      <c r="B26" s="216"/>
      <c r="C26" s="216"/>
      <c r="D26" s="216"/>
      <c r="E26" s="1"/>
      <c r="F26" s="6"/>
      <c r="G26" s="6"/>
      <c r="H26" s="61"/>
    </row>
    <row r="27" spans="1:8" ht="12" customHeight="1">
      <c r="A27" s="210">
        <v>14</v>
      </c>
      <c r="B27" s="212" t="str">
        <f>VLOOKUP(A27,'пр.взв.'!B29:C156,2,FALSE)</f>
        <v>ТОКОВ АМИН МАГОМЕДОВИЧ</v>
      </c>
      <c r="C27" s="212" t="str">
        <f>VLOOKUP(A27,'пр.взв.'!B29:G156,3,FALSE)</f>
        <v>15.12.2004 1 РАЗРЯД</v>
      </c>
      <c r="D27" s="212" t="str">
        <f>VLOOKUP(A27,'пр.взв.'!B29:E156,4,FALSE)</f>
        <v>КЧР ВС</v>
      </c>
      <c r="E27" s="1"/>
      <c r="F27" s="6"/>
      <c r="G27" s="10"/>
      <c r="H27" s="61"/>
    </row>
    <row r="28" spans="1:8" ht="12" customHeight="1">
      <c r="A28" s="211"/>
      <c r="B28" s="213"/>
      <c r="C28" s="213"/>
      <c r="D28" s="213"/>
      <c r="E28" s="7"/>
      <c r="F28" s="6"/>
      <c r="G28" s="1"/>
      <c r="H28" s="61"/>
    </row>
    <row r="29" spans="1:8" ht="12" customHeight="1">
      <c r="A29" s="211">
        <v>46</v>
      </c>
      <c r="B29" s="215">
        <f>VLOOKUP(A29,'пр.взв.'!B31:C158,2,FALSE)</f>
        <v>0</v>
      </c>
      <c r="C29" s="215">
        <f>VLOOKUP(A29,'пр.взв.'!B31:G158,3,FALSE)</f>
        <v>0</v>
      </c>
      <c r="D29" s="215">
        <f>VLOOKUP(A29,'пр.взв.'!B31:E158,4,FALSE)</f>
        <v>0</v>
      </c>
      <c r="E29" s="3"/>
      <c r="F29" s="6"/>
      <c r="G29" s="1"/>
      <c r="H29" s="61"/>
    </row>
    <row r="30" spans="1:8" ht="12" customHeight="1" thickBot="1">
      <c r="A30" s="214"/>
      <c r="B30" s="216"/>
      <c r="C30" s="216"/>
      <c r="D30" s="216"/>
      <c r="E30" s="4"/>
      <c r="F30" s="10"/>
      <c r="G30" s="1"/>
      <c r="H30" s="61"/>
    </row>
    <row r="31" spans="1:8" ht="12" customHeight="1">
      <c r="A31" s="210">
        <v>30</v>
      </c>
      <c r="B31" s="212" t="str">
        <f>VLOOKUP(A31,'пр.взв.'!B33:C160,2,FALSE)</f>
        <v>КАЦИЕВ БЕСЛАН ХАСАНОВИЧ</v>
      </c>
      <c r="C31" s="212" t="str">
        <f>VLOOKUP(A31,'пр.взв.'!B33:G160,3,FALSE)</f>
        <v>06.11.2003 1 РАЗРЯД</v>
      </c>
      <c r="D31" s="212" t="str">
        <f>VLOOKUP(A31,'пр.взв.'!B33:E160,4,FALSE)</f>
        <v>РИ</v>
      </c>
      <c r="E31" s="4"/>
      <c r="F31" s="1"/>
      <c r="G31" s="1"/>
      <c r="H31" s="61"/>
    </row>
    <row r="32" spans="1:8" ht="12" customHeight="1">
      <c r="A32" s="211"/>
      <c r="B32" s="213"/>
      <c r="C32" s="213"/>
      <c r="D32" s="213"/>
      <c r="E32" s="9"/>
      <c r="F32" s="1"/>
      <c r="G32" s="1"/>
      <c r="H32" s="61"/>
    </row>
    <row r="33" spans="1:8" ht="12" customHeight="1">
      <c r="A33" s="211">
        <v>62</v>
      </c>
      <c r="B33" s="215">
        <f>VLOOKUP(A33,'пр.взв.'!B35:C162,2,FALSE)</f>
        <v>0</v>
      </c>
      <c r="C33" s="215">
        <f>VLOOKUP(A33,'пр.взв.'!B35:G162,3,FALSE)</f>
        <v>0</v>
      </c>
      <c r="D33" s="215">
        <f>VLOOKUP(A33,'пр.взв.'!B35:E162,4,FALSE)</f>
        <v>0</v>
      </c>
      <c r="E33" s="2"/>
      <c r="F33" s="1"/>
      <c r="G33" s="1"/>
      <c r="H33" s="61"/>
    </row>
    <row r="34" spans="1:8" ht="12" customHeight="1" thickBot="1">
      <c r="A34" s="214"/>
      <c r="B34" s="216"/>
      <c r="C34" s="216"/>
      <c r="D34" s="216"/>
      <c r="H34" s="61"/>
    </row>
    <row r="35" spans="1:8" ht="12" customHeight="1" thickBot="1">
      <c r="A35" s="78"/>
      <c r="B35" s="85"/>
      <c r="C35" s="85"/>
      <c r="D35" s="86"/>
      <c r="E35" s="1"/>
      <c r="F35" s="1"/>
      <c r="G35" s="1"/>
      <c r="H35" s="63"/>
    </row>
    <row r="36" spans="1:8" ht="12" customHeight="1">
      <c r="A36" s="210">
        <v>4</v>
      </c>
      <c r="B36" s="212" t="str">
        <f>VLOOKUP(A36,'пр.взв.'!B5:G132,2,FALSE)</f>
        <v>МАГОМЕДОВ ГАДЖИМУРАД МУРАДОВИЧ</v>
      </c>
      <c r="C36" s="212" t="str">
        <f>VLOOKUP(A36,'пр.взв.'!B5:G132,3,FALSE)</f>
        <v>21.01.2003 1 РАЗРЯД</v>
      </c>
      <c r="D36" s="212" t="str">
        <f>VLOOKUP(A36,'пр.взв.'!B5:G132,4,FALSE)</f>
        <v>РД ПР</v>
      </c>
      <c r="H36" s="61"/>
    </row>
    <row r="37" spans="1:8" ht="12" customHeight="1">
      <c r="A37" s="211"/>
      <c r="B37" s="213"/>
      <c r="C37" s="213"/>
      <c r="D37" s="213"/>
      <c r="E37" s="1"/>
      <c r="F37" s="1"/>
      <c r="H37" s="61"/>
    </row>
    <row r="38" spans="1:8" ht="12" customHeight="1">
      <c r="A38" s="211">
        <v>36</v>
      </c>
      <c r="B38" s="215" t="str">
        <f>VLOOKUP(A38,'пр.взв.'!B7:G134,2,FALSE)</f>
        <v>ЦОЛОЕВ МАГОМЕД ДАУДОВИЧ</v>
      </c>
      <c r="C38" s="215" t="str">
        <f>VLOOKUP(A38,'пр.взв.'!B7:G134,3,FALSE)</f>
        <v>25.03.2003 1 РАЗРЯД</v>
      </c>
      <c r="D38" s="215" t="str">
        <f>VLOOKUP(A38,'пр.взв.'!B7:G134,4,FALSE)</f>
        <v>РИ</v>
      </c>
      <c r="E38" s="3"/>
      <c r="F38" s="1"/>
      <c r="G38" s="1"/>
      <c r="H38" s="61"/>
    </row>
    <row r="39" spans="1:8" ht="12" customHeight="1" thickBot="1">
      <c r="A39" s="214"/>
      <c r="B39" s="216"/>
      <c r="C39" s="216"/>
      <c r="D39" s="216"/>
      <c r="E39" s="4"/>
      <c r="F39" s="8"/>
      <c r="G39" s="1"/>
      <c r="H39" s="61"/>
    </row>
    <row r="40" spans="1:8" ht="12" customHeight="1">
      <c r="A40" s="217">
        <v>20</v>
      </c>
      <c r="B40" s="212" t="str">
        <f>VLOOKUP(A40,'пр.взв.'!B9:G136,2,FALSE)</f>
        <v>ВИРАБЯН СЕРГЕЙ РАФАЭЛОВИЧ</v>
      </c>
      <c r="C40" s="212" t="str">
        <f>VLOOKUP(A40,'пр.взв.'!B9:G136,3,FALSE)</f>
        <v>03.08.2005 1 ЮН. РАЗРЯД</v>
      </c>
      <c r="D40" s="212" t="str">
        <f>VLOOKUP(A40,'пр.взв.'!B9:G136,4,FALSE)</f>
        <v>СК</v>
      </c>
      <c r="E40" s="4"/>
      <c r="F40" s="5"/>
      <c r="G40" s="1"/>
      <c r="H40" s="61"/>
    </row>
    <row r="41" spans="1:8" ht="12" customHeight="1">
      <c r="A41" s="211"/>
      <c r="B41" s="213"/>
      <c r="C41" s="213"/>
      <c r="D41" s="213"/>
      <c r="E41" s="9"/>
      <c r="F41" s="6"/>
      <c r="G41" s="1"/>
      <c r="H41" s="61"/>
    </row>
    <row r="42" spans="1:8" ht="12" customHeight="1">
      <c r="A42" s="211">
        <v>52</v>
      </c>
      <c r="B42" s="215">
        <f>VLOOKUP(A42,'пр.взв.'!B11:G138,2,FALSE)</f>
        <v>0</v>
      </c>
      <c r="C42" s="215">
        <f>VLOOKUP(A42,'пр.взв.'!B11:G138,3,FALSE)</f>
        <v>0</v>
      </c>
      <c r="D42" s="215">
        <f>VLOOKUP(A42,'пр.взв.'!B11:G138,4,FALSE)</f>
        <v>0</v>
      </c>
      <c r="E42" s="2"/>
      <c r="F42" s="6"/>
      <c r="G42" s="1"/>
      <c r="H42" s="61"/>
    </row>
    <row r="43" spans="1:8" ht="12" customHeight="1" thickBot="1">
      <c r="A43" s="214"/>
      <c r="B43" s="216"/>
      <c r="C43" s="216"/>
      <c r="D43" s="216"/>
      <c r="E43" s="1"/>
      <c r="F43" s="6"/>
      <c r="G43" s="8"/>
      <c r="H43" s="61"/>
    </row>
    <row r="44" spans="1:8" ht="12" customHeight="1">
      <c r="A44" s="210">
        <v>12</v>
      </c>
      <c r="B44" s="212" t="str">
        <f>VLOOKUP(A44,'пр.взв.'!B13:G140,2,FALSE)</f>
        <v>ЖЕТЕЕВ АЛИЙ КЕРИМОВИЧ</v>
      </c>
      <c r="C44" s="212" t="str">
        <f>VLOOKUP(A44,'пр.взв.'!B13:G140,3,FALSE)</f>
        <v>20.10.2003 1 РАЗРЯД</v>
      </c>
      <c r="D44" s="212" t="str">
        <f>VLOOKUP(A44,'пр.взв.'!B13:G140,4,FALSE)</f>
        <v>КБР ДИНАМО</v>
      </c>
      <c r="E44" s="1"/>
      <c r="F44" s="6"/>
      <c r="G44" s="5"/>
      <c r="H44" s="61"/>
    </row>
    <row r="45" spans="1:8" ht="12" customHeight="1">
      <c r="A45" s="211"/>
      <c r="B45" s="213"/>
      <c r="C45" s="213"/>
      <c r="D45" s="213"/>
      <c r="E45" s="7"/>
      <c r="F45" s="6"/>
      <c r="G45" s="6"/>
      <c r="H45" s="61"/>
    </row>
    <row r="46" spans="1:8" ht="12" customHeight="1">
      <c r="A46" s="211">
        <v>44</v>
      </c>
      <c r="B46" s="215">
        <f>VLOOKUP(A46,'пр.взв.'!B15:G142,2,FALSE)</f>
        <v>0</v>
      </c>
      <c r="C46" s="215">
        <f>VLOOKUP(A46,'пр.взв.'!B15:G142,3,FALSE)</f>
        <v>0</v>
      </c>
      <c r="D46" s="215">
        <f>VLOOKUP(A46,'пр.взв.'!B15:G142,4,FALSE)</f>
        <v>0</v>
      </c>
      <c r="E46" s="3"/>
      <c r="F46" s="6"/>
      <c r="G46" s="6"/>
      <c r="H46" s="61"/>
    </row>
    <row r="47" spans="1:8" ht="12" customHeight="1" thickBot="1">
      <c r="A47" s="214"/>
      <c r="B47" s="216"/>
      <c r="C47" s="216"/>
      <c r="D47" s="216"/>
      <c r="E47" s="4"/>
      <c r="F47" s="10"/>
      <c r="G47" s="6"/>
      <c r="H47" s="61"/>
    </row>
    <row r="48" spans="1:8" ht="12" customHeight="1">
      <c r="A48" s="210">
        <v>28</v>
      </c>
      <c r="B48" s="212" t="str">
        <f>VLOOKUP(A48,'пр.взв.'!B17:G144,2,FALSE)</f>
        <v>ДЖАМАЛОВ АПТИ АХМЕДОВИЧ</v>
      </c>
      <c r="C48" s="212" t="str">
        <f>VLOOKUP(A48,'пр.взв.'!B17:G144,3,FALSE)</f>
        <v>16.05.2004 1 РАЗРЯД</v>
      </c>
      <c r="D48" s="212" t="str">
        <f>VLOOKUP(A48,'пр.взв.'!B17:G144,4,FALSE)</f>
        <v>ЧР МИНСПОРТ</v>
      </c>
      <c r="E48" s="4"/>
      <c r="F48" s="1"/>
      <c r="G48" s="6"/>
      <c r="H48" s="61"/>
    </row>
    <row r="49" spans="1:8" ht="12" customHeight="1">
      <c r="A49" s="211"/>
      <c r="B49" s="213"/>
      <c r="C49" s="213"/>
      <c r="D49" s="213"/>
      <c r="E49" s="9"/>
      <c r="F49" s="1"/>
      <c r="G49" s="6"/>
      <c r="H49" s="61"/>
    </row>
    <row r="50" spans="1:8" ht="12" customHeight="1">
      <c r="A50" s="211">
        <v>60</v>
      </c>
      <c r="B50" s="215">
        <f>VLOOKUP(A50,'пр.взв.'!B19:G146,2,FALSE)</f>
        <v>0</v>
      </c>
      <c r="C50" s="215">
        <f>VLOOKUP(A50,'пр.взв.'!B19:G146,3,FALSE)</f>
        <v>0</v>
      </c>
      <c r="D50" s="215">
        <f>VLOOKUP(A50,'пр.взв.'!B19:G146,4,FALSE)</f>
        <v>0</v>
      </c>
      <c r="E50" s="2"/>
      <c r="F50" s="1"/>
      <c r="G50" s="6"/>
      <c r="H50" s="61"/>
    </row>
    <row r="51" spans="1:8" ht="12" customHeight="1" thickBot="1">
      <c r="A51" s="214"/>
      <c r="B51" s="216"/>
      <c r="C51" s="216"/>
      <c r="D51" s="216"/>
      <c r="E51" s="1"/>
      <c r="F51" s="1"/>
      <c r="G51" s="6"/>
      <c r="H51" s="61"/>
    </row>
    <row r="52" spans="1:8" ht="12" customHeight="1">
      <c r="A52" s="210">
        <v>8</v>
      </c>
      <c r="B52" s="212" t="str">
        <f>VLOOKUP(A52,'пр.взв.'!B5:G132,2,FALSE)</f>
        <v>ТУТОВ АЛАН АШАМАЗОВИЧ</v>
      </c>
      <c r="C52" s="212" t="str">
        <f>VLOOKUP(A52,'пр.взв.'!B5:G132,3,FALSE)</f>
        <v>30.07.2004 1 РАЗРЯД</v>
      </c>
      <c r="D52" s="212" t="str">
        <f>VLOOKUP(A52,'пр.взв.'!B5:G132,4,FALSE)</f>
        <v>КБР ДИНАМО</v>
      </c>
      <c r="E52" s="1"/>
      <c r="F52" s="1"/>
      <c r="G52" s="6"/>
      <c r="H52" s="61"/>
    </row>
    <row r="53" spans="1:8" ht="12" customHeight="1">
      <c r="A53" s="211"/>
      <c r="B53" s="213"/>
      <c r="C53" s="213"/>
      <c r="D53" s="213"/>
      <c r="E53" s="7"/>
      <c r="F53" s="1"/>
      <c r="G53" s="6"/>
      <c r="H53" s="63"/>
    </row>
    <row r="54" spans="1:7" ht="12" customHeight="1">
      <c r="A54" s="211">
        <v>40</v>
      </c>
      <c r="B54" s="215" t="str">
        <f>VLOOKUP(A54,'пр.взв.'!B23:G150,2,FALSE)</f>
        <v>ДЗОТОВ ДАВИД МАРИКОВИЧ</v>
      </c>
      <c r="C54" s="215" t="str">
        <f>VLOOKUP(A54,'пр.взв.'!B23:G150,3,FALSE)</f>
        <v>16.06.2004 1 РАЗРЯД</v>
      </c>
      <c r="D54" s="215" t="str">
        <f>VLOOKUP(A54,'пр.взв.'!B23:G150,4,FALSE)</f>
        <v>РСО-А ДИНАМО</v>
      </c>
      <c r="E54" s="3"/>
      <c r="F54" s="1"/>
      <c r="G54" s="6"/>
    </row>
    <row r="55" spans="1:7" ht="12" customHeight="1" thickBot="1">
      <c r="A55" s="214"/>
      <c r="B55" s="216"/>
      <c r="C55" s="216"/>
      <c r="D55" s="216"/>
      <c r="E55" s="4"/>
      <c r="F55" s="8"/>
      <c r="G55" s="6"/>
    </row>
    <row r="56" spans="1:7" ht="12" customHeight="1">
      <c r="A56" s="210">
        <v>24</v>
      </c>
      <c r="B56" s="212" t="str">
        <f>VLOOKUP(A56,'пр.взв.'!B25:G152,2,FALSE)</f>
        <v>БУЛАТХАНОВ АБДУЛ-КЕРИМ МУСЛИМОВИЧ</v>
      </c>
      <c r="C56" s="212" t="str">
        <f>VLOOKUP(A56,'пр.взв.'!B25:G152,3,FALSE)</f>
        <v>25.11.2003 1 РАЗРЯД</v>
      </c>
      <c r="D56" s="212" t="str">
        <f>VLOOKUP(A56,'пр.взв.'!B25:G152,4,FALSE)</f>
        <v>ЧР МИНСПОРТ</v>
      </c>
      <c r="E56" s="4"/>
      <c r="F56" s="5"/>
      <c r="G56" s="6"/>
    </row>
    <row r="57" spans="1:7" ht="12" customHeight="1">
      <c r="A57" s="211"/>
      <c r="B57" s="213"/>
      <c r="C57" s="213"/>
      <c r="D57" s="213"/>
      <c r="E57" s="9"/>
      <c r="F57" s="6"/>
      <c r="G57" s="6"/>
    </row>
    <row r="58" spans="1:7" ht="12" customHeight="1">
      <c r="A58" s="211">
        <v>56</v>
      </c>
      <c r="B58" s="215">
        <f>VLOOKUP(A58,'пр.взв.'!B27:G154,2,FALSE)</f>
        <v>0</v>
      </c>
      <c r="C58" s="215">
        <f>VLOOKUP(A58,'пр.взв.'!B27:G154,3,FALSE)</f>
        <v>0</v>
      </c>
      <c r="D58" s="215">
        <f>VLOOKUP(A58,'пр.взв.'!B27:G154,4,FALSE)</f>
        <v>0</v>
      </c>
      <c r="E58" s="2"/>
      <c r="F58" s="6"/>
      <c r="G58" s="6"/>
    </row>
    <row r="59" spans="1:7" ht="12" customHeight="1" thickBot="1">
      <c r="A59" s="214"/>
      <c r="B59" s="216"/>
      <c r="C59" s="216"/>
      <c r="D59" s="216"/>
      <c r="E59" s="1"/>
      <c r="F59" s="6"/>
      <c r="G59" s="6"/>
    </row>
    <row r="60" spans="1:7" ht="12" customHeight="1">
      <c r="A60" s="210">
        <v>16</v>
      </c>
      <c r="B60" s="212" t="str">
        <f>VLOOKUP(A60,'пр.взв.'!B29:G156,2,FALSE)</f>
        <v>ФИДАНЯН СУРЕН АРТУРОВИЧ</v>
      </c>
      <c r="C60" s="212" t="str">
        <f>VLOOKUP(A60,'пр.взв.'!B29:G156,3,FALSE)</f>
        <v>05.07.2005 1 ЮН. РАЗРЯД</v>
      </c>
      <c r="D60" s="212" t="str">
        <f>VLOOKUP(A60,'пр.взв.'!B29:G156,4,FALSE)</f>
        <v>СК</v>
      </c>
      <c r="E60" s="1"/>
      <c r="F60" s="6"/>
      <c r="G60" s="10"/>
    </row>
    <row r="61" spans="1:7" ht="12" customHeight="1">
      <c r="A61" s="211"/>
      <c r="B61" s="213"/>
      <c r="C61" s="213"/>
      <c r="D61" s="213"/>
      <c r="E61" s="7"/>
      <c r="F61" s="6"/>
      <c r="G61" s="1"/>
    </row>
    <row r="62" spans="1:7" ht="12" customHeight="1">
      <c r="A62" s="211">
        <v>48</v>
      </c>
      <c r="B62" s="215">
        <f>VLOOKUP(A62,'пр.взв.'!B31:G158,2,FALSE)</f>
        <v>0</v>
      </c>
      <c r="C62" s="215">
        <f>VLOOKUP(A62,'пр.взв.'!B31:G158,3,FALSE)</f>
        <v>0</v>
      </c>
      <c r="D62" s="215">
        <f>VLOOKUP(A62,'пр.взв.'!B31:G158,4,FALSE)</f>
        <v>0</v>
      </c>
      <c r="E62" s="3"/>
      <c r="F62" s="6"/>
      <c r="G62" s="1"/>
    </row>
    <row r="63" spans="1:7" ht="12" customHeight="1" thickBot="1">
      <c r="A63" s="214"/>
      <c r="B63" s="216"/>
      <c r="C63" s="216"/>
      <c r="D63" s="216"/>
      <c r="E63" s="4"/>
      <c r="F63" s="10"/>
      <c r="G63" s="1"/>
    </row>
    <row r="64" spans="1:7" ht="12" customHeight="1">
      <c r="A64" s="210">
        <v>32</v>
      </c>
      <c r="B64" s="212" t="str">
        <f>VLOOKUP(A64,'пр.взв.'!B33:G160,2,FALSE)</f>
        <v>ТЕБОЕВ МАГОМЕД БЕКХАНОВИЧ</v>
      </c>
      <c r="C64" s="212" t="str">
        <f>VLOOKUP(A64,'пр.взв.'!B33:G160,3,FALSE)</f>
        <v>23.03.2004 1 РАЗРЯД</v>
      </c>
      <c r="D64" s="212" t="str">
        <f>VLOOKUP(A64,'пр.взв.'!B33:G160,4,FALSE)</f>
        <v>РИ</v>
      </c>
      <c r="E64" s="4"/>
      <c r="F64" s="1"/>
      <c r="G64" s="1"/>
    </row>
    <row r="65" spans="1:7" ht="12" customHeight="1">
      <c r="A65" s="211"/>
      <c r="B65" s="213"/>
      <c r="C65" s="213"/>
      <c r="D65" s="213"/>
      <c r="E65" s="9"/>
      <c r="F65" s="1"/>
      <c r="G65" s="1"/>
    </row>
    <row r="66" spans="1:7" ht="12" customHeight="1">
      <c r="A66" s="211">
        <v>64</v>
      </c>
      <c r="B66" s="215">
        <f>VLOOKUP(A66,'пр.взв.'!B35:G162,2,FALSE)</f>
        <v>0</v>
      </c>
      <c r="C66" s="215">
        <f>VLOOKUP(A66,'пр.взв.'!B35:G162,3,FALSE)</f>
        <v>0</v>
      </c>
      <c r="D66" s="215">
        <f>VLOOKUP(A66,'пр.взв.'!B35:G162,4,FALSE)</f>
        <v>0</v>
      </c>
      <c r="E66" s="2"/>
      <c r="F66" s="1"/>
      <c r="G66" s="1"/>
    </row>
    <row r="67" spans="1:4" ht="12" customHeight="1" thickBot="1">
      <c r="A67" s="214"/>
      <c r="B67" s="216"/>
      <c r="C67" s="216"/>
      <c r="D67" s="216"/>
    </row>
    <row r="68" spans="2:4" ht="12" customHeight="1">
      <c r="B68" s="86"/>
      <c r="C68" s="86"/>
      <c r="D68" s="86"/>
    </row>
    <row r="69" spans="2:4" ht="27.75" customHeight="1">
      <c r="B69" s="86"/>
      <c r="C69" s="86"/>
      <c r="D69" s="86"/>
    </row>
    <row r="70" spans="1:8" ht="19.5" customHeight="1">
      <c r="A70" s="32" t="s">
        <v>22</v>
      </c>
      <c r="B70" s="95"/>
      <c r="C70" s="95"/>
      <c r="D70" s="95"/>
      <c r="E70" s="205">
        <f>HYPERLINK('пр.взв.'!F1)</f>
      </c>
      <c r="F70" s="95"/>
      <c r="G70" s="32" t="s">
        <v>23</v>
      </c>
      <c r="H70" s="95"/>
    </row>
    <row r="71" spans="1:8" ht="12.75">
      <c r="A71" s="95"/>
      <c r="B71" s="95"/>
      <c r="C71" s="95"/>
      <c r="D71" s="95"/>
      <c r="E71" s="206"/>
      <c r="F71" s="95"/>
      <c r="G71" s="95"/>
      <c r="H71" s="95"/>
    </row>
    <row r="72" spans="1:8" ht="19.5" customHeight="1">
      <c r="A72" s="95"/>
      <c r="B72" s="95"/>
      <c r="C72" s="95"/>
      <c r="D72" s="95"/>
      <c r="E72" s="95"/>
      <c r="F72" s="95"/>
      <c r="G72" s="95"/>
      <c r="H72" s="95"/>
    </row>
    <row r="73" spans="1:9" ht="19.5" customHeight="1">
      <c r="A73" s="16"/>
      <c r="B73" s="18"/>
      <c r="C73" s="13"/>
      <c r="D73" s="17"/>
      <c r="E73" s="17"/>
      <c r="G73" s="136"/>
      <c r="H73" s="136"/>
      <c r="I73" s="12"/>
    </row>
    <row r="74" spans="1:9" ht="19.5" customHeight="1">
      <c r="A74" s="12"/>
      <c r="B74" s="20"/>
      <c r="G74" s="136"/>
      <c r="H74" s="136"/>
      <c r="I74" s="12"/>
    </row>
    <row r="75" spans="1:9" ht="19.5" customHeight="1">
      <c r="A75" s="12"/>
      <c r="B75" s="70"/>
      <c r="C75" s="69"/>
      <c r="D75" s="22"/>
      <c r="E75" s="17"/>
      <c r="G75" s="49"/>
      <c r="H75" s="136"/>
      <c r="I75" s="12"/>
    </row>
    <row r="76" spans="1:9" ht="19.5" customHeight="1">
      <c r="A76" s="11"/>
      <c r="B76" s="15"/>
      <c r="C76" s="21"/>
      <c r="D76" s="137"/>
      <c r="E76" s="17"/>
      <c r="G76" s="49"/>
      <c r="H76" s="136"/>
      <c r="I76" s="12"/>
    </row>
    <row r="77" spans="1:9" ht="19.5" customHeight="1">
      <c r="A77" s="12"/>
      <c r="B77" s="21"/>
      <c r="C77" s="21"/>
      <c r="D77" s="61"/>
      <c r="E77" s="18"/>
      <c r="F77" s="21"/>
      <c r="H77" s="136"/>
      <c r="I77" s="12"/>
    </row>
    <row r="78" spans="1:9" ht="19.5" customHeight="1">
      <c r="A78" s="12"/>
      <c r="B78" s="21"/>
      <c r="C78" s="14"/>
      <c r="D78" s="63"/>
      <c r="E78" s="20"/>
      <c r="F78" s="138"/>
      <c r="H78" s="136"/>
      <c r="I78" s="12"/>
    </row>
    <row r="79" spans="2:9" ht="19.5" customHeight="1">
      <c r="B79" s="139"/>
      <c r="C79" s="139"/>
      <c r="D79" s="12"/>
      <c r="E79" s="20"/>
      <c r="F79" s="18"/>
      <c r="H79" s="136"/>
      <c r="I79" s="12"/>
    </row>
    <row r="80" spans="3:9" ht="19.5" customHeight="1">
      <c r="C80" s="17"/>
      <c r="D80" s="12"/>
      <c r="E80" s="15"/>
      <c r="F80" s="20"/>
      <c r="H80" s="136"/>
      <c r="I80" s="12"/>
    </row>
    <row r="81" spans="1:9" ht="19.5" customHeight="1">
      <c r="A81" s="16"/>
      <c r="B81" s="18"/>
      <c r="D81" s="12"/>
      <c r="F81" s="61"/>
      <c r="H81" s="136"/>
      <c r="I81" s="12"/>
    </row>
    <row r="82" spans="1:9" ht="19.5" customHeight="1">
      <c r="A82" s="12"/>
      <c r="B82" s="20"/>
      <c r="C82" s="13"/>
      <c r="D82" s="12"/>
      <c r="E82" s="17"/>
      <c r="F82" s="20"/>
      <c r="G82" s="12"/>
      <c r="H82" s="136"/>
      <c r="I82" s="12"/>
    </row>
    <row r="83" spans="1:9" ht="19.5" customHeight="1">
      <c r="A83" s="12"/>
      <c r="B83" s="70"/>
      <c r="C83" s="69"/>
      <c r="D83" s="62"/>
      <c r="E83" s="17"/>
      <c r="F83" s="20"/>
      <c r="G83" s="62"/>
      <c r="H83" s="136"/>
      <c r="I83" s="12"/>
    </row>
    <row r="84" spans="1:9" ht="19.5" customHeight="1">
      <c r="A84" s="11"/>
      <c r="B84" s="15"/>
      <c r="C84" s="21"/>
      <c r="D84" s="61"/>
      <c r="E84" s="13"/>
      <c r="F84" s="20"/>
      <c r="G84" s="61"/>
      <c r="H84" s="136"/>
      <c r="I84" s="12"/>
    </row>
    <row r="85" spans="1:9" ht="19.5" customHeight="1">
      <c r="A85" s="12"/>
      <c r="B85" s="21"/>
      <c r="C85" s="21"/>
      <c r="D85" s="61"/>
      <c r="E85" s="18"/>
      <c r="F85" s="20"/>
      <c r="G85" s="61"/>
      <c r="H85" s="136"/>
      <c r="I85" s="12"/>
    </row>
    <row r="86" spans="1:9" ht="19.5" customHeight="1">
      <c r="A86" s="12"/>
      <c r="B86" s="21"/>
      <c r="C86" s="14"/>
      <c r="D86" s="63"/>
      <c r="E86" s="20"/>
      <c r="F86" s="140"/>
      <c r="G86" s="61"/>
      <c r="H86" s="136"/>
      <c r="I86" s="12"/>
    </row>
    <row r="87" spans="2:9" ht="19.5" customHeight="1">
      <c r="B87" s="139"/>
      <c r="C87" s="139"/>
      <c r="E87" s="20"/>
      <c r="F87" s="23"/>
      <c r="G87" s="61"/>
      <c r="H87" s="136"/>
      <c r="I87" s="12"/>
    </row>
    <row r="88" spans="3:9" ht="19.5" customHeight="1">
      <c r="C88" s="17"/>
      <c r="E88" s="15"/>
      <c r="F88" s="21"/>
      <c r="G88" s="63"/>
      <c r="H88" s="136"/>
      <c r="I88" s="12"/>
    </row>
    <row r="89" spans="1:9" ht="19.5" customHeight="1">
      <c r="A89" s="136"/>
      <c r="B89" s="136"/>
      <c r="C89" s="136"/>
      <c r="D89" s="136"/>
      <c r="E89" s="136"/>
      <c r="F89" s="136"/>
      <c r="G89" s="49"/>
      <c r="H89" s="136"/>
      <c r="I89" s="12"/>
    </row>
    <row r="90" spans="1:9" ht="19.5" customHeight="1">
      <c r="A90" s="136"/>
      <c r="B90" s="21"/>
      <c r="C90" s="83"/>
      <c r="D90" s="136"/>
      <c r="E90" s="21"/>
      <c r="F90" s="23"/>
      <c r="G90" s="49"/>
      <c r="H90" s="136"/>
      <c r="I90" s="12"/>
    </row>
    <row r="91" spans="1:9" ht="19.5" customHeight="1">
      <c r="A91" s="136"/>
      <c r="B91" s="21"/>
      <c r="C91" s="23"/>
      <c r="D91" s="83"/>
      <c r="E91" s="83"/>
      <c r="F91" s="21"/>
      <c r="G91" s="136"/>
      <c r="H91" s="136"/>
      <c r="I91" s="12"/>
    </row>
    <row r="92" spans="1:9" ht="19.5" customHeight="1">
      <c r="A92" s="136"/>
      <c r="B92" s="136"/>
      <c r="C92" s="21"/>
      <c r="D92" s="136"/>
      <c r="E92" s="23"/>
      <c r="F92" s="21"/>
      <c r="G92" s="136"/>
      <c r="H92" s="136"/>
      <c r="I92" s="12"/>
    </row>
    <row r="93" spans="1:9" ht="19.5" customHeight="1">
      <c r="A93" s="136"/>
      <c r="B93" s="136"/>
      <c r="C93" s="23"/>
      <c r="D93" s="136"/>
      <c r="E93" s="21"/>
      <c r="F93" s="83"/>
      <c r="G93" s="49"/>
      <c r="H93" s="136"/>
      <c r="I93" s="12"/>
    </row>
    <row r="94" spans="1:9" ht="19.5" customHeight="1">
      <c r="A94" s="136"/>
      <c r="B94" s="21"/>
      <c r="C94" s="23"/>
      <c r="D94" s="83"/>
      <c r="E94" s="83"/>
      <c r="F94" s="21"/>
      <c r="G94" s="49"/>
      <c r="H94" s="136"/>
      <c r="I94" s="12"/>
    </row>
    <row r="95" spans="1:9" ht="19.5" customHeight="1">
      <c r="A95" s="136"/>
      <c r="B95" s="136"/>
      <c r="C95" s="21"/>
      <c r="D95" s="136"/>
      <c r="E95" s="23"/>
      <c r="F95" s="21"/>
      <c r="G95" s="49"/>
      <c r="H95" s="136"/>
      <c r="I95" s="12"/>
    </row>
    <row r="96" spans="1:9" ht="19.5" customHeight="1">
      <c r="A96" s="136"/>
      <c r="B96" s="136"/>
      <c r="C96" s="23"/>
      <c r="D96" s="136"/>
      <c r="E96" s="21"/>
      <c r="F96" s="83"/>
      <c r="G96" s="49"/>
      <c r="H96" s="136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3:A34"/>
    <mergeCell ref="B33:B34"/>
    <mergeCell ref="C33:C34"/>
    <mergeCell ref="D33:D34"/>
    <mergeCell ref="A36:A37"/>
    <mergeCell ref="B36:B37"/>
    <mergeCell ref="C36:C37"/>
    <mergeCell ref="D36:D37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B5:B6"/>
    <mergeCell ref="C5:C6"/>
    <mergeCell ref="D5:D6"/>
    <mergeCell ref="A7:A8"/>
    <mergeCell ref="B7:B8"/>
    <mergeCell ref="C7:C8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07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207"/>
      <c r="C1" s="207"/>
      <c r="D1" s="207"/>
      <c r="E1" s="207"/>
      <c r="F1" s="207"/>
      <c r="G1" s="207"/>
      <c r="H1" s="207"/>
      <c r="I1" s="80"/>
      <c r="J1" s="80"/>
      <c r="K1" s="80"/>
      <c r="O1" s="33"/>
      <c r="P1" s="33"/>
      <c r="Q1" s="33"/>
      <c r="R1" s="34"/>
      <c r="S1" s="12"/>
      <c r="T1" s="12"/>
    </row>
    <row r="2" spans="1:19" ht="12.75" customHeight="1" thickBot="1">
      <c r="A2" s="219"/>
      <c r="B2" s="220"/>
      <c r="C2" s="220"/>
      <c r="D2" s="220"/>
      <c r="E2" s="220"/>
      <c r="F2" s="220"/>
      <c r="G2" s="220"/>
      <c r="H2" s="209" t="str">
        <f>HYPERLINK('пр.взв.'!F3)</f>
        <v>в.к.  64 кг</v>
      </c>
      <c r="O2" s="35"/>
      <c r="P2" s="35"/>
      <c r="Q2" s="35"/>
      <c r="R2" s="25"/>
      <c r="S2" s="25"/>
    </row>
    <row r="3" spans="1:8" ht="12" customHeight="1">
      <c r="A3" s="210">
        <v>1</v>
      </c>
      <c r="B3" s="221" t="str">
        <f>VLOOKUP(A3,'пр.взв.'!B5:C132,2,FALSE)</f>
        <v>КАДЫРОВ АХМЕД МАГОММЕДОВИЧ</v>
      </c>
      <c r="C3" s="221" t="str">
        <f>VLOOKUP(A3,'пр.взв.'!B5:G132,3,FALSE)</f>
        <v>10.12.2003 1 РАЗРЯД</v>
      </c>
      <c r="D3" s="221" t="str">
        <f>VLOOKUP(A3,'пр.взв.'!B5:E132,4,FALSE)</f>
        <v>РД ПР</v>
      </c>
      <c r="E3" s="86"/>
      <c r="F3" s="86"/>
      <c r="G3" s="86"/>
      <c r="H3" s="209"/>
    </row>
    <row r="4" spans="1:8" ht="12" customHeight="1">
      <c r="A4" s="211"/>
      <c r="B4" s="222"/>
      <c r="C4" s="222"/>
      <c r="D4" s="222"/>
      <c r="E4" s="1"/>
      <c r="F4" s="1"/>
      <c r="G4" s="88"/>
      <c r="H4" s="88"/>
    </row>
    <row r="5" spans="1:8" ht="12" customHeight="1">
      <c r="A5" s="211">
        <v>33</v>
      </c>
      <c r="B5" s="213" t="str">
        <f>VLOOKUP(A5,'пр.взв.'!B7:C134,2,FALSE)</f>
        <v>ТАТРИЕВ АМИР ИСАЕВИЧ</v>
      </c>
      <c r="C5" s="213" t="str">
        <f>VLOOKUP(A5,'пр.взв.'!B7:G134,3,FALSE)</f>
        <v>09.10.2003 1 РАЗРЯД</v>
      </c>
      <c r="D5" s="213" t="str">
        <f>VLOOKUP(A5,'пр.взв.'!B7:E134,4,FALSE)</f>
        <v>РИ</v>
      </c>
      <c r="E5" s="3"/>
      <c r="F5" s="1"/>
      <c r="G5" s="1"/>
      <c r="H5" s="209" t="s">
        <v>10</v>
      </c>
    </row>
    <row r="6" spans="1:8" ht="12" customHeight="1" thickBot="1">
      <c r="A6" s="214"/>
      <c r="B6" s="222"/>
      <c r="C6" s="222"/>
      <c r="D6" s="222"/>
      <c r="E6" s="4"/>
      <c r="F6" s="8"/>
      <c r="G6" s="1"/>
      <c r="H6" s="209"/>
    </row>
    <row r="7" spans="1:8" ht="12" customHeight="1">
      <c r="A7" s="210">
        <v>17</v>
      </c>
      <c r="B7" s="221" t="str">
        <f>VLOOKUP(A7,'пр.взв.'!B9:C136,2,FALSE)</f>
        <v>РАЗУМОВ ВЛАДЛЕН АНДРЕЕВИЧ</v>
      </c>
      <c r="C7" s="221" t="str">
        <f>VLOOKUP(A7,'пр.взв.'!B9:G136,3,FALSE)</f>
        <v>03.12.2003 1 ЮН. РАЗРЯД</v>
      </c>
      <c r="D7" s="221" t="str">
        <f>VLOOKUP(A7,'пр.взв.'!B9:E136,4,FALSE)</f>
        <v>СК</v>
      </c>
      <c r="E7" s="4"/>
      <c r="F7" s="5"/>
      <c r="G7" s="1"/>
      <c r="H7" s="88"/>
    </row>
    <row r="8" spans="1:8" ht="12" customHeight="1">
      <c r="A8" s="211"/>
      <c r="B8" s="222"/>
      <c r="C8" s="222"/>
      <c r="D8" s="222"/>
      <c r="E8" s="9"/>
      <c r="F8" s="6"/>
      <c r="G8" s="1"/>
      <c r="H8" s="88"/>
    </row>
    <row r="9" spans="1:8" ht="12" customHeight="1">
      <c r="A9" s="211">
        <v>49</v>
      </c>
      <c r="B9" s="213">
        <f>VLOOKUP(A9,'пр.взв.'!B11:C138,2,FALSE)</f>
        <v>0</v>
      </c>
      <c r="C9" s="213">
        <f>VLOOKUP(A9,'пр.взв.'!B11:G138,3,FALSE)</f>
        <v>0</v>
      </c>
      <c r="D9" s="213">
        <f>VLOOKUP(A9,'пр.взв.'!B11:E138,4,FALSE)</f>
        <v>0</v>
      </c>
      <c r="E9" s="2"/>
      <c r="F9" s="6"/>
      <c r="G9" s="1"/>
      <c r="H9" s="88"/>
    </row>
    <row r="10" spans="1:8" ht="12" customHeight="1" thickBot="1">
      <c r="A10" s="214"/>
      <c r="B10" s="222"/>
      <c r="C10" s="222"/>
      <c r="D10" s="222"/>
      <c r="E10" s="1"/>
      <c r="F10" s="6"/>
      <c r="G10" s="8"/>
      <c r="H10" s="88"/>
    </row>
    <row r="11" spans="1:8" ht="12" customHeight="1">
      <c r="A11" s="210">
        <v>9</v>
      </c>
      <c r="B11" s="221" t="str">
        <f>VLOOKUP(A11,'пр.взв.'!B13:C140,2,FALSE)</f>
        <v>ГЕРГОВ АЛАН ГУМАРОВИЧ</v>
      </c>
      <c r="C11" s="221" t="str">
        <f>VLOOKUP(A11,'пр.взв.'!B13:G140,3,FALSE)</f>
        <v>12.10.2005 1 РАЗРЯД</v>
      </c>
      <c r="D11" s="221" t="str">
        <f>VLOOKUP(A11,'пр.взв.'!B13:E140,4,FALSE)</f>
        <v>КБР ДИНАМО</v>
      </c>
      <c r="E11" s="1"/>
      <c r="F11" s="6"/>
      <c r="G11" s="5"/>
      <c r="H11" s="88"/>
    </row>
    <row r="12" spans="1:8" ht="12" customHeight="1">
      <c r="A12" s="211"/>
      <c r="B12" s="222"/>
      <c r="C12" s="222"/>
      <c r="D12" s="222"/>
      <c r="E12" s="7"/>
      <c r="F12" s="6"/>
      <c r="G12" s="6"/>
      <c r="H12" s="88"/>
    </row>
    <row r="13" spans="1:8" ht="12" customHeight="1">
      <c r="A13" s="211">
        <v>41</v>
      </c>
      <c r="B13" s="213" t="str">
        <f>VLOOKUP(A13,'пр.взв.'!B15:C142,2,FALSE)</f>
        <v>АЗАНИЕВ СЕРГЕЙ СЕРГЕЕВИЧ</v>
      </c>
      <c r="C13" s="213" t="str">
        <f>VLOOKUP(A13,'пр.взв.'!B15:G142,3,FALSE)</f>
        <v>06.10.2003 1 ЮН. РАЗРЯД</v>
      </c>
      <c r="D13" s="213" t="str">
        <f>VLOOKUP(A13,'пр.взв.'!B15:E142,4,FALSE)</f>
        <v>РСО-А ДИНАМО</v>
      </c>
      <c r="E13" s="3"/>
      <c r="F13" s="6"/>
      <c r="G13" s="6"/>
      <c r="H13" s="88"/>
    </row>
    <row r="14" spans="1:8" ht="12" customHeight="1" thickBot="1">
      <c r="A14" s="214"/>
      <c r="B14" s="222"/>
      <c r="C14" s="222"/>
      <c r="D14" s="222"/>
      <c r="E14" s="4"/>
      <c r="F14" s="10"/>
      <c r="G14" s="6"/>
      <c r="H14" s="88"/>
    </row>
    <row r="15" spans="1:8" ht="12" customHeight="1">
      <c r="A15" s="210">
        <v>25</v>
      </c>
      <c r="B15" s="221" t="str">
        <f>VLOOKUP(A15,'пр.взв.'!B17:C144,2,FALSE)</f>
        <v>ИБРАГИМОВ АБДУЛ-КЕРИМ АДАМОВИЧ</v>
      </c>
      <c r="C15" s="221" t="str">
        <f>VLOOKUP(A15,'пр.взв.'!B17:G144,3,FALSE)</f>
        <v>30.06.2004 1 РАЗРЯД</v>
      </c>
      <c r="D15" s="221" t="str">
        <f>VLOOKUP(A15,'пр.взв.'!B17:E144,4,FALSE)</f>
        <v>ЧР МИНСПОРТ</v>
      </c>
      <c r="E15" s="4"/>
      <c r="F15" s="1"/>
      <c r="G15" s="6"/>
      <c r="H15" s="88"/>
    </row>
    <row r="16" spans="1:8" ht="12" customHeight="1">
      <c r="A16" s="211"/>
      <c r="B16" s="222"/>
      <c r="C16" s="222"/>
      <c r="D16" s="222"/>
      <c r="E16" s="9"/>
      <c r="F16" s="1"/>
      <c r="G16" s="6"/>
      <c r="H16" s="88"/>
    </row>
    <row r="17" spans="1:8" ht="12" customHeight="1">
      <c r="A17" s="211">
        <v>57</v>
      </c>
      <c r="B17" s="213">
        <f>VLOOKUP(A17,'пр.взв.'!B19:C146,2,FALSE)</f>
        <v>0</v>
      </c>
      <c r="C17" s="213">
        <f>VLOOKUP(A17,'пр.взв.'!B19:G146,3,FALSE)</f>
        <v>0</v>
      </c>
      <c r="D17" s="213">
        <f>VLOOKUP(A17,'пр.взв.'!B19:E146,4,FALSE)</f>
        <v>0</v>
      </c>
      <c r="E17" s="2"/>
      <c r="F17" s="1"/>
      <c r="G17" s="6"/>
      <c r="H17" s="88"/>
    </row>
    <row r="18" spans="1:8" ht="12" customHeight="1" thickBot="1">
      <c r="A18" s="214"/>
      <c r="B18" s="222"/>
      <c r="C18" s="222"/>
      <c r="D18" s="222"/>
      <c r="E18" s="1"/>
      <c r="F18" s="1"/>
      <c r="G18" s="6"/>
      <c r="H18" s="88"/>
    </row>
    <row r="19" spans="1:8" ht="12" customHeight="1">
      <c r="A19" s="210">
        <v>5</v>
      </c>
      <c r="B19" s="221" t="str">
        <f>VLOOKUP(A19,'пр.взв.'!B5:C132,2,FALSE)</f>
        <v>ИСРАФИЛОВ МУРАД РУСЛАНОВИЧ</v>
      </c>
      <c r="C19" s="221" t="str">
        <f>VLOOKUP(A19,'пр.взв.'!B5:G132,3,FALSE)</f>
        <v>21.02.2004 1 РАЗРЯД</v>
      </c>
      <c r="D19" s="221" t="str">
        <f>VLOOKUP(A19,'пр.взв.'!B5:G132,4,FALSE)</f>
        <v>РД ПР</v>
      </c>
      <c r="E19" s="1"/>
      <c r="F19" s="1"/>
      <c r="G19" s="6"/>
      <c r="H19" s="90"/>
    </row>
    <row r="20" spans="1:8" ht="12" customHeight="1">
      <c r="A20" s="211"/>
      <c r="B20" s="222"/>
      <c r="C20" s="222"/>
      <c r="D20" s="222"/>
      <c r="E20" s="7"/>
      <c r="F20" s="1"/>
      <c r="G20" s="6"/>
      <c r="H20" s="89"/>
    </row>
    <row r="21" spans="1:8" ht="12" customHeight="1">
      <c r="A21" s="211">
        <v>37</v>
      </c>
      <c r="B21" s="213" t="str">
        <f>VLOOKUP(A21,'пр.взв.'!B23:C150,2,FALSE)</f>
        <v>КОДЗАЕВ ХЕТАГ БОРИСОВИЧ</v>
      </c>
      <c r="C21" s="213" t="str">
        <f>VLOOKUP(A21,'пр.взв.'!B23:G150,3,FALSE)</f>
        <v>25.06.2003 КМС</v>
      </c>
      <c r="D21" s="213" t="str">
        <f>VLOOKUP(A21,'пр.взв.'!B23:E150,4,FALSE)</f>
        <v>РСО-А ДИНАМО</v>
      </c>
      <c r="E21" s="3"/>
      <c r="F21" s="1"/>
      <c r="G21" s="6"/>
      <c r="H21" s="89"/>
    </row>
    <row r="22" spans="1:8" ht="12" customHeight="1" thickBot="1">
      <c r="A22" s="214"/>
      <c r="B22" s="222"/>
      <c r="C22" s="222"/>
      <c r="D22" s="222"/>
      <c r="E22" s="4"/>
      <c r="F22" s="8"/>
      <c r="G22" s="6"/>
      <c r="H22" s="89"/>
    </row>
    <row r="23" spans="1:8" ht="12" customHeight="1">
      <c r="A23" s="210">
        <v>21</v>
      </c>
      <c r="B23" s="221" t="str">
        <f>VLOOKUP(A23,'пр.взв.'!B25:C152,2,FALSE)</f>
        <v>ГАБИБОВ КАМИЛЬ ХАБИБОВИЧ</v>
      </c>
      <c r="C23" s="221" t="str">
        <f>VLOOKUP(A23,'пр.взв.'!B25:G152,3,FALSE)</f>
        <v>31.12.2003 1 ЮН. РАЗРЯД</v>
      </c>
      <c r="D23" s="221" t="str">
        <f>VLOOKUP(A23,'пр.взв.'!B25:E152,4,FALSE)</f>
        <v>СК</v>
      </c>
      <c r="E23" s="4"/>
      <c r="F23" s="5"/>
      <c r="G23" s="6"/>
      <c r="H23" s="89"/>
    </row>
    <row r="24" spans="1:8" ht="12" customHeight="1">
      <c r="A24" s="211"/>
      <c r="B24" s="222"/>
      <c r="C24" s="222"/>
      <c r="D24" s="222"/>
      <c r="E24" s="9"/>
      <c r="F24" s="6"/>
      <c r="G24" s="6"/>
      <c r="H24" s="89"/>
    </row>
    <row r="25" spans="1:8" ht="12" customHeight="1">
      <c r="A25" s="211">
        <v>53</v>
      </c>
      <c r="B25" s="213">
        <f>VLOOKUP(A25,'пр.взв.'!B27:C154,2,FALSE)</f>
        <v>0</v>
      </c>
      <c r="C25" s="213">
        <f>VLOOKUP(A25,'пр.взв.'!B27:G154,3,FALSE)</f>
        <v>0</v>
      </c>
      <c r="D25" s="213">
        <f>VLOOKUP(A25,'пр.взв.'!B27:E154,4,FALSE)</f>
        <v>0</v>
      </c>
      <c r="E25" s="2"/>
      <c r="F25" s="6"/>
      <c r="G25" s="6"/>
      <c r="H25" s="89"/>
    </row>
    <row r="26" spans="1:8" ht="12" customHeight="1" thickBot="1">
      <c r="A26" s="214"/>
      <c r="B26" s="222"/>
      <c r="C26" s="222"/>
      <c r="D26" s="222"/>
      <c r="E26" s="1"/>
      <c r="F26" s="6"/>
      <c r="G26" s="6"/>
      <c r="H26" s="89"/>
    </row>
    <row r="27" spans="1:8" ht="12" customHeight="1">
      <c r="A27" s="210">
        <v>13</v>
      </c>
      <c r="B27" s="221" t="str">
        <f>VLOOKUP(A27,'пр.взв.'!B29:C156,2,FALSE)</f>
        <v>КУНИЖЕВ МАЛИК АЛЬБЕРТОВИЧ</v>
      </c>
      <c r="C27" s="221" t="str">
        <f>VLOOKUP(A27,'пр.взв.'!B29:G156,3,FALSE)</f>
        <v>08.04.2004 1 РАЗРЯД</v>
      </c>
      <c r="D27" s="221" t="str">
        <f>VLOOKUP(A27,'пр.взв.'!B29:E156,4,FALSE)</f>
        <v>КЧР ВС</v>
      </c>
      <c r="E27" s="1"/>
      <c r="F27" s="6"/>
      <c r="G27" s="10"/>
      <c r="H27" s="89"/>
    </row>
    <row r="28" spans="1:8" ht="12" customHeight="1">
      <c r="A28" s="211"/>
      <c r="B28" s="222"/>
      <c r="C28" s="222"/>
      <c r="D28" s="222"/>
      <c r="E28" s="7"/>
      <c r="F28" s="6"/>
      <c r="G28" s="1"/>
      <c r="H28" s="89"/>
    </row>
    <row r="29" spans="1:8" ht="12" customHeight="1">
      <c r="A29" s="211">
        <v>45</v>
      </c>
      <c r="B29" s="213">
        <f>VLOOKUP(A29,'пр.взв.'!B31:C158,2,FALSE)</f>
        <v>0</v>
      </c>
      <c r="C29" s="213">
        <f>VLOOKUP(A29,'пр.взв.'!B31:G158,3,FALSE)</f>
        <v>0</v>
      </c>
      <c r="D29" s="213">
        <f>VLOOKUP(A29,'пр.взв.'!B31:E158,4,FALSE)</f>
        <v>0</v>
      </c>
      <c r="E29" s="3"/>
      <c r="F29" s="6"/>
      <c r="G29" s="1"/>
      <c r="H29" s="89"/>
    </row>
    <row r="30" spans="1:8" ht="12" customHeight="1" thickBot="1">
      <c r="A30" s="214"/>
      <c r="B30" s="222"/>
      <c r="C30" s="222"/>
      <c r="D30" s="222"/>
      <c r="E30" s="4"/>
      <c r="F30" s="10"/>
      <c r="G30" s="1"/>
      <c r="H30" s="89"/>
    </row>
    <row r="31" spans="1:8" ht="12" customHeight="1">
      <c r="A31" s="210">
        <v>29</v>
      </c>
      <c r="B31" s="221" t="str">
        <f>VLOOKUP(A31,'пр.взв.'!B33:C160,2,FALSE)</f>
        <v>ЧАХКИЕВ ИСЛАМ ИБРАГИМОВИЧ</v>
      </c>
      <c r="C31" s="221" t="str">
        <f>VLOOKUP(A31,'пр.взв.'!B33:G160,3,FALSE)</f>
        <v>13.03.2004 1 РАЗРЯД</v>
      </c>
      <c r="D31" s="221" t="str">
        <f>VLOOKUP(A31,'пр.взв.'!B33:E160,4,FALSE)</f>
        <v>РИ</v>
      </c>
      <c r="E31" s="4"/>
      <c r="F31" s="1"/>
      <c r="G31" s="1"/>
      <c r="H31" s="89"/>
    </row>
    <row r="32" spans="1:8" ht="12" customHeight="1">
      <c r="A32" s="211"/>
      <c r="B32" s="222"/>
      <c r="C32" s="222"/>
      <c r="D32" s="222"/>
      <c r="E32" s="9"/>
      <c r="F32" s="1"/>
      <c r="G32" s="1"/>
      <c r="H32" s="89"/>
    </row>
    <row r="33" spans="1:8" ht="12" customHeight="1">
      <c r="A33" s="211">
        <v>61</v>
      </c>
      <c r="B33" s="223">
        <f>VLOOKUP(A33,'пр.взв.'!B35:C162,2,FALSE)</f>
        <v>0</v>
      </c>
      <c r="C33" s="223">
        <f>VLOOKUP(A33,'пр.взв.'!B35:G162,3,FALSE)</f>
        <v>0</v>
      </c>
      <c r="D33" s="223">
        <f>VLOOKUP(A33,'пр.взв.'!B35:E162,4,FALSE)</f>
        <v>0</v>
      </c>
      <c r="E33" s="2"/>
      <c r="F33" s="1"/>
      <c r="G33" s="1"/>
      <c r="H33" s="89"/>
    </row>
    <row r="34" spans="1:8" ht="12" customHeight="1" thickBot="1">
      <c r="A34" s="214"/>
      <c r="B34" s="224"/>
      <c r="C34" s="224"/>
      <c r="D34" s="224"/>
      <c r="E34" s="86"/>
      <c r="F34" s="86"/>
      <c r="G34" s="86"/>
      <c r="H34" s="92"/>
    </row>
    <row r="35" spans="1:16" ht="12" customHeight="1" thickBot="1">
      <c r="A35" s="78"/>
      <c r="B35" s="85"/>
      <c r="C35" s="85"/>
      <c r="D35" s="86"/>
      <c r="E35" s="1"/>
      <c r="F35" s="1"/>
      <c r="G35" s="1"/>
      <c r="H35" s="93"/>
      <c r="P35" s="26"/>
    </row>
    <row r="36" spans="1:8" ht="12" customHeight="1">
      <c r="A36" s="210">
        <v>3</v>
      </c>
      <c r="B36" s="221" t="str">
        <f>VLOOKUP(A36,'пр.взв.'!B5:G132,2,FALSE)</f>
        <v>МУКАИЛОВ ИСМАИЛ ИСЛАМОВИЧ</v>
      </c>
      <c r="C36" s="221" t="str">
        <f>VLOOKUP(A36,'пр.взв.'!B5:G132,3,FALSE)</f>
        <v>01.10.2004 1 РАЗРЯД</v>
      </c>
      <c r="D36" s="221" t="str">
        <f>VLOOKUP(A36,'пр.взв.'!B5:G132,4,FALSE)</f>
        <v>РД ПР</v>
      </c>
      <c r="E36" s="86"/>
      <c r="F36" s="86"/>
      <c r="G36" s="86"/>
      <c r="H36" s="92"/>
    </row>
    <row r="37" spans="1:16" ht="12" customHeight="1">
      <c r="A37" s="211"/>
      <c r="B37" s="222"/>
      <c r="C37" s="222"/>
      <c r="D37" s="222"/>
      <c r="E37" s="1"/>
      <c r="F37" s="1"/>
      <c r="G37" s="88"/>
      <c r="H37" s="89"/>
      <c r="P37" s="12"/>
    </row>
    <row r="38" spans="1:8" ht="12" customHeight="1">
      <c r="A38" s="211">
        <v>35</v>
      </c>
      <c r="B38" s="213" t="str">
        <f>VLOOKUP(A38,'пр.взв.'!B7:G134,2,FALSE)</f>
        <v>ЕВЛОЕВ ИБРАГИМ МАГОМЕД-БАШИРОВИЧ</v>
      </c>
      <c r="C38" s="213" t="str">
        <f>VLOOKUP(A38,'пр.взв.'!B7:G134,3,FALSE)</f>
        <v>13.09.2005 1 РАЗРЯД</v>
      </c>
      <c r="D38" s="213" t="str">
        <f>VLOOKUP(A38,'пр.взв.'!B7:G134,4,FALSE)</f>
        <v>РИ</v>
      </c>
      <c r="E38" s="3"/>
      <c r="F38" s="1"/>
      <c r="G38" s="1"/>
      <c r="H38" s="89"/>
    </row>
    <row r="39" spans="1:8" ht="12" customHeight="1" thickBot="1">
      <c r="A39" s="214"/>
      <c r="B39" s="222"/>
      <c r="C39" s="222"/>
      <c r="D39" s="222"/>
      <c r="E39" s="4"/>
      <c r="F39" s="8"/>
      <c r="G39" s="1"/>
      <c r="H39" s="89"/>
    </row>
    <row r="40" spans="1:8" ht="12" customHeight="1">
      <c r="A40" s="210">
        <v>19</v>
      </c>
      <c r="B40" s="221" t="str">
        <f>VLOOKUP(A40,'пр.взв.'!B9:G136,2,FALSE)</f>
        <v>КРАСИЛЬНИКОВ АНАТОЛИЙ АЛЕКСЕЕВИЧ</v>
      </c>
      <c r="C40" s="221" t="str">
        <f>VLOOKUP(A40,'пр.взв.'!B9:G136,3,FALSE)</f>
        <v>17.09.2003 1 ЮН. РАЗРЯД</v>
      </c>
      <c r="D40" s="221" t="str">
        <f>VLOOKUP(A40,'пр.взв.'!B9:G136,4,FALSE)</f>
        <v>СК</v>
      </c>
      <c r="E40" s="4"/>
      <c r="F40" s="5"/>
      <c r="G40" s="1"/>
      <c r="H40" s="89"/>
    </row>
    <row r="41" spans="1:8" ht="12" customHeight="1">
      <c r="A41" s="211"/>
      <c r="B41" s="222"/>
      <c r="C41" s="222"/>
      <c r="D41" s="222"/>
      <c r="E41" s="9"/>
      <c r="F41" s="6"/>
      <c r="G41" s="1"/>
      <c r="H41" s="89"/>
    </row>
    <row r="42" spans="1:8" ht="12" customHeight="1">
      <c r="A42" s="211">
        <v>51</v>
      </c>
      <c r="B42" s="213">
        <f>VLOOKUP(A42,'пр.взв.'!B11:G138,2,FALSE)</f>
        <v>0</v>
      </c>
      <c r="C42" s="213">
        <f>VLOOKUP(A42,'пр.взв.'!B11:G138,3,FALSE)</f>
        <v>0</v>
      </c>
      <c r="D42" s="213">
        <f>VLOOKUP(A42,'пр.взв.'!B11:G138,4,FALSE)</f>
        <v>0</v>
      </c>
      <c r="E42" s="2"/>
      <c r="F42" s="6"/>
      <c r="G42" s="1"/>
      <c r="H42" s="89"/>
    </row>
    <row r="43" spans="1:8" ht="12" customHeight="1" thickBot="1">
      <c r="A43" s="225"/>
      <c r="B43" s="222"/>
      <c r="C43" s="222"/>
      <c r="D43" s="222"/>
      <c r="E43" s="1"/>
      <c r="F43" s="6"/>
      <c r="G43" s="8"/>
      <c r="H43" s="89"/>
    </row>
    <row r="44" spans="1:8" ht="12" customHeight="1">
      <c r="A44" s="210">
        <v>11</v>
      </c>
      <c r="B44" s="221" t="str">
        <f>VLOOKUP(A44,'пр.взв.'!B13:G140,2,FALSE)</f>
        <v>ТУТОВ ДЖАМБУЛАТ РУСЛАНОВИЧ</v>
      </c>
      <c r="C44" s="221" t="str">
        <f>VLOOKUP(A44,'пр.взв.'!B13:G140,3,FALSE)</f>
        <v>16.06.2004 1 РАЗРЯД</v>
      </c>
      <c r="D44" s="221" t="str">
        <f>VLOOKUP(A44,'пр.взв.'!B13:G140,4,FALSE)</f>
        <v>КБР ДИНАМО</v>
      </c>
      <c r="E44" s="1"/>
      <c r="F44" s="6"/>
      <c r="G44" s="5"/>
      <c r="H44" s="89"/>
    </row>
    <row r="45" spans="1:8" ht="12" customHeight="1">
      <c r="A45" s="211"/>
      <c r="B45" s="222"/>
      <c r="C45" s="222"/>
      <c r="D45" s="222"/>
      <c r="E45" s="7"/>
      <c r="F45" s="6"/>
      <c r="G45" s="6"/>
      <c r="H45" s="89"/>
    </row>
    <row r="46" spans="1:8" ht="12" customHeight="1">
      <c r="A46" s="211">
        <v>43</v>
      </c>
      <c r="B46" s="213" t="str">
        <f>VLOOKUP(A46,'пр.взв.'!B15:G142,2,FALSE)</f>
        <v>ГОБЕЕВ УРУЗМАГ ВАДИМОВИЧ</v>
      </c>
      <c r="C46" s="213" t="str">
        <f>VLOOKUP(A46,'пр.взв.'!B15:G142,3,FALSE)</f>
        <v>15.01.2005 1 ЮН. РАЗРЯД</v>
      </c>
      <c r="D46" s="213" t="str">
        <f>VLOOKUP(A46,'пр.взв.'!B15:G142,4,FALSE)</f>
        <v>РСО-А ДИНАМО</v>
      </c>
      <c r="E46" s="3"/>
      <c r="F46" s="6"/>
      <c r="G46" s="6"/>
      <c r="H46" s="89"/>
    </row>
    <row r="47" spans="1:8" ht="12" customHeight="1" thickBot="1">
      <c r="A47" s="214"/>
      <c r="B47" s="222"/>
      <c r="C47" s="222"/>
      <c r="D47" s="222"/>
      <c r="E47" s="4"/>
      <c r="F47" s="10"/>
      <c r="G47" s="6"/>
      <c r="H47" s="89"/>
    </row>
    <row r="48" spans="1:8" ht="12" customHeight="1">
      <c r="A48" s="210">
        <v>27</v>
      </c>
      <c r="B48" s="221" t="str">
        <f>VLOOKUP(A48,'пр.взв.'!B17:G144,2,FALSE)</f>
        <v>ЮСУПОВ СУЛИМ АДАМОВИЧ</v>
      </c>
      <c r="C48" s="221" t="str">
        <f>VLOOKUP(A48,'пр.взв.'!B17:G144,3,FALSE)</f>
        <v>18.06.2005 1 РАЗРЯД</v>
      </c>
      <c r="D48" s="221" t="str">
        <f>VLOOKUP(A48,'пр.взв.'!B17:G144,4,FALSE)</f>
        <v>ЧР МИНСПОРТ</v>
      </c>
      <c r="E48" s="4"/>
      <c r="F48" s="1"/>
      <c r="G48" s="6"/>
      <c r="H48" s="89"/>
    </row>
    <row r="49" spans="1:8" ht="12" customHeight="1">
      <c r="A49" s="211"/>
      <c r="B49" s="222"/>
      <c r="C49" s="222"/>
      <c r="D49" s="222"/>
      <c r="E49" s="9"/>
      <c r="F49" s="1"/>
      <c r="G49" s="6"/>
      <c r="H49" s="89"/>
    </row>
    <row r="50" spans="1:8" ht="12" customHeight="1">
      <c r="A50" s="211">
        <v>59</v>
      </c>
      <c r="B50" s="213">
        <f>VLOOKUP(A50,'пр.взв.'!B19:G146,2,FALSE)</f>
        <v>0</v>
      </c>
      <c r="C50" s="213">
        <f>VLOOKUP(A50,'пр.взв.'!B19:G146,3,FALSE)</f>
        <v>0</v>
      </c>
      <c r="D50" s="213">
        <f>VLOOKUP(A50,'пр.взв.'!B19:G146,4,FALSE)</f>
        <v>0</v>
      </c>
      <c r="E50" s="2"/>
      <c r="F50" s="1"/>
      <c r="G50" s="6"/>
      <c r="H50" s="89"/>
    </row>
    <row r="51" spans="1:8" ht="12" customHeight="1" thickBot="1">
      <c r="A51" s="214"/>
      <c r="B51" s="222"/>
      <c r="C51" s="222"/>
      <c r="D51" s="222"/>
      <c r="E51" s="1"/>
      <c r="F51" s="1"/>
      <c r="G51" s="6"/>
      <c r="H51" s="89"/>
    </row>
    <row r="52" spans="1:8" ht="12" customHeight="1">
      <c r="A52" s="210">
        <v>7</v>
      </c>
      <c r="B52" s="221" t="str">
        <f>VLOOKUP(A52,'пр.взв.'!B5:G132,2,FALSE)</f>
        <v>ИДРИСОВ МАГОМЕД ГАСАНОВИЧ</v>
      </c>
      <c r="C52" s="221" t="str">
        <f>VLOOKUP(A52,'пр.взв.'!B5:G132,3,FALSE)</f>
        <v>17.05.2004 1 РАЗРЯД</v>
      </c>
      <c r="D52" s="221" t="str">
        <f>VLOOKUP(A52,'пр.взв.'!B5:G132,4,FALSE)</f>
        <v>РД ПР</v>
      </c>
      <c r="E52" s="1"/>
      <c r="F52" s="1"/>
      <c r="G52" s="6"/>
      <c r="H52" s="89"/>
    </row>
    <row r="53" spans="1:8" ht="12" customHeight="1">
      <c r="A53" s="211"/>
      <c r="B53" s="222"/>
      <c r="C53" s="222"/>
      <c r="D53" s="222"/>
      <c r="E53" s="7"/>
      <c r="F53" s="1"/>
      <c r="G53" s="6"/>
      <c r="H53" s="93"/>
    </row>
    <row r="54" spans="1:8" ht="12" customHeight="1">
      <c r="A54" s="211">
        <v>39</v>
      </c>
      <c r="B54" s="213" t="str">
        <f>VLOOKUP(A54,'пр.взв.'!B23:G150,2,FALSE)</f>
        <v>КОКАЕВ САМУИЛ ТИМУРОВИЧ</v>
      </c>
      <c r="C54" s="213" t="str">
        <f>VLOOKUP(A54,'пр.взв.'!B23:G150,3,FALSE)</f>
        <v>24.03.2004 1 РАЗРЯД</v>
      </c>
      <c r="D54" s="213" t="str">
        <f>VLOOKUP(A54,'пр.взв.'!B23:G150,4,FALSE)</f>
        <v>РСО-А ДИНАМО</v>
      </c>
      <c r="E54" s="3"/>
      <c r="F54" s="1"/>
      <c r="G54" s="6"/>
      <c r="H54" s="88"/>
    </row>
    <row r="55" spans="1:8" ht="12" customHeight="1" thickBot="1">
      <c r="A55" s="214"/>
      <c r="B55" s="222"/>
      <c r="C55" s="222"/>
      <c r="D55" s="222"/>
      <c r="E55" s="4"/>
      <c r="F55" s="8"/>
      <c r="G55" s="6"/>
      <c r="H55" s="88"/>
    </row>
    <row r="56" spans="1:8" ht="12" customHeight="1">
      <c r="A56" s="210">
        <v>23</v>
      </c>
      <c r="B56" s="221" t="str">
        <f>VLOOKUP(A56,'пр.взв.'!B25:G152,2,FALSE)</f>
        <v>СЕТИЕВ МАЛИК АПТИЕВИЧ</v>
      </c>
      <c r="C56" s="221" t="str">
        <f>VLOOKUP(A56,'пр.взв.'!B25:G152,3,FALSE)</f>
        <v>23.09.2003 1 РАЗРЯД</v>
      </c>
      <c r="D56" s="221" t="str">
        <f>VLOOKUP(A56,'пр.взв.'!B25:G152,4,FALSE)</f>
        <v>ЧР МИНСПОРТ</v>
      </c>
      <c r="E56" s="4"/>
      <c r="F56" s="5"/>
      <c r="G56" s="6"/>
      <c r="H56" s="88"/>
    </row>
    <row r="57" spans="1:8" ht="12" customHeight="1">
      <c r="A57" s="211"/>
      <c r="B57" s="222"/>
      <c r="C57" s="222"/>
      <c r="D57" s="222"/>
      <c r="E57" s="9"/>
      <c r="F57" s="6"/>
      <c r="G57" s="6"/>
      <c r="H57" s="88"/>
    </row>
    <row r="58" spans="1:8" ht="12" customHeight="1">
      <c r="A58" s="211">
        <v>55</v>
      </c>
      <c r="B58" s="213">
        <f>VLOOKUP(A58,'пр.взв.'!B27:G154,2,FALSE)</f>
        <v>0</v>
      </c>
      <c r="C58" s="213">
        <f>VLOOKUP(A58,'пр.взв.'!B27:G154,3,FALSE)</f>
        <v>0</v>
      </c>
      <c r="D58" s="213">
        <f>VLOOKUP(A58,'пр.взв.'!B27:G154,4,FALSE)</f>
        <v>0</v>
      </c>
      <c r="E58" s="2"/>
      <c r="F58" s="6"/>
      <c r="G58" s="6"/>
      <c r="H58" s="88"/>
    </row>
    <row r="59" spans="1:8" ht="12" customHeight="1" thickBot="1">
      <c r="A59" s="214"/>
      <c r="B59" s="222"/>
      <c r="C59" s="222"/>
      <c r="D59" s="222"/>
      <c r="E59" s="1"/>
      <c r="F59" s="6"/>
      <c r="G59" s="6"/>
      <c r="H59" s="88"/>
    </row>
    <row r="60" spans="1:8" ht="12" customHeight="1">
      <c r="A60" s="210">
        <v>15</v>
      </c>
      <c r="B60" s="221" t="str">
        <f>VLOOKUP(A60,'пр.взв.'!B29:G156,2,FALSE)</f>
        <v>ШХАГОШЕВ АМИД ЭДУАРДОВИЧ</v>
      </c>
      <c r="C60" s="221" t="str">
        <f>VLOOKUP(A60,'пр.взв.'!B29:G156,3,FALSE)</f>
        <v>30.12.2003 КМС</v>
      </c>
      <c r="D60" s="221" t="str">
        <f>VLOOKUP(A60,'пр.взв.'!B29:G156,4,FALSE)</f>
        <v>СК</v>
      </c>
      <c r="E60" s="1"/>
      <c r="F60" s="6"/>
      <c r="G60" s="10"/>
      <c r="H60" s="88"/>
    </row>
    <row r="61" spans="1:8" ht="12" customHeight="1">
      <c r="A61" s="211"/>
      <c r="B61" s="222"/>
      <c r="C61" s="222"/>
      <c r="D61" s="222"/>
      <c r="E61" s="7"/>
      <c r="F61" s="6"/>
      <c r="G61" s="1"/>
      <c r="H61" s="88"/>
    </row>
    <row r="62" spans="1:8" ht="12" customHeight="1">
      <c r="A62" s="211">
        <v>47</v>
      </c>
      <c r="B62" s="213">
        <f>VLOOKUP(A62,'пр.взв.'!B31:G158,2,FALSE)</f>
        <v>0</v>
      </c>
      <c r="C62" s="213">
        <f>VLOOKUP(A62,'пр.взв.'!B31:G158,3,FALSE)</f>
        <v>0</v>
      </c>
      <c r="D62" s="213">
        <f>VLOOKUP(A62,'пр.взв.'!B31:G158,4,FALSE)</f>
        <v>0</v>
      </c>
      <c r="E62" s="3"/>
      <c r="F62" s="6"/>
      <c r="G62" s="1"/>
      <c r="H62" s="88"/>
    </row>
    <row r="63" spans="1:8" ht="12" customHeight="1" thickBot="1">
      <c r="A63" s="214"/>
      <c r="B63" s="222"/>
      <c r="C63" s="222"/>
      <c r="D63" s="222"/>
      <c r="E63" s="4"/>
      <c r="F63" s="10"/>
      <c r="G63" s="1"/>
      <c r="H63" s="88"/>
    </row>
    <row r="64" spans="1:8" ht="12" customHeight="1">
      <c r="A64" s="210">
        <v>31</v>
      </c>
      <c r="B64" s="221" t="str">
        <f>VLOOKUP(A64,'пр.взв.'!B33:G160,2,FALSE)</f>
        <v>ПЛИЕВ ИБРАГИМ БАТЫРОВИЧ</v>
      </c>
      <c r="C64" s="221" t="str">
        <f>VLOOKUP(A64,'пр.взв.'!B33:G160,3,FALSE)</f>
        <v>10.02.2003 1 РАЗРЯД</v>
      </c>
      <c r="D64" s="221" t="str">
        <f>VLOOKUP(A64,'пр.взв.'!B33:G160,4,FALSE)</f>
        <v>РИ</v>
      </c>
      <c r="E64" s="4"/>
      <c r="F64" s="1"/>
      <c r="G64" s="1"/>
      <c r="H64" s="88"/>
    </row>
    <row r="65" spans="1:8" ht="12" customHeight="1">
      <c r="A65" s="211"/>
      <c r="B65" s="222"/>
      <c r="C65" s="222"/>
      <c r="D65" s="222"/>
      <c r="E65" s="9"/>
      <c r="F65" s="1"/>
      <c r="G65" s="1"/>
      <c r="H65" s="88"/>
    </row>
    <row r="66" spans="1:8" ht="12" customHeight="1">
      <c r="A66" s="211">
        <v>63</v>
      </c>
      <c r="B66" s="223">
        <f>VLOOKUP(A66,'пр.взв.'!B35:G162,2,FALSE)</f>
        <v>0</v>
      </c>
      <c r="C66" s="223">
        <f>VLOOKUP(A66,'пр.взв.'!B35:G162,3,FALSE)</f>
        <v>0</v>
      </c>
      <c r="D66" s="223">
        <f>VLOOKUP(A66,'пр.взв.'!B35:G162,4,FALSE)</f>
        <v>0</v>
      </c>
      <c r="E66" s="2"/>
      <c r="F66" s="1"/>
      <c r="G66" s="1"/>
      <c r="H66" s="88"/>
    </row>
    <row r="67" spans="1:8" ht="12" customHeight="1" thickBot="1">
      <c r="A67" s="214"/>
      <c r="B67" s="224"/>
      <c r="C67" s="224"/>
      <c r="D67" s="224"/>
      <c r="E67" s="86"/>
      <c r="F67" s="86"/>
      <c r="G67" s="86"/>
      <c r="H67" s="86"/>
    </row>
    <row r="68" spans="1:8" ht="12.75">
      <c r="A68" s="86"/>
      <c r="B68" s="86"/>
      <c r="C68" s="86"/>
      <c r="D68" s="86"/>
      <c r="E68" s="86"/>
      <c r="F68" s="86"/>
      <c r="G68" s="86"/>
      <c r="H68" s="86"/>
    </row>
    <row r="69" spans="1:8" ht="12.75">
      <c r="A69" s="86"/>
      <c r="B69" s="86"/>
      <c r="C69" s="86"/>
      <c r="D69" s="86"/>
      <c r="E69" s="86"/>
      <c r="F69" s="86"/>
      <c r="G69" s="86"/>
      <c r="H69" s="86"/>
    </row>
    <row r="70" spans="1:8" ht="12.75">
      <c r="A70" s="86"/>
      <c r="B70" s="86"/>
      <c r="C70" s="86"/>
      <c r="D70" s="86"/>
      <c r="E70" s="86"/>
      <c r="F70" s="86"/>
      <c r="G70" s="86"/>
      <c r="H70" s="86"/>
    </row>
    <row r="71" spans="1:8" ht="12.75">
      <c r="A71" s="86"/>
      <c r="B71" s="86"/>
      <c r="C71" s="86"/>
      <c r="D71" s="86"/>
      <c r="E71" s="86"/>
      <c r="F71" s="86"/>
      <c r="G71" s="86"/>
      <c r="H71" s="86"/>
    </row>
    <row r="72" spans="1:8" ht="12.75">
      <c r="A72" s="32" t="s">
        <v>22</v>
      </c>
      <c r="B72" s="95"/>
      <c r="C72" s="95"/>
      <c r="D72" s="95"/>
      <c r="E72" s="218" t="str">
        <f>HYPERLINK('пр.взв.'!F3)</f>
        <v>в.к.  64 кг</v>
      </c>
      <c r="F72" s="95"/>
      <c r="G72" s="32" t="s">
        <v>24</v>
      </c>
      <c r="H72" s="95"/>
    </row>
    <row r="73" spans="1:8" ht="12.75">
      <c r="A73" s="95"/>
      <c r="B73" s="95"/>
      <c r="C73" s="95"/>
      <c r="D73" s="95"/>
      <c r="E73" s="206"/>
      <c r="F73" s="95"/>
      <c r="G73" s="95"/>
      <c r="H73" s="95"/>
    </row>
    <row r="74" spans="1:8" ht="19.5" customHeight="1">
      <c r="A74" s="95"/>
      <c r="B74" s="95"/>
      <c r="C74" s="95"/>
      <c r="D74" s="95"/>
      <c r="E74" s="95"/>
      <c r="F74" s="95"/>
      <c r="G74" s="95"/>
      <c r="H74" s="95"/>
    </row>
    <row r="75" spans="1:9" ht="19.5" customHeight="1">
      <c r="A75" s="16"/>
      <c r="B75" s="18"/>
      <c r="C75" s="13"/>
      <c r="D75" s="17"/>
      <c r="E75" s="17"/>
      <c r="G75" s="136"/>
      <c r="H75" s="136"/>
      <c r="I75" s="12"/>
    </row>
    <row r="76" spans="1:9" ht="19.5" customHeight="1">
      <c r="A76" s="12"/>
      <c r="B76" s="20"/>
      <c r="G76" s="136"/>
      <c r="H76" s="136"/>
      <c r="I76" s="12"/>
    </row>
    <row r="77" spans="1:9" ht="19.5" customHeight="1">
      <c r="A77" s="12"/>
      <c r="B77" s="70"/>
      <c r="C77" s="69"/>
      <c r="D77" s="22"/>
      <c r="E77" s="17"/>
      <c r="G77" s="49"/>
      <c r="H77" s="136"/>
      <c r="I77" s="12"/>
    </row>
    <row r="78" spans="1:9" ht="19.5" customHeight="1">
      <c r="A78" s="11"/>
      <c r="B78" s="15"/>
      <c r="C78" s="21"/>
      <c r="D78" s="137"/>
      <c r="E78" s="17"/>
      <c r="G78" s="49"/>
      <c r="H78" s="136"/>
      <c r="I78" s="12"/>
    </row>
    <row r="79" spans="1:9" ht="19.5" customHeight="1">
      <c r="A79" s="12"/>
      <c r="B79" s="21"/>
      <c r="C79" s="21"/>
      <c r="D79" s="61"/>
      <c r="E79" s="18"/>
      <c r="F79" s="21"/>
      <c r="H79" s="136"/>
      <c r="I79" s="12"/>
    </row>
    <row r="80" spans="1:9" ht="19.5" customHeight="1">
      <c r="A80" s="12"/>
      <c r="B80" s="21"/>
      <c r="C80" s="14"/>
      <c r="D80" s="63"/>
      <c r="E80" s="20"/>
      <c r="F80" s="138"/>
      <c r="H80" s="136"/>
      <c r="I80" s="12"/>
    </row>
    <row r="81" spans="2:9" ht="19.5" customHeight="1">
      <c r="B81" s="139"/>
      <c r="C81" s="139"/>
      <c r="D81" s="12"/>
      <c r="E81" s="20"/>
      <c r="F81" s="18"/>
      <c r="H81" s="136"/>
      <c r="I81" s="12"/>
    </row>
    <row r="82" spans="3:9" ht="19.5" customHeight="1">
      <c r="C82" s="17"/>
      <c r="D82" s="12"/>
      <c r="E82" s="15"/>
      <c r="F82" s="20"/>
      <c r="H82" s="136"/>
      <c r="I82" s="12"/>
    </row>
    <row r="83" spans="1:9" ht="19.5" customHeight="1">
      <c r="A83" s="16"/>
      <c r="B83" s="18"/>
      <c r="D83" s="12"/>
      <c r="F83" s="61"/>
      <c r="H83" s="136"/>
      <c r="I83" s="12"/>
    </row>
    <row r="84" spans="1:9" ht="19.5" customHeight="1">
      <c r="A84" s="12"/>
      <c r="B84" s="20"/>
      <c r="C84" s="13"/>
      <c r="D84" s="12"/>
      <c r="E84" s="17"/>
      <c r="F84" s="20"/>
      <c r="G84" s="12"/>
      <c r="H84" s="136"/>
      <c r="I84" s="12"/>
    </row>
    <row r="85" spans="1:9" ht="19.5" customHeight="1">
      <c r="A85" s="12"/>
      <c r="B85" s="70"/>
      <c r="C85" s="69"/>
      <c r="D85" s="62"/>
      <c r="E85" s="17"/>
      <c r="F85" s="20"/>
      <c r="G85" s="62"/>
      <c r="H85" s="136"/>
      <c r="I85" s="12"/>
    </row>
    <row r="86" spans="1:9" ht="19.5" customHeight="1">
      <c r="A86" s="11"/>
      <c r="B86" s="15"/>
      <c r="C86" s="21"/>
      <c r="D86" s="61"/>
      <c r="E86" s="13"/>
      <c r="F86" s="20"/>
      <c r="G86" s="61"/>
      <c r="H86" s="136"/>
      <c r="I86" s="12"/>
    </row>
    <row r="87" spans="1:9" ht="19.5" customHeight="1">
      <c r="A87" s="12"/>
      <c r="B87" s="21"/>
      <c r="C87" s="21"/>
      <c r="D87" s="61"/>
      <c r="E87" s="18"/>
      <c r="F87" s="20"/>
      <c r="G87" s="61"/>
      <c r="H87" s="136"/>
      <c r="I87" s="12"/>
    </row>
    <row r="88" spans="1:9" ht="19.5" customHeight="1">
      <c r="A88" s="12"/>
      <c r="B88" s="21"/>
      <c r="C88" s="14"/>
      <c r="D88" s="63"/>
      <c r="E88" s="20"/>
      <c r="F88" s="140"/>
      <c r="G88" s="61"/>
      <c r="H88" s="136"/>
      <c r="I88" s="12"/>
    </row>
    <row r="89" spans="2:9" ht="19.5" customHeight="1">
      <c r="B89" s="139"/>
      <c r="C89" s="139"/>
      <c r="E89" s="20"/>
      <c r="F89" s="23"/>
      <c r="G89" s="61"/>
      <c r="H89" s="136"/>
      <c r="I89" s="12"/>
    </row>
    <row r="90" spans="3:9" ht="19.5" customHeight="1">
      <c r="C90" s="17"/>
      <c r="E90" s="15"/>
      <c r="F90" s="21"/>
      <c r="G90" s="63"/>
      <c r="H90" s="136"/>
      <c r="I90" s="12"/>
    </row>
    <row r="91" spans="1:9" ht="19.5" customHeight="1">
      <c r="A91" s="136"/>
      <c r="B91" s="136"/>
      <c r="C91" s="136"/>
      <c r="D91" s="136"/>
      <c r="E91" s="136"/>
      <c r="F91" s="136"/>
      <c r="G91" s="49"/>
      <c r="H91" s="136"/>
      <c r="I91" s="12"/>
    </row>
    <row r="92" spans="1:9" ht="19.5" customHeight="1">
      <c r="A92" s="136"/>
      <c r="B92" s="21"/>
      <c r="C92" s="83"/>
      <c r="D92" s="136"/>
      <c r="E92" s="21"/>
      <c r="F92" s="23"/>
      <c r="G92" s="49"/>
      <c r="H92" s="136"/>
      <c r="I92" s="12"/>
    </row>
    <row r="93" spans="1:9" ht="19.5" customHeight="1">
      <c r="A93" s="136"/>
      <c r="B93" s="21"/>
      <c r="C93" s="23"/>
      <c r="D93" s="83"/>
      <c r="E93" s="83"/>
      <c r="F93" s="21"/>
      <c r="G93" s="136"/>
      <c r="H93" s="136"/>
      <c r="I93" s="12"/>
    </row>
    <row r="94" spans="1:9" ht="19.5" customHeight="1">
      <c r="A94" s="136"/>
      <c r="B94" s="136"/>
      <c r="C94" s="21"/>
      <c r="D94" s="136"/>
      <c r="E94" s="23"/>
      <c r="F94" s="21"/>
      <c r="G94" s="136"/>
      <c r="H94" s="136"/>
      <c r="I94" s="12"/>
    </row>
    <row r="95" spans="1:9" ht="19.5" customHeight="1">
      <c r="A95" s="136"/>
      <c r="B95" s="136"/>
      <c r="C95" s="23"/>
      <c r="D95" s="136"/>
      <c r="E95" s="21"/>
      <c r="F95" s="83"/>
      <c r="G95" s="49"/>
      <c r="H95" s="136"/>
      <c r="I95" s="12"/>
    </row>
    <row r="96" spans="1:9" ht="19.5" customHeight="1">
      <c r="A96" s="136"/>
      <c r="B96" s="21"/>
      <c r="C96" s="23"/>
      <c r="D96" s="83"/>
      <c r="E96" s="83"/>
      <c r="F96" s="21"/>
      <c r="G96" s="49"/>
      <c r="H96" s="136"/>
      <c r="I96" s="12"/>
    </row>
    <row r="97" spans="1:9" ht="19.5" customHeight="1">
      <c r="A97" s="136"/>
      <c r="B97" s="136"/>
      <c r="C97" s="21"/>
      <c r="D97" s="136"/>
      <c r="E97" s="23"/>
      <c r="F97" s="21"/>
      <c r="G97" s="49"/>
      <c r="H97" s="136"/>
      <c r="I97" s="12"/>
    </row>
    <row r="98" spans="1:9" ht="19.5" customHeight="1">
      <c r="A98" s="136"/>
      <c r="B98" s="136"/>
      <c r="C98" s="23"/>
      <c r="D98" s="136"/>
      <c r="E98" s="21"/>
      <c r="F98" s="83"/>
      <c r="G98" s="49"/>
      <c r="H98" s="136"/>
      <c r="I98" s="12"/>
    </row>
    <row r="99" spans="1:9" ht="19.5" customHeight="1">
      <c r="A99" s="136"/>
      <c r="B99" s="136"/>
      <c r="C99" s="136"/>
      <c r="D99" s="136"/>
      <c r="E99" s="136"/>
      <c r="F99" s="136"/>
      <c r="G99" s="136"/>
      <c r="H99" s="136"/>
      <c r="I99" s="12"/>
    </row>
    <row r="100" ht="19.5" customHeight="1"/>
    <row r="101" spans="1:8" ht="12.75">
      <c r="A101" s="88"/>
      <c r="B101" s="88"/>
      <c r="C101" s="88"/>
      <c r="D101" s="88"/>
      <c r="E101" s="88"/>
      <c r="F101" s="88"/>
      <c r="G101" s="94"/>
      <c r="H101" s="94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3:A34"/>
    <mergeCell ref="B33:B34"/>
    <mergeCell ref="C33:C34"/>
    <mergeCell ref="D33:D34"/>
    <mergeCell ref="A36:A37"/>
    <mergeCell ref="B36:B37"/>
    <mergeCell ref="C36:C37"/>
    <mergeCell ref="D36:D37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B5:B6"/>
    <mergeCell ref="C5:C6"/>
    <mergeCell ref="D5:D6"/>
    <mergeCell ref="A7:A8"/>
    <mergeCell ref="B7:B8"/>
    <mergeCell ref="C7:C8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zoomScalePageLayoutView="0" workbookViewId="0" topLeftCell="A13">
      <selection activeCell="I26" sqref="I26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237" t="s">
        <v>30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2:18" ht="15" customHeight="1" thickBot="1">
      <c r="B2" s="80"/>
      <c r="C2" s="207" t="s">
        <v>31</v>
      </c>
      <c r="D2" s="207"/>
      <c r="E2" s="207"/>
      <c r="F2" s="207"/>
      <c r="G2" s="207"/>
      <c r="H2" s="207"/>
      <c r="I2" s="238" t="str">
        <f>HYPERLINK('[1]реквизиты'!$A$2)</f>
        <v>ПЕРВЕНСТВО СЕВЕРО-КАВКАЗСКОГО ФЕДЕРАЛЬНОГО ОКРУГА ПО САМБО СРЕДИ ЮНОШЕЙ И ДЕВУШЕК 2003-2005 ГГР</v>
      </c>
      <c r="J2" s="239"/>
      <c r="K2" s="239"/>
      <c r="L2" s="239"/>
      <c r="M2" s="239"/>
      <c r="N2" s="239"/>
      <c r="O2" s="239"/>
      <c r="P2" s="239"/>
      <c r="Q2" s="239"/>
      <c r="R2" s="240"/>
    </row>
    <row r="3" spans="1:19" ht="11.25" customHeight="1" thickBot="1">
      <c r="A3" s="25"/>
      <c r="B3" s="25"/>
      <c r="C3" s="88"/>
      <c r="D3" s="35"/>
      <c r="E3" s="227" t="str">
        <f>HYPERLINK('[1]реквизиты'!$A$3)</f>
        <v>19-22.11.2020   г.Нальчик</v>
      </c>
      <c r="F3" s="228"/>
      <c r="G3" s="228"/>
      <c r="H3" s="228"/>
      <c r="I3" s="228"/>
      <c r="J3" s="228"/>
      <c r="K3" s="228"/>
      <c r="L3" s="228"/>
      <c r="M3" s="228"/>
      <c r="N3" s="228"/>
      <c r="O3" s="86"/>
      <c r="P3" s="229" t="str">
        <f>HYPERLINK('пр.взв.'!F3)</f>
        <v>в.к.  64 кг</v>
      </c>
      <c r="Q3" s="230"/>
      <c r="R3" s="231"/>
      <c r="S3" s="77"/>
    </row>
    <row r="4" spans="1:18" ht="12" customHeight="1" thickBot="1">
      <c r="A4" s="210">
        <v>2</v>
      </c>
      <c r="B4" s="212" t="str">
        <f>VLOOKUP(A4,'пр.взв.'!B6:C133,2,FALSE)</f>
        <v>ОСМАНОВ МАХМУД АЛИАСХАБОВИЧ</v>
      </c>
      <c r="C4" s="212" t="str">
        <f>VLOOKUP(A4,'пр.взв.'!B6:G133,3,FALSE)</f>
        <v>01.08.2003 1 РАЗРЯД</v>
      </c>
      <c r="D4" s="212" t="str">
        <f>VLOOKUP(A4,'пр.взв.'!B6:E133,4,FALSE)</f>
        <v>РД ПР</v>
      </c>
      <c r="E4" s="96"/>
      <c r="F4" s="96"/>
      <c r="G4" s="40"/>
      <c r="H4" s="79" t="s">
        <v>11</v>
      </c>
      <c r="I4" s="71"/>
      <c r="J4" s="97"/>
      <c r="K4" s="98"/>
      <c r="L4" s="98"/>
      <c r="M4" s="98"/>
      <c r="N4" s="88"/>
      <c r="O4" s="81"/>
      <c r="P4" s="232"/>
      <c r="Q4" s="233"/>
      <c r="R4" s="234"/>
    </row>
    <row r="5" spans="1:19" ht="12" customHeight="1">
      <c r="A5" s="211"/>
      <c r="B5" s="213"/>
      <c r="C5" s="213"/>
      <c r="D5" s="213"/>
      <c r="E5" s="38" t="s">
        <v>35</v>
      </c>
      <c r="F5" s="36"/>
      <c r="G5" s="44"/>
      <c r="H5" s="45"/>
      <c r="I5" s="46"/>
      <c r="J5" s="76"/>
      <c r="K5" s="98"/>
      <c r="L5" s="83"/>
      <c r="M5" s="13"/>
      <c r="N5" s="99"/>
      <c r="O5" s="99"/>
      <c r="P5" s="99"/>
      <c r="Q5" s="94"/>
      <c r="R5" s="49"/>
      <c r="S5" s="12"/>
    </row>
    <row r="6" spans="1:19" ht="12" customHeight="1" thickBot="1">
      <c r="A6" s="211">
        <v>34</v>
      </c>
      <c r="B6" s="215" t="str">
        <f>VLOOKUP(A6,'пр.взв.'!B8:C135,2,FALSE)</f>
        <v>ГАМУРЗИЕВ МАГОМЕД-БАЗИР ИДРИСОВИЧ</v>
      </c>
      <c r="C6" s="215" t="str">
        <f>VLOOKUP(A6,'пр.взв.'!B8:G135,3,FALSE)</f>
        <v>18.07.2003 1 РАЗРЯД</v>
      </c>
      <c r="D6" s="215" t="str">
        <f>VLOOKUP(A6,'пр.взв.'!B8:E135,4,FALSE)</f>
        <v>РИ</v>
      </c>
      <c r="E6" s="39"/>
      <c r="F6" s="50"/>
      <c r="G6" s="36"/>
      <c r="H6" s="51"/>
      <c r="I6" s="48"/>
      <c r="J6" s="97"/>
      <c r="K6" s="98"/>
      <c r="L6" s="107"/>
      <c r="M6" s="13">
        <v>34</v>
      </c>
      <c r="N6" s="99"/>
      <c r="O6" s="99"/>
      <c r="P6" s="99"/>
      <c r="Q6" s="226" t="s">
        <v>27</v>
      </c>
      <c r="R6" s="226"/>
      <c r="S6" s="12"/>
    </row>
    <row r="7" spans="1:19" ht="12" customHeight="1" thickBot="1">
      <c r="A7" s="214"/>
      <c r="B7" s="216"/>
      <c r="C7" s="216"/>
      <c r="D7" s="216"/>
      <c r="E7" s="36"/>
      <c r="F7" s="37"/>
      <c r="G7" s="38" t="s">
        <v>35</v>
      </c>
      <c r="H7" s="47"/>
      <c r="I7" s="46"/>
      <c r="J7" s="101"/>
      <c r="K7" s="96"/>
      <c r="L7" s="83"/>
      <c r="M7" s="18"/>
      <c r="N7" s="91">
        <v>18</v>
      </c>
      <c r="O7" s="91"/>
      <c r="P7" s="13"/>
      <c r="Q7" s="226"/>
      <c r="R7" s="226"/>
      <c r="S7" s="12"/>
    </row>
    <row r="8" spans="1:19" ht="12" customHeight="1" thickBot="1">
      <c r="A8" s="210">
        <v>18</v>
      </c>
      <c r="B8" s="212" t="str">
        <f>VLOOKUP(A8,'пр.взв.'!B10:C137,2,FALSE)</f>
        <v>ЩЕРБАКОВ ДАНИЛ ВАЛЬЕВИЧ</v>
      </c>
      <c r="C8" s="212" t="str">
        <f>VLOOKUP(A8,'пр.взв.'!B10:G137,3,FALSE)</f>
        <v>17.07.2003 КМС</v>
      </c>
      <c r="D8" s="212" t="str">
        <f>VLOOKUP(A8,'пр.взв.'!B10:E137,4,FALSE)</f>
        <v>СК</v>
      </c>
      <c r="E8" s="96"/>
      <c r="F8" s="36"/>
      <c r="G8" s="39"/>
      <c r="H8" s="72"/>
      <c r="I8" s="73"/>
      <c r="J8" s="97"/>
      <c r="K8" s="98"/>
      <c r="L8" s="107"/>
      <c r="M8" s="20"/>
      <c r="N8" s="18"/>
      <c r="O8" s="17"/>
      <c r="P8" s="99"/>
      <c r="Q8" s="83"/>
      <c r="R8" s="49"/>
      <c r="S8" s="12"/>
    </row>
    <row r="9" spans="1:19" ht="12" customHeight="1">
      <c r="A9" s="211"/>
      <c r="B9" s="213"/>
      <c r="C9" s="213"/>
      <c r="D9" s="213"/>
      <c r="E9" s="38" t="s">
        <v>47</v>
      </c>
      <c r="F9" s="52"/>
      <c r="G9" s="36"/>
      <c r="H9" s="45"/>
      <c r="I9" s="74"/>
      <c r="J9" s="48"/>
      <c r="K9" s="98"/>
      <c r="L9" s="107"/>
      <c r="M9" s="82">
        <v>18</v>
      </c>
      <c r="N9" s="20"/>
      <c r="O9" s="13">
        <v>18</v>
      </c>
      <c r="P9" s="99"/>
      <c r="Q9" s="99"/>
      <c r="R9" s="49"/>
      <c r="S9" s="12"/>
    </row>
    <row r="10" spans="1:19" ht="12" customHeight="1" thickBot="1">
      <c r="A10" s="211">
        <v>50</v>
      </c>
      <c r="B10" s="235">
        <f>VLOOKUP(A10,'пр.взв.'!B12:C139,2,FALSE)</f>
        <v>0</v>
      </c>
      <c r="C10" s="235">
        <f>VLOOKUP(A10,'пр.взв.'!B12:G139,3,FALSE)</f>
        <v>0</v>
      </c>
      <c r="D10" s="235">
        <f>VLOOKUP(A10,'пр.взв.'!B12:E139,4,FALSE)</f>
        <v>0</v>
      </c>
      <c r="E10" s="39"/>
      <c r="F10" s="36"/>
      <c r="G10" s="36"/>
      <c r="H10" s="51"/>
      <c r="I10" s="74"/>
      <c r="J10" s="48"/>
      <c r="K10" s="98"/>
      <c r="L10" s="107"/>
      <c r="M10" s="99"/>
      <c r="N10" s="15">
        <v>26</v>
      </c>
      <c r="O10" s="100"/>
      <c r="P10" s="99"/>
      <c r="Q10" s="99"/>
      <c r="R10" s="88"/>
      <c r="S10" s="12"/>
    </row>
    <row r="11" spans="1:19" ht="12" customHeight="1" thickBot="1">
      <c r="A11" s="214"/>
      <c r="B11" s="236"/>
      <c r="C11" s="236"/>
      <c r="D11" s="236"/>
      <c r="E11" s="36"/>
      <c r="F11" s="36"/>
      <c r="G11" s="37"/>
      <c r="H11" s="48"/>
      <c r="I11" s="102"/>
      <c r="J11" s="97"/>
      <c r="K11" s="98"/>
      <c r="L11" s="107"/>
      <c r="M11" s="99"/>
      <c r="N11" s="99"/>
      <c r="O11" s="103"/>
      <c r="P11" s="99">
        <v>30</v>
      </c>
      <c r="Q11" s="99"/>
      <c r="R11" s="94"/>
      <c r="S11" s="12"/>
    </row>
    <row r="12" spans="1:19" ht="12" customHeight="1" thickBot="1">
      <c r="A12" s="210">
        <v>10</v>
      </c>
      <c r="B12" s="212" t="str">
        <f>VLOOKUP(A12,'пр.взв.'!B14:C141,2,FALSE)</f>
        <v>ГОНОВ ЖУМАЛЬДИН АНЗОРОВИЧ</v>
      </c>
      <c r="C12" s="212" t="str">
        <f>VLOOKUP(A12,'пр.взв.'!B14:G141,3,FALSE)</f>
        <v>15.08.2003 1 РАЗРЯД</v>
      </c>
      <c r="D12" s="212" t="str">
        <f>VLOOKUP(A12,'пр.взв.'!B14:E141,4,FALSE)</f>
        <v>КБР ДИНАМО</v>
      </c>
      <c r="E12" s="96"/>
      <c r="F12" s="96"/>
      <c r="G12" s="36"/>
      <c r="H12" s="46"/>
      <c r="I12" s="38" t="s">
        <v>35</v>
      </c>
      <c r="J12" s="104"/>
      <c r="K12" s="97"/>
      <c r="L12" s="83"/>
      <c r="M12" s="99"/>
      <c r="N12" s="21"/>
      <c r="O12" s="19">
        <v>30</v>
      </c>
      <c r="P12" s="105"/>
      <c r="Q12" s="106"/>
      <c r="R12" s="49"/>
      <c r="S12" s="12"/>
    </row>
    <row r="13" spans="1:19" ht="12" customHeight="1" thickBot="1">
      <c r="A13" s="211"/>
      <c r="B13" s="213"/>
      <c r="C13" s="213"/>
      <c r="D13" s="213"/>
      <c r="E13" s="38" t="s">
        <v>40</v>
      </c>
      <c r="F13" s="36"/>
      <c r="G13" s="36"/>
      <c r="H13" s="56"/>
      <c r="I13" s="39"/>
      <c r="J13" s="97"/>
      <c r="K13" s="60"/>
      <c r="L13" s="107"/>
      <c r="M13" s="13"/>
      <c r="N13" s="99"/>
      <c r="O13" s="99"/>
      <c r="P13" s="107"/>
      <c r="Q13" s="106"/>
      <c r="R13" s="49"/>
      <c r="S13" s="12"/>
    </row>
    <row r="14" spans="1:19" ht="12" customHeight="1" thickBot="1">
      <c r="A14" s="211">
        <v>42</v>
      </c>
      <c r="B14" s="215" t="str">
        <f>VLOOKUP(A14,'пр.взв.'!B16:C143,2,FALSE)</f>
        <v>ГУЛИАШВИЛИ СОСЛАН ГЕОРГИЕВИЧ</v>
      </c>
      <c r="C14" s="215" t="str">
        <f>VLOOKUP(A14,'пр.взв.'!B16:G143,3,FALSE)</f>
        <v>22.02.2005 1 ЮН. РАЗРЯД</v>
      </c>
      <c r="D14" s="215" t="str">
        <f>VLOOKUP(A14,'пр.взв.'!B16:E143,4,FALSE)</f>
        <v>РСО-А ДИНАМО</v>
      </c>
      <c r="E14" s="39"/>
      <c r="F14" s="50"/>
      <c r="G14" s="36"/>
      <c r="H14" s="55"/>
      <c r="I14" s="101"/>
      <c r="J14" s="101"/>
      <c r="K14" s="108"/>
      <c r="L14" s="83"/>
      <c r="M14" s="18"/>
      <c r="N14" s="13">
        <v>40</v>
      </c>
      <c r="O14" s="17"/>
      <c r="P14" s="49"/>
      <c r="Q14" s="84">
        <v>30</v>
      </c>
      <c r="R14" s="49"/>
      <c r="S14" s="12"/>
    </row>
    <row r="15" spans="1:19" ht="12" customHeight="1" thickBot="1">
      <c r="A15" s="214"/>
      <c r="B15" s="216"/>
      <c r="C15" s="216"/>
      <c r="D15" s="216"/>
      <c r="E15" s="36"/>
      <c r="F15" s="37"/>
      <c r="G15" s="38" t="s">
        <v>54</v>
      </c>
      <c r="H15" s="57"/>
      <c r="I15" s="97"/>
      <c r="J15" s="97"/>
      <c r="K15" s="60"/>
      <c r="L15" s="107"/>
      <c r="M15" s="20"/>
      <c r="N15" s="18"/>
      <c r="O15" s="17"/>
      <c r="P15" s="107"/>
      <c r="Q15" s="109"/>
      <c r="R15" s="88"/>
      <c r="S15" s="12"/>
    </row>
    <row r="16" spans="1:19" ht="12" customHeight="1" thickBot="1">
      <c r="A16" s="210">
        <v>26</v>
      </c>
      <c r="B16" s="212" t="str">
        <f>VLOOKUP(A16,'пр.взв.'!B18:C145,2,FALSE)</f>
        <v>ТАРЛАЕВ РАХМАН МОВЛАДИЕВИЧ</v>
      </c>
      <c r="C16" s="212" t="str">
        <f>VLOOKUP(A16,'пр.взв.'!B18:G145,3,FALSE)</f>
        <v>17.03.2004 1 РАЗРЯД</v>
      </c>
      <c r="D16" s="212" t="str">
        <f>VLOOKUP(A16,'пр.взв.'!B18:E145,4,FALSE)</f>
        <v>ЧР МИНСПОРТ</v>
      </c>
      <c r="E16" s="96"/>
      <c r="F16" s="36"/>
      <c r="G16" s="39"/>
      <c r="H16" s="51"/>
      <c r="I16" s="101"/>
      <c r="J16" s="101"/>
      <c r="K16" s="108"/>
      <c r="L16" s="110"/>
      <c r="M16" s="82"/>
      <c r="N16" s="20"/>
      <c r="O16" s="13">
        <v>40</v>
      </c>
      <c r="P16" s="107"/>
      <c r="Q16" s="111"/>
      <c r="R16" s="88"/>
      <c r="S16" s="12"/>
    </row>
    <row r="17" spans="1:19" ht="12" customHeight="1" thickBot="1">
      <c r="A17" s="211"/>
      <c r="B17" s="213"/>
      <c r="C17" s="213"/>
      <c r="D17" s="213"/>
      <c r="E17" s="38" t="s">
        <v>54</v>
      </c>
      <c r="F17" s="52"/>
      <c r="G17" s="36"/>
      <c r="H17" s="45"/>
      <c r="I17" s="97"/>
      <c r="J17" s="97"/>
      <c r="K17" s="125"/>
      <c r="L17" s="107"/>
      <c r="M17" s="99"/>
      <c r="N17" s="15">
        <v>16</v>
      </c>
      <c r="O17" s="100"/>
      <c r="P17" s="107"/>
      <c r="Q17" s="111"/>
      <c r="R17" s="88"/>
      <c r="S17" s="12"/>
    </row>
    <row r="18" spans="1:19" ht="12" customHeight="1" thickBot="1">
      <c r="A18" s="211">
        <v>58</v>
      </c>
      <c r="B18" s="235">
        <f>VLOOKUP(A18,'пр.взв.'!B20:C147,2,FALSE)</f>
        <v>0</v>
      </c>
      <c r="C18" s="235">
        <f>VLOOKUP(A18,'пр.взв.'!B20:G147,3,FALSE)</f>
        <v>0</v>
      </c>
      <c r="D18" s="235">
        <f>VLOOKUP(A18,'пр.взв.'!B20:E147,4,FALSE)</f>
        <v>0</v>
      </c>
      <c r="E18" s="39"/>
      <c r="F18" s="36"/>
      <c r="G18" s="36"/>
      <c r="H18" s="51"/>
      <c r="I18" s="101"/>
      <c r="J18" s="101"/>
      <c r="K18" s="126"/>
      <c r="L18" s="96"/>
      <c r="M18" s="96"/>
      <c r="N18" s="112"/>
      <c r="O18" s="113"/>
      <c r="P18" s="114">
        <v>40</v>
      </c>
      <c r="Q18" s="115"/>
      <c r="R18" s="123">
        <v>30</v>
      </c>
      <c r="S18" s="12"/>
    </row>
    <row r="19" spans="1:19" ht="12" customHeight="1" thickBot="1">
      <c r="A19" s="214"/>
      <c r="B19" s="236"/>
      <c r="C19" s="236"/>
      <c r="D19" s="236"/>
      <c r="E19" s="36"/>
      <c r="F19" s="36"/>
      <c r="G19" s="36"/>
      <c r="H19" s="45"/>
      <c r="I19" s="97"/>
      <c r="J19" s="97"/>
      <c r="K19" s="123">
        <v>2</v>
      </c>
      <c r="L19" s="98"/>
      <c r="M19" s="98"/>
      <c r="N19" s="94"/>
      <c r="O19" s="19">
        <v>20</v>
      </c>
      <c r="P19" s="49"/>
      <c r="Q19" s="103"/>
      <c r="R19" s="39"/>
      <c r="S19" s="12"/>
    </row>
    <row r="20" spans="1:19" ht="12" customHeight="1" thickBot="1">
      <c r="A20" s="210">
        <v>6</v>
      </c>
      <c r="B20" s="212" t="str">
        <f>VLOOKUP(A20,'пр.взв.'!B6:C133,2,FALSE)</f>
        <v>МАЛАГУСЕЙНОВ РАСУЛ МАЛАГУСЕЙНОВИЧ</v>
      </c>
      <c r="C20" s="212" t="str">
        <f>VLOOKUP(A20,'пр.взв.'!B6:G133,3,FALSE)</f>
        <v>15.02.2005 1 РАЗРЯД</v>
      </c>
      <c r="D20" s="212" t="str">
        <f>VLOOKUP(A20,'пр.взв.'!B6:G133,4,FALSE)</f>
        <v>РД ПР</v>
      </c>
      <c r="E20" s="96"/>
      <c r="F20" s="96"/>
      <c r="G20" s="40"/>
      <c r="H20" s="40"/>
      <c r="I20" s="41"/>
      <c r="J20" s="42"/>
      <c r="K20" s="39"/>
      <c r="L20" s="116"/>
      <c r="M20" s="60"/>
      <c r="N20" s="94"/>
      <c r="O20" s="88"/>
      <c r="P20" s="46"/>
      <c r="Q20" s="92"/>
      <c r="R20" s="86"/>
      <c r="S20" s="37"/>
    </row>
    <row r="21" spans="1:19" ht="12" customHeight="1">
      <c r="A21" s="211"/>
      <c r="B21" s="213"/>
      <c r="C21" s="213"/>
      <c r="D21" s="213"/>
      <c r="E21" s="38" t="s">
        <v>38</v>
      </c>
      <c r="F21" s="36"/>
      <c r="G21" s="44"/>
      <c r="H21" s="45"/>
      <c r="I21" s="46"/>
      <c r="J21" s="47"/>
      <c r="K21" s="59"/>
      <c r="L21" s="97"/>
      <c r="M21" s="60"/>
      <c r="N21" s="94"/>
      <c r="O21" s="88"/>
      <c r="P21" s="49"/>
      <c r="Q21" s="89"/>
      <c r="R21" s="88"/>
      <c r="S21" s="36"/>
    </row>
    <row r="22" spans="1:19" ht="12" customHeight="1" thickBot="1">
      <c r="A22" s="211">
        <v>38</v>
      </c>
      <c r="B22" s="215" t="str">
        <f>VLOOKUP(A22,'пр.взв.'!B24:C151,2,FALSE)</f>
        <v>ДЖАНГОБЕКОВ РУСЛАН ЗУРАБОВИЧ</v>
      </c>
      <c r="C22" s="215" t="str">
        <f>VLOOKUP(A22,'пр.взв.'!B24:G151,3,FALSE)</f>
        <v>31.03.2004 КМС</v>
      </c>
      <c r="D22" s="215" t="str">
        <f>VLOOKUP(A22,'пр.взв.'!B24:E151,4,FALSE)</f>
        <v>РСО-А ДИНАМО</v>
      </c>
      <c r="E22" s="39"/>
      <c r="F22" s="50"/>
      <c r="G22" s="36"/>
      <c r="H22" s="51"/>
      <c r="I22" s="48"/>
      <c r="J22" s="46"/>
      <c r="K22" s="108"/>
      <c r="L22" s="101"/>
      <c r="M22" s="108"/>
      <c r="N22" s="112"/>
      <c r="O22" s="86"/>
      <c r="P22" s="86"/>
      <c r="Q22" s="87">
        <v>5</v>
      </c>
      <c r="R22" s="86"/>
      <c r="S22" s="12"/>
    </row>
    <row r="23" spans="1:19" ht="12" customHeight="1" thickBot="1">
      <c r="A23" s="214"/>
      <c r="B23" s="216"/>
      <c r="C23" s="216"/>
      <c r="D23" s="216"/>
      <c r="E23" s="36"/>
      <c r="F23" s="37"/>
      <c r="G23" s="38" t="s">
        <v>50</v>
      </c>
      <c r="H23" s="47"/>
      <c r="I23" s="46"/>
      <c r="J23" s="48"/>
      <c r="K23" s="60"/>
      <c r="L23" s="97"/>
      <c r="M23" s="60"/>
      <c r="N23" s="94"/>
      <c r="O23" s="23"/>
      <c r="P23" s="21"/>
      <c r="Q23" s="83"/>
      <c r="R23" s="49"/>
      <c r="S23" s="12"/>
    </row>
    <row r="24" spans="1:19" ht="12" customHeight="1" thickBot="1">
      <c r="A24" s="210">
        <v>22</v>
      </c>
      <c r="B24" s="212" t="str">
        <f>VLOOKUP(A24,'пр.взв.'!B26:C153,2,FALSE)</f>
        <v>ЮСУПОВ АБУБАКАР АПТИЕВИЧ</v>
      </c>
      <c r="C24" s="212" t="str">
        <f>VLOOKUP(A24,'пр.взв.'!B26:G153,3,FALSE)</f>
        <v>01.11.2005 1 РАЗРЯД</v>
      </c>
      <c r="D24" s="212" t="str">
        <f>VLOOKUP(A24,'пр.взв.'!B26:E153,4,FALSE)</f>
        <v>ЧР МИНСПОРТ</v>
      </c>
      <c r="E24" s="96"/>
      <c r="F24" s="36"/>
      <c r="G24" s="39"/>
      <c r="H24" s="53"/>
      <c r="I24" s="47"/>
      <c r="J24" s="48"/>
      <c r="K24" s="59"/>
      <c r="L24" s="97"/>
      <c r="M24" s="60"/>
      <c r="N24" s="142"/>
      <c r="O24" s="142"/>
      <c r="P24" s="143"/>
      <c r="Q24" s="142"/>
      <c r="R24" s="142"/>
      <c r="S24" s="12"/>
    </row>
    <row r="25" spans="1:19" ht="12" customHeight="1">
      <c r="A25" s="211"/>
      <c r="B25" s="213"/>
      <c r="C25" s="213"/>
      <c r="D25" s="213"/>
      <c r="E25" s="38" t="s">
        <v>50</v>
      </c>
      <c r="F25" s="52"/>
      <c r="G25" s="36"/>
      <c r="H25" s="54"/>
      <c r="I25" s="48"/>
      <c r="J25" s="47"/>
      <c r="K25" s="60"/>
      <c r="L25" s="97"/>
      <c r="M25" s="60"/>
      <c r="N25" s="144"/>
      <c r="O25" s="144"/>
      <c r="P25" s="144"/>
      <c r="Q25" s="144"/>
      <c r="R25" s="144"/>
      <c r="S25" s="12"/>
    </row>
    <row r="26" spans="1:19" ht="12" customHeight="1" thickBot="1">
      <c r="A26" s="211">
        <v>54</v>
      </c>
      <c r="B26" s="235">
        <f>VLOOKUP(A26,'пр.взв.'!B28:C155,2,FALSE)</f>
        <v>0</v>
      </c>
      <c r="C26" s="235">
        <f>VLOOKUP(A26,'пр.взв.'!B28:G155,3,FALSE)</f>
        <v>0</v>
      </c>
      <c r="D26" s="235">
        <f>VLOOKUP(A26,'пр.взв.'!B28:E155,4,FALSE)</f>
        <v>0</v>
      </c>
      <c r="E26" s="39"/>
      <c r="F26" s="36"/>
      <c r="G26" s="36"/>
      <c r="H26" s="55"/>
      <c r="I26" s="48"/>
      <c r="J26" s="46"/>
      <c r="K26" s="108"/>
      <c r="L26" s="101"/>
      <c r="M26" s="108"/>
      <c r="N26" s="144"/>
      <c r="O26" s="144"/>
      <c r="P26" s="144"/>
      <c r="Q26" s="144"/>
      <c r="R26" s="144"/>
      <c r="S26" s="12"/>
    </row>
    <row r="27" spans="1:19" ht="12" customHeight="1" thickBot="1">
      <c r="A27" s="214"/>
      <c r="B27" s="236"/>
      <c r="C27" s="236"/>
      <c r="D27" s="236"/>
      <c r="E27" s="36"/>
      <c r="F27" s="36"/>
      <c r="G27" s="37"/>
      <c r="H27" s="48"/>
      <c r="I27" s="38" t="s">
        <v>58</v>
      </c>
      <c r="J27" s="58"/>
      <c r="K27" s="60"/>
      <c r="L27" s="97"/>
      <c r="M27" s="60"/>
      <c r="N27" s="94"/>
      <c r="O27" s="94"/>
      <c r="P27" s="23"/>
      <c r="Q27" s="21"/>
      <c r="R27" s="49"/>
      <c r="S27" s="12"/>
    </row>
    <row r="28" spans="1:19" ht="12" customHeight="1" thickBot="1">
      <c r="A28" s="210">
        <v>14</v>
      </c>
      <c r="B28" s="212" t="str">
        <f>VLOOKUP(A28,'пр.взв.'!B30:C157,2,FALSE)</f>
        <v>ТОКОВ АМИН МАГОМЕДОВИЧ</v>
      </c>
      <c r="C28" s="212" t="str">
        <f>VLOOKUP(A28,'пр.взв.'!B30:G157,3,FALSE)</f>
        <v>15.12.2004 1 РАЗРЯД</v>
      </c>
      <c r="D28" s="212" t="str">
        <f>VLOOKUP(A28,'пр.взв.'!B30:E157,4,FALSE)</f>
        <v>КЧР ВС</v>
      </c>
      <c r="E28" s="96"/>
      <c r="F28" s="96"/>
      <c r="G28" s="36"/>
      <c r="H28" s="46"/>
      <c r="I28" s="39"/>
      <c r="J28" s="48"/>
      <c r="K28" s="97"/>
      <c r="L28" s="97"/>
      <c r="M28" s="60"/>
      <c r="N28" s="94"/>
      <c r="P28" s="21"/>
      <c r="Q28" s="83"/>
      <c r="R28" s="49"/>
      <c r="S28" s="12"/>
    </row>
    <row r="29" spans="1:19" ht="12" customHeight="1">
      <c r="A29" s="211"/>
      <c r="B29" s="213"/>
      <c r="C29" s="213"/>
      <c r="D29" s="213"/>
      <c r="E29" s="38" t="s">
        <v>43</v>
      </c>
      <c r="F29" s="36"/>
      <c r="G29" s="36"/>
      <c r="H29" s="56"/>
      <c r="I29" s="97"/>
      <c r="J29" s="98"/>
      <c r="K29" s="98"/>
      <c r="L29" s="97"/>
      <c r="M29" s="60"/>
      <c r="N29" s="94"/>
      <c r="O29" s="94"/>
      <c r="P29" s="94"/>
      <c r="Q29" s="94"/>
      <c r="R29" s="94"/>
      <c r="S29" s="12"/>
    </row>
    <row r="30" spans="1:19" ht="12" customHeight="1" thickBot="1">
      <c r="A30" s="211">
        <v>46</v>
      </c>
      <c r="B30" s="235">
        <f>VLOOKUP(A30,'пр.взв.'!B32:C159,2,FALSE)</f>
        <v>0</v>
      </c>
      <c r="C30" s="235">
        <f>VLOOKUP(A30,'пр.взв.'!B32:G159,3,FALSE)</f>
        <v>0</v>
      </c>
      <c r="D30" s="235">
        <f>VLOOKUP(A30,'пр.взв.'!B32:E159,4,FALSE)</f>
        <v>0</v>
      </c>
      <c r="E30" s="39"/>
      <c r="F30" s="50"/>
      <c r="G30" s="36"/>
      <c r="H30" s="55"/>
      <c r="I30" s="101"/>
      <c r="J30" s="96"/>
      <c r="K30" s="96"/>
      <c r="L30" s="101"/>
      <c r="M30" s="108"/>
      <c r="N30" s="112"/>
      <c r="O30" s="112"/>
      <c r="P30" s="112"/>
      <c r="Q30" s="112"/>
      <c r="R30" s="112"/>
      <c r="S30" s="12"/>
    </row>
    <row r="31" spans="1:19" ht="12" customHeight="1" thickBot="1">
      <c r="A31" s="214"/>
      <c r="B31" s="236"/>
      <c r="C31" s="236"/>
      <c r="D31" s="236"/>
      <c r="E31" s="36"/>
      <c r="F31" s="37"/>
      <c r="G31" s="38" t="s">
        <v>58</v>
      </c>
      <c r="H31" s="57"/>
      <c r="I31" s="97"/>
      <c r="J31" s="98"/>
      <c r="K31" s="98"/>
      <c r="L31" s="97"/>
      <c r="M31" s="60"/>
      <c r="N31" s="94"/>
      <c r="O31" s="94"/>
      <c r="P31" s="94"/>
      <c r="Q31" s="94"/>
      <c r="R31" s="94"/>
      <c r="S31" s="12"/>
    </row>
    <row r="32" spans="1:18" ht="12" customHeight="1" thickBot="1">
      <c r="A32" s="210">
        <v>30</v>
      </c>
      <c r="B32" s="212" t="str">
        <f>VLOOKUP(A32,'пр.взв.'!B34:C161,2,FALSE)</f>
        <v>КАЦИЕВ БЕСЛАН ХАСАНОВИЧ</v>
      </c>
      <c r="C32" s="212" t="str">
        <f>VLOOKUP(A32,'пр.взв.'!B34:G161,3,FALSE)</f>
        <v>06.11.2003 1 РАЗРЯД</v>
      </c>
      <c r="D32" s="212" t="str">
        <f>VLOOKUP(A32,'пр.взв.'!B34:E161,4,FALSE)</f>
        <v>РИ</v>
      </c>
      <c r="E32" s="96"/>
      <c r="F32" s="36"/>
      <c r="G32" s="39"/>
      <c r="H32" s="51"/>
      <c r="I32" s="101"/>
      <c r="J32" s="96"/>
      <c r="K32" s="96"/>
      <c r="L32" s="101"/>
      <c r="M32" s="108"/>
      <c r="N32" s="112"/>
      <c r="O32" s="112"/>
      <c r="P32" s="86"/>
      <c r="Q32" s="86"/>
      <c r="R32" s="86"/>
    </row>
    <row r="33" spans="1:18" ht="12" customHeight="1">
      <c r="A33" s="211"/>
      <c r="B33" s="213"/>
      <c r="C33" s="213"/>
      <c r="D33" s="213"/>
      <c r="E33" s="38" t="s">
        <v>58</v>
      </c>
      <c r="F33" s="52"/>
      <c r="G33" s="36"/>
      <c r="H33" s="45"/>
      <c r="I33" s="97"/>
      <c r="J33" s="98"/>
      <c r="K33" s="98"/>
      <c r="L33" s="97"/>
      <c r="M33" s="60"/>
      <c r="N33" s="94"/>
      <c r="O33" s="94"/>
      <c r="P33" s="88"/>
      <c r="Q33" s="88"/>
      <c r="R33" s="88"/>
    </row>
    <row r="34" spans="1:18" ht="12" customHeight="1" thickBot="1">
      <c r="A34" s="211">
        <v>62</v>
      </c>
      <c r="B34" s="235">
        <f>VLOOKUP(A34,'пр.взв.'!B36:C163,2,FALSE)</f>
        <v>0</v>
      </c>
      <c r="C34" s="235">
        <f>VLOOKUP(A34,'пр.взв.'!B36:G163,3,FALSE)</f>
        <v>0</v>
      </c>
      <c r="D34" s="235">
        <f>VLOOKUP(A34,'пр.взв.'!B36:E163,4,FALSE)</f>
        <v>0</v>
      </c>
      <c r="E34" s="39"/>
      <c r="F34" s="36"/>
      <c r="G34" s="36"/>
      <c r="H34" s="51"/>
      <c r="I34" s="101"/>
      <c r="J34" s="96"/>
      <c r="K34" s="96"/>
      <c r="L34" s="101"/>
      <c r="M34" s="108"/>
      <c r="N34" s="112"/>
      <c r="O34" s="112"/>
      <c r="P34" s="86"/>
      <c r="Q34" s="86"/>
      <c r="R34" s="86"/>
    </row>
    <row r="35" spans="1:18" ht="12" customHeight="1" thickBot="1">
      <c r="A35" s="214"/>
      <c r="B35" s="236"/>
      <c r="C35" s="236"/>
      <c r="D35" s="236"/>
      <c r="E35" s="36"/>
      <c r="F35" s="36"/>
      <c r="G35" s="36"/>
      <c r="H35" s="45"/>
      <c r="I35" s="97"/>
      <c r="J35" s="98"/>
      <c r="K35" s="98"/>
      <c r="L35" s="97"/>
      <c r="M35" s="75" t="s">
        <v>35</v>
      </c>
      <c r="N35" s="94"/>
      <c r="O35" s="94"/>
      <c r="P35" s="88"/>
      <c r="Q35" s="88"/>
      <c r="R35" s="88"/>
    </row>
    <row r="36" spans="1:18" ht="5.25" customHeight="1" thickBot="1">
      <c r="A36" s="78"/>
      <c r="B36" s="85"/>
      <c r="C36" s="85"/>
      <c r="D36" s="86"/>
      <c r="E36" s="36"/>
      <c r="F36" s="36"/>
      <c r="G36" s="36"/>
      <c r="H36" s="97"/>
      <c r="I36" s="48"/>
      <c r="J36" s="98"/>
      <c r="K36" s="98"/>
      <c r="L36" s="97"/>
      <c r="M36" s="117"/>
      <c r="N36" s="94"/>
      <c r="O36" s="94"/>
      <c r="P36" s="88"/>
      <c r="Q36" s="88"/>
      <c r="R36" s="88"/>
    </row>
    <row r="37" spans="1:18" ht="12" customHeight="1" thickBot="1">
      <c r="A37" s="210">
        <v>4</v>
      </c>
      <c r="B37" s="212" t="str">
        <f>VLOOKUP(A37,'пр.взв.'!B6:G133,2,FALSE)</f>
        <v>МАГОМЕДОВ ГАДЖИМУРАД МУРАДОВИЧ</v>
      </c>
      <c r="C37" s="212" t="str">
        <f>VLOOKUP(A37,'пр.взв.'!B6:G133,3,FALSE)</f>
        <v>21.01.2003 1 РАЗРЯД</v>
      </c>
      <c r="D37" s="212" t="str">
        <f>VLOOKUP(A37,'пр.взв.'!B6:G133,4,FALSE)</f>
        <v>РД ПР</v>
      </c>
      <c r="E37" s="96"/>
      <c r="F37" s="96"/>
      <c r="G37" s="40"/>
      <c r="H37" s="98"/>
      <c r="I37" s="71"/>
      <c r="J37" s="97"/>
      <c r="K37" s="98"/>
      <c r="L37" s="97"/>
      <c r="M37" s="118"/>
      <c r="N37" s="94"/>
      <c r="O37" s="94"/>
      <c r="P37" s="88"/>
      <c r="Q37" s="88"/>
      <c r="R37" s="88"/>
    </row>
    <row r="38" spans="1:18" ht="12" customHeight="1">
      <c r="A38" s="211"/>
      <c r="B38" s="213"/>
      <c r="C38" s="213"/>
      <c r="D38" s="213"/>
      <c r="E38" s="38" t="s">
        <v>62</v>
      </c>
      <c r="F38" s="36"/>
      <c r="G38" s="44"/>
      <c r="H38" s="45"/>
      <c r="I38" s="46"/>
      <c r="J38" s="76"/>
      <c r="K38" s="98"/>
      <c r="L38" s="97"/>
      <c r="M38" s="60"/>
      <c r="N38" s="94"/>
      <c r="O38" s="94"/>
      <c r="P38" s="88"/>
      <c r="Q38" s="88"/>
      <c r="R38" s="88"/>
    </row>
    <row r="39" spans="1:18" ht="12" customHeight="1" thickBot="1">
      <c r="A39" s="211">
        <v>36</v>
      </c>
      <c r="B39" s="215" t="str">
        <f>VLOOKUP(A39,'пр.взв.'!B8:G135,2,FALSE)</f>
        <v>ЦОЛОЕВ МАГОМЕД ДАУДОВИЧ</v>
      </c>
      <c r="C39" s="215" t="str">
        <f>VLOOKUP(A39,'пр.взв.'!B8:G135,3,FALSE)</f>
        <v>25.03.2003 1 РАЗРЯД</v>
      </c>
      <c r="D39" s="215" t="str">
        <f>VLOOKUP(A39,'пр.взв.'!B8:G135,4,FALSE)</f>
        <v>РИ</v>
      </c>
      <c r="E39" s="39"/>
      <c r="F39" s="50"/>
      <c r="G39" s="36"/>
      <c r="H39" s="51"/>
      <c r="I39" s="48"/>
      <c r="J39" s="97"/>
      <c r="K39" s="98"/>
      <c r="L39" s="97"/>
      <c r="M39" s="60"/>
      <c r="N39" s="94"/>
      <c r="O39" s="94"/>
      <c r="P39" s="88"/>
      <c r="Q39" s="88"/>
      <c r="R39" s="88"/>
    </row>
    <row r="40" spans="1:18" ht="12" customHeight="1" thickBot="1">
      <c r="A40" s="214"/>
      <c r="B40" s="216"/>
      <c r="C40" s="216"/>
      <c r="D40" s="216"/>
      <c r="E40" s="36"/>
      <c r="F40" s="37"/>
      <c r="G40" s="38" t="s">
        <v>49</v>
      </c>
      <c r="H40" s="47"/>
      <c r="I40" s="46"/>
      <c r="J40" s="101"/>
      <c r="K40" s="96"/>
      <c r="L40" s="101"/>
      <c r="M40" s="108"/>
      <c r="N40" s="112"/>
      <c r="O40" s="112"/>
      <c r="P40" s="86"/>
      <c r="Q40" s="86"/>
      <c r="R40" s="86"/>
    </row>
    <row r="41" spans="1:18" ht="12" customHeight="1" thickBot="1">
      <c r="A41" s="210">
        <v>20</v>
      </c>
      <c r="B41" s="212" t="str">
        <f>VLOOKUP(A41,'пр.взв.'!B10:G137,2,FALSE)</f>
        <v>ВИРАБЯН СЕРГЕЙ РАФАЭЛОВИЧ</v>
      </c>
      <c r="C41" s="212" t="str">
        <f>VLOOKUP(A41,'пр.взв.'!B10:G137,3,FALSE)</f>
        <v>03.08.2005 1 ЮН. РАЗРЯД</v>
      </c>
      <c r="D41" s="212" t="str">
        <f>VLOOKUP(A41,'пр.взв.'!B10:G137,4,FALSE)</f>
        <v>СК</v>
      </c>
      <c r="E41" s="96"/>
      <c r="F41" s="36"/>
      <c r="G41" s="39"/>
      <c r="H41" s="72"/>
      <c r="I41" s="73"/>
      <c r="J41" s="97"/>
      <c r="K41" s="98"/>
      <c r="L41" s="97"/>
      <c r="M41" s="60"/>
      <c r="N41" s="94"/>
      <c r="O41" s="94"/>
      <c r="P41" s="88"/>
      <c r="Q41" s="88"/>
      <c r="R41" s="88"/>
    </row>
    <row r="42" spans="1:18" ht="12" customHeight="1">
      <c r="A42" s="211"/>
      <c r="B42" s="213"/>
      <c r="C42" s="213"/>
      <c r="D42" s="213"/>
      <c r="E42" s="38" t="s">
        <v>49</v>
      </c>
      <c r="F42" s="52"/>
      <c r="G42" s="36"/>
      <c r="H42" s="45"/>
      <c r="I42" s="74"/>
      <c r="J42" s="48"/>
      <c r="K42" s="98"/>
      <c r="L42" s="97"/>
      <c r="M42" s="60"/>
      <c r="N42" s="94"/>
      <c r="O42" s="94"/>
      <c r="P42" s="88"/>
      <c r="Q42" s="88"/>
      <c r="R42" s="88"/>
    </row>
    <row r="43" spans="1:18" ht="12" customHeight="1" thickBot="1">
      <c r="A43" s="211">
        <v>52</v>
      </c>
      <c r="B43" s="235">
        <f>VLOOKUP(A43,'пр.взв.'!B12:G139,2,FALSE)</f>
        <v>0</v>
      </c>
      <c r="C43" s="235">
        <f>VLOOKUP(A43,'пр.взв.'!B12:G139,3,FALSE)</f>
        <v>0</v>
      </c>
      <c r="D43" s="235">
        <f>VLOOKUP(A43,'пр.взв.'!B12:G139,4,FALSE)</f>
        <v>0</v>
      </c>
      <c r="E43" s="39"/>
      <c r="F43" s="36"/>
      <c r="G43" s="36"/>
      <c r="H43" s="51"/>
      <c r="I43" s="74"/>
      <c r="J43" s="48"/>
      <c r="K43" s="98"/>
      <c r="L43" s="97"/>
      <c r="M43" s="60"/>
      <c r="N43" s="94"/>
      <c r="O43" s="94"/>
      <c r="P43" s="88"/>
      <c r="Q43" s="88"/>
      <c r="R43" s="88"/>
    </row>
    <row r="44" spans="1:18" ht="12" customHeight="1" thickBot="1">
      <c r="A44" s="214"/>
      <c r="B44" s="236"/>
      <c r="C44" s="236"/>
      <c r="D44" s="236"/>
      <c r="E44" s="36"/>
      <c r="F44" s="36"/>
      <c r="G44" s="37"/>
      <c r="H44" s="48"/>
      <c r="I44" s="102"/>
      <c r="J44" s="97"/>
      <c r="K44" s="98"/>
      <c r="L44" s="97"/>
      <c r="M44" s="60"/>
      <c r="N44" s="94"/>
      <c r="O44" s="94"/>
      <c r="P44" s="88"/>
      <c r="Q44" s="88"/>
      <c r="R44" s="88"/>
    </row>
    <row r="45" spans="1:18" ht="12" customHeight="1" thickBot="1">
      <c r="A45" s="210">
        <v>12</v>
      </c>
      <c r="B45" s="212" t="str">
        <f>VLOOKUP(A45,'пр.взв.'!B14:G141,2,FALSE)</f>
        <v>ЖЕТЕЕВ АЛИЙ КЕРИМОВИЧ</v>
      </c>
      <c r="C45" s="212" t="str">
        <f>VLOOKUP(A45,'пр.взв.'!B14:G141,3,FALSE)</f>
        <v>20.10.2003 1 РАЗРЯД</v>
      </c>
      <c r="D45" s="212" t="str">
        <f>VLOOKUP(A45,'пр.взв.'!B14:G141,4,FALSE)</f>
        <v>КБР ДИНАМО</v>
      </c>
      <c r="E45" s="96"/>
      <c r="F45" s="96"/>
      <c r="G45" s="36"/>
      <c r="H45" s="46"/>
      <c r="I45" s="38" t="s">
        <v>49</v>
      </c>
      <c r="J45" s="104"/>
      <c r="K45" s="98"/>
      <c r="L45" s="97"/>
      <c r="M45" s="60"/>
      <c r="N45" s="94"/>
      <c r="O45" s="94"/>
      <c r="P45" s="88"/>
      <c r="Q45" s="88"/>
      <c r="R45" s="88"/>
    </row>
    <row r="46" spans="1:18" ht="12" customHeight="1" thickBot="1">
      <c r="A46" s="211"/>
      <c r="B46" s="213"/>
      <c r="C46" s="213"/>
      <c r="D46" s="213"/>
      <c r="E46" s="38" t="s">
        <v>41</v>
      </c>
      <c r="F46" s="36"/>
      <c r="G46" s="36"/>
      <c r="H46" s="56"/>
      <c r="I46" s="39"/>
      <c r="J46" s="97"/>
      <c r="K46" s="60"/>
      <c r="L46" s="97"/>
      <c r="M46" s="60"/>
      <c r="N46" s="94"/>
      <c r="O46" s="94"/>
      <c r="P46" s="88"/>
      <c r="Q46" s="88"/>
      <c r="R46" s="88"/>
    </row>
    <row r="47" spans="1:18" ht="12" customHeight="1" thickBot="1">
      <c r="A47" s="211">
        <v>44</v>
      </c>
      <c r="B47" s="235">
        <f>VLOOKUP(A47,'пр.взв.'!B16:G143,2,FALSE)</f>
        <v>0</v>
      </c>
      <c r="C47" s="235">
        <f>VLOOKUP(A47,'пр.взв.'!B16:G143,3,FALSE)</f>
        <v>0</v>
      </c>
      <c r="D47" s="235">
        <f>VLOOKUP(A47,'пр.взв.'!B16:G143,4,FALSE)</f>
        <v>0</v>
      </c>
      <c r="E47" s="39"/>
      <c r="F47" s="50"/>
      <c r="G47" s="36"/>
      <c r="H47" s="55"/>
      <c r="I47" s="101"/>
      <c r="J47" s="101"/>
      <c r="K47" s="108"/>
      <c r="L47" s="101"/>
      <c r="M47" s="108"/>
      <c r="N47" s="112"/>
      <c r="O47" s="112"/>
      <c r="P47" s="86"/>
      <c r="Q47" s="86"/>
      <c r="R47" s="86"/>
    </row>
    <row r="48" spans="1:18" ht="12" customHeight="1" thickBot="1">
      <c r="A48" s="214"/>
      <c r="B48" s="236"/>
      <c r="C48" s="236"/>
      <c r="D48" s="236"/>
      <c r="E48" s="36"/>
      <c r="F48" s="37"/>
      <c r="G48" s="38" t="s">
        <v>41</v>
      </c>
      <c r="H48" s="57"/>
      <c r="I48" s="97"/>
      <c r="J48" s="97"/>
      <c r="K48" s="60"/>
      <c r="L48" s="97"/>
      <c r="M48" s="60"/>
      <c r="N48" s="94"/>
      <c r="O48" s="94"/>
      <c r="P48" s="88"/>
      <c r="Q48" s="88"/>
      <c r="R48" s="88"/>
    </row>
    <row r="49" spans="1:18" ht="12" customHeight="1" thickBot="1">
      <c r="A49" s="210">
        <v>28</v>
      </c>
      <c r="B49" s="212" t="str">
        <f>VLOOKUP(A49,'пр.взв.'!B18:G145,2,FALSE)</f>
        <v>ДЖАМАЛОВ АПТИ АХМЕДОВИЧ</v>
      </c>
      <c r="C49" s="212" t="str">
        <f>VLOOKUP(A49,'пр.взв.'!B18:G145,3,FALSE)</f>
        <v>16.05.2004 1 РАЗРЯД</v>
      </c>
      <c r="D49" s="212" t="str">
        <f>VLOOKUP(A49,'пр.взв.'!B18:G145,4,FALSE)</f>
        <v>ЧР МИНСПОРТ</v>
      </c>
      <c r="E49" s="96"/>
      <c r="F49" s="36"/>
      <c r="G49" s="39"/>
      <c r="H49" s="51"/>
      <c r="I49" s="101"/>
      <c r="J49" s="101"/>
      <c r="K49" s="108"/>
      <c r="L49" s="101"/>
      <c r="M49" s="108"/>
      <c r="N49" s="112"/>
      <c r="O49" s="112"/>
      <c r="P49" s="86"/>
      <c r="Q49" s="86"/>
      <c r="R49" s="86"/>
    </row>
    <row r="50" spans="1:18" ht="12" customHeight="1">
      <c r="A50" s="211"/>
      <c r="B50" s="213"/>
      <c r="C50" s="213"/>
      <c r="D50" s="213"/>
      <c r="E50" s="38" t="s">
        <v>56</v>
      </c>
      <c r="F50" s="52"/>
      <c r="G50" s="36"/>
      <c r="H50" s="45"/>
      <c r="I50" s="97"/>
      <c r="J50" s="97"/>
      <c r="K50" s="60"/>
      <c r="L50" s="97"/>
      <c r="M50" s="60"/>
      <c r="N50" s="94"/>
      <c r="O50" s="94"/>
      <c r="P50" s="88"/>
      <c r="Q50" s="88"/>
      <c r="R50" s="88"/>
    </row>
    <row r="51" spans="1:18" ht="12" customHeight="1" thickBot="1">
      <c r="A51" s="211">
        <v>60</v>
      </c>
      <c r="B51" s="235">
        <f>VLOOKUP(A51,'пр.взв.'!B20:G147,2,FALSE)</f>
        <v>0</v>
      </c>
      <c r="C51" s="235">
        <f>VLOOKUP(A51,'пр.взв.'!B20:G147,3,FALSE)</f>
        <v>0</v>
      </c>
      <c r="D51" s="235">
        <f>VLOOKUP(A51,'пр.взв.'!B20:G147,4,FALSE)</f>
        <v>0</v>
      </c>
      <c r="E51" s="39"/>
      <c r="F51" s="36"/>
      <c r="G51" s="36"/>
      <c r="H51" s="51"/>
      <c r="I51" s="101"/>
      <c r="J51" s="101"/>
      <c r="K51" s="108"/>
      <c r="L51" s="101"/>
      <c r="M51" s="108"/>
      <c r="N51" s="112"/>
      <c r="O51" s="112"/>
      <c r="P51" s="86"/>
      <c r="Q51" s="86"/>
      <c r="R51" s="86"/>
    </row>
    <row r="52" spans="1:18" ht="12" customHeight="1" thickBot="1">
      <c r="A52" s="214"/>
      <c r="B52" s="236"/>
      <c r="C52" s="236"/>
      <c r="D52" s="236"/>
      <c r="E52" s="36"/>
      <c r="F52" s="36"/>
      <c r="G52" s="36"/>
      <c r="H52" s="45"/>
      <c r="I52" s="97"/>
      <c r="J52" s="97"/>
      <c r="K52" s="38" t="s">
        <v>52</v>
      </c>
      <c r="L52" s="119"/>
      <c r="M52" s="60"/>
      <c r="N52" s="94"/>
      <c r="O52" s="94"/>
      <c r="P52" s="88"/>
      <c r="Q52" s="88"/>
      <c r="R52" s="88"/>
    </row>
    <row r="53" spans="1:18" ht="12" customHeight="1" thickBot="1">
      <c r="A53" s="210">
        <v>8</v>
      </c>
      <c r="B53" s="212" t="str">
        <f>VLOOKUP(A53,'пр.взв.'!B6:G133,2,FALSE)</f>
        <v>ТУТОВ АЛАН АШАМАЗОВИЧ</v>
      </c>
      <c r="C53" s="212" t="str">
        <f>VLOOKUP(A53,'пр.взв.'!B6:G133,3,FALSE)</f>
        <v>30.07.2004 1 РАЗРЯД</v>
      </c>
      <c r="D53" s="212" t="str">
        <f>VLOOKUP(A53,'пр.взв.'!B6:G133,4,FALSE)</f>
        <v>КБР ДИНАМО</v>
      </c>
      <c r="E53" s="96"/>
      <c r="F53" s="96"/>
      <c r="G53" s="40"/>
      <c r="H53" s="40"/>
      <c r="I53" s="41"/>
      <c r="J53" s="42"/>
      <c r="K53" s="39"/>
      <c r="L53" s="98"/>
      <c r="M53" s="98"/>
      <c r="N53" s="88"/>
      <c r="O53" s="88"/>
      <c r="P53" s="88"/>
      <c r="Q53" s="88"/>
      <c r="R53" s="88"/>
    </row>
    <row r="54" spans="1:18" ht="12" customHeight="1">
      <c r="A54" s="211"/>
      <c r="B54" s="213"/>
      <c r="C54" s="213"/>
      <c r="D54" s="213"/>
      <c r="E54" s="38" t="s">
        <v>64</v>
      </c>
      <c r="F54" s="36"/>
      <c r="G54" s="44"/>
      <c r="H54" s="45"/>
      <c r="I54" s="46"/>
      <c r="J54" s="47"/>
      <c r="K54" s="60"/>
      <c r="L54" s="98"/>
      <c r="M54" s="98"/>
      <c r="N54" s="88"/>
      <c r="O54" s="88"/>
      <c r="P54" s="88"/>
      <c r="Q54" s="88"/>
      <c r="R54" s="88"/>
    </row>
    <row r="55" spans="1:18" ht="12" customHeight="1" thickBot="1">
      <c r="A55" s="211">
        <v>40</v>
      </c>
      <c r="B55" s="215" t="str">
        <f>VLOOKUP(A55,'пр.взв.'!B24:G151,2,FALSE)</f>
        <v>ДЗОТОВ ДАВИД МАРИКОВИЧ</v>
      </c>
      <c r="C55" s="215" t="str">
        <f>VLOOKUP(A55,'пр.взв.'!B24:G151,3,FALSE)</f>
        <v>16.06.2004 1 РАЗРЯД</v>
      </c>
      <c r="D55" s="215" t="str">
        <f>VLOOKUP(A55,'пр.взв.'!B24:G151,4,FALSE)</f>
        <v>РСО-А ДИНАМО</v>
      </c>
      <c r="E55" s="39"/>
      <c r="F55" s="50"/>
      <c r="G55" s="36"/>
      <c r="H55" s="51"/>
      <c r="I55" s="48"/>
      <c r="J55" s="46"/>
      <c r="K55" s="108"/>
      <c r="L55" s="96"/>
      <c r="M55" s="96"/>
      <c r="N55" s="86"/>
      <c r="O55" s="86"/>
      <c r="P55" s="86"/>
      <c r="Q55" s="86"/>
      <c r="R55" s="86"/>
    </row>
    <row r="56" spans="1:18" ht="12" customHeight="1" thickBot="1">
      <c r="A56" s="214"/>
      <c r="B56" s="216"/>
      <c r="C56" s="216"/>
      <c r="D56" s="216"/>
      <c r="E56" s="36"/>
      <c r="F56" s="37"/>
      <c r="G56" s="38" t="s">
        <v>52</v>
      </c>
      <c r="H56" s="47"/>
      <c r="I56" s="46"/>
      <c r="J56" s="48"/>
      <c r="K56" s="60"/>
      <c r="L56" s="98"/>
      <c r="M56" s="98"/>
      <c r="N56" s="88"/>
      <c r="O56" s="88"/>
      <c r="P56" s="88"/>
      <c r="Q56" s="88"/>
      <c r="R56" s="88"/>
    </row>
    <row r="57" spans="1:18" ht="12" customHeight="1" thickBot="1">
      <c r="A57" s="210">
        <v>24</v>
      </c>
      <c r="B57" s="212" t="str">
        <f>VLOOKUP(A57,'пр.взв.'!B26:G153,2,FALSE)</f>
        <v>БУЛАТХАНОВ АБДУЛ-КЕРИМ МУСЛИМОВИЧ</v>
      </c>
      <c r="C57" s="212" t="str">
        <f>VLOOKUP(A57,'пр.взв.'!B26:G153,3,FALSE)</f>
        <v>25.11.2003 1 РАЗРЯД</v>
      </c>
      <c r="D57" s="212" t="str">
        <f>VLOOKUP(A57,'пр.взв.'!B26:G153,4,FALSE)</f>
        <v>ЧР МИНСПОРТ</v>
      </c>
      <c r="E57" s="96"/>
      <c r="F57" s="36"/>
      <c r="G57" s="39"/>
      <c r="H57" s="53"/>
      <c r="I57" s="47"/>
      <c r="J57" s="48"/>
      <c r="K57" s="60"/>
      <c r="L57" s="98"/>
      <c r="M57" s="98"/>
      <c r="N57" s="88"/>
      <c r="O57" s="88"/>
      <c r="P57" s="88"/>
      <c r="Q57" s="88"/>
      <c r="R57" s="88"/>
    </row>
    <row r="58" spans="1:18" ht="12" customHeight="1">
      <c r="A58" s="211"/>
      <c r="B58" s="213"/>
      <c r="C58" s="213"/>
      <c r="D58" s="213"/>
      <c r="E58" s="38" t="s">
        <v>52</v>
      </c>
      <c r="F58" s="52"/>
      <c r="G58" s="36"/>
      <c r="H58" s="54"/>
      <c r="I58" s="48"/>
      <c r="J58" s="47"/>
      <c r="K58" s="60"/>
      <c r="L58" s="98"/>
      <c r="M58" s="98"/>
      <c r="N58" s="88"/>
      <c r="O58" s="88"/>
      <c r="P58" s="88"/>
      <c r="Q58" s="88"/>
      <c r="R58" s="88"/>
    </row>
    <row r="59" spans="1:18" ht="12" customHeight="1" thickBot="1">
      <c r="A59" s="211">
        <v>56</v>
      </c>
      <c r="B59" s="235">
        <f>VLOOKUP(A59,'пр.взв.'!B28:G155,2,FALSE)</f>
        <v>0</v>
      </c>
      <c r="C59" s="235">
        <f>VLOOKUP(A59,'пр.взв.'!B28:G155,3,FALSE)</f>
        <v>0</v>
      </c>
      <c r="D59" s="235">
        <f>VLOOKUP(A59,'пр.взв.'!B28:G155,4,FALSE)</f>
        <v>0</v>
      </c>
      <c r="E59" s="39"/>
      <c r="F59" s="36"/>
      <c r="G59" s="36"/>
      <c r="H59" s="55"/>
      <c r="I59" s="48"/>
      <c r="J59" s="46"/>
      <c r="K59" s="108"/>
      <c r="L59" s="96"/>
      <c r="M59" s="96"/>
      <c r="N59" s="86"/>
      <c r="O59" s="86"/>
      <c r="P59" s="86"/>
      <c r="Q59" s="86"/>
      <c r="R59" s="86"/>
    </row>
    <row r="60" spans="1:18" ht="12" customHeight="1" thickBot="1">
      <c r="A60" s="214"/>
      <c r="B60" s="236"/>
      <c r="C60" s="236"/>
      <c r="D60" s="236"/>
      <c r="E60" s="36"/>
      <c r="F60" s="36"/>
      <c r="G60" s="37"/>
      <c r="H60" s="48"/>
      <c r="I60" s="38" t="s">
        <v>52</v>
      </c>
      <c r="J60" s="58"/>
      <c r="K60" s="60"/>
      <c r="L60" s="98"/>
      <c r="M60" s="98"/>
      <c r="N60" s="88"/>
      <c r="O60" s="88"/>
      <c r="P60" s="88"/>
      <c r="Q60" s="88"/>
      <c r="R60" s="88"/>
    </row>
    <row r="61" spans="1:18" ht="12" customHeight="1" thickBot="1">
      <c r="A61" s="210">
        <v>16</v>
      </c>
      <c r="B61" s="212" t="str">
        <f>VLOOKUP(A61,'пр.взв.'!B30:G157,2,FALSE)</f>
        <v>ФИДАНЯН СУРЕН АРТУРОВИЧ</v>
      </c>
      <c r="C61" s="212" t="str">
        <f>VLOOKUP(A61,'пр.взв.'!B30:G157,3,FALSE)</f>
        <v>05.07.2005 1 ЮН. РАЗРЯД</v>
      </c>
      <c r="D61" s="212" t="str">
        <f>VLOOKUP(A61,'пр.взв.'!B30:G157,4,FALSE)</f>
        <v>СК</v>
      </c>
      <c r="E61" s="96"/>
      <c r="F61" s="96"/>
      <c r="G61" s="36"/>
      <c r="H61" s="46"/>
      <c r="I61" s="39"/>
      <c r="J61" s="48"/>
      <c r="K61" s="98"/>
      <c r="L61" s="98"/>
      <c r="M61" s="98"/>
      <c r="N61" s="88"/>
      <c r="O61" s="88"/>
      <c r="P61" s="88"/>
      <c r="Q61" s="88"/>
      <c r="R61" s="88"/>
    </row>
    <row r="62" spans="1:18" ht="12" customHeight="1">
      <c r="A62" s="211"/>
      <c r="B62" s="213"/>
      <c r="C62" s="213"/>
      <c r="D62" s="213"/>
      <c r="E62" s="38" t="s">
        <v>45</v>
      </c>
      <c r="F62" s="36"/>
      <c r="G62" s="36"/>
      <c r="H62" s="56"/>
      <c r="I62" s="97"/>
      <c r="J62" s="98"/>
      <c r="K62" s="98"/>
      <c r="L62" s="98"/>
      <c r="M62" s="98"/>
      <c r="N62" s="88"/>
      <c r="O62" s="88"/>
      <c r="P62" s="88"/>
      <c r="Q62" s="88"/>
      <c r="R62" s="88"/>
    </row>
    <row r="63" spans="1:9" ht="12" customHeight="1" thickBot="1">
      <c r="A63" s="211">
        <v>48</v>
      </c>
      <c r="B63" s="235">
        <f>VLOOKUP(A63,'пр.взв.'!B32:G159,2,FALSE)</f>
        <v>0</v>
      </c>
      <c r="C63" s="235">
        <f>VLOOKUP(A63,'пр.взв.'!B32:G159,3,FALSE)</f>
        <v>0</v>
      </c>
      <c r="D63" s="235">
        <f>VLOOKUP(A63,'пр.взв.'!B32:G159,4,FALSE)</f>
        <v>0</v>
      </c>
      <c r="E63" s="39"/>
      <c r="F63" s="50"/>
      <c r="G63" s="36"/>
      <c r="H63" s="55"/>
      <c r="I63" s="101"/>
    </row>
    <row r="64" spans="1:18" ht="12" customHeight="1" thickBot="1">
      <c r="A64" s="214"/>
      <c r="B64" s="236"/>
      <c r="C64" s="236"/>
      <c r="D64" s="236"/>
      <c r="E64" s="36"/>
      <c r="F64" s="37"/>
      <c r="G64" s="38" t="s">
        <v>45</v>
      </c>
      <c r="H64" s="57"/>
      <c r="I64" s="97"/>
      <c r="J64" s="128" t="str">
        <f>HYPERLINK('[1]реквизиты'!$A$6)</f>
        <v>Гл. судья, судья ВК</v>
      </c>
      <c r="L64" s="26"/>
      <c r="M64" s="129"/>
      <c r="N64" s="130"/>
      <c r="O64" s="130"/>
      <c r="P64" s="131" t="str">
        <f>HYPERLINK('[1]реквизиты'!$G$6)</f>
        <v>Джанбеков Т. А.</v>
      </c>
      <c r="Q64" s="26"/>
      <c r="R64" s="88"/>
    </row>
    <row r="65" spans="1:18" ht="12" customHeight="1" thickBot="1">
      <c r="A65" s="210">
        <v>32</v>
      </c>
      <c r="B65" s="212" t="str">
        <f>VLOOKUP(A65,'пр.взв.'!B34:G161,2,FALSE)</f>
        <v>ТЕБОЕВ МАГОМЕД БЕКХАНОВИЧ</v>
      </c>
      <c r="C65" s="212" t="str">
        <f>VLOOKUP(A65,'пр.взв.'!B34:G161,3,FALSE)</f>
        <v>23.03.2004 1 РАЗРЯД</v>
      </c>
      <c r="D65" s="212" t="str">
        <f>VLOOKUP(A65,'пр.взв.'!B34:G161,4,FALSE)</f>
        <v>РИ</v>
      </c>
      <c r="E65" s="96"/>
      <c r="F65" s="36"/>
      <c r="G65" s="39"/>
      <c r="H65" s="51"/>
      <c r="I65" s="101"/>
      <c r="J65" s="26"/>
      <c r="L65" s="26"/>
      <c r="M65" s="129"/>
      <c r="N65" s="26"/>
      <c r="O65" s="26"/>
      <c r="P65" s="132" t="str">
        <f>HYPERLINK('[1]реквизиты'!$G$7)</f>
        <v>/г. Каспийск/</v>
      </c>
      <c r="Q65" s="26"/>
      <c r="R65" s="86"/>
    </row>
    <row r="66" spans="1:18" ht="12" customHeight="1">
      <c r="A66" s="211"/>
      <c r="B66" s="213"/>
      <c r="C66" s="213"/>
      <c r="D66" s="213"/>
      <c r="E66" s="38" t="s">
        <v>60</v>
      </c>
      <c r="F66" s="52"/>
      <c r="G66" s="36"/>
      <c r="H66" s="45"/>
      <c r="I66" s="97"/>
      <c r="J66" s="26"/>
      <c r="L66" s="26"/>
      <c r="M66" s="129"/>
      <c r="N66" s="26"/>
      <c r="O66" s="26"/>
      <c r="P66" s="26"/>
      <c r="Q66" s="26"/>
      <c r="R66" s="88"/>
    </row>
    <row r="67" spans="1:18" ht="12" customHeight="1" thickBot="1">
      <c r="A67" s="211">
        <v>64</v>
      </c>
      <c r="B67" s="235">
        <f>VLOOKUP(A67,'пр.взв.'!B36:G163,2,FALSE)</f>
        <v>0</v>
      </c>
      <c r="C67" s="235">
        <f>VLOOKUP(A67,'пр.взв.'!B36:G163,3,FALSE)</f>
        <v>0</v>
      </c>
      <c r="D67" s="235">
        <f>VLOOKUP(A67,'пр.взв.'!B36:G163,4,FALSE)</f>
        <v>0</v>
      </c>
      <c r="E67" s="39"/>
      <c r="F67" s="36"/>
      <c r="G67" s="36"/>
      <c r="H67" s="27">
        <f>HYPERLINK('[1]реквизиты'!$A$20)</f>
      </c>
      <c r="I67" s="31"/>
      <c r="J67" s="128" t="str">
        <f>HYPERLINK('[1]реквизиты'!$A$8)</f>
        <v>Гл. секретарь, судья ВК</v>
      </c>
      <c r="L67" s="26"/>
      <c r="M67" s="129"/>
      <c r="N67" s="130"/>
      <c r="O67" s="130"/>
      <c r="P67" s="131" t="str">
        <f>HYPERLINK('[1]реквизиты'!$G$8)</f>
        <v>Ляликова С Я.</v>
      </c>
      <c r="Q67" s="26"/>
      <c r="R67" s="88"/>
    </row>
    <row r="68" spans="1:18" ht="12" customHeight="1" thickBot="1">
      <c r="A68" s="214"/>
      <c r="B68" s="236"/>
      <c r="C68" s="236"/>
      <c r="D68" s="236"/>
      <c r="E68" s="36"/>
      <c r="F68" s="36"/>
      <c r="G68" s="36"/>
      <c r="H68" s="45"/>
      <c r="I68" s="97"/>
      <c r="J68" s="98"/>
      <c r="K68" s="26"/>
      <c r="L68" s="26"/>
      <c r="M68" s="26"/>
      <c r="N68" s="26"/>
      <c r="O68" s="26"/>
      <c r="P68" s="132" t="str">
        <f>HYPERLINK('[1]реквизиты'!$G$9)</f>
        <v>/г.Владикавказ/</v>
      </c>
      <c r="Q68" s="26"/>
      <c r="R68" s="86"/>
    </row>
    <row r="69" spans="1:18" ht="6.75" customHeight="1">
      <c r="A69" s="86"/>
      <c r="B69" s="86"/>
      <c r="C69" s="86"/>
      <c r="D69" s="86"/>
      <c r="E69" s="86"/>
      <c r="F69" s="86"/>
      <c r="G69" s="86"/>
      <c r="H69" s="86"/>
      <c r="I69" s="86"/>
      <c r="J69" s="112"/>
      <c r="K69" s="112"/>
      <c r="L69" s="112"/>
      <c r="M69" s="112"/>
      <c r="N69" s="112"/>
      <c r="O69" s="112"/>
      <c r="P69" s="112"/>
      <c r="Q69" s="112"/>
      <c r="R69" s="86"/>
    </row>
    <row r="70" spans="1:18" ht="12" customHeight="1">
      <c r="A70" s="86"/>
      <c r="B70" s="86"/>
      <c r="C70" s="86"/>
      <c r="D70" s="86"/>
      <c r="E70" s="86"/>
      <c r="F70" s="86"/>
      <c r="G70" s="86"/>
      <c r="H70" s="28">
        <f>HYPERLINK('[1]реквизиты'!$A$22)</f>
      </c>
      <c r="I70" s="31"/>
      <c r="J70" s="31"/>
      <c r="K70" s="31"/>
      <c r="L70" s="94"/>
      <c r="M70" s="94"/>
      <c r="N70" s="94"/>
      <c r="O70" s="94"/>
      <c r="P70" s="94"/>
      <c r="Q70" s="28">
        <f>HYPERLINK('[1]реквизиты'!$G$22)</f>
      </c>
      <c r="R70" s="88"/>
    </row>
    <row r="71" spans="1:18" ht="12" customHeight="1">
      <c r="A71" s="88"/>
      <c r="B71" s="88"/>
      <c r="C71" s="88"/>
      <c r="D71" s="88"/>
      <c r="E71" s="88"/>
      <c r="F71" s="88"/>
      <c r="G71" s="88"/>
      <c r="H71" s="88"/>
      <c r="I71" s="88"/>
      <c r="J71" s="94"/>
      <c r="K71" s="94"/>
      <c r="L71" s="94"/>
      <c r="M71" s="94"/>
      <c r="N71" s="94"/>
      <c r="O71" s="94"/>
      <c r="P71" s="29">
        <f>HYPERLINK('[1]реквизиты'!$G$23)</f>
      </c>
      <c r="Q71" s="112"/>
      <c r="R71" s="86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zoomScalePageLayoutView="0" workbookViewId="0" topLeftCell="A25">
      <selection activeCell="N56" sqref="N56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9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237" t="s">
        <v>30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127"/>
      <c r="T1" s="127"/>
      <c r="U1" s="127"/>
      <c r="V1" s="127"/>
      <c r="W1" s="127"/>
      <c r="X1" s="127"/>
    </row>
    <row r="2" spans="2:18" ht="16.5" customHeight="1" thickBot="1">
      <c r="B2" s="80"/>
      <c r="C2" s="207" t="s">
        <v>31</v>
      </c>
      <c r="D2" s="207"/>
      <c r="E2" s="207"/>
      <c r="F2" s="207"/>
      <c r="G2" s="207"/>
      <c r="H2" s="264"/>
      <c r="I2" s="238" t="str">
        <f>HYPERLINK('[1]реквизиты'!$A$2)</f>
        <v>ПЕРВЕНСТВО СЕВЕРО-КАВКАЗСКОГО ФЕДЕРАЛЬНОГО ОКРУГА ПО САМБО СРЕДИ ЮНОШЕЙ И ДЕВУШЕК 2003-2005 ГГР</v>
      </c>
      <c r="J2" s="239"/>
      <c r="K2" s="239"/>
      <c r="L2" s="239"/>
      <c r="M2" s="239"/>
      <c r="N2" s="239"/>
      <c r="O2" s="239"/>
      <c r="P2" s="239"/>
      <c r="Q2" s="239"/>
      <c r="R2" s="240"/>
    </row>
    <row r="3" spans="1:20" ht="10.5" customHeight="1" thickBot="1">
      <c r="A3" s="120"/>
      <c r="B3" s="120"/>
      <c r="C3" s="95"/>
      <c r="D3" s="35"/>
      <c r="E3" s="227" t="str">
        <f>HYPERLINK('[1]реквизиты'!$A$3)</f>
        <v>19-22.11.2020   г.Нальчик</v>
      </c>
      <c r="F3" s="228"/>
      <c r="G3" s="228"/>
      <c r="H3" s="228"/>
      <c r="I3" s="228"/>
      <c r="J3" s="228"/>
      <c r="K3" s="228"/>
      <c r="L3" s="228"/>
      <c r="M3" s="228"/>
      <c r="N3" s="228"/>
      <c r="O3" s="86"/>
      <c r="P3" s="229" t="str">
        <f>HYPERLINK('пр.взв.'!F3)</f>
        <v>в.к.  64 кг</v>
      </c>
      <c r="Q3" s="230"/>
      <c r="R3" s="231"/>
      <c r="S3" s="77"/>
      <c r="T3" s="77"/>
    </row>
    <row r="4" spans="1:18" ht="12" customHeight="1" thickBot="1">
      <c r="A4" s="210">
        <v>1</v>
      </c>
      <c r="B4" s="221" t="str">
        <f>VLOOKUP(A4,'пр.взв.'!B6:C133,2,FALSE)</f>
        <v>КАДЫРОВ АХМЕД МАГОММЕДОВИЧ</v>
      </c>
      <c r="C4" s="221" t="str">
        <f>VLOOKUP(A4,'пр.взв.'!B6:G133,3,FALSE)</f>
        <v>10.12.2003 1 РАЗРЯД</v>
      </c>
      <c r="D4" s="221" t="str">
        <f>VLOOKUP(A4,'пр.взв.'!B6:E133,4,FALSE)</f>
        <v>РД ПР</v>
      </c>
      <c r="E4" s="96"/>
      <c r="F4" s="96"/>
      <c r="G4" s="40"/>
      <c r="H4" s="79" t="s">
        <v>10</v>
      </c>
      <c r="I4" s="71"/>
      <c r="J4" s="97"/>
      <c r="K4" s="98"/>
      <c r="L4" s="98"/>
      <c r="M4" s="98"/>
      <c r="N4" s="88"/>
      <c r="O4" s="81"/>
      <c r="P4" s="232"/>
      <c r="Q4" s="233"/>
      <c r="R4" s="234"/>
    </row>
    <row r="5" spans="1:18" ht="12" customHeight="1">
      <c r="A5" s="211"/>
      <c r="B5" s="222"/>
      <c r="C5" s="222"/>
      <c r="D5" s="222"/>
      <c r="E5" s="38" t="s">
        <v>61</v>
      </c>
      <c r="F5" s="36"/>
      <c r="G5" s="44"/>
      <c r="H5" s="45"/>
      <c r="I5" s="46"/>
      <c r="J5" s="76"/>
      <c r="K5" s="98"/>
      <c r="L5" s="98"/>
      <c r="M5" s="98"/>
      <c r="N5" s="88"/>
      <c r="O5" s="88"/>
      <c r="P5" s="88"/>
      <c r="Q5" s="88"/>
      <c r="R5" s="88"/>
    </row>
    <row r="6" spans="1:18" ht="12" customHeight="1" thickBot="1">
      <c r="A6" s="211">
        <v>33</v>
      </c>
      <c r="B6" s="213" t="str">
        <f>VLOOKUP(A6,'пр.взв.'!B8:C135,2,FALSE)</f>
        <v>ТАТРИЕВ АМИР ИСАЕВИЧ</v>
      </c>
      <c r="C6" s="213" t="str">
        <f>VLOOKUP(A6,'пр.взв.'!B8:G135,3,FALSE)</f>
        <v>09.10.2003 1 РАЗРЯД</v>
      </c>
      <c r="D6" s="213" t="str">
        <f>VLOOKUP(A6,'пр.взв.'!B8:E135,4,FALSE)</f>
        <v>РИ</v>
      </c>
      <c r="E6" s="39"/>
      <c r="F6" s="50"/>
      <c r="G6" s="36"/>
      <c r="H6" s="51"/>
      <c r="I6" s="48"/>
      <c r="J6" s="97"/>
      <c r="K6" s="98"/>
      <c r="L6" s="13"/>
      <c r="M6" s="13"/>
      <c r="N6" s="99"/>
      <c r="O6" s="99"/>
      <c r="P6" s="99"/>
      <c r="Q6" s="255" t="s">
        <v>26</v>
      </c>
      <c r="R6" s="255"/>
    </row>
    <row r="7" spans="1:18" ht="12" customHeight="1" thickBot="1">
      <c r="A7" s="214"/>
      <c r="B7" s="222"/>
      <c r="C7" s="222"/>
      <c r="D7" s="222"/>
      <c r="E7" s="36"/>
      <c r="F7" s="37"/>
      <c r="G7" s="38" t="s">
        <v>46</v>
      </c>
      <c r="H7" s="47"/>
      <c r="I7" s="46"/>
      <c r="J7" s="101"/>
      <c r="K7" s="96"/>
      <c r="L7" s="110"/>
      <c r="M7" s="13">
        <v>37</v>
      </c>
      <c r="N7" s="99"/>
      <c r="O7" s="99"/>
      <c r="P7" s="99"/>
      <c r="Q7" s="255"/>
      <c r="R7" s="255"/>
    </row>
    <row r="8" spans="1:18" ht="12" customHeight="1" thickBot="1">
      <c r="A8" s="210">
        <v>17</v>
      </c>
      <c r="B8" s="221" t="str">
        <f>VLOOKUP(A8,'пр.взв.'!B10:C137,2,FALSE)</f>
        <v>РАЗУМОВ ВЛАДЛЕН АНДРЕЕВИЧ</v>
      </c>
      <c r="C8" s="221" t="str">
        <f>VLOOKUP(A8,'пр.взв.'!B10:G137,3,FALSE)</f>
        <v>03.12.2003 1 ЮН. РАЗРЯД</v>
      </c>
      <c r="D8" s="221" t="str">
        <f>VLOOKUP(A8,'пр.взв.'!B10:E137,4,FALSE)</f>
        <v>СК</v>
      </c>
      <c r="E8" s="96"/>
      <c r="F8" s="36"/>
      <c r="G8" s="39"/>
      <c r="H8" s="72"/>
      <c r="I8" s="73"/>
      <c r="J8" s="97"/>
      <c r="K8" s="98"/>
      <c r="L8" s="83"/>
      <c r="M8" s="18"/>
      <c r="N8" s="91">
        <v>37</v>
      </c>
      <c r="O8" s="91"/>
      <c r="P8" s="13"/>
      <c r="Q8" s="17"/>
      <c r="R8" s="43"/>
    </row>
    <row r="9" spans="1:18" ht="12" customHeight="1">
      <c r="A9" s="211"/>
      <c r="B9" s="222"/>
      <c r="C9" s="222"/>
      <c r="D9" s="222"/>
      <c r="E9" s="38" t="s">
        <v>46</v>
      </c>
      <c r="F9" s="52"/>
      <c r="G9" s="36"/>
      <c r="H9" s="45"/>
      <c r="I9" s="74"/>
      <c r="J9" s="48"/>
      <c r="K9" s="98"/>
      <c r="L9" s="107"/>
      <c r="M9" s="20"/>
      <c r="N9" s="18"/>
      <c r="O9" s="17"/>
      <c r="P9" s="99"/>
      <c r="Q9" s="99"/>
      <c r="R9" s="49"/>
    </row>
    <row r="10" spans="1:18" ht="12" customHeight="1" thickBot="1">
      <c r="A10" s="211">
        <v>49</v>
      </c>
      <c r="B10" s="241">
        <f>VLOOKUP(A10,'пр.взв.'!B12:C139,2,FALSE)</f>
        <v>0</v>
      </c>
      <c r="C10" s="241">
        <f>VLOOKUP(A10,'пр.взв.'!B12:G139,3,FALSE)</f>
        <v>0</v>
      </c>
      <c r="D10" s="241">
        <f>VLOOKUP(A10,'пр.взв.'!B12:E139,4,FALSE)</f>
        <v>0</v>
      </c>
      <c r="E10" s="39"/>
      <c r="F10" s="36"/>
      <c r="G10" s="36"/>
      <c r="H10" s="51"/>
      <c r="I10" s="74"/>
      <c r="J10" s="48"/>
      <c r="K10" s="98"/>
      <c r="L10" s="107"/>
      <c r="M10" s="82">
        <v>21</v>
      </c>
      <c r="N10" s="20"/>
      <c r="O10" s="13">
        <v>37</v>
      </c>
      <c r="P10" s="99"/>
      <c r="Q10" s="99"/>
      <c r="R10" s="49"/>
    </row>
    <row r="11" spans="1:18" ht="12" customHeight="1" thickBot="1">
      <c r="A11" s="214"/>
      <c r="B11" s="242"/>
      <c r="C11" s="242"/>
      <c r="D11" s="242"/>
      <c r="E11" s="36"/>
      <c r="F11" s="36"/>
      <c r="G11" s="37"/>
      <c r="H11" s="48"/>
      <c r="I11" s="102"/>
      <c r="J11" s="97"/>
      <c r="K11" s="98"/>
      <c r="L11" s="107"/>
      <c r="M11" s="99"/>
      <c r="N11" s="15">
        <v>29</v>
      </c>
      <c r="O11" s="100"/>
      <c r="P11" s="99"/>
      <c r="Q11" s="99"/>
      <c r="R11" s="88"/>
    </row>
    <row r="12" spans="1:18" ht="12" customHeight="1" thickBot="1">
      <c r="A12" s="210">
        <v>9</v>
      </c>
      <c r="B12" s="221" t="str">
        <f>VLOOKUP(A12,'пр.взв.'!B14:C141,2,FALSE)</f>
        <v>ГЕРГОВ АЛАН ГУМАРОВИЧ</v>
      </c>
      <c r="C12" s="221" t="str">
        <f>VLOOKUP(A12,'пр.взв.'!B14:G141,3,FALSE)</f>
        <v>12.10.2005 1 РАЗРЯД</v>
      </c>
      <c r="D12" s="221" t="str">
        <f>VLOOKUP(A12,'пр.взв.'!B14:E141,4,FALSE)</f>
        <v>КБР ДИНАМО</v>
      </c>
      <c r="E12" s="96"/>
      <c r="F12" s="96"/>
      <c r="G12" s="36"/>
      <c r="H12" s="46"/>
      <c r="I12" s="38" t="s">
        <v>46</v>
      </c>
      <c r="J12" s="104"/>
      <c r="K12" s="97"/>
      <c r="L12" s="107"/>
      <c r="M12" s="99"/>
      <c r="N12" s="99"/>
      <c r="O12" s="103"/>
      <c r="P12" s="99">
        <v>37</v>
      </c>
      <c r="Q12" s="99"/>
      <c r="R12" s="94"/>
    </row>
    <row r="13" spans="1:18" ht="12" customHeight="1" thickBot="1">
      <c r="A13" s="211"/>
      <c r="B13" s="222"/>
      <c r="C13" s="222"/>
      <c r="D13" s="222"/>
      <c r="E13" s="38" t="s">
        <v>39</v>
      </c>
      <c r="F13" s="36"/>
      <c r="G13" s="36"/>
      <c r="H13" s="56"/>
      <c r="I13" s="39"/>
      <c r="J13" s="97"/>
      <c r="K13" s="60"/>
      <c r="L13" s="83"/>
      <c r="M13" s="99"/>
      <c r="N13" s="21"/>
      <c r="O13" s="19">
        <v>17</v>
      </c>
      <c r="P13" s="105"/>
      <c r="Q13" s="106"/>
      <c r="R13" s="49"/>
    </row>
    <row r="14" spans="1:19" ht="12" customHeight="1" thickBot="1">
      <c r="A14" s="211">
        <v>41</v>
      </c>
      <c r="B14" s="213" t="str">
        <f>VLOOKUP(A14,'пр.взв.'!B16:C143,2,FALSE)</f>
        <v>АЗАНИЕВ СЕРГЕЙ СЕРГЕЕВИЧ</v>
      </c>
      <c r="C14" s="213" t="str">
        <f>VLOOKUP(A14,'пр.взв.'!B16:G143,3,FALSE)</f>
        <v>06.10.2003 1 ЮН. РАЗРЯД</v>
      </c>
      <c r="D14" s="213" t="str">
        <f>VLOOKUP(A14,'пр.взв.'!B16:E143,4,FALSE)</f>
        <v>РСО-А ДИНАМО</v>
      </c>
      <c r="E14" s="39"/>
      <c r="F14" s="50"/>
      <c r="G14" s="36"/>
      <c r="H14" s="55"/>
      <c r="I14" s="101"/>
      <c r="J14" s="101"/>
      <c r="K14" s="108"/>
      <c r="L14" s="110"/>
      <c r="M14" s="13">
        <v>7</v>
      </c>
      <c r="N14" s="99"/>
      <c r="O14" s="99"/>
      <c r="P14" s="107"/>
      <c r="Q14" s="106"/>
      <c r="R14" s="49"/>
      <c r="S14" s="12"/>
    </row>
    <row r="15" spans="1:19" ht="12" customHeight="1" thickBot="1">
      <c r="A15" s="214"/>
      <c r="B15" s="222"/>
      <c r="C15" s="222"/>
      <c r="D15" s="222"/>
      <c r="E15" s="36"/>
      <c r="F15" s="37"/>
      <c r="G15" s="38" t="s">
        <v>53</v>
      </c>
      <c r="H15" s="57"/>
      <c r="I15" s="97"/>
      <c r="J15" s="97"/>
      <c r="K15" s="60"/>
      <c r="L15" s="83"/>
      <c r="M15" s="18"/>
      <c r="N15" s="13">
        <v>23</v>
      </c>
      <c r="O15" s="17"/>
      <c r="P15" s="49"/>
      <c r="Q15" s="84">
        <v>37</v>
      </c>
      <c r="R15" s="49"/>
      <c r="S15" s="12"/>
    </row>
    <row r="16" spans="1:21" ht="12" customHeight="1" thickBot="1">
      <c r="A16" s="210">
        <v>25</v>
      </c>
      <c r="B16" s="221" t="str">
        <f>VLOOKUP(A16,'пр.взв.'!B18:C145,2,FALSE)</f>
        <v>ИБРАГИМОВ АБДУЛ-КЕРИМ АДАМОВИЧ</v>
      </c>
      <c r="C16" s="221" t="str">
        <f>VLOOKUP(A16,'пр.взв.'!B18:G145,3,FALSE)</f>
        <v>30.06.2004 1 РАЗРЯД</v>
      </c>
      <c r="D16" s="221" t="str">
        <f>VLOOKUP(A16,'пр.взв.'!B18:E145,4,FALSE)</f>
        <v>ЧР МИНСПОРТ</v>
      </c>
      <c r="E16" s="96"/>
      <c r="F16" s="36"/>
      <c r="G16" s="39"/>
      <c r="H16" s="51"/>
      <c r="I16" s="101"/>
      <c r="J16" s="101"/>
      <c r="K16" s="108"/>
      <c r="L16" s="110"/>
      <c r="M16" s="20"/>
      <c r="N16" s="18"/>
      <c r="O16" s="17"/>
      <c r="P16" s="107"/>
      <c r="Q16" s="109"/>
      <c r="R16" s="88"/>
      <c r="S16" s="12"/>
      <c r="T16" s="12"/>
      <c r="U16" s="12"/>
    </row>
    <row r="17" spans="1:21" ht="12" customHeight="1">
      <c r="A17" s="211"/>
      <c r="B17" s="222"/>
      <c r="C17" s="222"/>
      <c r="D17" s="222"/>
      <c r="E17" s="38" t="s">
        <v>53</v>
      </c>
      <c r="F17" s="52"/>
      <c r="G17" s="36"/>
      <c r="H17" s="45"/>
      <c r="I17" s="97"/>
      <c r="J17" s="97"/>
      <c r="K17" s="60"/>
      <c r="L17" s="107"/>
      <c r="M17" s="82">
        <v>23</v>
      </c>
      <c r="N17" s="20"/>
      <c r="O17" s="13">
        <v>15</v>
      </c>
      <c r="P17" s="107"/>
      <c r="Q17" s="111"/>
      <c r="R17" s="88"/>
      <c r="S17" s="12"/>
      <c r="T17" s="12"/>
      <c r="U17" s="12"/>
    </row>
    <row r="18" spans="1:21" ht="12" customHeight="1" thickBot="1">
      <c r="A18" s="211">
        <v>57</v>
      </c>
      <c r="B18" s="241">
        <f>VLOOKUP(A18,'пр.взв.'!B20:C147,2,FALSE)</f>
        <v>0</v>
      </c>
      <c r="C18" s="241">
        <f>VLOOKUP(A18,'пр.взв.'!B20:G147,3,FALSE)</f>
        <v>0</v>
      </c>
      <c r="D18" s="241">
        <f>VLOOKUP(A18,'пр.взв.'!B20:E147,4,FALSE)</f>
        <v>0</v>
      </c>
      <c r="E18" s="39"/>
      <c r="F18" s="36"/>
      <c r="G18" s="36"/>
      <c r="H18" s="51"/>
      <c r="I18" s="101"/>
      <c r="J18" s="101"/>
      <c r="K18" s="108"/>
      <c r="L18" s="110"/>
      <c r="M18" s="91"/>
      <c r="N18" s="15">
        <v>15</v>
      </c>
      <c r="O18" s="100"/>
      <c r="P18" s="107"/>
      <c r="Q18" s="111"/>
      <c r="R18" s="88"/>
      <c r="S18" s="12"/>
      <c r="T18" s="12"/>
      <c r="U18" s="12"/>
    </row>
    <row r="19" spans="1:21" ht="12" customHeight="1" thickBot="1">
      <c r="A19" s="214"/>
      <c r="B19" s="242"/>
      <c r="C19" s="242"/>
      <c r="D19" s="242"/>
      <c r="E19" s="36"/>
      <c r="F19" s="36"/>
      <c r="G19" s="36"/>
      <c r="H19" s="45"/>
      <c r="I19" s="97"/>
      <c r="J19" s="97"/>
      <c r="K19" s="38" t="s">
        <v>37</v>
      </c>
      <c r="L19" s="121"/>
      <c r="M19" s="99"/>
      <c r="N19" s="99"/>
      <c r="O19" s="103"/>
      <c r="P19" s="122">
        <v>19</v>
      </c>
      <c r="Q19" s="111"/>
      <c r="R19" s="38" t="s">
        <v>52</v>
      </c>
      <c r="S19" s="12"/>
      <c r="T19" s="12"/>
      <c r="U19" s="12"/>
    </row>
    <row r="20" spans="1:21" ht="12" customHeight="1" thickBot="1">
      <c r="A20" s="210">
        <v>5</v>
      </c>
      <c r="B20" s="221" t="str">
        <f>VLOOKUP(A20,'пр.взв.'!B6:C133,2,FALSE)</f>
        <v>ИСРАФИЛОВ МУРАД РУСЛАНОВИЧ</v>
      </c>
      <c r="C20" s="221" t="str">
        <f>VLOOKUP(A20,'пр.взв.'!B6:G133,3,FALSE)</f>
        <v>21.02.2004 1 РАЗРЯД</v>
      </c>
      <c r="D20" s="221" t="str">
        <f>VLOOKUP(A20,'пр.взв.'!B6:G133,4,FALSE)</f>
        <v>РД ПР</v>
      </c>
      <c r="E20" s="96"/>
      <c r="F20" s="96"/>
      <c r="G20" s="40"/>
      <c r="H20" s="40"/>
      <c r="I20" s="41"/>
      <c r="J20" s="42"/>
      <c r="K20" s="39"/>
      <c r="L20" s="20"/>
      <c r="M20" s="83"/>
      <c r="N20" s="21"/>
      <c r="O20" s="19">
        <v>19</v>
      </c>
      <c r="P20" s="49"/>
      <c r="Q20" s="103"/>
      <c r="R20" s="39"/>
      <c r="S20" s="12"/>
      <c r="T20" s="12"/>
      <c r="U20" s="12"/>
    </row>
    <row r="21" spans="1:21" ht="12" customHeight="1">
      <c r="A21" s="211"/>
      <c r="B21" s="222"/>
      <c r="C21" s="222"/>
      <c r="D21" s="222"/>
      <c r="E21" s="38" t="s">
        <v>37</v>
      </c>
      <c r="F21" s="36"/>
      <c r="G21" s="44"/>
      <c r="H21" s="45"/>
      <c r="I21" s="46"/>
      <c r="J21" s="47"/>
      <c r="K21" s="59"/>
      <c r="L21" s="89"/>
      <c r="M21" s="88"/>
      <c r="N21" s="88"/>
      <c r="O21" s="88"/>
      <c r="P21" s="46"/>
      <c r="Q21" s="92"/>
      <c r="R21" s="86"/>
      <c r="S21" s="12"/>
      <c r="T21" s="12"/>
      <c r="U21" s="12"/>
    </row>
    <row r="22" spans="1:21" ht="12" customHeight="1" thickBot="1">
      <c r="A22" s="211">
        <v>37</v>
      </c>
      <c r="B22" s="213" t="str">
        <f>VLOOKUP(A22,'пр.взв.'!B24:C151,2,FALSE)</f>
        <v>КОДЗАЕВ ХЕТАГ БОРИСОВИЧ</v>
      </c>
      <c r="C22" s="213" t="str">
        <f>VLOOKUP(A22,'пр.взв.'!B24:G151,3,FALSE)</f>
        <v>25.06.2003 КМС</v>
      </c>
      <c r="D22" s="213" t="str">
        <f>VLOOKUP(A22,'пр.взв.'!B24:E151,4,FALSE)</f>
        <v>РСО-А ДИНАМО</v>
      </c>
      <c r="E22" s="39"/>
      <c r="F22" s="50"/>
      <c r="G22" s="36"/>
      <c r="H22" s="51"/>
      <c r="I22" s="48"/>
      <c r="J22" s="46"/>
      <c r="K22" s="108"/>
      <c r="L22" s="92"/>
      <c r="M22" s="86"/>
      <c r="N22" s="86"/>
      <c r="O22" s="86"/>
      <c r="P22" s="49"/>
      <c r="Q22" s="89"/>
      <c r="R22" s="88"/>
      <c r="S22" s="37"/>
      <c r="T22" s="12"/>
      <c r="U22" s="12"/>
    </row>
    <row r="23" spans="1:21" ht="12" customHeight="1" thickBot="1">
      <c r="A23" s="214"/>
      <c r="B23" s="222"/>
      <c r="C23" s="222"/>
      <c r="D23" s="222"/>
      <c r="E23" s="36"/>
      <c r="F23" s="37"/>
      <c r="G23" s="38" t="s">
        <v>37</v>
      </c>
      <c r="H23" s="47"/>
      <c r="I23" s="46"/>
      <c r="J23" s="48"/>
      <c r="K23" s="60"/>
      <c r="L23" s="97"/>
      <c r="M23" s="60"/>
      <c r="N23" s="88"/>
      <c r="O23" s="88"/>
      <c r="P23" s="88"/>
      <c r="Q23" s="93">
        <v>24</v>
      </c>
      <c r="R23" s="88"/>
      <c r="S23" s="36"/>
      <c r="T23" s="12"/>
      <c r="U23" s="12"/>
    </row>
    <row r="24" spans="1:21" ht="12" customHeight="1" thickBot="1">
      <c r="A24" s="210">
        <v>21</v>
      </c>
      <c r="B24" s="221" t="str">
        <f>VLOOKUP(A24,'пр.взв.'!B26:C153,2,FALSE)</f>
        <v>ГАБИБОВ КАМИЛЬ ХАБИБОВИЧ</v>
      </c>
      <c r="C24" s="221" t="str">
        <f>VLOOKUP(A24,'пр.взв.'!B26:G153,3,FALSE)</f>
        <v>31.12.2003 1 ЮН. РАЗРЯД</v>
      </c>
      <c r="D24" s="221" t="str">
        <f>VLOOKUP(A24,'пр.взв.'!B26:E153,4,FALSE)</f>
        <v>СК</v>
      </c>
      <c r="E24" s="96"/>
      <c r="F24" s="36"/>
      <c r="G24" s="39"/>
      <c r="H24" s="53"/>
      <c r="I24" s="47"/>
      <c r="J24" s="48"/>
      <c r="K24" s="59"/>
      <c r="L24" s="97"/>
      <c r="M24" s="60"/>
      <c r="N24" s="94"/>
      <c r="O24" s="23"/>
      <c r="P24" s="21"/>
      <c r="Q24" s="83"/>
      <c r="R24" s="49"/>
      <c r="S24" s="12"/>
      <c r="T24" s="12"/>
      <c r="U24" s="12"/>
    </row>
    <row r="25" spans="1:21" ht="12" customHeight="1" thickBot="1">
      <c r="A25" s="211"/>
      <c r="B25" s="222"/>
      <c r="C25" s="222"/>
      <c r="D25" s="222"/>
      <c r="E25" s="38" t="s">
        <v>35</v>
      </c>
      <c r="F25" s="52"/>
      <c r="G25" s="36"/>
      <c r="H25" s="54"/>
      <c r="I25" s="48"/>
      <c r="J25" s="47"/>
      <c r="K25" s="60"/>
      <c r="L25" s="97"/>
      <c r="M25" s="60"/>
      <c r="N25" s="94"/>
      <c r="O25" s="94"/>
      <c r="P25" s="31" t="s">
        <v>25</v>
      </c>
      <c r="Q25" s="94"/>
      <c r="R25" s="94"/>
      <c r="S25" s="12"/>
      <c r="T25" s="12"/>
      <c r="U25" s="12"/>
    </row>
    <row r="26" spans="1:21" ht="12" customHeight="1" thickBot="1">
      <c r="A26" s="211">
        <v>53</v>
      </c>
      <c r="B26" s="241">
        <f>VLOOKUP(A26,'пр.взв.'!B28:C155,2,FALSE)</f>
        <v>0</v>
      </c>
      <c r="C26" s="241">
        <f>VLOOKUP(A26,'пр.взв.'!B28:G155,3,FALSE)</f>
        <v>0</v>
      </c>
      <c r="D26" s="241">
        <f>VLOOKUP(A26,'пр.взв.'!B28:E155,4,FALSE)</f>
        <v>0</v>
      </c>
      <c r="E26" s="39"/>
      <c r="F26" s="36"/>
      <c r="G26" s="36"/>
      <c r="H26" s="55"/>
      <c r="I26" s="48"/>
      <c r="J26" s="46"/>
      <c r="K26" s="108"/>
      <c r="L26" s="101"/>
      <c r="M26" s="108"/>
      <c r="N26" s="249" t="s">
        <v>187</v>
      </c>
      <c r="O26" s="250"/>
      <c r="P26" s="250"/>
      <c r="Q26" s="250"/>
      <c r="R26" s="251"/>
      <c r="S26" s="12"/>
      <c r="T26" s="12"/>
      <c r="U26" s="12"/>
    </row>
    <row r="27" spans="1:21" ht="12" customHeight="1" thickBot="1">
      <c r="A27" s="214"/>
      <c r="B27" s="242"/>
      <c r="C27" s="242"/>
      <c r="D27" s="242"/>
      <c r="E27" s="36"/>
      <c r="F27" s="36"/>
      <c r="G27" s="37"/>
      <c r="H27" s="48"/>
      <c r="I27" s="38" t="s">
        <v>37</v>
      </c>
      <c r="J27" s="58"/>
      <c r="K27" s="60"/>
      <c r="L27" s="97"/>
      <c r="M27" s="60"/>
      <c r="N27" s="252"/>
      <c r="O27" s="253"/>
      <c r="P27" s="253"/>
      <c r="Q27" s="253"/>
      <c r="R27" s="254"/>
      <c r="S27" s="12"/>
      <c r="T27" s="12"/>
      <c r="U27" s="12"/>
    </row>
    <row r="28" spans="1:21" ht="12" customHeight="1" thickBot="1">
      <c r="A28" s="210">
        <v>13</v>
      </c>
      <c r="B28" s="221" t="str">
        <f>VLOOKUP(A28,'пр.взв.'!B30:C157,2,FALSE)</f>
        <v>КУНИЖЕВ МАЛИК АЛЬБЕРТОВИЧ</v>
      </c>
      <c r="C28" s="221" t="str">
        <f>VLOOKUP(A28,'пр.взв.'!B30:G157,3,FALSE)</f>
        <v>08.04.2004 1 РАЗРЯД</v>
      </c>
      <c r="D28" s="221" t="str">
        <f>VLOOKUP(A28,'пр.взв.'!B30:E157,4,FALSE)</f>
        <v>КЧР ВС</v>
      </c>
      <c r="E28" s="96"/>
      <c r="F28" s="96"/>
      <c r="G28" s="36"/>
      <c r="H28" s="46"/>
      <c r="I28" s="39"/>
      <c r="J28" s="48"/>
      <c r="K28" s="97"/>
      <c r="L28" s="97"/>
      <c r="M28" s="60"/>
      <c r="N28" s="21"/>
      <c r="O28" s="94"/>
      <c r="P28" s="83"/>
      <c r="Q28" s="21"/>
      <c r="R28" s="49"/>
      <c r="S28" s="12"/>
      <c r="T28" s="12"/>
      <c r="U28" s="12"/>
    </row>
    <row r="29" spans="1:21" ht="12" customHeight="1">
      <c r="A29" s="211"/>
      <c r="B29" s="222"/>
      <c r="C29" s="222"/>
      <c r="D29" s="222"/>
      <c r="E29" s="38" t="s">
        <v>42</v>
      </c>
      <c r="F29" s="36"/>
      <c r="G29" s="36"/>
      <c r="H29" s="56"/>
      <c r="I29" s="97"/>
      <c r="J29" s="98"/>
      <c r="K29" s="98"/>
      <c r="L29" s="97"/>
      <c r="M29" s="60"/>
      <c r="N29" s="94"/>
      <c r="P29" s="23"/>
      <c r="Q29" s="21"/>
      <c r="R29" s="49"/>
      <c r="S29" s="12"/>
      <c r="T29" s="12"/>
      <c r="U29" s="12"/>
    </row>
    <row r="30" spans="1:21" ht="12" customHeight="1" thickBot="1">
      <c r="A30" s="211">
        <v>45</v>
      </c>
      <c r="B30" s="241">
        <f>VLOOKUP(A30,'пр.взв.'!B32:C159,2,FALSE)</f>
        <v>0</v>
      </c>
      <c r="C30" s="241">
        <f>VLOOKUP(A30,'пр.взв.'!B32:G159,3,FALSE)</f>
        <v>0</v>
      </c>
      <c r="D30" s="241">
        <f>VLOOKUP(A30,'пр.взв.'!B32:E159,4,FALSE)</f>
        <v>0</v>
      </c>
      <c r="E30" s="39"/>
      <c r="F30" s="50"/>
      <c r="G30" s="36"/>
      <c r="H30" s="55"/>
      <c r="I30" s="101"/>
      <c r="J30" s="96"/>
      <c r="K30" s="96"/>
      <c r="L30" s="101"/>
      <c r="M30" s="108"/>
      <c r="N30" s="94"/>
      <c r="O30" s="94"/>
      <c r="P30" s="31" t="s">
        <v>28</v>
      </c>
      <c r="Q30" s="88"/>
      <c r="R30" s="88"/>
      <c r="S30" s="12"/>
      <c r="T30" s="12"/>
      <c r="U30" s="12"/>
    </row>
    <row r="31" spans="1:21" ht="12" customHeight="1" thickBot="1">
      <c r="A31" s="214"/>
      <c r="B31" s="242"/>
      <c r="C31" s="242"/>
      <c r="D31" s="242"/>
      <c r="E31" s="36"/>
      <c r="F31" s="37"/>
      <c r="G31" s="38" t="s">
        <v>57</v>
      </c>
      <c r="H31" s="57"/>
      <c r="I31" s="97"/>
      <c r="J31" s="98"/>
      <c r="K31" s="98"/>
      <c r="L31" s="97"/>
      <c r="M31" s="145">
        <v>2</v>
      </c>
      <c r="N31" s="94"/>
      <c r="O31" s="94"/>
      <c r="P31" s="88"/>
      <c r="Q31" s="88"/>
      <c r="R31" s="88"/>
      <c r="S31" s="12"/>
      <c r="T31" s="12"/>
      <c r="U31" s="12"/>
    </row>
    <row r="32" spans="1:21" ht="12" customHeight="1" thickBot="1">
      <c r="A32" s="210">
        <v>29</v>
      </c>
      <c r="B32" s="221" t="str">
        <f>VLOOKUP(A32,'пр.взв.'!B34:C161,2,FALSE)</f>
        <v>ЧАХКИЕВ ИСЛАМ ИБРАГИМОВИЧ</v>
      </c>
      <c r="C32" s="221" t="str">
        <f>VLOOKUP(A32,'пр.взв.'!B34:G161,3,FALSE)</f>
        <v>13.03.2004 1 РАЗРЯД</v>
      </c>
      <c r="D32" s="221" t="str">
        <f>VLOOKUP(A32,'пр.взв.'!B34:E161,4,FALSE)</f>
        <v>РИ</v>
      </c>
      <c r="E32" s="96"/>
      <c r="F32" s="36"/>
      <c r="G32" s="39"/>
      <c r="H32" s="51"/>
      <c r="I32" s="101"/>
      <c r="J32" s="96"/>
      <c r="K32" s="96"/>
      <c r="L32" s="101"/>
      <c r="M32" s="108"/>
      <c r="N32" s="243" t="str">
        <f>VLOOKUP(M31,'пр.взв.'!B7:D147,2,FALSE)</f>
        <v>ОСМАНОВ МАХМУД АЛИАСХАБОВИЧ</v>
      </c>
      <c r="O32" s="244"/>
      <c r="P32" s="244"/>
      <c r="Q32" s="244"/>
      <c r="R32" s="245"/>
      <c r="S32" s="12"/>
      <c r="T32" s="12"/>
      <c r="U32" s="12"/>
    </row>
    <row r="33" spans="1:19" ht="12" customHeight="1" thickBot="1">
      <c r="A33" s="211"/>
      <c r="B33" s="222"/>
      <c r="C33" s="222"/>
      <c r="D33" s="222"/>
      <c r="E33" s="38" t="s">
        <v>57</v>
      </c>
      <c r="F33" s="52"/>
      <c r="G33" s="36"/>
      <c r="H33" s="45"/>
      <c r="I33" s="97"/>
      <c r="J33" s="98"/>
      <c r="K33" s="98"/>
      <c r="L33" s="97"/>
      <c r="M33" s="60"/>
      <c r="N33" s="246"/>
      <c r="O33" s="247"/>
      <c r="P33" s="247"/>
      <c r="Q33" s="247"/>
      <c r="R33" s="248"/>
      <c r="S33" s="12"/>
    </row>
    <row r="34" spans="1:18" ht="12" customHeight="1" thickBot="1">
      <c r="A34" s="211">
        <v>61</v>
      </c>
      <c r="B34" s="256">
        <f>VLOOKUP(A34,'пр.взв.'!B36:C163,2,FALSE)</f>
        <v>0</v>
      </c>
      <c r="C34" s="256">
        <f>VLOOKUP(A34,'пр.взв.'!B36:G163,3,FALSE)</f>
        <v>0</v>
      </c>
      <c r="D34" s="256">
        <f>VLOOKUP(A34,'пр.взв.'!B36:E163,4,FALSE)</f>
        <v>0</v>
      </c>
      <c r="E34" s="39"/>
      <c r="F34" s="36"/>
      <c r="G34" s="36"/>
      <c r="H34" s="51"/>
      <c r="I34" s="101"/>
      <c r="J34" s="96"/>
      <c r="K34" s="96"/>
      <c r="L34" s="101"/>
      <c r="M34" s="108"/>
      <c r="N34" s="112"/>
      <c r="O34" s="112"/>
      <c r="P34" s="86"/>
      <c r="Q34" s="86"/>
      <c r="R34" s="86"/>
    </row>
    <row r="35" spans="1:18" ht="12" customHeight="1" thickBot="1">
      <c r="A35" s="214"/>
      <c r="B35" s="257"/>
      <c r="C35" s="257"/>
      <c r="D35" s="257"/>
      <c r="E35" s="36"/>
      <c r="F35" s="36"/>
      <c r="G35" s="36"/>
      <c r="H35" s="45"/>
      <c r="I35" s="97"/>
      <c r="J35" s="98"/>
      <c r="K35" s="98"/>
      <c r="L35" s="97"/>
      <c r="M35" s="124">
        <v>39</v>
      </c>
      <c r="N35" s="94"/>
      <c r="O35" s="94"/>
      <c r="P35" s="88"/>
      <c r="Q35" s="88"/>
      <c r="R35" s="88"/>
    </row>
    <row r="36" spans="1:18" ht="6" customHeight="1" thickBot="1">
      <c r="A36" s="78"/>
      <c r="B36" s="85"/>
      <c r="C36" s="85"/>
      <c r="D36" s="86"/>
      <c r="E36" s="36"/>
      <c r="F36" s="36"/>
      <c r="G36" s="36"/>
      <c r="H36" s="97"/>
      <c r="I36" s="48"/>
      <c r="J36" s="98"/>
      <c r="K36" s="98"/>
      <c r="L36" s="97"/>
      <c r="M36" s="117"/>
      <c r="N36" s="94"/>
      <c r="O36" s="94"/>
      <c r="P36" s="88"/>
      <c r="Q36" s="88"/>
      <c r="R36" s="88"/>
    </row>
    <row r="37" spans="1:18" ht="12" customHeight="1" thickBot="1">
      <c r="A37" s="210">
        <v>3</v>
      </c>
      <c r="B37" s="221" t="str">
        <f>VLOOKUP(A37,'пр.взв.'!B6:G133,2,FALSE)</f>
        <v>МУКАИЛОВ ИСМАИЛ ИСЛАМОВИЧ</v>
      </c>
      <c r="C37" s="221" t="str">
        <f>VLOOKUP(A37,'пр.взв.'!B6:G133,3,FALSE)</f>
        <v>01.10.2004 1 РАЗРЯД</v>
      </c>
      <c r="D37" s="221" t="str">
        <f>VLOOKUP(A37,'пр.взв.'!B6:G133,4,FALSE)</f>
        <v>РД ПР</v>
      </c>
      <c r="E37" s="96"/>
      <c r="F37" s="96"/>
      <c r="G37" s="40"/>
      <c r="H37" s="98"/>
      <c r="I37" s="71"/>
      <c r="J37" s="97"/>
      <c r="K37" s="98"/>
      <c r="L37" s="97"/>
      <c r="M37" s="118"/>
      <c r="N37" s="94"/>
      <c r="O37" s="94"/>
      <c r="P37" s="88"/>
      <c r="Q37" s="88"/>
      <c r="R37" s="88"/>
    </row>
    <row r="38" spans="1:13" ht="12" customHeight="1">
      <c r="A38" s="211"/>
      <c r="B38" s="222"/>
      <c r="C38" s="222"/>
      <c r="D38" s="222"/>
      <c r="E38" s="38" t="s">
        <v>36</v>
      </c>
      <c r="F38" s="36"/>
      <c r="G38" s="44"/>
      <c r="H38" s="45"/>
      <c r="I38" s="46"/>
      <c r="J38" s="76"/>
      <c r="K38" s="98"/>
      <c r="L38" s="97"/>
      <c r="M38" s="60"/>
    </row>
    <row r="39" spans="1:43" ht="12" customHeight="1" thickBot="1">
      <c r="A39" s="211">
        <v>35</v>
      </c>
      <c r="B39" s="213" t="str">
        <f>VLOOKUP(A39,'пр.взв.'!B8:G135,2,FALSE)</f>
        <v>ЕВЛОЕВ ИБРАГИМ МАГОМЕД-БАШИРОВИЧ</v>
      </c>
      <c r="C39" s="213" t="str">
        <f>VLOOKUP(A39,'пр.взв.'!B8:G135,3,FALSE)</f>
        <v>13.09.2005 1 РАЗРЯД</v>
      </c>
      <c r="D39" s="213" t="str">
        <f>VLOOKUP(A39,'пр.взв.'!B8:G135,4,FALSE)</f>
        <v>РИ</v>
      </c>
      <c r="E39" s="39"/>
      <c r="F39" s="50"/>
      <c r="G39" s="36"/>
      <c r="H39" s="51"/>
      <c r="I39" s="48"/>
      <c r="J39" s="97"/>
      <c r="K39" s="98"/>
      <c r="L39" s="97"/>
      <c r="M39" s="145">
        <v>39</v>
      </c>
      <c r="N39" s="94"/>
      <c r="O39" s="94"/>
      <c r="P39" s="88"/>
      <c r="Q39" s="88"/>
      <c r="R39" s="88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214"/>
      <c r="B40" s="222"/>
      <c r="C40" s="222"/>
      <c r="D40" s="222"/>
      <c r="E40" s="36"/>
      <c r="F40" s="37"/>
      <c r="G40" s="38" t="s">
        <v>48</v>
      </c>
      <c r="H40" s="47"/>
      <c r="I40" s="46"/>
      <c r="J40" s="101"/>
      <c r="K40" s="96"/>
      <c r="L40" s="101"/>
      <c r="M40" s="108"/>
      <c r="N40" s="258" t="str">
        <f>VLOOKUP(M39,'пр.взв.'!B7:D155,2,FALSE)</f>
        <v>КОКАЕВ САМУИЛ ТИМУРОВИЧ</v>
      </c>
      <c r="O40" s="259"/>
      <c r="P40" s="259"/>
      <c r="Q40" s="259"/>
      <c r="R40" s="260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210">
        <v>19</v>
      </c>
      <c r="B41" s="221" t="str">
        <f>VLOOKUP(A41,'пр.взв.'!B10:G137,2,FALSE)</f>
        <v>КРАСИЛЬНИКОВ АНАТОЛИЙ АЛЕКСЕЕВИЧ</v>
      </c>
      <c r="C41" s="221" t="str">
        <f>VLOOKUP(A41,'пр.взв.'!B10:G137,3,FALSE)</f>
        <v>17.09.2003 1 ЮН. РАЗРЯД</v>
      </c>
      <c r="D41" s="221" t="str">
        <f>VLOOKUP(A41,'пр.взв.'!B10:G137,4,FALSE)</f>
        <v>СК</v>
      </c>
      <c r="E41" s="96"/>
      <c r="F41" s="36"/>
      <c r="G41" s="39"/>
      <c r="H41" s="72"/>
      <c r="I41" s="73"/>
      <c r="J41" s="97"/>
      <c r="K41" s="98"/>
      <c r="L41" s="97"/>
      <c r="M41" s="60"/>
      <c r="N41" s="261"/>
      <c r="O41" s="262"/>
      <c r="P41" s="262"/>
      <c r="Q41" s="262"/>
      <c r="R41" s="263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211"/>
      <c r="B42" s="222"/>
      <c r="C42" s="222"/>
      <c r="D42" s="222"/>
      <c r="E42" s="38" t="s">
        <v>48</v>
      </c>
      <c r="F42" s="52"/>
      <c r="G42" s="36"/>
      <c r="H42" s="45"/>
      <c r="I42" s="74"/>
      <c r="J42" s="48"/>
      <c r="K42" s="98"/>
      <c r="L42" s="97"/>
      <c r="M42" s="60"/>
      <c r="N42" s="21"/>
      <c r="O42" s="94"/>
      <c r="P42" s="83"/>
      <c r="Q42" s="21"/>
      <c r="R42" s="49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211">
        <v>51</v>
      </c>
      <c r="B43" s="241">
        <f>VLOOKUP(A43,'пр.взв.'!B12:G139,2,FALSE)</f>
        <v>0</v>
      </c>
      <c r="C43" s="241">
        <f>VLOOKUP(A43,'пр.взв.'!B12:G139,3,FALSE)</f>
        <v>0</v>
      </c>
      <c r="D43" s="241">
        <f>VLOOKUP(A43,'пр.взв.'!B12:G139,4,FALSE)</f>
        <v>0</v>
      </c>
      <c r="E43" s="39"/>
      <c r="F43" s="36"/>
      <c r="G43" s="36"/>
      <c r="H43" s="51"/>
      <c r="I43" s="74"/>
      <c r="J43" s="48"/>
      <c r="K43" s="98"/>
      <c r="L43" s="97"/>
      <c r="M43" s="60"/>
      <c r="N43" s="94"/>
      <c r="O43" s="31"/>
      <c r="P43" s="23"/>
      <c r="Q43" s="21"/>
      <c r="R43" s="49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18" ht="12" customHeight="1" thickBot="1">
      <c r="A44" s="214"/>
      <c r="B44" s="242"/>
      <c r="C44" s="242"/>
      <c r="D44" s="242"/>
      <c r="E44" s="36"/>
      <c r="F44" s="36"/>
      <c r="G44" s="37"/>
      <c r="H44" s="48"/>
      <c r="I44" s="102"/>
      <c r="J44" s="97"/>
      <c r="K44" s="98"/>
      <c r="L44" s="97"/>
      <c r="M44" s="60"/>
      <c r="N44" s="94"/>
      <c r="O44" s="94"/>
      <c r="P44" s="88"/>
      <c r="Q44" s="88"/>
      <c r="R44" s="88"/>
    </row>
    <row r="45" spans="1:18" ht="12" customHeight="1" thickBot="1">
      <c r="A45" s="210">
        <v>11</v>
      </c>
      <c r="B45" s="221" t="str">
        <f>VLOOKUP(A45,'пр.взв.'!B14:G141,2,FALSE)</f>
        <v>ТУТОВ ДЖАМБУЛАТ РУСЛАНОВИЧ</v>
      </c>
      <c r="C45" s="221" t="str">
        <f>VLOOKUP(A45,'пр.взв.'!B14:G141,3,FALSE)</f>
        <v>16.06.2004 1 РАЗРЯД</v>
      </c>
      <c r="D45" s="221" t="str">
        <f>VLOOKUP(A45,'пр.взв.'!B14:G141,4,FALSE)</f>
        <v>КБР ДИНАМО</v>
      </c>
      <c r="E45" s="96"/>
      <c r="F45" s="96"/>
      <c r="G45" s="36"/>
      <c r="H45" s="46"/>
      <c r="I45" s="38" t="s">
        <v>48</v>
      </c>
      <c r="J45" s="104"/>
      <c r="K45" s="98"/>
      <c r="L45" s="97"/>
      <c r="M45" s="60"/>
      <c r="N45" s="94"/>
      <c r="O45" s="94"/>
      <c r="P45" s="88"/>
      <c r="Q45" s="88"/>
      <c r="R45" s="88"/>
    </row>
    <row r="46" spans="1:18" ht="12" customHeight="1" thickBot="1">
      <c r="A46" s="211"/>
      <c r="B46" s="222"/>
      <c r="C46" s="222"/>
      <c r="D46" s="222"/>
      <c r="E46" s="38" t="s">
        <v>65</v>
      </c>
      <c r="F46" s="36"/>
      <c r="G46" s="36"/>
      <c r="H46" s="56"/>
      <c r="I46" s="39"/>
      <c r="J46" s="97"/>
      <c r="K46" s="60"/>
      <c r="L46" s="97"/>
      <c r="M46" s="60"/>
      <c r="N46" s="94"/>
      <c r="O46" s="94"/>
      <c r="P46" s="31" t="s">
        <v>25</v>
      </c>
      <c r="Q46" s="94"/>
      <c r="R46" s="94"/>
    </row>
    <row r="47" spans="1:18" ht="12" customHeight="1" thickBot="1">
      <c r="A47" s="211">
        <v>43</v>
      </c>
      <c r="B47" s="213" t="str">
        <f>VLOOKUP(A47,'пр.взв.'!B16:G143,2,FALSE)</f>
        <v>ГОБЕЕВ УРУЗМАГ ВАДИМОВИЧ</v>
      </c>
      <c r="C47" s="213" t="str">
        <f>VLOOKUP(A47,'пр.взв.'!B16:G143,3,FALSE)</f>
        <v>15.01.2005 1 ЮН. РАЗРЯД</v>
      </c>
      <c r="D47" s="213" t="str">
        <f>VLOOKUP(A47,'пр.взв.'!B16:G143,4,FALSE)</f>
        <v>РСО-А ДИНАМО</v>
      </c>
      <c r="E47" s="39"/>
      <c r="F47" s="50"/>
      <c r="G47" s="36"/>
      <c r="H47" s="55"/>
      <c r="I47" s="101"/>
      <c r="J47" s="101"/>
      <c r="K47" s="108"/>
      <c r="L47" s="101"/>
      <c r="M47" s="108"/>
      <c r="N47" s="249" t="str">
        <f>VLOOKUP('пр.хода Б'!R18,'пр.взв.'!B27:D154,2,FALSE)</f>
        <v>КАЦИЕВ БЕСЛАН ХАСАНОВИЧ</v>
      </c>
      <c r="O47" s="250"/>
      <c r="P47" s="250"/>
      <c r="Q47" s="250"/>
      <c r="R47" s="251"/>
    </row>
    <row r="48" spans="1:18" ht="12" customHeight="1" thickBot="1">
      <c r="A48" s="214"/>
      <c r="B48" s="222"/>
      <c r="C48" s="222"/>
      <c r="D48" s="222"/>
      <c r="E48" s="36"/>
      <c r="F48" s="37"/>
      <c r="G48" s="38" t="s">
        <v>55</v>
      </c>
      <c r="H48" s="57"/>
      <c r="I48" s="97"/>
      <c r="J48" s="97"/>
      <c r="K48" s="60"/>
      <c r="L48" s="97"/>
      <c r="M48" s="60"/>
      <c r="N48" s="252"/>
      <c r="O48" s="253"/>
      <c r="P48" s="253"/>
      <c r="Q48" s="253"/>
      <c r="R48" s="254"/>
    </row>
    <row r="49" spans="1:18" ht="12" customHeight="1" thickBot="1">
      <c r="A49" s="210">
        <v>27</v>
      </c>
      <c r="B49" s="221" t="str">
        <f>VLOOKUP(A49,'пр.взв.'!B18:G145,2,FALSE)</f>
        <v>ЮСУПОВ СУЛИМ АДАМОВИЧ</v>
      </c>
      <c r="C49" s="221" t="str">
        <f>VLOOKUP(A49,'пр.взв.'!B18:G145,3,FALSE)</f>
        <v>18.06.2005 1 РАЗРЯД</v>
      </c>
      <c r="D49" s="221" t="str">
        <f>VLOOKUP(A49,'пр.взв.'!B18:G145,4,FALSE)</f>
        <v>ЧР МИНСПОРТ</v>
      </c>
      <c r="E49" s="96"/>
      <c r="F49" s="36"/>
      <c r="G49" s="39"/>
      <c r="H49" s="51"/>
      <c r="I49" s="101"/>
      <c r="J49" s="101"/>
      <c r="K49" s="108"/>
      <c r="L49" s="101"/>
      <c r="M49" s="108"/>
      <c r="N49" s="112"/>
      <c r="O49" s="112"/>
      <c r="P49" s="86"/>
      <c r="Q49" s="86"/>
      <c r="R49" s="86"/>
    </row>
    <row r="50" spans="1:18" ht="12" customHeight="1">
      <c r="A50" s="211"/>
      <c r="B50" s="222"/>
      <c r="C50" s="222"/>
      <c r="D50" s="222"/>
      <c r="E50" s="38" t="s">
        <v>55</v>
      </c>
      <c r="F50" s="52"/>
      <c r="G50" s="36"/>
      <c r="H50" s="45"/>
      <c r="I50" s="97"/>
      <c r="J50" s="97"/>
      <c r="K50" s="60"/>
      <c r="L50" s="97"/>
      <c r="M50" s="60"/>
      <c r="N50" s="94"/>
      <c r="O50" s="94"/>
      <c r="P50" s="88"/>
      <c r="Q50" s="88"/>
      <c r="R50" s="88"/>
    </row>
    <row r="51" spans="1:18" ht="12" customHeight="1" thickBot="1">
      <c r="A51" s="211">
        <v>59</v>
      </c>
      <c r="B51" s="241">
        <f>VLOOKUP(A51,'пр.взв.'!B20:G147,2,FALSE)</f>
        <v>0</v>
      </c>
      <c r="C51" s="241">
        <f>VLOOKUP(A51,'пр.взв.'!B20:G147,3,FALSE)</f>
        <v>0</v>
      </c>
      <c r="D51" s="241">
        <f>VLOOKUP(A51,'пр.взв.'!B20:G147,4,FALSE)</f>
        <v>0</v>
      </c>
      <c r="E51" s="39"/>
      <c r="F51" s="36"/>
      <c r="G51" s="36"/>
      <c r="H51" s="51"/>
      <c r="I51" s="101"/>
      <c r="J51" s="101"/>
      <c r="K51" s="108"/>
      <c r="L51" s="101"/>
      <c r="M51" s="108"/>
      <c r="N51" s="112"/>
      <c r="O51" s="112"/>
      <c r="P51" s="86"/>
      <c r="Q51" s="86"/>
      <c r="R51" s="86"/>
    </row>
    <row r="52" spans="1:18" ht="12" customHeight="1" thickBot="1">
      <c r="A52" s="214"/>
      <c r="B52" s="242"/>
      <c r="C52" s="242"/>
      <c r="D52" s="242"/>
      <c r="E52" s="36"/>
      <c r="F52" s="36"/>
      <c r="G52" s="36"/>
      <c r="H52" s="45"/>
      <c r="I52" s="97"/>
      <c r="J52" s="97"/>
      <c r="K52" s="38" t="s">
        <v>63</v>
      </c>
      <c r="L52" s="119"/>
      <c r="M52" s="60"/>
      <c r="N52" s="94"/>
      <c r="O52" s="94"/>
      <c r="P52" s="88"/>
      <c r="Q52" s="88"/>
      <c r="R52" s="88"/>
    </row>
    <row r="53" spans="1:18" ht="12" customHeight="1" thickBot="1">
      <c r="A53" s="210">
        <v>7</v>
      </c>
      <c r="B53" s="221" t="str">
        <f>VLOOKUP(A53,'пр.взв.'!B6:G133,2,FALSE)</f>
        <v>ИДРИСОВ МАГОМЕД ГАСАНОВИЧ</v>
      </c>
      <c r="C53" s="221" t="str">
        <f>VLOOKUP(A53,'пр.взв.'!B6:G133,3,FALSE)</f>
        <v>17.05.2004 1 РАЗРЯД</v>
      </c>
      <c r="D53" s="221" t="str">
        <f>VLOOKUP(A53,'пр.взв.'!B6:G133,4,FALSE)</f>
        <v>РД ПР</v>
      </c>
      <c r="E53" s="96"/>
      <c r="F53" s="96"/>
      <c r="G53" s="40"/>
      <c r="H53" s="40"/>
      <c r="I53" s="41"/>
      <c r="J53" s="42"/>
      <c r="K53" s="39"/>
      <c r="L53" s="98"/>
      <c r="M53" s="98"/>
      <c r="N53" s="88"/>
      <c r="O53" s="88"/>
      <c r="P53" s="88"/>
      <c r="Q53" s="88"/>
      <c r="R53" s="88"/>
    </row>
    <row r="54" spans="1:18" ht="12" customHeight="1">
      <c r="A54" s="211"/>
      <c r="B54" s="222"/>
      <c r="C54" s="222"/>
      <c r="D54" s="222"/>
      <c r="E54" s="38" t="s">
        <v>63</v>
      </c>
      <c r="F54" s="36"/>
      <c r="G54" s="44"/>
      <c r="H54" s="45"/>
      <c r="I54" s="46"/>
      <c r="J54" s="47"/>
      <c r="K54" s="60"/>
      <c r="L54" s="98"/>
      <c r="M54" s="98"/>
      <c r="N54" s="88"/>
      <c r="O54" s="88"/>
      <c r="P54" s="88"/>
      <c r="Q54" s="88"/>
      <c r="R54" s="88"/>
    </row>
    <row r="55" spans="1:18" ht="12" customHeight="1" thickBot="1">
      <c r="A55" s="211">
        <v>39</v>
      </c>
      <c r="B55" s="213" t="str">
        <f>VLOOKUP(A55,'пр.взв.'!B24:G151,2,FALSE)</f>
        <v>КОКАЕВ САМУИЛ ТИМУРОВИЧ</v>
      </c>
      <c r="C55" s="213" t="str">
        <f>VLOOKUP(A55,'пр.взв.'!B24:G151,3,FALSE)</f>
        <v>24.03.2004 1 РАЗРЯД</v>
      </c>
      <c r="D55" s="213" t="str">
        <f>VLOOKUP(A55,'пр.взв.'!B24:G151,4,FALSE)</f>
        <v>РСО-А ДИНАМО</v>
      </c>
      <c r="E55" s="39"/>
      <c r="F55" s="50"/>
      <c r="G55" s="36"/>
      <c r="H55" s="51"/>
      <c r="I55" s="48"/>
      <c r="J55" s="46"/>
      <c r="K55" s="108"/>
      <c r="L55" s="96"/>
      <c r="M55" s="96"/>
      <c r="N55" s="86"/>
      <c r="O55" s="86"/>
      <c r="P55" s="86"/>
      <c r="Q55" s="86"/>
      <c r="R55" s="86"/>
    </row>
    <row r="56" spans="1:18" ht="12" customHeight="1" thickBot="1">
      <c r="A56" s="214"/>
      <c r="B56" s="222"/>
      <c r="C56" s="222"/>
      <c r="D56" s="222"/>
      <c r="E56" s="36"/>
      <c r="F56" s="37"/>
      <c r="G56" s="38" t="s">
        <v>63</v>
      </c>
      <c r="H56" s="47"/>
      <c r="I56" s="46"/>
      <c r="J56" s="48"/>
      <c r="K56" s="60"/>
      <c r="L56" s="98"/>
      <c r="M56" s="98"/>
      <c r="N56" s="88"/>
      <c r="O56" s="88"/>
      <c r="P56" s="88"/>
      <c r="Q56" s="88"/>
      <c r="R56" s="88"/>
    </row>
    <row r="57" spans="1:18" ht="12" customHeight="1" thickBot="1">
      <c r="A57" s="210">
        <v>23</v>
      </c>
      <c r="B57" s="221" t="str">
        <f>VLOOKUP(A57,'пр.взв.'!B26:G153,2,FALSE)</f>
        <v>СЕТИЕВ МАЛИК АПТИЕВИЧ</v>
      </c>
      <c r="C57" s="221" t="str">
        <f>VLOOKUP(A57,'пр.взв.'!B26:G153,3,FALSE)</f>
        <v>23.09.2003 1 РАЗРЯД</v>
      </c>
      <c r="D57" s="221" t="str">
        <f>VLOOKUP(A57,'пр.взв.'!B26:G153,4,FALSE)</f>
        <v>ЧР МИНСПОРТ</v>
      </c>
      <c r="E57" s="96"/>
      <c r="F57" s="36"/>
      <c r="G57" s="39"/>
      <c r="H57" s="53"/>
      <c r="I57" s="47"/>
      <c r="J57" s="48"/>
      <c r="K57" s="60"/>
      <c r="L57" s="98"/>
      <c r="M57" s="98"/>
      <c r="N57" s="88"/>
      <c r="O57" s="88"/>
      <c r="P57" s="88"/>
      <c r="Q57" s="88"/>
      <c r="R57" s="88"/>
    </row>
    <row r="58" spans="1:18" ht="12" customHeight="1">
      <c r="A58" s="211"/>
      <c r="B58" s="222"/>
      <c r="C58" s="222"/>
      <c r="D58" s="222"/>
      <c r="E58" s="38" t="s">
        <v>51</v>
      </c>
      <c r="F58" s="52"/>
      <c r="G58" s="36"/>
      <c r="H58" s="54"/>
      <c r="I58" s="48"/>
      <c r="J58" s="47"/>
      <c r="K58" s="60"/>
      <c r="L58" s="98"/>
      <c r="M58" s="98"/>
      <c r="N58" s="88"/>
      <c r="O58" s="88"/>
      <c r="P58" s="88"/>
      <c r="Q58" s="88"/>
      <c r="R58" s="88"/>
    </row>
    <row r="59" spans="1:18" ht="12" customHeight="1" thickBot="1">
      <c r="A59" s="211">
        <v>55</v>
      </c>
      <c r="B59" s="241">
        <f>VLOOKUP(A59,'пр.взв.'!B28:G155,2,FALSE)</f>
        <v>0</v>
      </c>
      <c r="C59" s="241">
        <f>VLOOKUP(A59,'пр.взв.'!B28:G155,3,FALSE)</f>
        <v>0</v>
      </c>
      <c r="D59" s="241">
        <f>VLOOKUP(A59,'пр.взв.'!B28:G155,4,FALSE)</f>
        <v>0</v>
      </c>
      <c r="E59" s="39"/>
      <c r="F59" s="36"/>
      <c r="G59" s="36"/>
      <c r="H59" s="55"/>
      <c r="I59" s="48"/>
      <c r="J59" s="46"/>
      <c r="K59" s="108"/>
      <c r="L59" s="96"/>
      <c r="M59" s="96"/>
      <c r="N59" s="86"/>
      <c r="O59" s="86"/>
      <c r="P59" s="86"/>
      <c r="Q59" s="86"/>
      <c r="R59" s="86"/>
    </row>
    <row r="60" spans="1:18" ht="12" customHeight="1" thickBot="1">
      <c r="A60" s="214"/>
      <c r="B60" s="242"/>
      <c r="C60" s="242"/>
      <c r="D60" s="242"/>
      <c r="E60" s="36"/>
      <c r="F60" s="36"/>
      <c r="G60" s="37"/>
      <c r="H60" s="48"/>
      <c r="I60" s="38" t="s">
        <v>63</v>
      </c>
      <c r="J60" s="58"/>
      <c r="K60" s="60"/>
      <c r="L60" s="98"/>
      <c r="M60" s="98"/>
      <c r="N60" s="88"/>
      <c r="O60" s="88"/>
      <c r="P60" s="88"/>
      <c r="Q60" s="88"/>
      <c r="R60" s="88"/>
    </row>
    <row r="61" spans="1:18" ht="12" customHeight="1" thickBot="1">
      <c r="A61" s="210">
        <v>15</v>
      </c>
      <c r="B61" s="221" t="str">
        <f>VLOOKUP(A61,'пр.взв.'!B30:G157,2,FALSE)</f>
        <v>ШХАГОШЕВ АМИД ЭДУАРДОВИЧ</v>
      </c>
      <c r="C61" s="221" t="str">
        <f>VLOOKUP(A61,'пр.взв.'!B30:G157,3,FALSE)</f>
        <v>30.12.2003 КМС</v>
      </c>
      <c r="D61" s="221" t="str">
        <f>VLOOKUP(A61,'пр.взв.'!B30:G157,4,FALSE)</f>
        <v>СК</v>
      </c>
      <c r="E61" s="96"/>
      <c r="F61" s="96"/>
      <c r="G61" s="36"/>
      <c r="H61" s="46"/>
      <c r="I61" s="39"/>
      <c r="J61" s="48"/>
      <c r="K61" s="98"/>
      <c r="L61" s="98"/>
      <c r="M61" s="98"/>
      <c r="N61" s="88"/>
      <c r="O61" s="88"/>
      <c r="P61" s="88"/>
      <c r="Q61" s="88"/>
      <c r="R61" s="88"/>
    </row>
    <row r="62" spans="1:18" ht="12" customHeight="1">
      <c r="A62" s="211"/>
      <c r="B62" s="222"/>
      <c r="C62" s="222"/>
      <c r="D62" s="222"/>
      <c r="E62" s="38" t="s">
        <v>44</v>
      </c>
      <c r="F62" s="36"/>
      <c r="G62" s="36"/>
      <c r="H62" s="56"/>
      <c r="I62" s="97"/>
      <c r="J62" s="98"/>
      <c r="K62" s="98"/>
      <c r="L62" s="98"/>
      <c r="M62" s="98"/>
      <c r="N62" s="88"/>
      <c r="O62" s="88"/>
      <c r="P62" s="88"/>
      <c r="Q62" s="88"/>
      <c r="R62" s="88"/>
    </row>
    <row r="63" spans="1:18" ht="12" customHeight="1" thickBot="1">
      <c r="A63" s="211">
        <v>47</v>
      </c>
      <c r="B63" s="241">
        <f>VLOOKUP(A63,'пр.взв.'!B32:G159,2,FALSE)</f>
        <v>0</v>
      </c>
      <c r="C63" s="241">
        <f>VLOOKUP(A63,'пр.взв.'!B32:G159,3,FALSE)</f>
        <v>0</v>
      </c>
      <c r="D63" s="241">
        <f>VLOOKUP(A63,'пр.взв.'!B32:G159,4,FALSE)</f>
        <v>0</v>
      </c>
      <c r="E63" s="39"/>
      <c r="F63" s="50"/>
      <c r="G63" s="36"/>
      <c r="H63" s="55"/>
      <c r="I63" s="101"/>
      <c r="J63" s="96"/>
      <c r="K63" s="26"/>
      <c r="L63" s="26"/>
      <c r="M63" s="26"/>
      <c r="N63" s="26"/>
      <c r="O63" s="26"/>
      <c r="P63" s="26"/>
      <c r="Q63" s="26"/>
      <c r="R63" s="86"/>
    </row>
    <row r="64" spans="1:18" ht="12" customHeight="1" thickBot="1">
      <c r="A64" s="214"/>
      <c r="B64" s="242"/>
      <c r="C64" s="242"/>
      <c r="D64" s="242"/>
      <c r="E64" s="36"/>
      <c r="F64" s="37"/>
      <c r="G64" s="38" t="s">
        <v>44</v>
      </c>
      <c r="H64" s="57"/>
      <c r="I64" s="97"/>
      <c r="J64" s="128" t="str">
        <f>HYPERLINK('[1]реквизиты'!$A$6)</f>
        <v>Гл. судья, судья ВК</v>
      </c>
      <c r="L64" s="26"/>
      <c r="M64" s="129"/>
      <c r="N64" s="130"/>
      <c r="O64" s="130"/>
      <c r="P64" s="131" t="str">
        <f>HYPERLINK('[1]реквизиты'!$G$6)</f>
        <v>Джанбеков Т. А.</v>
      </c>
      <c r="Q64" s="26"/>
      <c r="R64" s="88"/>
    </row>
    <row r="65" spans="1:18" ht="12" customHeight="1" thickBot="1">
      <c r="A65" s="210">
        <v>31</v>
      </c>
      <c r="B65" s="221" t="str">
        <f>VLOOKUP(A65,'пр.взв.'!B34:G161,2,FALSE)</f>
        <v>ПЛИЕВ ИБРАГИМ БАТЫРОВИЧ</v>
      </c>
      <c r="C65" s="221" t="str">
        <f>VLOOKUP(A65,'пр.взв.'!B34:G161,3,FALSE)</f>
        <v>10.02.2003 1 РАЗРЯД</v>
      </c>
      <c r="D65" s="221" t="str">
        <f>VLOOKUP(A65,'пр.взв.'!B34:G161,4,FALSE)</f>
        <v>РИ</v>
      </c>
      <c r="E65" s="96"/>
      <c r="F65" s="36"/>
      <c r="G65" s="39"/>
      <c r="H65" s="51"/>
      <c r="I65" s="101"/>
      <c r="J65" s="26"/>
      <c r="L65" s="26"/>
      <c r="M65" s="129"/>
      <c r="N65" s="26"/>
      <c r="O65" s="26"/>
      <c r="P65" s="132" t="str">
        <f>HYPERLINK('[1]реквизиты'!$G$7)</f>
        <v>/г. Каспийск/</v>
      </c>
      <c r="Q65" s="26"/>
      <c r="R65" s="86"/>
    </row>
    <row r="66" spans="1:18" ht="12" customHeight="1">
      <c r="A66" s="211"/>
      <c r="B66" s="222"/>
      <c r="C66" s="222"/>
      <c r="D66" s="222"/>
      <c r="E66" s="38" t="s">
        <v>59</v>
      </c>
      <c r="F66" s="52"/>
      <c r="G66" s="36"/>
      <c r="H66" s="45"/>
      <c r="I66" s="97"/>
      <c r="J66" s="26"/>
      <c r="L66" s="26"/>
      <c r="M66" s="129"/>
      <c r="N66" s="26"/>
      <c r="O66" s="26"/>
      <c r="P66" s="26"/>
      <c r="Q66" s="26"/>
      <c r="R66" s="88"/>
    </row>
    <row r="67" spans="1:18" ht="12" customHeight="1" thickBot="1">
      <c r="A67" s="211">
        <v>63</v>
      </c>
      <c r="B67" s="256">
        <f>VLOOKUP(A67,'пр.взв.'!B36:G163,2,FALSE)</f>
        <v>0</v>
      </c>
      <c r="C67" s="256">
        <f>VLOOKUP(A67,'пр.взв.'!B36:G163,3,FALSE)</f>
        <v>0</v>
      </c>
      <c r="D67" s="256">
        <f>VLOOKUP(A67,'пр.взв.'!B36:G163,4,FALSE)</f>
        <v>0</v>
      </c>
      <c r="E67" s="39"/>
      <c r="F67" s="36"/>
      <c r="G67" s="36"/>
      <c r="H67" s="27">
        <f>HYPERLINK('[1]реквизиты'!$A$20)</f>
      </c>
      <c r="I67" s="31"/>
      <c r="J67" s="128" t="str">
        <f>HYPERLINK('[1]реквизиты'!$A$8)</f>
        <v>Гл. секретарь, судья ВК</v>
      </c>
      <c r="L67" s="26"/>
      <c r="M67" s="129"/>
      <c r="N67" s="130"/>
      <c r="O67" s="130"/>
      <c r="P67" s="131" t="str">
        <f>HYPERLINK('[1]реквизиты'!$G$8)</f>
        <v>Ляликова С Я.</v>
      </c>
      <c r="Q67" s="26"/>
      <c r="R67" s="88"/>
    </row>
    <row r="68" spans="1:18" ht="12" customHeight="1" thickBot="1">
      <c r="A68" s="214"/>
      <c r="B68" s="257"/>
      <c r="C68" s="257"/>
      <c r="D68" s="257"/>
      <c r="E68" s="36"/>
      <c r="F68" s="36"/>
      <c r="G68" s="36"/>
      <c r="H68" s="45"/>
      <c r="I68" s="97"/>
      <c r="J68" s="98"/>
      <c r="K68" s="26"/>
      <c r="L68" s="26"/>
      <c r="M68" s="26"/>
      <c r="N68" s="26"/>
      <c r="O68" s="26"/>
      <c r="P68" s="132" t="str">
        <f>HYPERLINK('[1]реквизиты'!$G$9)</f>
        <v>/г.Владикавказ/</v>
      </c>
      <c r="Q68" s="26"/>
      <c r="R68" s="86"/>
    </row>
    <row r="69" spans="1:18" ht="9" customHeight="1">
      <c r="A69" s="86"/>
      <c r="B69" s="86"/>
      <c r="C69" s="86"/>
      <c r="D69" s="86"/>
      <c r="E69" s="96"/>
      <c r="F69" s="86"/>
      <c r="G69" s="86"/>
      <c r="H69" s="86"/>
      <c r="I69" s="86"/>
      <c r="J69" s="86"/>
      <c r="K69" s="26"/>
      <c r="L69" s="26"/>
      <c r="M69" s="26"/>
      <c r="N69" s="26"/>
      <c r="O69" s="26"/>
      <c r="P69" s="26"/>
      <c r="Q69" s="26"/>
      <c r="R69" s="86"/>
    </row>
    <row r="70" spans="1:18" ht="12.75">
      <c r="A70" s="86"/>
      <c r="B70" s="86"/>
      <c r="C70" s="86"/>
      <c r="D70" s="86"/>
      <c r="E70" s="96"/>
      <c r="F70" s="86"/>
      <c r="G70" s="86"/>
      <c r="H70" s="28">
        <f>HYPERLINK('[1]реквизиты'!$A$22)</f>
      </c>
      <c r="I70" s="31"/>
      <c r="J70" s="31"/>
      <c r="K70" s="26"/>
      <c r="L70" s="26"/>
      <c r="M70" s="26"/>
      <c r="N70" s="26"/>
      <c r="O70" s="26"/>
      <c r="P70" s="26"/>
      <c r="Q70" s="26"/>
      <c r="R70" s="88"/>
    </row>
    <row r="71" spans="1:18" ht="12.75">
      <c r="A71" s="88"/>
      <c r="B71" s="88"/>
      <c r="C71" s="88"/>
      <c r="D71" s="88"/>
      <c r="E71" s="98"/>
      <c r="F71" s="88"/>
      <c r="G71" s="88"/>
      <c r="H71" s="88"/>
      <c r="I71" s="88"/>
      <c r="J71" s="88"/>
      <c r="K71" s="94"/>
      <c r="L71" s="94"/>
      <c r="M71" s="94"/>
      <c r="N71" s="94"/>
      <c r="O71" s="94"/>
      <c r="P71" s="29">
        <f>HYPERLINK('[1]реквизиты'!$G$23)</f>
      </c>
      <c r="Q71" s="112"/>
      <c r="R71" s="86"/>
    </row>
    <row r="72" spans="1:18" ht="12.75">
      <c r="A72" s="86"/>
      <c r="B72" s="86"/>
      <c r="C72" s="86"/>
      <c r="D72" s="86"/>
      <c r="E72" s="96"/>
      <c r="F72" s="86"/>
      <c r="G72" s="86"/>
      <c r="H72" s="86"/>
      <c r="I72" s="86"/>
      <c r="J72" s="86"/>
      <c r="K72" s="86"/>
      <c r="L72" s="112"/>
      <c r="M72" s="112"/>
      <c r="N72" s="112"/>
      <c r="O72" s="112"/>
      <c r="P72" s="112"/>
      <c r="Q72" s="112"/>
      <c r="R72" s="86"/>
    </row>
    <row r="73" spans="1:18" ht="12.75">
      <c r="A73" s="86"/>
      <c r="B73" s="86"/>
      <c r="C73" s="86"/>
      <c r="D73" s="86"/>
      <c r="E73" s="9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2:5" ht="12.75">
      <c r="B74" s="86"/>
      <c r="C74" s="86"/>
      <c r="D74" s="86"/>
      <c r="E74" s="24"/>
    </row>
    <row r="75" spans="2:5" ht="12.75">
      <c r="B75" s="86"/>
      <c r="C75" s="86"/>
      <c r="D75" s="86"/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</sheetData>
  <sheetProtection/>
  <mergeCells count="138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A55:A56"/>
    <mergeCell ref="B55:B56"/>
    <mergeCell ref="C55:C56"/>
    <mergeCell ref="D55:D56"/>
    <mergeCell ref="A57:A58"/>
    <mergeCell ref="B57:B58"/>
    <mergeCell ref="C57:C58"/>
    <mergeCell ref="D57:D58"/>
    <mergeCell ref="A51:A52"/>
    <mergeCell ref="B51:B52"/>
    <mergeCell ref="C51:C52"/>
    <mergeCell ref="D51:D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49:D50"/>
    <mergeCell ref="D43:D44"/>
    <mergeCell ref="A45:A46"/>
    <mergeCell ref="B45:B46"/>
    <mergeCell ref="C45:C46"/>
    <mergeCell ref="D45:D46"/>
    <mergeCell ref="A43:A44"/>
    <mergeCell ref="B43:B44"/>
    <mergeCell ref="C43:C44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B32:B33"/>
    <mergeCell ref="C32:C33"/>
    <mergeCell ref="D20:D21"/>
    <mergeCell ref="D22:D23"/>
    <mergeCell ref="D24:D25"/>
    <mergeCell ref="D26:D27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C4:C5"/>
    <mergeCell ref="A4:A5"/>
    <mergeCell ref="A8:A9"/>
    <mergeCell ref="B8:B9"/>
    <mergeCell ref="C8:C9"/>
    <mergeCell ref="A10:A11"/>
    <mergeCell ref="B10:B11"/>
    <mergeCell ref="C10:C11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D16:D17"/>
    <mergeCell ref="D8:D9"/>
    <mergeCell ref="D10:D11"/>
    <mergeCell ref="D12:D13"/>
    <mergeCell ref="D14:D15"/>
    <mergeCell ref="N32:R33"/>
    <mergeCell ref="D28:D29"/>
    <mergeCell ref="D30:D31"/>
    <mergeCell ref="D32:D33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2" sqref="A2:H2"/>
    </sheetView>
  </sheetViews>
  <sheetFormatPr defaultColWidth="9.140625" defaultRowHeight="12.75"/>
  <sheetData>
    <row r="1" spans="1:8" ht="39.75" customHeight="1" thickBot="1">
      <c r="A1" s="294" t="str">
        <f>Итоговый!D2</f>
        <v>ПЕРВЕНСТВО СЕВЕРО-КАВКАЗСКОГО ФЕДЕРАЛЬНОГО ОКРУГА ПО САМБО СРЕДИ ЮНОШЕЙ И ДЕВУШЕК 2003-2005 ГГР</v>
      </c>
      <c r="B1" s="295"/>
      <c r="C1" s="295"/>
      <c r="D1" s="295"/>
      <c r="E1" s="295"/>
      <c r="F1" s="295"/>
      <c r="G1" s="295"/>
      <c r="H1" s="296"/>
    </row>
    <row r="2" spans="1:8" ht="12.75">
      <c r="A2" s="297" t="str">
        <f>'[2]пр.взв.'!A3</f>
        <v>17-19 марта 2017 г. Черкесск</v>
      </c>
      <c r="B2" s="297"/>
      <c r="C2" s="297"/>
      <c r="D2" s="297"/>
      <c r="E2" s="297"/>
      <c r="F2" s="297"/>
      <c r="G2" s="297"/>
      <c r="H2" s="297"/>
    </row>
    <row r="3" spans="1:8" ht="18.75" thickBot="1">
      <c r="A3" s="298" t="s">
        <v>88</v>
      </c>
      <c r="B3" s="298"/>
      <c r="C3" s="298"/>
      <c r="D3" s="298"/>
      <c r="E3" s="298"/>
      <c r="F3" s="298"/>
      <c r="G3" s="298"/>
      <c r="H3" s="298"/>
    </row>
    <row r="4" spans="2:8" ht="18.75" thickBot="1">
      <c r="B4" s="146"/>
      <c r="C4" s="147"/>
      <c r="D4" s="299" t="str">
        <f>'пр.взв.'!F3</f>
        <v>в.к.  64 кг</v>
      </c>
      <c r="E4" s="300"/>
      <c r="F4" s="301"/>
      <c r="G4" s="147"/>
      <c r="H4" s="147"/>
    </row>
    <row r="5" spans="1:8" ht="18.75" thickBot="1">
      <c r="A5" s="147"/>
      <c r="B5" s="147"/>
      <c r="C5" s="147"/>
      <c r="D5" s="147" t="s">
        <v>94</v>
      </c>
      <c r="E5" s="147"/>
      <c r="F5" s="147"/>
      <c r="G5" s="147"/>
      <c r="H5" s="147"/>
    </row>
    <row r="6" spans="1:8" ht="12.75">
      <c r="A6" s="302" t="s">
        <v>89</v>
      </c>
      <c r="B6" s="265" t="str">
        <f>Итоговый!C6</f>
        <v>ОСМАНОВ МАХМУД АЛИАСХАБОВИЧ</v>
      </c>
      <c r="C6" s="266"/>
      <c r="D6" s="266"/>
      <c r="E6" s="266"/>
      <c r="F6" s="266"/>
      <c r="G6" s="267"/>
      <c r="H6" s="286" t="str">
        <f>Итоговый!D6</f>
        <v>01.08.2003 1 РАЗРЯД</v>
      </c>
    </row>
    <row r="7" spans="1:8" ht="13.5" thickBot="1">
      <c r="A7" s="303"/>
      <c r="B7" s="268"/>
      <c r="C7" s="269"/>
      <c r="D7" s="269"/>
      <c r="E7" s="269"/>
      <c r="F7" s="269"/>
      <c r="G7" s="270"/>
      <c r="H7" s="287"/>
    </row>
    <row r="8" spans="1:8" ht="12.75">
      <c r="A8" s="303"/>
      <c r="B8" s="265" t="str">
        <f>Итоговый!E6</f>
        <v>РД ПР</v>
      </c>
      <c r="C8" s="266"/>
      <c r="D8" s="266"/>
      <c r="E8" s="266"/>
      <c r="F8" s="266"/>
      <c r="G8" s="266"/>
      <c r="H8" s="267"/>
    </row>
    <row r="9" spans="1:8" ht="13.5" thickBot="1">
      <c r="A9" s="304"/>
      <c r="B9" s="288"/>
      <c r="C9" s="289"/>
      <c r="D9" s="289"/>
      <c r="E9" s="289"/>
      <c r="F9" s="289"/>
      <c r="G9" s="289"/>
      <c r="H9" s="290"/>
    </row>
    <row r="10" spans="1:8" ht="26.25" thickBot="1">
      <c r="A10" s="147"/>
      <c r="B10" s="148"/>
      <c r="C10" s="148"/>
      <c r="D10" s="148"/>
      <c r="E10" s="148"/>
      <c r="F10" s="148"/>
      <c r="G10" s="148"/>
      <c r="H10" s="148"/>
    </row>
    <row r="11" spans="1:8" ht="12.75">
      <c r="A11" s="283" t="s">
        <v>90</v>
      </c>
      <c r="B11" s="265" t="str">
        <f>Итоговый!C8</f>
        <v>КОКАЕВ САМУИЛ ТИМУРОВИЧ</v>
      </c>
      <c r="C11" s="266"/>
      <c r="D11" s="266"/>
      <c r="E11" s="266"/>
      <c r="F11" s="266"/>
      <c r="G11" s="267"/>
      <c r="H11" s="286" t="str">
        <f>Итоговый!D8</f>
        <v>24.03.2004 1 РАЗРЯД</v>
      </c>
    </row>
    <row r="12" spans="1:8" ht="13.5" thickBot="1">
      <c r="A12" s="284"/>
      <c r="B12" s="268"/>
      <c r="C12" s="269"/>
      <c r="D12" s="269"/>
      <c r="E12" s="269"/>
      <c r="F12" s="269"/>
      <c r="G12" s="270"/>
      <c r="H12" s="287"/>
    </row>
    <row r="13" spans="1:8" ht="12.75">
      <c r="A13" s="284"/>
      <c r="B13" s="265" t="str">
        <f>Итоговый!E8</f>
        <v>РСО-А ДИНАМО</v>
      </c>
      <c r="C13" s="266"/>
      <c r="D13" s="266"/>
      <c r="E13" s="266"/>
      <c r="F13" s="266"/>
      <c r="G13" s="266"/>
      <c r="H13" s="267"/>
    </row>
    <row r="14" spans="1:8" ht="13.5" thickBot="1">
      <c r="A14" s="285"/>
      <c r="B14" s="288"/>
      <c r="C14" s="289"/>
      <c r="D14" s="289"/>
      <c r="E14" s="289"/>
      <c r="F14" s="289"/>
      <c r="G14" s="289"/>
      <c r="H14" s="290"/>
    </row>
    <row r="15" spans="1:8" ht="26.25" thickBot="1">
      <c r="A15" s="147"/>
      <c r="B15" s="148"/>
      <c r="C15" s="148"/>
      <c r="D15" s="148"/>
      <c r="E15" s="148"/>
      <c r="F15" s="148"/>
      <c r="G15" s="148"/>
      <c r="H15" s="148"/>
    </row>
    <row r="16" spans="1:8" ht="12.75">
      <c r="A16" s="291" t="s">
        <v>91</v>
      </c>
      <c r="B16" s="265" t="str">
        <f>Итоговый!C10</f>
        <v>БУЛАТХАНОВ АБДУЛ-КЕРИМ МУСЛИМОВИЧ</v>
      </c>
      <c r="C16" s="266"/>
      <c r="D16" s="266"/>
      <c r="E16" s="266"/>
      <c r="F16" s="266"/>
      <c r="G16" s="267"/>
      <c r="H16" s="221" t="str">
        <f>Итоговый!D10</f>
        <v>25.11.2003 1 РАЗРЯД</v>
      </c>
    </row>
    <row r="17" spans="1:8" ht="13.5" thickBot="1">
      <c r="A17" s="292"/>
      <c r="B17" s="268"/>
      <c r="C17" s="269"/>
      <c r="D17" s="269"/>
      <c r="E17" s="269"/>
      <c r="F17" s="269"/>
      <c r="G17" s="270"/>
      <c r="H17" s="222"/>
    </row>
    <row r="18" spans="1:8" ht="12.75">
      <c r="A18" s="292"/>
      <c r="B18" s="265" t="str">
        <f>Итоговый!E10</f>
        <v>ЧР МИНСПОРТ</v>
      </c>
      <c r="C18" s="266"/>
      <c r="D18" s="266"/>
      <c r="E18" s="266"/>
      <c r="F18" s="266"/>
      <c r="G18" s="266"/>
      <c r="H18" s="267"/>
    </row>
    <row r="19" spans="1:8" ht="13.5" thickBot="1">
      <c r="A19" s="293"/>
      <c r="B19" s="288"/>
      <c r="C19" s="289"/>
      <c r="D19" s="289"/>
      <c r="E19" s="289"/>
      <c r="F19" s="289"/>
      <c r="G19" s="289"/>
      <c r="H19" s="290"/>
    </row>
    <row r="20" spans="1:8" ht="26.25" thickBot="1">
      <c r="A20" s="147"/>
      <c r="B20" s="148"/>
      <c r="C20" s="148"/>
      <c r="D20" s="148"/>
      <c r="E20" s="148"/>
      <c r="F20" s="148"/>
      <c r="G20" s="148"/>
      <c r="H20" s="148"/>
    </row>
    <row r="21" spans="1:8" ht="12.75">
      <c r="A21" s="291" t="s">
        <v>91</v>
      </c>
      <c r="B21" s="265" t="str">
        <f>Итоговый!C12</f>
        <v>КАЦИЕВ БЕСЛАН ХАСАНОВИЧ</v>
      </c>
      <c r="C21" s="266"/>
      <c r="D21" s="266"/>
      <c r="E21" s="266"/>
      <c r="F21" s="266"/>
      <c r="G21" s="267"/>
      <c r="H21" s="221" t="str">
        <f>Итоговый!D12</f>
        <v>06.11.2003 1 РАЗРЯД</v>
      </c>
    </row>
    <row r="22" spans="1:8" ht="13.5" thickBot="1">
      <c r="A22" s="292"/>
      <c r="B22" s="268"/>
      <c r="C22" s="269"/>
      <c r="D22" s="269"/>
      <c r="E22" s="269"/>
      <c r="F22" s="269"/>
      <c r="G22" s="270"/>
      <c r="H22" s="222"/>
    </row>
    <row r="23" spans="1:8" ht="12.75">
      <c r="A23" s="292"/>
      <c r="B23" s="271" t="str">
        <f>Итоговый!E10</f>
        <v>ЧР МИНСПОРТ</v>
      </c>
      <c r="C23" s="272"/>
      <c r="D23" s="272"/>
      <c r="E23" s="272"/>
      <c r="F23" s="272"/>
      <c r="G23" s="272"/>
      <c r="H23" s="273"/>
    </row>
    <row r="24" spans="1:8" ht="13.5" thickBot="1">
      <c r="A24" s="293"/>
      <c r="B24" s="274"/>
      <c r="C24" s="275"/>
      <c r="D24" s="275"/>
      <c r="E24" s="275"/>
      <c r="F24" s="275"/>
      <c r="G24" s="275"/>
      <c r="H24" s="276"/>
    </row>
    <row r="25" spans="1:8" ht="18">
      <c r="A25" s="147"/>
      <c r="B25" s="147"/>
      <c r="C25" s="147"/>
      <c r="D25" s="147"/>
      <c r="E25" s="147"/>
      <c r="F25" s="147"/>
      <c r="G25" s="147"/>
      <c r="H25" s="147"/>
    </row>
    <row r="26" spans="1:8" ht="18">
      <c r="A26" s="147" t="s">
        <v>92</v>
      </c>
      <c r="B26" s="147"/>
      <c r="C26" s="147"/>
      <c r="D26" s="147"/>
      <c r="E26" s="147"/>
      <c r="F26" s="147"/>
      <c r="G26" s="147"/>
      <c r="H26" s="147"/>
    </row>
    <row r="27" ht="13.5" thickBot="1"/>
    <row r="28" spans="1:8" ht="12.75">
      <c r="A28" s="277" t="str">
        <f>Итоговый!G6</f>
        <v>МАГОМЕДОВ А. С., ИСАЕВ Б. И.</v>
      </c>
      <c r="B28" s="278"/>
      <c r="C28" s="278"/>
      <c r="D28" s="278"/>
      <c r="E28" s="278"/>
      <c r="F28" s="278"/>
      <c r="G28" s="278"/>
      <c r="H28" s="279"/>
    </row>
    <row r="29" spans="1:8" ht="13.5" thickBot="1">
      <c r="A29" s="280"/>
      <c r="B29" s="281"/>
      <c r="C29" s="281"/>
      <c r="D29" s="281"/>
      <c r="E29" s="281"/>
      <c r="F29" s="281"/>
      <c r="G29" s="281"/>
      <c r="H29" s="282"/>
    </row>
    <row r="32" spans="1:8" ht="18">
      <c r="A32" s="147" t="s">
        <v>93</v>
      </c>
      <c r="B32" s="147"/>
      <c r="C32" s="147"/>
      <c r="D32" s="147"/>
      <c r="E32" s="147"/>
      <c r="F32" s="147"/>
      <c r="G32" s="147"/>
      <c r="H32" s="147"/>
    </row>
    <row r="33" spans="1:8" ht="18">
      <c r="A33" s="147"/>
      <c r="B33" s="147"/>
      <c r="C33" s="147"/>
      <c r="D33" s="147"/>
      <c r="E33" s="147"/>
      <c r="F33" s="147"/>
      <c r="G33" s="147"/>
      <c r="H33" s="147"/>
    </row>
    <row r="34" spans="1:8" ht="18">
      <c r="A34" s="147"/>
      <c r="B34" s="147"/>
      <c r="C34" s="147"/>
      <c r="D34" s="147"/>
      <c r="E34" s="147"/>
      <c r="F34" s="147"/>
      <c r="G34" s="147"/>
      <c r="H34" s="147"/>
    </row>
    <row r="35" spans="1:8" ht="18">
      <c r="A35" s="149"/>
      <c r="B35" s="149"/>
      <c r="C35" s="149"/>
      <c r="D35" s="149"/>
      <c r="E35" s="149"/>
      <c r="F35" s="149"/>
      <c r="G35" s="149"/>
      <c r="H35" s="149"/>
    </row>
    <row r="36" spans="1:8" ht="18">
      <c r="A36" s="150"/>
      <c r="B36" s="150"/>
      <c r="C36" s="150"/>
      <c r="D36" s="150"/>
      <c r="E36" s="150"/>
      <c r="F36" s="150"/>
      <c r="G36" s="150"/>
      <c r="H36" s="150"/>
    </row>
    <row r="37" spans="1:8" ht="18">
      <c r="A37" s="149"/>
      <c r="B37" s="149"/>
      <c r="C37" s="149"/>
      <c r="D37" s="149"/>
      <c r="E37" s="149"/>
      <c r="F37" s="149"/>
      <c r="G37" s="149"/>
      <c r="H37" s="149"/>
    </row>
    <row r="38" spans="1:8" ht="18">
      <c r="A38" s="151"/>
      <c r="B38" s="151"/>
      <c r="C38" s="151"/>
      <c r="D38" s="151"/>
      <c r="E38" s="151"/>
      <c r="F38" s="151"/>
      <c r="G38" s="151"/>
      <c r="H38" s="151"/>
    </row>
    <row r="39" spans="1:8" ht="18">
      <c r="A39" s="149"/>
      <c r="B39" s="149"/>
      <c r="C39" s="149"/>
      <c r="D39" s="149"/>
      <c r="E39" s="149"/>
      <c r="F39" s="149"/>
      <c r="G39" s="149"/>
      <c r="H39" s="149"/>
    </row>
    <row r="40" spans="1:8" ht="18">
      <c r="A40" s="151"/>
      <c r="B40" s="151"/>
      <c r="C40" s="151"/>
      <c r="D40" s="151"/>
      <c r="E40" s="151"/>
      <c r="F40" s="151"/>
      <c r="G40" s="151"/>
      <c r="H40" s="151"/>
    </row>
    <row r="41" spans="1:8" ht="18">
      <c r="A41" s="149"/>
      <c r="B41" s="149"/>
      <c r="C41" s="149"/>
      <c r="D41" s="149"/>
      <c r="E41" s="149"/>
      <c r="F41" s="149"/>
      <c r="G41" s="149"/>
      <c r="H41" s="149"/>
    </row>
    <row r="42" spans="1:8" ht="18">
      <c r="A42" s="151"/>
      <c r="B42" s="151"/>
      <c r="C42" s="151"/>
      <c r="D42" s="151"/>
      <c r="E42" s="151"/>
      <c r="F42" s="151"/>
      <c r="G42" s="151"/>
      <c r="H42" s="151"/>
    </row>
  </sheetData>
  <sheetProtection/>
  <mergeCells count="21">
    <mergeCell ref="B8:H9"/>
    <mergeCell ref="B18:H19"/>
    <mergeCell ref="A16:A19"/>
    <mergeCell ref="A21:A24"/>
    <mergeCell ref="A1:H1"/>
    <mergeCell ref="A2:H2"/>
    <mergeCell ref="A3:H3"/>
    <mergeCell ref="D4:F4"/>
    <mergeCell ref="A6:A9"/>
    <mergeCell ref="B6:G7"/>
    <mergeCell ref="H6:H7"/>
    <mergeCell ref="B21:G22"/>
    <mergeCell ref="H21:H22"/>
    <mergeCell ref="B23:H24"/>
    <mergeCell ref="A28:H29"/>
    <mergeCell ref="A11:A14"/>
    <mergeCell ref="B11:G12"/>
    <mergeCell ref="H11:H12"/>
    <mergeCell ref="B13:H14"/>
    <mergeCell ref="B16:G17"/>
    <mergeCell ref="H16:H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2020-11-20T17:20:35Z</cp:lastPrinted>
  <dcterms:created xsi:type="dcterms:W3CDTF">1996-10-08T23:32:33Z</dcterms:created>
  <dcterms:modified xsi:type="dcterms:W3CDTF">2020-11-20T17:32:02Z</dcterms:modified>
  <cp:category/>
  <cp:version/>
  <cp:contentType/>
  <cp:contentStatus/>
</cp:coreProperties>
</file>