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<sst xmlns="http://schemas.openxmlformats.org/spreadsheetml/2006/main" count="141" uniqueCount="79">
  <si>
    <t>РАСПРЕДЕЛЕНИЕ СУДЕЙ ПО КОВРАМ</t>
  </si>
  <si>
    <t>КОВЕР 1</t>
  </si>
  <si>
    <t>КОВЕР 2</t>
  </si>
  <si>
    <t>гл.судья</t>
  </si>
  <si>
    <t>гл.секретарь</t>
  </si>
  <si>
    <t>№ п/п</t>
  </si>
  <si>
    <t>Суд. категория</t>
  </si>
  <si>
    <t>СОСТАВ СУДЕЙСКОЙ КОЛЛЕГИИ</t>
  </si>
  <si>
    <t>зам. гл.секретаря</t>
  </si>
  <si>
    <t>рук. ковра</t>
  </si>
  <si>
    <t>ВСЕРОССИЙСКАЯ ФЕДЕРАЦИЯ САМБО</t>
  </si>
  <si>
    <t>судья</t>
  </si>
  <si>
    <t>КОВЕР 3</t>
  </si>
  <si>
    <t>Москва</t>
  </si>
  <si>
    <t>Коментатор</t>
  </si>
  <si>
    <t>РК</t>
  </si>
  <si>
    <t>ФО</t>
  </si>
  <si>
    <t>УФО</t>
  </si>
  <si>
    <t>ЦФО</t>
  </si>
  <si>
    <t>ПФО</t>
  </si>
  <si>
    <t>СЗФО</t>
  </si>
  <si>
    <t>СФО</t>
  </si>
  <si>
    <t>ЮФО</t>
  </si>
  <si>
    <t>ДВФО</t>
  </si>
  <si>
    <t>С.-Петербург</t>
  </si>
  <si>
    <t>СПБ</t>
  </si>
  <si>
    <t>Филиппов Андрей Николаевич</t>
  </si>
  <si>
    <t>Лебедев Алексей Александрович</t>
  </si>
  <si>
    <t>Кириллов Сергей Вячеславович</t>
  </si>
  <si>
    <t>Тверская, Тверь</t>
  </si>
  <si>
    <t>Костылева Наталья Геннадьевна</t>
  </si>
  <si>
    <t>Пермский край,Краснокамск</t>
  </si>
  <si>
    <t>Локалов Павел Анатольевич</t>
  </si>
  <si>
    <t>Белоусова Мария Владимировна</t>
  </si>
  <si>
    <t>Московсая,Воскресенск</t>
  </si>
  <si>
    <t>Зинчак Владимир Степанович</t>
  </si>
  <si>
    <t>Нижегородская,Дзержинск</t>
  </si>
  <si>
    <t>Корнач Владимир Яковлевич</t>
  </si>
  <si>
    <t>Мурманская,Кандалакша</t>
  </si>
  <si>
    <t>Аткунов Сергей Юрьевич</t>
  </si>
  <si>
    <t>Респ.Алтай,Горно-Алтайск</t>
  </si>
  <si>
    <t>Терешок Александр Алексеевич</t>
  </si>
  <si>
    <t>Брянская,Брянск</t>
  </si>
  <si>
    <t>Адамян Артур Володьевич</t>
  </si>
  <si>
    <t>Краснодарский,Крымск</t>
  </si>
  <si>
    <t>Фалеева Оксана Анатольевна</t>
  </si>
  <si>
    <t>Приморский кр.,Владивосток</t>
  </si>
  <si>
    <t>Борков Евгений Алексеевич</t>
  </si>
  <si>
    <t>Игнатенко Виктор Александрович</t>
  </si>
  <si>
    <t>Доронкин Николай Иванович</t>
  </si>
  <si>
    <t>Владимирская,Владимир</t>
  </si>
  <si>
    <t>Акимов Михаил Геннадьевич</t>
  </si>
  <si>
    <t>Балыков Юрий Алексеевич</t>
  </si>
  <si>
    <t>Пензенская,Заречный</t>
  </si>
  <si>
    <t>Грозина Светлана Алексеевна</t>
  </si>
  <si>
    <t>Даутов Азат Раисович</t>
  </si>
  <si>
    <t>Свердловская,Екатеринбург</t>
  </si>
  <si>
    <t>Мялькин Ввалерий Васильевич</t>
  </si>
  <si>
    <t>Логинов Дмитрий Алексеевич</t>
  </si>
  <si>
    <t>Пензенская,Пенза</t>
  </si>
  <si>
    <t>Лоптунов Алексей Валерьевич</t>
  </si>
  <si>
    <t>Мурманская,Мурманск</t>
  </si>
  <si>
    <t>Пчелов Сергей Геннадьевич</t>
  </si>
  <si>
    <t>Чувашия,Чебоксары</t>
  </si>
  <si>
    <t>Казанцев Алексей Владимирович</t>
  </si>
  <si>
    <t>Челябинская,Челябинск</t>
  </si>
  <si>
    <t>Ветченников Алексей Игоревич</t>
  </si>
  <si>
    <t>Долныкин Игорь Александрович</t>
  </si>
  <si>
    <t>Ивеньтьев Александр Владимирович</t>
  </si>
  <si>
    <t>Гритчин Игорь Владимирович</t>
  </si>
  <si>
    <t>Выполняемая функция</t>
  </si>
  <si>
    <t>Субъект РФ,город</t>
  </si>
  <si>
    <t>Фамилия, имяч, отчество</t>
  </si>
  <si>
    <t>Гл. секретарь, судья МК</t>
  </si>
  <si>
    <t>Н.Ю Глушкова</t>
  </si>
  <si>
    <t>Мельников Александр Николаевич</t>
  </si>
  <si>
    <t>Глушкова Наталья Юрьевна</t>
  </si>
  <si>
    <t>Свердловская, В. Пышма</t>
  </si>
  <si>
    <t>Рязанская, Рязань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</si>
</sst>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Century Gothic"/>
      <family val="2"/>
    </font>
    <font>
      <b/>
      <sz val="16"/>
      <color indexed="10"/>
      <name val="CyrillicOld"/>
      <family val="0"/>
    </font>
    <font>
      <b/>
      <sz val="10"/>
      <name val="Century Gothic"/>
      <family val="2"/>
    </font>
    <font>
      <b/>
      <i/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i/>
      <sz val="12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2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0" xfId="42" applyFont="1" applyBorder="1" applyAlignment="1" applyProtection="1">
      <alignment horizontal="left"/>
      <protection/>
    </xf>
    <xf numFmtId="0" fontId="5" fillId="0" borderId="26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1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31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left"/>
    </xf>
    <xf numFmtId="0" fontId="32" fillId="0" borderId="37" xfId="0" applyFont="1" applyBorder="1" applyAlignment="1">
      <alignment horizontal="left"/>
    </xf>
    <xf numFmtId="0" fontId="32" fillId="0" borderId="38" xfId="0" applyFont="1" applyBorder="1" applyAlignment="1">
      <alignment horizontal="left"/>
    </xf>
    <xf numFmtId="0" fontId="32" fillId="0" borderId="39" xfId="0" applyFont="1" applyBorder="1" applyAlignment="1">
      <alignment horizontal="left"/>
    </xf>
    <xf numFmtId="0" fontId="1" fillId="0" borderId="26" xfId="42" applyFont="1" applyBorder="1" applyAlignment="1" applyProtection="1">
      <alignment horizontal="center"/>
      <protection/>
    </xf>
    <xf numFmtId="0" fontId="10" fillId="0" borderId="2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3" fillId="4" borderId="40" xfId="42" applyNumberFormat="1" applyFont="1" applyFill="1" applyBorder="1" applyAlignment="1" applyProtection="1">
      <alignment horizontal="center" vertical="center" wrapText="1"/>
      <protection/>
    </xf>
    <xf numFmtId="0" fontId="13" fillId="4" borderId="41" xfId="42" applyNumberFormat="1" applyFont="1" applyFill="1" applyBorder="1" applyAlignment="1" applyProtection="1">
      <alignment horizontal="center" vertical="center" wrapText="1"/>
      <protection/>
    </xf>
    <xf numFmtId="0" fontId="13" fillId="4" borderId="42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22" borderId="11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3" fillId="22" borderId="10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horizontal="center" wrapText="1"/>
    </xf>
    <xf numFmtId="0" fontId="34" fillId="0" borderId="45" xfId="0" applyFont="1" applyBorder="1" applyAlignment="1">
      <alignment horizontal="center" wrapText="1"/>
    </xf>
    <xf numFmtId="0" fontId="34" fillId="0" borderId="48" xfId="0" applyFont="1" applyBorder="1" applyAlignment="1">
      <alignment horizontal="center" wrapText="1"/>
    </xf>
    <xf numFmtId="0" fontId="34" fillId="0" borderId="4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  <row r="6">
          <cell r="G6" t="str">
            <v>А.Н. Мельников</v>
          </cell>
        </row>
        <row r="8">
          <cell r="J8" t="str">
            <v>мк</v>
          </cell>
        </row>
        <row r="9">
          <cell r="J9" t="str">
            <v>мк</v>
          </cell>
        </row>
        <row r="23">
          <cell r="A23" t="str">
            <v>IV Летняя спартакиада учащихся России по САМБО среди  юношей и девушек 1993-94 гг.р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3.00390625" style="0" customWidth="1"/>
    <col min="4" max="4" width="10.8515625" style="0" customWidth="1"/>
    <col min="5" max="5" width="21.8515625" style="0" customWidth="1"/>
    <col min="6" max="6" width="11.140625" style="0" customWidth="1"/>
  </cols>
  <sheetData>
    <row r="1" spans="1:10" ht="36" customHeight="1" thickBot="1">
      <c r="A1" s="65" t="s">
        <v>10</v>
      </c>
      <c r="B1" s="65"/>
      <c r="C1" s="65"/>
      <c r="D1" s="65"/>
      <c r="E1" s="65"/>
      <c r="F1" s="65"/>
      <c r="G1" s="23"/>
      <c r="H1" s="23"/>
      <c r="I1" s="23"/>
      <c r="J1" s="23"/>
    </row>
    <row r="2" spans="1:6" ht="36.75" customHeight="1" thickBot="1">
      <c r="A2" s="61" t="s">
        <v>7</v>
      </c>
      <c r="B2" s="61"/>
      <c r="C2" s="62" t="str">
        <f>HYPERLINK('[2]реквизиты'!$A$23)</f>
        <v>IV Летняя спартакиада учащихся России по САМБО среди  юношей и девушек 1993-94 гг.р</v>
      </c>
      <c r="D2" s="63"/>
      <c r="E2" s="63"/>
      <c r="F2" s="64"/>
    </row>
    <row r="3" spans="1:6" ht="17.25" customHeight="1" thickBot="1">
      <c r="A3" s="59" t="str">
        <f>HYPERLINK('[2]реквизиты'!$A$3)</f>
        <v>15 -19 июля 2009 г.                     г. Пенза</v>
      </c>
      <c r="B3" s="60"/>
      <c r="C3" s="60"/>
      <c r="D3" s="60"/>
      <c r="E3" s="60"/>
      <c r="F3" s="37"/>
    </row>
    <row r="4" spans="1:7" ht="30.75" customHeight="1" thickBot="1">
      <c r="A4" s="67" t="s">
        <v>5</v>
      </c>
      <c r="B4" s="68" t="s">
        <v>72</v>
      </c>
      <c r="C4" s="77" t="s">
        <v>70</v>
      </c>
      <c r="D4" s="69" t="s">
        <v>6</v>
      </c>
      <c r="E4" s="22" t="s">
        <v>71</v>
      </c>
      <c r="F4" s="22" t="s">
        <v>16</v>
      </c>
      <c r="G4" s="2"/>
    </row>
    <row r="5" spans="1:7" ht="19.5" customHeight="1">
      <c r="A5" s="35">
        <v>1</v>
      </c>
      <c r="B5" s="55" t="s">
        <v>75</v>
      </c>
      <c r="C5" s="70" t="s">
        <v>3</v>
      </c>
      <c r="D5" s="70" t="str">
        <f>HYPERLINK('[2]реквизиты'!$J$8)</f>
        <v>мк</v>
      </c>
      <c r="E5" s="78" t="s">
        <v>77</v>
      </c>
      <c r="F5" s="71" t="s">
        <v>17</v>
      </c>
      <c r="G5" s="2"/>
    </row>
    <row r="6" spans="1:8" ht="19.5" customHeight="1">
      <c r="A6" s="20">
        <v>2</v>
      </c>
      <c r="B6" s="55" t="s">
        <v>76</v>
      </c>
      <c r="C6" s="72" t="s">
        <v>4</v>
      </c>
      <c r="D6" s="72" t="str">
        <f>HYPERLINK('[2]реквизиты'!$J$9)</f>
        <v>мк</v>
      </c>
      <c r="E6" s="79" t="s">
        <v>78</v>
      </c>
      <c r="F6" s="71" t="s">
        <v>18</v>
      </c>
      <c r="G6" s="2"/>
      <c r="H6" s="2"/>
    </row>
    <row r="7" spans="1:8" ht="19.5" customHeight="1">
      <c r="A7" s="20">
        <v>3</v>
      </c>
      <c r="B7" s="55" t="s">
        <v>27</v>
      </c>
      <c r="C7" s="72" t="s">
        <v>8</v>
      </c>
      <c r="D7" s="72" t="str">
        <f>HYPERLINK('[2]реквизиты'!$J$9)</f>
        <v>мк</v>
      </c>
      <c r="E7" s="79" t="s">
        <v>13</v>
      </c>
      <c r="F7" s="71" t="s">
        <v>13</v>
      </c>
      <c r="G7" s="19"/>
      <c r="H7" s="2"/>
    </row>
    <row r="8" spans="1:13" ht="19.5" customHeight="1">
      <c r="A8" s="20">
        <v>4</v>
      </c>
      <c r="B8" s="55" t="s">
        <v>26</v>
      </c>
      <c r="C8" s="72" t="s">
        <v>9</v>
      </c>
      <c r="D8" s="72" t="str">
        <f>HYPERLINK('[2]реквизиты'!$J$9)</f>
        <v>мк</v>
      </c>
      <c r="E8" s="79" t="s">
        <v>13</v>
      </c>
      <c r="F8" s="71" t="s">
        <v>13</v>
      </c>
      <c r="G8" s="19"/>
      <c r="H8" s="2"/>
      <c r="M8" s="21"/>
    </row>
    <row r="9" spans="1:8" ht="19.5" customHeight="1">
      <c r="A9" s="20">
        <v>5</v>
      </c>
      <c r="B9" s="55" t="s">
        <v>28</v>
      </c>
      <c r="C9" s="72" t="s">
        <v>9</v>
      </c>
      <c r="D9" s="72" t="str">
        <f>HYPERLINK('[2]реквизиты'!$J$9)</f>
        <v>мк</v>
      </c>
      <c r="E9" s="79" t="s">
        <v>29</v>
      </c>
      <c r="F9" s="71" t="s">
        <v>18</v>
      </c>
      <c r="G9" s="19"/>
      <c r="H9" s="2"/>
    </row>
    <row r="10" spans="1:8" ht="19.5" customHeight="1">
      <c r="A10" s="20">
        <v>6</v>
      </c>
      <c r="B10" s="55" t="s">
        <v>30</v>
      </c>
      <c r="C10" s="72" t="s">
        <v>9</v>
      </c>
      <c r="D10" s="72" t="str">
        <f>HYPERLINK('[2]реквизиты'!$J$9)</f>
        <v>мк</v>
      </c>
      <c r="E10" s="79" t="s">
        <v>31</v>
      </c>
      <c r="F10" s="71" t="s">
        <v>19</v>
      </c>
      <c r="G10" s="19"/>
      <c r="H10" s="2"/>
    </row>
    <row r="11" spans="1:8" ht="19.5" customHeight="1">
      <c r="A11" s="20">
        <v>7</v>
      </c>
      <c r="B11" s="55" t="s">
        <v>32</v>
      </c>
      <c r="C11" s="72" t="s">
        <v>14</v>
      </c>
      <c r="D11" s="72" t="str">
        <f>HYPERLINK('[2]реквизиты'!$J$9)</f>
        <v>мк</v>
      </c>
      <c r="E11" s="79" t="s">
        <v>13</v>
      </c>
      <c r="F11" s="71" t="s">
        <v>13</v>
      </c>
      <c r="G11" s="19"/>
      <c r="H11" s="2"/>
    </row>
    <row r="12" spans="1:7" ht="19.5" customHeight="1">
      <c r="A12" s="20">
        <v>8</v>
      </c>
      <c r="B12" s="55" t="s">
        <v>33</v>
      </c>
      <c r="C12" s="72" t="s">
        <v>11</v>
      </c>
      <c r="D12" s="72" t="str">
        <f>HYPERLINK('[2]реквизиты'!$J$9)</f>
        <v>мк</v>
      </c>
      <c r="E12" s="79" t="s">
        <v>34</v>
      </c>
      <c r="F12" s="71" t="s">
        <v>18</v>
      </c>
      <c r="G12" s="2"/>
    </row>
    <row r="13" spans="1:7" ht="19.5" customHeight="1">
      <c r="A13" s="20">
        <v>9</v>
      </c>
      <c r="B13" s="55" t="s">
        <v>35</v>
      </c>
      <c r="C13" s="72" t="s">
        <v>11</v>
      </c>
      <c r="D13" s="72" t="str">
        <f>HYPERLINK('[2]реквизиты'!$J$9)</f>
        <v>мк</v>
      </c>
      <c r="E13" s="79" t="s">
        <v>36</v>
      </c>
      <c r="F13" s="71" t="s">
        <v>19</v>
      </c>
      <c r="G13" s="2"/>
    </row>
    <row r="14" spans="1:7" ht="19.5" customHeight="1">
      <c r="A14" s="20">
        <v>10</v>
      </c>
      <c r="B14" s="55" t="s">
        <v>37</v>
      </c>
      <c r="C14" s="72" t="s">
        <v>11</v>
      </c>
      <c r="D14" s="72" t="str">
        <f>HYPERLINK('[2]реквизиты'!$J$9)</f>
        <v>мк</v>
      </c>
      <c r="E14" s="79" t="s">
        <v>38</v>
      </c>
      <c r="F14" s="71" t="s">
        <v>20</v>
      </c>
      <c r="G14" s="2"/>
    </row>
    <row r="15" spans="1:7" ht="19.5" customHeight="1">
      <c r="A15" s="20">
        <v>11</v>
      </c>
      <c r="B15" s="55" t="s">
        <v>39</v>
      </c>
      <c r="C15" s="72" t="s">
        <v>11</v>
      </c>
      <c r="D15" s="72" t="str">
        <f>HYPERLINK('[2]реквизиты'!$J$9)</f>
        <v>мк</v>
      </c>
      <c r="E15" s="79" t="s">
        <v>40</v>
      </c>
      <c r="F15" s="71" t="s">
        <v>21</v>
      </c>
      <c r="G15" s="2"/>
    </row>
    <row r="16" spans="1:7" ht="19.5" customHeight="1">
      <c r="A16" s="20">
        <v>12</v>
      </c>
      <c r="B16" s="55" t="s">
        <v>41</v>
      </c>
      <c r="C16" s="72" t="s">
        <v>11</v>
      </c>
      <c r="D16" s="72" t="str">
        <f>HYPERLINK('[2]реквизиты'!$J$9)</f>
        <v>мк</v>
      </c>
      <c r="E16" s="79" t="s">
        <v>42</v>
      </c>
      <c r="F16" s="71" t="s">
        <v>18</v>
      </c>
      <c r="G16" s="2"/>
    </row>
    <row r="17" spans="1:7" ht="19.5" customHeight="1">
      <c r="A17" s="20">
        <v>13</v>
      </c>
      <c r="B17" s="55" t="s">
        <v>43</v>
      </c>
      <c r="C17" s="72" t="s">
        <v>11</v>
      </c>
      <c r="D17" s="72" t="str">
        <f>HYPERLINK('[2]реквизиты'!$J$9)</f>
        <v>мк</v>
      </c>
      <c r="E17" s="79" t="s">
        <v>44</v>
      </c>
      <c r="F17" s="71" t="s">
        <v>22</v>
      </c>
      <c r="G17" s="19"/>
    </row>
    <row r="18" spans="1:7" ht="19.5" customHeight="1">
      <c r="A18" s="20">
        <v>14</v>
      </c>
      <c r="B18" s="55" t="s">
        <v>45</v>
      </c>
      <c r="C18" s="72" t="s">
        <v>11</v>
      </c>
      <c r="D18" s="72" t="str">
        <f>HYPERLINK('[2]реквизиты'!$J$9)</f>
        <v>мк</v>
      </c>
      <c r="E18" s="79" t="s">
        <v>46</v>
      </c>
      <c r="F18" s="71" t="s">
        <v>23</v>
      </c>
      <c r="G18" s="19"/>
    </row>
    <row r="19" spans="1:7" ht="19.5" customHeight="1">
      <c r="A19" s="20">
        <v>15</v>
      </c>
      <c r="B19" s="55" t="s">
        <v>47</v>
      </c>
      <c r="C19" s="72" t="s">
        <v>11</v>
      </c>
      <c r="D19" s="72" t="str">
        <f>HYPERLINK('[2]реквизиты'!$J$9)</f>
        <v>мк</v>
      </c>
      <c r="E19" s="79" t="s">
        <v>13</v>
      </c>
      <c r="F19" s="71" t="s">
        <v>13</v>
      </c>
      <c r="G19" s="19"/>
    </row>
    <row r="20" spans="1:7" ht="19.5" customHeight="1">
      <c r="A20" s="20">
        <v>16</v>
      </c>
      <c r="B20" s="55" t="s">
        <v>48</v>
      </c>
      <c r="C20" s="72" t="s">
        <v>11</v>
      </c>
      <c r="D20" s="72" t="str">
        <f>HYPERLINK('[2]реквизиты'!$J$9)</f>
        <v>мк</v>
      </c>
      <c r="E20" s="79" t="s">
        <v>13</v>
      </c>
      <c r="F20" s="71" t="s">
        <v>13</v>
      </c>
      <c r="G20" s="19"/>
    </row>
    <row r="21" spans="1:7" ht="19.5" customHeight="1">
      <c r="A21" s="20">
        <v>17</v>
      </c>
      <c r="B21" s="55" t="s">
        <v>49</v>
      </c>
      <c r="C21" s="72" t="s">
        <v>11</v>
      </c>
      <c r="D21" s="72" t="str">
        <f>HYPERLINK('[2]реквизиты'!$J$9)</f>
        <v>мк</v>
      </c>
      <c r="E21" s="79" t="s">
        <v>50</v>
      </c>
      <c r="F21" s="71" t="s">
        <v>18</v>
      </c>
      <c r="G21" s="19"/>
    </row>
    <row r="22" spans="1:7" ht="19.5" customHeight="1">
      <c r="A22" s="20">
        <v>18</v>
      </c>
      <c r="B22" s="55" t="s">
        <v>51</v>
      </c>
      <c r="C22" s="72" t="s">
        <v>11</v>
      </c>
      <c r="D22" s="72" t="str">
        <f>HYPERLINK('[2]реквизиты'!$J$9)</f>
        <v>мк</v>
      </c>
      <c r="E22" s="79" t="s">
        <v>24</v>
      </c>
      <c r="F22" s="73" t="s">
        <v>25</v>
      </c>
      <c r="G22" s="19"/>
    </row>
    <row r="23" spans="1:7" ht="19.5" customHeight="1">
      <c r="A23" s="20">
        <v>19</v>
      </c>
      <c r="B23" s="55" t="s">
        <v>52</v>
      </c>
      <c r="C23" s="72" t="s">
        <v>11</v>
      </c>
      <c r="D23" s="72" t="str">
        <f>HYPERLINK('[2]реквизиты'!$J$9)</f>
        <v>мк</v>
      </c>
      <c r="E23" s="79" t="s">
        <v>53</v>
      </c>
      <c r="F23" s="71" t="s">
        <v>19</v>
      </c>
      <c r="G23" s="19"/>
    </row>
    <row r="24" spans="1:7" ht="19.5" customHeight="1">
      <c r="A24" s="20">
        <v>20</v>
      </c>
      <c r="B24" s="55" t="s">
        <v>54</v>
      </c>
      <c r="C24" s="72" t="s">
        <v>11</v>
      </c>
      <c r="D24" s="72" t="s">
        <v>15</v>
      </c>
      <c r="E24" s="79" t="s">
        <v>24</v>
      </c>
      <c r="F24" s="73" t="s">
        <v>25</v>
      </c>
      <c r="G24" s="19"/>
    </row>
    <row r="25" spans="1:7" ht="19.5" customHeight="1">
      <c r="A25" s="20">
        <v>21</v>
      </c>
      <c r="B25" s="56" t="s">
        <v>55</v>
      </c>
      <c r="C25" s="72" t="s">
        <v>11</v>
      </c>
      <c r="D25" s="70" t="s">
        <v>15</v>
      </c>
      <c r="E25" s="78" t="s">
        <v>56</v>
      </c>
      <c r="F25" s="71" t="s">
        <v>17</v>
      </c>
      <c r="G25" s="19"/>
    </row>
    <row r="26" spans="1:7" ht="19.5" customHeight="1">
      <c r="A26" s="20">
        <v>22</v>
      </c>
      <c r="B26" s="55" t="s">
        <v>57</v>
      </c>
      <c r="C26" s="72" t="s">
        <v>11</v>
      </c>
      <c r="D26" s="72" t="s">
        <v>15</v>
      </c>
      <c r="E26" s="79" t="s">
        <v>53</v>
      </c>
      <c r="F26" s="71" t="s">
        <v>19</v>
      </c>
      <c r="G26" s="19"/>
    </row>
    <row r="27" spans="1:7" ht="19.5" customHeight="1">
      <c r="A27" s="20">
        <v>23</v>
      </c>
      <c r="B27" s="57" t="s">
        <v>58</v>
      </c>
      <c r="C27" s="74" t="s">
        <v>11</v>
      </c>
      <c r="D27" s="74" t="s">
        <v>15</v>
      </c>
      <c r="E27" s="80" t="s">
        <v>59</v>
      </c>
      <c r="F27" s="74" t="s">
        <v>19</v>
      </c>
      <c r="G27" s="2"/>
    </row>
    <row r="28" spans="1:7" ht="19.5" customHeight="1">
      <c r="A28" s="20">
        <v>24</v>
      </c>
      <c r="B28" s="55" t="s">
        <v>60</v>
      </c>
      <c r="C28" s="72" t="s">
        <v>11</v>
      </c>
      <c r="D28" s="72" t="s">
        <v>15</v>
      </c>
      <c r="E28" s="79" t="s">
        <v>61</v>
      </c>
      <c r="F28" s="73" t="s">
        <v>20</v>
      </c>
      <c r="G28" s="2"/>
    </row>
    <row r="29" spans="1:7" ht="19.5" customHeight="1">
      <c r="A29" s="20">
        <v>25</v>
      </c>
      <c r="B29" s="55" t="s">
        <v>62</v>
      </c>
      <c r="C29" s="72" t="s">
        <v>11</v>
      </c>
      <c r="D29" s="72" t="s">
        <v>15</v>
      </c>
      <c r="E29" s="79" t="s">
        <v>63</v>
      </c>
      <c r="F29" s="73" t="s">
        <v>19</v>
      </c>
      <c r="G29" s="2"/>
    </row>
    <row r="30" spans="1:7" ht="19.5" customHeight="1">
      <c r="A30" s="20">
        <v>26</v>
      </c>
      <c r="B30" s="55" t="s">
        <v>64</v>
      </c>
      <c r="C30" s="72" t="s">
        <v>11</v>
      </c>
      <c r="D30" s="72" t="s">
        <v>15</v>
      </c>
      <c r="E30" s="79" t="s">
        <v>65</v>
      </c>
      <c r="F30" s="71" t="s">
        <v>17</v>
      </c>
      <c r="G30" s="2"/>
    </row>
    <row r="31" spans="1:7" ht="19.5" customHeight="1">
      <c r="A31" s="20">
        <v>27</v>
      </c>
      <c r="B31" s="55" t="s">
        <v>66</v>
      </c>
      <c r="C31" s="72" t="s">
        <v>11</v>
      </c>
      <c r="D31" s="72">
        <v>1</v>
      </c>
      <c r="E31" s="79" t="s">
        <v>59</v>
      </c>
      <c r="F31" s="73" t="s">
        <v>19</v>
      </c>
      <c r="G31" s="2"/>
    </row>
    <row r="32" spans="1:7" ht="19.5" customHeight="1">
      <c r="A32" s="35">
        <v>28</v>
      </c>
      <c r="B32" s="56" t="s">
        <v>67</v>
      </c>
      <c r="C32" s="70" t="s">
        <v>11</v>
      </c>
      <c r="D32" s="70">
        <v>1</v>
      </c>
      <c r="E32" s="78" t="s">
        <v>59</v>
      </c>
      <c r="F32" s="71" t="s">
        <v>19</v>
      </c>
      <c r="G32" s="2"/>
    </row>
    <row r="33" spans="1:7" ht="18.75" customHeight="1">
      <c r="A33" s="20">
        <v>29</v>
      </c>
      <c r="B33" s="55" t="s">
        <v>68</v>
      </c>
      <c r="C33" s="72" t="s">
        <v>11</v>
      </c>
      <c r="D33" s="72">
        <v>1</v>
      </c>
      <c r="E33" s="79" t="s">
        <v>59</v>
      </c>
      <c r="F33" s="73" t="s">
        <v>19</v>
      </c>
      <c r="G33" s="2"/>
    </row>
    <row r="34" spans="1:7" ht="22.5" customHeight="1" thickBot="1">
      <c r="A34" s="54">
        <v>30</v>
      </c>
      <c r="B34" s="58" t="s">
        <v>69</v>
      </c>
      <c r="C34" s="75" t="s">
        <v>11</v>
      </c>
      <c r="D34" s="75">
        <v>1</v>
      </c>
      <c r="E34" s="81" t="s">
        <v>53</v>
      </c>
      <c r="F34" s="76" t="s">
        <v>19</v>
      </c>
      <c r="G34" s="2"/>
    </row>
    <row r="35" spans="1:7" ht="13.5" customHeight="1">
      <c r="A35" s="13"/>
      <c r="B35" s="14"/>
      <c r="C35" s="15"/>
      <c r="D35" s="16"/>
      <c r="E35" s="4"/>
      <c r="F35" s="4"/>
      <c r="G35" s="2"/>
    </row>
    <row r="36" spans="1:7" ht="19.5" customHeight="1">
      <c r="A36" s="24" t="str">
        <f>HYPERLINK('[1]реквизиты'!$A$6)</f>
        <v>Гл. судья, судья МК</v>
      </c>
      <c r="B36" s="1"/>
      <c r="C36" s="17"/>
      <c r="D36" s="18"/>
      <c r="E36" s="36" t="str">
        <f>HYPERLINK('[2]реквизиты'!$G$6)</f>
        <v>А.Н. Мельников</v>
      </c>
      <c r="F36" s="4"/>
      <c r="G36" s="2"/>
    </row>
    <row r="37" spans="1:7" ht="19.5" customHeight="1">
      <c r="A37" s="13"/>
      <c r="B37" s="14"/>
      <c r="C37" s="15"/>
      <c r="D37" s="16"/>
      <c r="E37" s="4"/>
      <c r="F37" s="4"/>
      <c r="G37" s="2"/>
    </row>
    <row r="38" spans="1:7" ht="19.5" customHeight="1">
      <c r="A38" s="24" t="s">
        <v>73</v>
      </c>
      <c r="B38" s="1"/>
      <c r="C38" s="17"/>
      <c r="D38" s="18"/>
      <c r="E38" s="36" t="s">
        <v>74</v>
      </c>
      <c r="F38" s="4"/>
      <c r="G38" s="2"/>
    </row>
    <row r="39" spans="3:7" ht="12.75">
      <c r="C39" s="5"/>
      <c r="E39" s="2"/>
      <c r="F39" s="2"/>
      <c r="G39" s="2"/>
    </row>
    <row r="40" ht="12.75">
      <c r="C40" s="5"/>
    </row>
    <row r="41" ht="12.75">
      <c r="C41" s="5"/>
    </row>
    <row r="42" ht="12.75">
      <c r="F42" s="3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</sheetData>
  <sheetProtection/>
  <mergeCells count="4">
    <mergeCell ref="A3:E3"/>
    <mergeCell ref="A2:B2"/>
    <mergeCell ref="C2:F2"/>
    <mergeCell ref="A1:F1"/>
  </mergeCells>
  <printOptions/>
  <pageMargins left="0.43" right="0.26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6">
      <selection activeCell="A31" sqref="A31:G42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32.140625" style="0" customWidth="1"/>
    <col min="5" max="5" width="17.421875" style="0" customWidth="1"/>
    <col min="6" max="6" width="14.00390625" style="0" customWidth="1"/>
  </cols>
  <sheetData>
    <row r="1" spans="1:6" ht="42" customHeight="1">
      <c r="A1" s="66" t="s">
        <v>0</v>
      </c>
      <c r="B1" s="66"/>
      <c r="C1" s="66"/>
      <c r="D1" s="66"/>
      <c r="E1" s="66"/>
      <c r="F1" s="66"/>
    </row>
    <row r="2" ht="16.5" customHeight="1" thickBot="1"/>
    <row r="3" spans="1:8" ht="27.75" customHeight="1" thickBot="1">
      <c r="A3" s="7" t="s">
        <v>1</v>
      </c>
      <c r="B3" s="10">
        <v>6</v>
      </c>
      <c r="C3" s="12" t="str">
        <f>VLOOKUP(B3,СПИСОК!A5:E27,2,FALSE)</f>
        <v>Костылева Наталья Геннадьевна</v>
      </c>
      <c r="D3" s="8" t="str">
        <f>VLOOKUP(B3,СПИСОК!A5:E27,3,FALSE)</f>
        <v>рук. ковра</v>
      </c>
      <c r="E3" s="8" t="str">
        <f>VLOOKUP(B3,СПИСОК!A5:E27,4,FALSE)</f>
        <v>мк</v>
      </c>
      <c r="F3" s="9" t="str">
        <f>VLOOKUP(B3,СПИСОК!A5:E27,5,FALSE)</f>
        <v>Пермский край,Краснокамск</v>
      </c>
      <c r="G3" s="9" t="str">
        <f>VLOOKUP(B3,СПИСОК!A3:F28,6,FALSE)</f>
        <v>ПФО</v>
      </c>
      <c r="H3" s="5"/>
    </row>
    <row r="4" spans="1:8" ht="13.5" thickBot="1">
      <c r="A4" s="2"/>
      <c r="B4" s="11"/>
      <c r="C4" s="6"/>
      <c r="D4" s="42"/>
      <c r="E4" s="6"/>
      <c r="H4" s="5"/>
    </row>
    <row r="5" spans="1:8" ht="19.5" customHeight="1">
      <c r="A5" s="32">
        <v>1</v>
      </c>
      <c r="B5" s="31">
        <v>10</v>
      </c>
      <c r="C5" s="26" t="str">
        <f>VLOOKUP(B5,СПИСОК!A5:C26,2,FALSE)</f>
        <v>Корнач Владимир Яковлевич</v>
      </c>
      <c r="D5" s="27" t="str">
        <f>VLOOKUP(B5,СПИСОК!A4:E26,3,FALSE)</f>
        <v>судья</v>
      </c>
      <c r="E5" s="27" t="str">
        <f>VLOOKUP('ПО КОВРАМ'!B5,СПИСОК!A5:F30,4,FALSE)</f>
        <v>мк</v>
      </c>
      <c r="F5" s="38" t="str">
        <f>VLOOKUP(B5,СПИСОК!A5:E289,5,FALSE)</f>
        <v>Мурманская,Кандалакша</v>
      </c>
      <c r="G5" s="28" t="str">
        <f>VLOOKUP(B5,СПИСОК!A5:F30,6,FALSE)</f>
        <v>СЗФО</v>
      </c>
      <c r="H5" s="5"/>
    </row>
    <row r="6" spans="1:8" ht="19.5" customHeight="1">
      <c r="A6" s="33">
        <v>2</v>
      </c>
      <c r="B6" s="31">
        <v>14</v>
      </c>
      <c r="C6" s="29" t="str">
        <f>VLOOKUP(B6,СПИСОК!A5:C26,2,FALSE)</f>
        <v>Фалеева Оксана Анатольевна</v>
      </c>
      <c r="D6" s="25" t="str">
        <f>VLOOKUP(B6,СПИСОК!A5:E27,3,FALSE)</f>
        <v>судья</v>
      </c>
      <c r="E6" s="25" t="str">
        <f>VLOOKUP(B6,СПИСОК!A5:E27,4,FALSE)</f>
        <v>мк</v>
      </c>
      <c r="F6" s="39" t="str">
        <f>VLOOKUP(B6,СПИСОК!A5:E27,5,FALSE)</f>
        <v>Приморский кр.,Владивосток</v>
      </c>
      <c r="G6" s="41" t="str">
        <f>VLOOKUP(B6,СПИСОК!A5:F36,6,FALSE)</f>
        <v>ДВФО</v>
      </c>
      <c r="H6" s="5"/>
    </row>
    <row r="7" spans="1:8" ht="19.5" customHeight="1">
      <c r="A7" s="33">
        <v>3</v>
      </c>
      <c r="B7" s="31">
        <v>16</v>
      </c>
      <c r="C7" s="29" t="str">
        <f>VLOOKUP(B7,СПИСОК!A5:C27,2,FALSE)</f>
        <v>Игнатенко Виктор Александрович</v>
      </c>
      <c r="D7" s="25" t="str">
        <f>VLOOKUP(B7,СПИСОК!A5:E27,3,FALSE)</f>
        <v>судья</v>
      </c>
      <c r="E7" s="25" t="str">
        <f>VLOOKUP(B7,СПИСОК!A5:F27,4,FALSE)</f>
        <v>мк</v>
      </c>
      <c r="F7" s="39" t="str">
        <f>VLOOKUP(B7,СПИСОК!A5:E27,5,FALSE)</f>
        <v>Москва</v>
      </c>
      <c r="G7" s="40" t="str">
        <f>VLOOKUP(B7,СПИСОК!A5:F35,6,FALSE)</f>
        <v>Москва</v>
      </c>
      <c r="H7" s="5"/>
    </row>
    <row r="8" spans="1:8" ht="19.5" customHeight="1">
      <c r="A8" s="33">
        <v>4</v>
      </c>
      <c r="B8" s="31">
        <v>22</v>
      </c>
      <c r="C8" s="29" t="str">
        <f>VLOOKUP(B8,СПИСОК!A5:C27,2,FALSE)</f>
        <v>Мялькин Ввалерий Васильевич</v>
      </c>
      <c r="D8" s="25" t="str">
        <f>VLOOKUP(B8,СПИСОК!A5:E27,3,FALSE)</f>
        <v>судья</v>
      </c>
      <c r="E8" s="25" t="str">
        <f>VLOOKUP(B8,СПИСОК!A5:F27,4,FALSE)</f>
        <v>РК</v>
      </c>
      <c r="F8" s="39" t="str">
        <f>VLOOKUP(B8,СПИСОК!A5:E27,5,FALSE)</f>
        <v>Пензенская,Заречный</v>
      </c>
      <c r="G8" s="40" t="str">
        <f>VLOOKUP(B8,СПИСОК!A5:F36,6,FALSE)</f>
        <v>ПФО</v>
      </c>
      <c r="H8" s="5"/>
    </row>
    <row r="9" spans="1:8" ht="19.5" customHeight="1">
      <c r="A9" s="33">
        <v>5</v>
      </c>
      <c r="B9" s="31">
        <v>12</v>
      </c>
      <c r="C9" s="29" t="str">
        <f>VLOOKUP(B9,СПИСОК!A5:C27,2,FALSE)</f>
        <v>Терешок Александр Алексеевич</v>
      </c>
      <c r="D9" s="25" t="str">
        <f>VLOOKUP(B9,СПИСОК!A5:E27,3,FALSE)</f>
        <v>судья</v>
      </c>
      <c r="E9" s="25" t="str">
        <f>VLOOKUP(B9,СПИСОК!A5:F28,4,FALSE)</f>
        <v>мк</v>
      </c>
      <c r="F9" s="39" t="str">
        <f>VLOOKUP(B9,СПИСОК!A5:E27,5,FALSE)</f>
        <v>Брянская,Брянск</v>
      </c>
      <c r="G9" s="40" t="str">
        <f>VLOOKUP(B9,СПИСОК!A5:F37,6,FALSE)</f>
        <v>ЦФО</v>
      </c>
      <c r="H9" s="5"/>
    </row>
    <row r="10" spans="1:8" ht="19.5" customHeight="1">
      <c r="A10" s="33">
        <v>6</v>
      </c>
      <c r="B10" s="31">
        <v>26</v>
      </c>
      <c r="C10" s="29" t="str">
        <f>VLOOKUP(B10,СПИСОК!A5:F30,2,FALSE)</f>
        <v>Казанцев Алексей Владимирович</v>
      </c>
      <c r="D10" s="25" t="str">
        <f>VLOOKUP(B10,СПИСОК!A5:F30,3,FALSE)</f>
        <v>судья</v>
      </c>
      <c r="E10" s="25" t="str">
        <f>VLOOKUP(B10,СПИСОК!A5:F30,4,FALSE)</f>
        <v>РК</v>
      </c>
      <c r="F10" s="45" t="str">
        <f>VLOOKUP(B10,СПИСОК!A5:F30,5,FALSE)</f>
        <v>Челябинская,Челябинск</v>
      </c>
      <c r="G10" s="40" t="str">
        <f>VLOOKUP(B10,СПИСОК!A5:F38,6,FALSE)</f>
        <v>УФО</v>
      </c>
      <c r="H10" s="5"/>
    </row>
    <row r="11" spans="1:8" ht="19.5" customHeight="1">
      <c r="A11" s="33">
        <v>7</v>
      </c>
      <c r="B11" s="31"/>
      <c r="C11" s="43" t="e">
        <f>VLOOKUP(B11,СПИСОК!A5:C29,2,FALSE)</f>
        <v>#N/A</v>
      </c>
      <c r="D11" s="44" t="e">
        <f>VLOOKUP(B11,СПИСОК!A5:E29,3,FALSE)</f>
        <v>#N/A</v>
      </c>
      <c r="E11" s="44" t="e">
        <f>VLOOKUP(B11,СПИСОК!A5:F29,4,FALSE)</f>
        <v>#N/A</v>
      </c>
      <c r="F11" s="45" t="e">
        <f>VLOOKUP(B11,СПИСОК!A5:E27,5,FALSE)</f>
        <v>#N/A</v>
      </c>
      <c r="G11" s="46" t="e">
        <f>VLOOKUP(B11,СПИСОК!A5:F39,6,FALSE)</f>
        <v>#N/A</v>
      </c>
      <c r="H11" s="5"/>
    </row>
    <row r="12" spans="1:8" ht="19.5" customHeight="1">
      <c r="A12" s="33">
        <v>8</v>
      </c>
      <c r="B12" s="31"/>
      <c r="C12" s="43" t="e">
        <f>VLOOKUP(B12,СПИСОК!A5:C30,2,FALSE)</f>
        <v>#N/A</v>
      </c>
      <c r="D12" s="44" t="e">
        <f>VLOOKUP(B12,СПИСОК!A5:E30,3,FALSE)</f>
        <v>#N/A</v>
      </c>
      <c r="E12" s="44" t="e">
        <f>VLOOKUP(B12,СПИСОК!A5:F30,4,FALSE)</f>
        <v>#N/A</v>
      </c>
      <c r="F12" s="45" t="e">
        <f>VLOOKUP(B12,СПИСОК!A5:E27,5,FALSE)</f>
        <v>#N/A</v>
      </c>
      <c r="G12" s="46" t="e">
        <f>VLOOKUP(B12,СПИСОК!A5:F40,6,FALSE)</f>
        <v>#N/A</v>
      </c>
      <c r="H12" s="5"/>
    </row>
    <row r="13" spans="1:8" ht="19.5" customHeight="1">
      <c r="A13" s="33">
        <v>9</v>
      </c>
      <c r="B13" s="31"/>
      <c r="C13" s="43" t="e">
        <f>VLOOKUP(B13,СПИСОК!A5:D36,2,FALSE)</f>
        <v>#N/A</v>
      </c>
      <c r="D13" s="44" t="e">
        <f>VLOOKUP(B13,СПИСОК!A5:E36,3,FALSE)</f>
        <v>#N/A</v>
      </c>
      <c r="E13" s="44" t="e">
        <f>VLOOKUP(B13,СПИСОК!A5:F36,4,FALSE)</f>
        <v>#N/A</v>
      </c>
      <c r="F13" s="45" t="e">
        <f>VLOOKUP(B13,СПИСОК!A5:E27,5,FALSE)</f>
        <v>#N/A</v>
      </c>
      <c r="G13" s="46" t="e">
        <f>VLOOKUP(B13,СПИСОК!A5:F41,6,FALSE)</f>
        <v>#N/A</v>
      </c>
      <c r="H13" s="5"/>
    </row>
    <row r="14" spans="1:8" ht="19.5" customHeight="1" thickBot="1">
      <c r="A14" s="34">
        <v>10</v>
      </c>
      <c r="B14" s="31"/>
      <c r="C14" s="47" t="e">
        <f>VLOOKUP(B14,СПИСОК!A5:D35,2,FALSE)</f>
        <v>#N/A</v>
      </c>
      <c r="D14" s="48" t="e">
        <f>VLOOKUP(B14,СПИСОК!A5:E35,3,FALSE)</f>
        <v>#N/A</v>
      </c>
      <c r="E14" s="48" t="e">
        <f>VLOOKUP(B14,СПИСОК!A5:F35,4,FALSE)</f>
        <v>#N/A</v>
      </c>
      <c r="F14" s="49" t="e">
        <f>VLOOKUP(B14,СПИСОК!A5:E27,5,FALSE)</f>
        <v>#N/A</v>
      </c>
      <c r="G14" s="50" t="e">
        <f>VLOOKUP(B14,СПИСОК!A5:F42,6,FALSE)</f>
        <v>#N/A</v>
      </c>
      <c r="H14" s="5"/>
    </row>
    <row r="15" spans="1:8" ht="12.75">
      <c r="A15" s="2"/>
      <c r="B15" s="11"/>
      <c r="C15" s="6"/>
      <c r="D15" s="6"/>
      <c r="E15" s="6"/>
      <c r="H15" s="5"/>
    </row>
    <row r="16" spans="2:8" ht="17.25" customHeight="1" thickBot="1">
      <c r="B16" s="11"/>
      <c r="D16" s="6"/>
      <c r="E16" s="6"/>
      <c r="H16" s="5"/>
    </row>
    <row r="17" spans="1:8" ht="27" customHeight="1" thickBot="1">
      <c r="A17" s="7" t="s">
        <v>2</v>
      </c>
      <c r="B17" s="10">
        <v>4</v>
      </c>
      <c r="C17" s="12" t="str">
        <f>VLOOKUP(B17,СПИСОК!A5:E27,2,FALSE)</f>
        <v>Филиппов Андрей Николаевич</v>
      </c>
      <c r="D17" s="8" t="str">
        <f>VLOOKUP(B17,СПИСОК!A5:E27,3,FALSE)</f>
        <v>рук. ковра</v>
      </c>
      <c r="E17" s="8" t="str">
        <f>VLOOKUP(B17,СПИСОК!A5:E27,4,FALSE)</f>
        <v>мк</v>
      </c>
      <c r="F17" s="9" t="str">
        <f>VLOOKUP(B17,СПИСОК!A5:E27,5,FALSE)</f>
        <v>Москва</v>
      </c>
      <c r="G17" s="9" t="str">
        <f>VLOOKUP(B17,СПИСОК!A5:F45,6,FALSE)</f>
        <v>Москва</v>
      </c>
      <c r="H17" s="5"/>
    </row>
    <row r="18" spans="1:8" ht="13.5" thickBot="1">
      <c r="A18" s="2"/>
      <c r="B18" s="11"/>
      <c r="C18" s="6"/>
      <c r="D18" s="6"/>
      <c r="E18" s="6"/>
      <c r="H18" s="5"/>
    </row>
    <row r="19" spans="1:8" ht="19.5" customHeight="1">
      <c r="A19" s="32">
        <v>1</v>
      </c>
      <c r="B19" s="31">
        <v>11</v>
      </c>
      <c r="C19" s="26" t="str">
        <f>VLOOKUP(B19,СПИСОК!A5:B25,2,FALSE)</f>
        <v>Аткунов Сергей Юрьевич</v>
      </c>
      <c r="D19" s="27" t="str">
        <f>VLOOKUP(B19,СПИСОК!A5:E27,3,FALSE)</f>
        <v>судья</v>
      </c>
      <c r="E19" s="27" t="str">
        <f>VLOOKUP(B19,СПИСОК!A5:E27,4,FALSE)</f>
        <v>мк</v>
      </c>
      <c r="F19" s="28" t="str">
        <f>VLOOKUP(B19,СПИСОК!A5:E27,5,FALSE)</f>
        <v>Респ.Алтай,Горно-Алтайск</v>
      </c>
      <c r="G19" s="28" t="str">
        <f>VLOOKUP(B19,СПИСОК!A5:F47,6,FALSE)</f>
        <v>СФО</v>
      </c>
      <c r="H19" s="5"/>
    </row>
    <row r="20" spans="1:7" ht="19.5" customHeight="1">
      <c r="A20" s="33">
        <v>2</v>
      </c>
      <c r="B20" s="31">
        <v>20</v>
      </c>
      <c r="C20" s="29" t="str">
        <f>VLOOKUP(B20,СПИСОК!A5:B26,2,FALSE)</f>
        <v>Грозина Светлана Алексеевна</v>
      </c>
      <c r="D20" s="25" t="str">
        <f>VLOOKUP(B20,СПИСОК!A5:E27,3,FALSE)</f>
        <v>судья</v>
      </c>
      <c r="E20" s="25" t="str">
        <f>VLOOKUP(B20,СПИСОК!A5:E27,4,FALSE)</f>
        <v>РК</v>
      </c>
      <c r="F20" s="30" t="str">
        <f>VLOOKUP(B20,СПИСОК!A5:E27,5,FALSE)</f>
        <v>С.-Петербург</v>
      </c>
      <c r="G20" s="51" t="str">
        <f>VLOOKUP(B20,СПИСОК!A5:F48,6,FALSE)</f>
        <v>СПБ</v>
      </c>
    </row>
    <row r="21" spans="1:7" ht="19.5" customHeight="1">
      <c r="A21" s="33">
        <v>3</v>
      </c>
      <c r="B21" s="31">
        <v>13</v>
      </c>
      <c r="C21" s="29" t="str">
        <f>VLOOKUP(B21,СПИСОК!A5:B26,2,FALSE)</f>
        <v>Адамян Артур Володьевич</v>
      </c>
      <c r="D21" s="25" t="str">
        <f>VLOOKUP(B21,СПИСОК!A5:E27,3,FALSE)</f>
        <v>судья</v>
      </c>
      <c r="E21" s="25" t="str">
        <f>VLOOKUP(B21,СПИСОК!A5:E27,4,FALSE)</f>
        <v>мк</v>
      </c>
      <c r="F21" s="30" t="str">
        <f>VLOOKUP(B21,СПИСОК!A5:E27,5,FALSE)</f>
        <v>Краснодарский,Крымск</v>
      </c>
      <c r="G21" s="30" t="str">
        <f>VLOOKUP(B21,СПИСОК!A5:F49,6,FALSE)</f>
        <v>ЮФО</v>
      </c>
    </row>
    <row r="22" spans="1:7" ht="19.5" customHeight="1">
      <c r="A22" s="33">
        <v>4</v>
      </c>
      <c r="B22" s="31">
        <v>17</v>
      </c>
      <c r="C22" s="29" t="str">
        <f>VLOOKUP(B22,СПИСОК!A5:B27,2,FALSE)</f>
        <v>Доронкин Николай Иванович</v>
      </c>
      <c r="D22" s="25" t="str">
        <f>VLOOKUP(B22,СПИСОК!A5:E27,3,FALSE)</f>
        <v>судья</v>
      </c>
      <c r="E22" s="25" t="str">
        <f>VLOOKUP(B22,СПИСОК!A5:E27,4,FALSE)</f>
        <v>мк</v>
      </c>
      <c r="F22" s="30" t="str">
        <f>VLOOKUP(B22,СПИСОК!A5:E27,5,FALSE)</f>
        <v>Владимирская,Владимир</v>
      </c>
      <c r="G22" s="30" t="str">
        <f>VLOOKUP(B22,СПИСОК!A5:F50,6,FALSE)</f>
        <v>ЦФО</v>
      </c>
    </row>
    <row r="23" spans="1:7" ht="19.5" customHeight="1">
      <c r="A23" s="33">
        <v>5</v>
      </c>
      <c r="B23" s="31">
        <v>23</v>
      </c>
      <c r="C23" s="29" t="str">
        <f>VLOOKUP(B23,СПИСОК!A5:B27,2,FALSE)</f>
        <v>Логинов Дмитрий Алексеевич</v>
      </c>
      <c r="D23" s="25" t="str">
        <f>VLOOKUP(B23,СПИСОК!A5:E27,3,FALSE)</f>
        <v>судья</v>
      </c>
      <c r="E23" s="25" t="str">
        <f>VLOOKUP(B23,СПИСОК!A5:E27,4,FALSE)</f>
        <v>РК</v>
      </c>
      <c r="F23" s="30" t="str">
        <f>VLOOKUP(B23,СПИСОК!A5:E27,5,FALSE)</f>
        <v>Пензенская,Пенза</v>
      </c>
      <c r="G23" s="30" t="str">
        <f>VLOOKUP(B23,СПИСОК!A5:F51,6,FALSE)</f>
        <v>ПФО</v>
      </c>
    </row>
    <row r="24" spans="1:7" ht="19.5" customHeight="1">
      <c r="A24" s="33">
        <v>6</v>
      </c>
      <c r="B24" s="31">
        <v>27</v>
      </c>
      <c r="C24" s="29" t="str">
        <f>VLOOKUP(B24,СПИСОК!A5:F31,2,FALSE)</f>
        <v>Ветченников Алексей Игоревич</v>
      </c>
      <c r="D24" s="25" t="str">
        <f>VLOOKUP(B24,СПИСОК!A5:F31,3,FALSE)</f>
        <v>судья</v>
      </c>
      <c r="E24" s="25" t="str">
        <f>VLOOKUP(A24,СПИСОК!A5:F31,4,FALSE)</f>
        <v>мк</v>
      </c>
      <c r="F24" s="30" t="str">
        <f>VLOOKUP(B24,СПИСОК!A5:F31,5,FALSE)</f>
        <v>Пензенская,Пенза</v>
      </c>
      <c r="G24" s="30" t="str">
        <f>VLOOKUP(B24,СПИСОК!A5:F52,6,FALSE)</f>
        <v>ПФО</v>
      </c>
    </row>
    <row r="25" spans="1:7" ht="19.5" customHeight="1">
      <c r="A25" s="33">
        <v>7</v>
      </c>
      <c r="B25" s="31"/>
      <c r="C25" s="43" t="e">
        <f>VLOOKUP(B25,СПИСОК!A5:B28,2,FALSE)</f>
        <v>#N/A</v>
      </c>
      <c r="D25" s="44" t="e">
        <f>VLOOKUP(B25,СПИСОК!A5:E27,3,FALSE)</f>
        <v>#N/A</v>
      </c>
      <c r="E25" s="44" t="e">
        <f>VLOOKUP(B25,СПИСОК!A5:E27,4,FALSE)</f>
        <v>#N/A</v>
      </c>
      <c r="F25" s="52" t="e">
        <f>VLOOKUP(B25,СПИСОК!A5:E27,5,FALSE)</f>
        <v>#N/A</v>
      </c>
      <c r="G25" s="52" t="e">
        <f>VLOOKUP(B25,СПИСОК!A5:F53,6,FALSE)</f>
        <v>#N/A</v>
      </c>
    </row>
    <row r="26" spans="1:7" ht="19.5" customHeight="1">
      <c r="A26" s="33">
        <v>8</v>
      </c>
      <c r="B26" s="31"/>
      <c r="C26" s="43" t="e">
        <f>VLOOKUP(B26,СПИСОК!A5:B29,2,FALSE)</f>
        <v>#N/A</v>
      </c>
      <c r="D26" s="44" t="e">
        <f>VLOOKUP(B26,СПИСОК!A5:E27,3,FALSE)</f>
        <v>#N/A</v>
      </c>
      <c r="E26" s="44" t="e">
        <f>VLOOKUP(B26,СПИСОК!A5:E27,4,FALSE)</f>
        <v>#N/A</v>
      </c>
      <c r="F26" s="52" t="e">
        <f>VLOOKUP(B26,СПИСОК!A5:E27,5,FALSE)</f>
        <v>#N/A</v>
      </c>
      <c r="G26" s="52" t="e">
        <f>VLOOKUP(B26,СПИСОК!A19:F54,6,FALSE)</f>
        <v>#N/A</v>
      </c>
    </row>
    <row r="27" spans="1:7" ht="19.5" customHeight="1">
      <c r="A27" s="33">
        <v>9</v>
      </c>
      <c r="B27" s="31"/>
      <c r="C27" s="43" t="e">
        <f>VLOOKUP(B27,СПИСОК!A5:B30,2,FALSE)</f>
        <v>#N/A</v>
      </c>
      <c r="D27" s="44" t="e">
        <f>VLOOKUP(B27,СПИСОК!A5:E27,3,FALSE)</f>
        <v>#N/A</v>
      </c>
      <c r="E27" s="44" t="e">
        <f>VLOOKUP(B27,СПИСОК!A5:E27,4,FALSE)</f>
        <v>#N/A</v>
      </c>
      <c r="F27" s="52" t="e">
        <f>VLOOKUP(B27,СПИСОК!A5:E27,5,FALSE)</f>
        <v>#N/A</v>
      </c>
      <c r="G27" s="52" t="e">
        <f>VLOOKUP(B27,СПИСОК!A19:F55,6,FALSE)</f>
        <v>#N/A</v>
      </c>
    </row>
    <row r="28" spans="1:7" ht="19.5" customHeight="1" thickBot="1">
      <c r="A28" s="34">
        <v>10</v>
      </c>
      <c r="B28" s="31"/>
      <c r="C28" s="47" t="e">
        <f>VLOOKUP(B28,СПИСОК!A5:E27,2,FALSE)</f>
        <v>#N/A</v>
      </c>
      <c r="D28" s="48" t="e">
        <f>VLOOKUP(B28,СПИСОК!A5:E27,3,FALSE)</f>
        <v>#N/A</v>
      </c>
      <c r="E28" s="48" t="e">
        <f>VLOOKUP(B28,СПИСОК!A5:E27,4,FALSE)</f>
        <v>#N/A</v>
      </c>
      <c r="F28" s="53" t="e">
        <f>VLOOKUP(B28,СПИСОК!A5:E27,5,FALSE)</f>
        <v>#N/A</v>
      </c>
      <c r="G28" s="53" t="e">
        <f>VLOOKUP(B28,СПИСОК!A19:F56,6,FALSE)</f>
        <v>#N/A</v>
      </c>
    </row>
    <row r="29" ht="12.75">
      <c r="B29" s="10"/>
    </row>
    <row r="30" ht="13.5" thickBot="1"/>
    <row r="31" spans="1:7" ht="28.5" customHeight="1" thickBot="1">
      <c r="A31" s="7" t="s">
        <v>12</v>
      </c>
      <c r="B31" s="10">
        <v>5</v>
      </c>
      <c r="C31" s="12" t="str">
        <f>VLOOKUP(B31,СПИСОК!A5:E27,2,FALSE)</f>
        <v>Кириллов Сергей Вячеславович</v>
      </c>
      <c r="D31" s="8" t="str">
        <f>VLOOKUP(B31,СПИСОК!A5:E27,3,FALSE)</f>
        <v>рук. ковра</v>
      </c>
      <c r="E31" s="8" t="str">
        <f>VLOOKUP(B31,СПИСОК!A5:E27,4,FALSE)</f>
        <v>мк</v>
      </c>
      <c r="F31" s="9" t="str">
        <f>VLOOKUP(B31,СПИСОК!A5:E27,5,FALSE)</f>
        <v>Тверская, Тверь</v>
      </c>
      <c r="G31" s="9" t="str">
        <f>VLOOKUP(B31,СПИСОК!A5:F59,6,FALSE)</f>
        <v>ЦФО</v>
      </c>
    </row>
    <row r="32" spans="1:5" ht="19.5" customHeight="1" thickBot="1">
      <c r="A32" s="2"/>
      <c r="B32" s="11"/>
      <c r="C32" s="6"/>
      <c r="D32" s="6"/>
      <c r="E32" s="6"/>
    </row>
    <row r="33" spans="1:7" ht="19.5" customHeight="1">
      <c r="A33" s="32">
        <v>1</v>
      </c>
      <c r="B33" s="31">
        <v>9</v>
      </c>
      <c r="C33" s="26" t="str">
        <f>VLOOKUP(B33,СПИСОК!A5:E27,2,FALSE)</f>
        <v>Зинчак Владимир Степанович</v>
      </c>
      <c r="D33" s="27" t="str">
        <f>VLOOKUP(B33,СПИСОК!A5:E27,3,FALSE)</f>
        <v>судья</v>
      </c>
      <c r="E33" s="27" t="str">
        <f>VLOOKUP(B33,СПИСОК!A5:E27,4,FALSE)</f>
        <v>мк</v>
      </c>
      <c r="F33" s="28" t="str">
        <f>VLOOKUP(B33,СПИСОК!A5:E27,5,FALSE)</f>
        <v>Нижегородская,Дзержинск</v>
      </c>
      <c r="G33" s="28" t="str">
        <f>VLOOKUP(B33,СПИСОК!A5:F61,6,FALSE)</f>
        <v>ПФО</v>
      </c>
    </row>
    <row r="34" spans="1:7" ht="19.5" customHeight="1">
      <c r="A34" s="33">
        <v>2</v>
      </c>
      <c r="B34" s="31">
        <v>24</v>
      </c>
      <c r="C34" s="29" t="str">
        <f>VLOOKUP(B34,СПИСОК!A5:F31,2,FALSE)</f>
        <v>Лоптунов Алексей Валерьевич</v>
      </c>
      <c r="D34" s="25" t="str">
        <f>VLOOKUP(B34,СПИСОК!A5:F30,3,FALSE)</f>
        <v>судья</v>
      </c>
      <c r="E34" s="25" t="str">
        <f>VLOOKUP(B34,СПИСОК!A5:F31,4,FALSE)</f>
        <v>РК</v>
      </c>
      <c r="F34" s="30" t="str">
        <f>VLOOKUP(B34,СПИСОК!A5:F31,5,FALSE)</f>
        <v>Мурманская,Мурманск</v>
      </c>
      <c r="G34" s="51" t="str">
        <f>VLOOKUP(B34,СПИСОК!A5:F62,6,FALSE)</f>
        <v>СЗФО</v>
      </c>
    </row>
    <row r="35" spans="1:7" ht="19.5" customHeight="1">
      <c r="A35" s="33">
        <v>3</v>
      </c>
      <c r="B35" s="31">
        <v>15</v>
      </c>
      <c r="C35" s="29" t="str">
        <f>VLOOKUP(B35,СПИСОК!A5:E27,2,FALSE)</f>
        <v>Борков Евгений Алексеевич</v>
      </c>
      <c r="D35" s="25" t="str">
        <f>VLOOKUP(B35,СПИСОК!A5:E27,3,FALSE)</f>
        <v>судья</v>
      </c>
      <c r="E35" s="25" t="str">
        <f>VLOOKUP(B35,СПИСОК!A5:E27,4,FALSE)</f>
        <v>мк</v>
      </c>
      <c r="F35" s="30" t="str">
        <f>VLOOKUP(B35,СПИСОК!A5:E27,5,FALSE)</f>
        <v>Москва</v>
      </c>
      <c r="G35" s="30" t="str">
        <f>VLOOKUP(B35,СПИСОК!A5:F63,6,FALSE)</f>
        <v>Москва</v>
      </c>
    </row>
    <row r="36" spans="1:7" ht="19.5" customHeight="1">
      <c r="A36" s="33">
        <v>4</v>
      </c>
      <c r="B36" s="31">
        <v>25</v>
      </c>
      <c r="C36" s="29" t="str">
        <f>VLOOKUP(B36,СПИСОК!A5:F31,2,FALSE)</f>
        <v>Пчелов Сергей Геннадьевич</v>
      </c>
      <c r="D36" s="25" t="str">
        <f>VLOOKUP(B36,СПИСОК!A5:F31,3,FALSE)</f>
        <v>судья</v>
      </c>
      <c r="E36" s="25" t="str">
        <f>VLOOKUP(B36,СПИСОК!A5:F31,4,FALSE)</f>
        <v>РК</v>
      </c>
      <c r="F36" s="52" t="str">
        <f>VLOOKUP(B36,СПИСОК!A5:F31,5,FALSE)</f>
        <v>Чувашия,Чебоксары</v>
      </c>
      <c r="G36" s="30" t="str">
        <f>VLOOKUP(B36,СПИСОК!A5:F64,6,FALSE)</f>
        <v>ПФО</v>
      </c>
    </row>
    <row r="37" spans="1:7" ht="19.5" customHeight="1">
      <c r="A37" s="33">
        <v>5</v>
      </c>
      <c r="B37" s="31">
        <v>21</v>
      </c>
      <c r="C37" s="29" t="str">
        <f>VLOOKUP(B37,СПИСОК!A5:E27,2,FALSE)</f>
        <v>Даутов Азат Раисович</v>
      </c>
      <c r="D37" s="25" t="str">
        <f>VLOOKUP(B37,СПИСОК!A5:E27,3,FALSE)</f>
        <v>судья</v>
      </c>
      <c r="E37" s="25" t="str">
        <f>VLOOKUP(B37,СПИСОК!A5:E27,4,FALSE)</f>
        <v>РК</v>
      </c>
      <c r="F37" s="30" t="str">
        <f>VLOOKUP(B37,СПИСОК!A5:E27,5,FALSE)</f>
        <v>Свердловская,Екатеринбург</v>
      </c>
      <c r="G37" s="30" t="str">
        <f>VLOOKUP(B37,СПИСОК!A5:F65,6,FALSE)</f>
        <v>УФО</v>
      </c>
    </row>
    <row r="38" spans="1:7" ht="19.5" customHeight="1">
      <c r="A38" s="33">
        <v>6</v>
      </c>
      <c r="B38" s="31"/>
      <c r="C38" s="43" t="e">
        <f>VLOOKUP(B38,СПИСОК!A5:E27,2,FALSE)</f>
        <v>#N/A</v>
      </c>
      <c r="D38" s="44" t="e">
        <f>VLOOKUP(B38,СПИСОК!A5:E27,3,FALSE)</f>
        <v>#N/A</v>
      </c>
      <c r="E38" s="44" t="e">
        <f>VLOOKUP(B38,СПИСОК!A5:E27,4,FALSE)</f>
        <v>#N/A</v>
      </c>
      <c r="F38" s="52" t="e">
        <f>VLOOKUP(B38,СПИСОК!A5:E27,5,FALSE)</f>
        <v>#N/A</v>
      </c>
      <c r="G38" s="52" t="e">
        <f>VLOOKUP(B38,СПИСОК!A5:F66,6,FALSE)</f>
        <v>#N/A</v>
      </c>
    </row>
    <row r="39" spans="1:7" ht="19.5" customHeight="1">
      <c r="A39" s="33">
        <v>7</v>
      </c>
      <c r="B39" s="31"/>
      <c r="C39" s="43" t="e">
        <f>VLOOKUP(B39,СПИСОК!A5:E27,2,FALSE)</f>
        <v>#N/A</v>
      </c>
      <c r="D39" s="44" t="e">
        <f>VLOOKUP(B39,СПИСОК!A5:E27,3,FALSE)</f>
        <v>#N/A</v>
      </c>
      <c r="E39" s="44" t="e">
        <f>VLOOKUP(B39,СПИСОК!A5:E27,4,FALSE)</f>
        <v>#N/A</v>
      </c>
      <c r="F39" s="52" t="e">
        <f>VLOOKUP(B39,СПИСОК!A5:E27,5,FALSE)</f>
        <v>#N/A</v>
      </c>
      <c r="G39" s="52" t="e">
        <f>VLOOKUP(B39,СПИСОК!A5:F67,6,FALSE)</f>
        <v>#N/A</v>
      </c>
    </row>
    <row r="40" spans="1:7" ht="19.5" customHeight="1">
      <c r="A40" s="33">
        <v>8</v>
      </c>
      <c r="B40" s="31"/>
      <c r="C40" s="43" t="e">
        <f>VLOOKUP(B40,СПИСОК!A5:E27,2,FALSE)</f>
        <v>#N/A</v>
      </c>
      <c r="D40" s="44" t="e">
        <f>VLOOKUP(B40,СПИСОК!A5:E27,2,FALSE)</f>
        <v>#N/A</v>
      </c>
      <c r="E40" s="44" t="e">
        <f>VLOOKUP(B40,СПИСОК!A5:E27,4,FALSE)</f>
        <v>#N/A</v>
      </c>
      <c r="F40" s="52" t="e">
        <f>VLOOKUP(B40,СПИСОК!A5:E27,5,FALSE)</f>
        <v>#N/A</v>
      </c>
      <c r="G40" s="52" t="e">
        <f>VLOOKUP(B40,СПИСОК!A5:F68,6,FALSE)</f>
        <v>#N/A</v>
      </c>
    </row>
    <row r="41" spans="1:7" ht="19.5" customHeight="1">
      <c r="A41" s="33">
        <v>9</v>
      </c>
      <c r="B41" s="31"/>
      <c r="C41" s="43" t="e">
        <f>VLOOKUP(B41,СПИСОК!A5:E27,2,FALSE)</f>
        <v>#N/A</v>
      </c>
      <c r="D41" s="44" t="e">
        <f>VLOOKUP(B41,СПИСОК!A5:E27,3,FALSE)</f>
        <v>#N/A</v>
      </c>
      <c r="E41" s="44" t="e">
        <f>VLOOKUP(B41,СПИСОК!A5:E27,4,FALSE)</f>
        <v>#N/A</v>
      </c>
      <c r="F41" s="52" t="e">
        <f>VLOOKUP(B41,СПИСОК!A5:E27,5,FALSE)</f>
        <v>#N/A</v>
      </c>
      <c r="G41" s="52" t="e">
        <f>VLOOKUP(B41,СПИСОК!A36:F69,6,FALSE)</f>
        <v>#N/A</v>
      </c>
    </row>
    <row r="42" spans="1:7" ht="19.5" customHeight="1" thickBot="1">
      <c r="A42" s="34">
        <v>10</v>
      </c>
      <c r="B42" s="31"/>
      <c r="C42" s="47" t="e">
        <f>VLOOKUP(B42,СПИСОК!A5:E27,2,FALSE)</f>
        <v>#N/A</v>
      </c>
      <c r="D42" s="48" t="e">
        <f>VLOOKUP(B42,СПИСОК!A5:E27,3,FALSE)</f>
        <v>#N/A</v>
      </c>
      <c r="E42" s="48" t="e">
        <f>VLOOKUP(B42,СПИСОК!A5:E27,4,FALSE)</f>
        <v>#N/A</v>
      </c>
      <c r="F42" s="53" t="e">
        <f>VLOOKUP(B42,СПИСОК!A5:E27,5,FALSE)</f>
        <v>#N/A</v>
      </c>
      <c r="G42" s="53" t="e">
        <f>VLOOKUP(B42,СПИСОК!A36:F70,6,FALSE)</f>
        <v>#N/A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2009-07-18T07:53:29Z</cp:lastPrinted>
  <dcterms:created xsi:type="dcterms:W3CDTF">1996-10-08T23:32:33Z</dcterms:created>
  <dcterms:modified xsi:type="dcterms:W3CDTF">2009-07-18T07:55:12Z</dcterms:modified>
  <cp:category/>
  <cp:version/>
  <cp:contentType/>
  <cp:contentStatus/>
</cp:coreProperties>
</file>