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<sst xmlns="http://schemas.openxmlformats.org/spreadsheetml/2006/main" count="191" uniqueCount="100">
  <si>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</si>
  <si>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</si>
  <si>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</si>
  <si>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</si>
  <si>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</si>
  <si>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</si>
  <si>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</si>
  <si>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</si>
  <si>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</si>
  <si>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</si>
  <si>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</si>
  <si>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</si>
  <si>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</si>
  <si>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</si>
  <si>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</si>
  <si>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</si>
  <si>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</si>
  <si>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</si>
  <si>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</si>
  <si>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</si>
  <si>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</si>
  <si>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</si>
  <si>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</si>
  <si>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</si>
  <si>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</si>
  <si>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</si>
  <si>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</si>
  <si>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</si>
  <si>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</si>
  <si>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</si>
  <si>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</si>
  <si>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</si>
  <si>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</si>
  <si>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</si>
  <si>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</si>
  <si>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</si>
  <si>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</si>
  <si>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</si>
  <si>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</si>
  <si>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</si>
  <si>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</si>
  <si>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</si>
  <si>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</si>
  <si>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</si>
  <si>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</si>
  <si>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ДЮСШ</t>
  </si>
  <si>
    <t>СДЮШОР</t>
  </si>
  <si>
    <t>Москва СКТ</t>
  </si>
  <si>
    <t>ЦО "Самбо-70"</t>
  </si>
  <si>
    <t>С.Петербург МО</t>
  </si>
  <si>
    <t>УФО Свердловская Екатеринбург</t>
  </si>
  <si>
    <t>СДЮСШОР</t>
  </si>
  <si>
    <t>ИВАНОВ Павел Сергеевич</t>
  </si>
  <si>
    <t>07.10.93 1</t>
  </si>
  <si>
    <t>ДВФО Камчатский край Петропавловск-Камчатский МО</t>
  </si>
  <si>
    <t>Ким ГН Бочкевич А</t>
  </si>
  <si>
    <t>ЗЫК Григорий Борисович</t>
  </si>
  <si>
    <t xml:space="preserve">29.01.93,  1 </t>
  </si>
  <si>
    <t>СФО, Краснояр.кр., Зеленогорск, МО</t>
  </si>
  <si>
    <t>Батурин А.В.</t>
  </si>
  <si>
    <t>КРИВОБОКОВ Антон Дмитриевич</t>
  </si>
  <si>
    <t>09.04.93 1</t>
  </si>
  <si>
    <t>Субботина А.А.</t>
  </si>
  <si>
    <t>КОПЫСОВ Дмитрий Алексеевич</t>
  </si>
  <si>
    <t>02.04.94, КМС</t>
  </si>
  <si>
    <t>ПФО Пензенская область, Пенза МО</t>
  </si>
  <si>
    <t>Можаров О.В., Теплов М.С.</t>
  </si>
  <si>
    <t>ЖАРОВ Анатолий Александрович</t>
  </si>
  <si>
    <t>18.08.1993 3</t>
  </si>
  <si>
    <t>Сейтаблаев А.В.</t>
  </si>
  <si>
    <t xml:space="preserve">АРАКЕЛЯН Геворг Максимович </t>
  </si>
  <si>
    <t>12.01.93 1</t>
  </si>
  <si>
    <t>ЦФО Рязанская Рязань МО</t>
  </si>
  <si>
    <t xml:space="preserve">Гришакин К.В., Гаврюшин Ю  </t>
  </si>
  <si>
    <t>АНДРЮЩЕНКО Виктор Викторович</t>
  </si>
  <si>
    <t>24.04.93 1</t>
  </si>
  <si>
    <t>Долганов ОВ</t>
  </si>
  <si>
    <t>МЕЛЬНИКОВ Нариман Фадаилевич</t>
  </si>
  <si>
    <t>21.10.93 1ю</t>
  </si>
  <si>
    <t>СЗФО Псковская В.Луки МО</t>
  </si>
  <si>
    <t>ДЮКФП№4</t>
  </si>
  <si>
    <t>Кокорина НН</t>
  </si>
  <si>
    <t>ХАКУРИНОВ Хазрет Ибрагимович</t>
  </si>
  <si>
    <t>04.02.93 КМС</t>
  </si>
  <si>
    <t>ЮФО Адыгея Майкоп ВС</t>
  </si>
  <si>
    <t>Багадиров Р.</t>
  </si>
  <si>
    <t>В.к.     &gt;78      кг.</t>
  </si>
  <si>
    <t>0.55</t>
  </si>
  <si>
    <t>1.34</t>
  </si>
  <si>
    <t>0.53</t>
  </si>
  <si>
    <t>1.48</t>
  </si>
  <si>
    <t>X</t>
  </si>
  <si>
    <t xml:space="preserve"> </t>
  </si>
  <si>
    <t>2.17</t>
  </si>
  <si>
    <t>3.23</t>
  </si>
  <si>
    <t>В1</t>
  </si>
  <si>
    <t>В2</t>
  </si>
  <si>
    <t>А1</t>
  </si>
  <si>
    <t>А2</t>
  </si>
  <si>
    <t>3.10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</si>
</sst>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4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8" fillId="0" borderId="0" xfId="42" applyFont="1" applyAlignment="1" applyProtection="1">
      <alignment/>
      <protection/>
    </xf>
    <xf numFmtId="0" fontId="12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90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43" fillId="0" borderId="27" xfId="0" applyNumberFormat="1" applyFont="1" applyBorder="1" applyAlignment="1">
      <alignment horizontal="center" vertical="center"/>
    </xf>
    <xf numFmtId="49" fontId="43" fillId="0" borderId="28" xfId="0" applyNumberFormat="1" applyFont="1" applyBorder="1" applyAlignment="1">
      <alignment horizontal="center" vertical="center"/>
    </xf>
    <xf numFmtId="0" fontId="21" fillId="22" borderId="16" xfId="0" applyFont="1" applyFill="1" applyBorder="1" applyAlignment="1">
      <alignment horizontal="center" vertical="center"/>
    </xf>
    <xf numFmtId="49" fontId="43" fillId="22" borderId="15" xfId="0" applyNumberFormat="1" applyFont="1" applyFill="1" applyBorder="1" applyAlignment="1">
      <alignment horizontal="center" vertical="center"/>
    </xf>
    <xf numFmtId="0" fontId="21" fillId="22" borderId="26" xfId="0" applyFont="1" applyFill="1" applyBorder="1" applyAlignment="1">
      <alignment horizontal="center" vertical="center"/>
    </xf>
    <xf numFmtId="49" fontId="43" fillId="22" borderId="27" xfId="0" applyNumberFormat="1" applyFont="1" applyFill="1" applyBorder="1" applyAlignment="1">
      <alignment horizontal="center" vertical="center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24" borderId="31" xfId="0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25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53" xfId="0" applyFont="1" applyFill="1" applyBorder="1" applyAlignment="1">
      <alignment horizontal="center" vertical="center"/>
    </xf>
    <xf numFmtId="0" fontId="44" fillId="7" borderId="19" xfId="0" applyFont="1" applyFill="1" applyBorder="1" applyAlignment="1">
      <alignment horizontal="center" vertical="center"/>
    </xf>
    <xf numFmtId="0" fontId="44" fillId="7" borderId="53" xfId="0" applyFont="1" applyFill="1" applyBorder="1" applyAlignment="1">
      <alignment horizontal="center" vertical="center"/>
    </xf>
    <xf numFmtId="0" fontId="44" fillId="10" borderId="19" xfId="0" applyFont="1" applyFill="1" applyBorder="1" applyAlignment="1">
      <alignment horizontal="center" vertical="center"/>
    </xf>
    <xf numFmtId="0" fontId="44" fillId="10" borderId="53" xfId="0" applyFont="1" applyFill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13" fillId="3" borderId="44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23" fillId="25" borderId="59" xfId="42" applyNumberFormat="1" applyFont="1" applyFill="1" applyBorder="1" applyAlignment="1" applyProtection="1">
      <alignment horizontal="center" vertical="center" wrapText="1"/>
      <protection/>
    </xf>
    <xf numFmtId="0" fontId="23" fillId="25" borderId="60" xfId="42" applyNumberFormat="1" applyFont="1" applyFill="1" applyBorder="1" applyAlignment="1" applyProtection="1">
      <alignment horizontal="center" vertical="center" wrapText="1"/>
      <protection/>
    </xf>
    <xf numFmtId="0" fontId="23" fillId="25" borderId="61" xfId="42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10" borderId="63" xfId="0" applyFont="1" applyFill="1" applyBorder="1" applyAlignment="1">
      <alignment horizontal="center" vertical="center" wrapText="1"/>
    </xf>
    <xf numFmtId="0" fontId="11" fillId="10" borderId="6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2" fillId="24" borderId="67" xfId="0" applyFont="1" applyFill="1" applyBorder="1" applyAlignment="1">
      <alignment horizontal="left" vertical="center" wrapText="1"/>
    </xf>
    <xf numFmtId="0" fontId="2" fillId="24" borderId="33" xfId="0" applyFont="1" applyFill="1" applyBorder="1" applyAlignment="1">
      <alignment horizontal="left" vertical="center" wrapText="1"/>
    </xf>
    <xf numFmtId="0" fontId="2" fillId="24" borderId="68" xfId="0" applyFont="1" applyFill="1" applyBorder="1" applyAlignment="1">
      <alignment horizontal="left" vertical="center" wrapText="1"/>
    </xf>
    <xf numFmtId="0" fontId="2" fillId="24" borderId="69" xfId="0" applyFont="1" applyFill="1" applyBorder="1" applyAlignment="1">
      <alignment horizontal="left" vertical="center" wrapText="1"/>
    </xf>
    <xf numFmtId="0" fontId="2" fillId="24" borderId="70" xfId="0" applyFont="1" applyFill="1" applyBorder="1" applyAlignment="1">
      <alignment horizontal="left" vertical="center" wrapText="1"/>
    </xf>
    <xf numFmtId="0" fontId="14" fillId="0" borderId="7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7" fillId="0" borderId="77" xfId="42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3" fillId="25" borderId="54" xfId="0" applyFont="1" applyFill="1" applyBorder="1" applyAlignment="1">
      <alignment horizontal="center" vertical="center" wrapText="1"/>
    </xf>
    <xf numFmtId="0" fontId="11" fillId="25" borderId="54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4" fillId="2" borderId="71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1" fillId="10" borderId="80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14" fillId="7" borderId="63" xfId="0" applyFont="1" applyFill="1" applyBorder="1" applyAlignment="1">
      <alignment horizontal="center" vertical="center" wrapText="1"/>
    </xf>
    <xf numFmtId="0" fontId="11" fillId="7" borderId="8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2" fillId="17" borderId="19" xfId="0" applyFont="1" applyFill="1" applyBorder="1" applyAlignment="1">
      <alignment horizontal="center" vertical="center" textRotation="90" wrapText="1"/>
    </xf>
    <xf numFmtId="0" fontId="22" fillId="17" borderId="8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6" fillId="22" borderId="75" xfId="0" applyFont="1" applyFill="1" applyBorder="1" applyAlignment="1">
      <alignment horizontal="center" vertical="center"/>
    </xf>
    <xf numFmtId="0" fontId="16" fillId="22" borderId="7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2" borderId="86" xfId="0" applyFont="1" applyFill="1" applyBorder="1" applyAlignment="1">
      <alignment horizontal="center" vertical="center" wrapText="1"/>
    </xf>
    <xf numFmtId="0" fontId="13" fillId="22" borderId="87" xfId="0" applyFont="1" applyFill="1" applyBorder="1" applyAlignment="1">
      <alignment horizontal="center" vertical="center" wrapText="1"/>
    </xf>
    <xf numFmtId="0" fontId="13" fillId="22" borderId="88" xfId="0" applyFont="1" applyFill="1" applyBorder="1" applyAlignment="1">
      <alignment horizontal="center" vertical="center" wrapText="1"/>
    </xf>
    <xf numFmtId="0" fontId="13" fillId="22" borderId="8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3" fillId="26" borderId="88" xfId="0" applyFont="1" applyFill="1" applyBorder="1" applyAlignment="1">
      <alignment horizontal="center" vertical="center" wrapText="1"/>
    </xf>
    <xf numFmtId="0" fontId="13" fillId="26" borderId="89" xfId="0" applyFont="1" applyFill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3" fillId="7" borderId="86" xfId="0" applyFont="1" applyFill="1" applyBorder="1" applyAlignment="1">
      <alignment horizontal="center" vertical="center" wrapText="1"/>
    </xf>
    <xf numFmtId="0" fontId="13" fillId="7" borderId="87" xfId="0" applyFont="1" applyFill="1" applyBorder="1" applyAlignment="1">
      <alignment horizontal="center" vertical="center" wrapText="1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27" borderId="59" xfId="42" applyFont="1" applyFill="1" applyBorder="1" applyAlignment="1" applyProtection="1">
      <alignment horizontal="center" vertical="center"/>
      <protection/>
    </xf>
    <xf numFmtId="0" fontId="24" fillId="27" borderId="60" xfId="0" applyFont="1" applyFill="1" applyBorder="1" applyAlignment="1">
      <alignment horizontal="center" vertical="center"/>
    </xf>
    <xf numFmtId="0" fontId="24" fillId="27" borderId="6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8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85" xfId="0" applyFont="1" applyBorder="1" applyAlignment="1">
      <alignment horizontal="center" vertical="center" textRotation="90" wrapText="1"/>
    </xf>
    <xf numFmtId="0" fontId="2" fillId="24" borderId="52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98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5" fillId="0" borderId="5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28" borderId="3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17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2</xdr:col>
      <xdr:colOff>285750</xdr:colOff>
      <xdr:row>1</xdr:row>
      <xdr:rowOff>485775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44</xdr:row>
      <xdr:rowOff>57150</xdr:rowOff>
    </xdr:from>
    <xdr:to>
      <xdr:col>9</xdr:col>
      <xdr:colOff>76200</xdr:colOff>
      <xdr:row>50</xdr:row>
      <xdr:rowOff>28575</xdr:rowOff>
    </xdr:to>
    <xdr:grpSp>
      <xdr:nvGrpSpPr>
        <xdr:cNvPr id="3" name="Group 66"/>
        <xdr:cNvGrpSpPr>
          <a:grpSpLocks/>
        </xdr:cNvGrpSpPr>
      </xdr:nvGrpSpPr>
      <xdr:grpSpPr>
        <a:xfrm>
          <a:off x="1514475" y="9134475"/>
          <a:ext cx="2066925" cy="1114425"/>
          <a:chOff x="5141" y="2181"/>
          <a:chExt cx="4255" cy="2463"/>
        </a:xfrm>
        <a:solidFill>
          <a:srgbClr val="FFFFFF"/>
        </a:solidFill>
      </xdr:grpSpPr>
      <xdr:pic>
        <xdr:nvPicPr>
          <xdr:cNvPr id="4" name="Picture 67" descr="Печать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3740" t="76873" r="44581" b="11875"/>
          <a:stretch>
            <a:fillRect/>
          </a:stretch>
        </xdr:blipFill>
        <xdr:spPr>
          <a:xfrm>
            <a:off x="6741" y="2754"/>
            <a:ext cx="2655" cy="18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8" descr="Печать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6716" t="63302" r="50704" b="22947"/>
          <a:stretch>
            <a:fillRect/>
          </a:stretch>
        </xdr:blipFill>
        <xdr:spPr>
          <a:xfrm>
            <a:off x="5141" y="2181"/>
            <a:ext cx="3990" cy="2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1" t="s">
        <v>18</v>
      </c>
      <c r="C1" s="91"/>
      <c r="D1" s="91"/>
      <c r="E1" s="91"/>
      <c r="F1" s="91"/>
      <c r="G1" s="91"/>
      <c r="H1" s="91"/>
      <c r="I1" s="91"/>
      <c r="K1" s="106" t="s">
        <v>18</v>
      </c>
      <c r="L1" s="106"/>
      <c r="M1" s="106"/>
      <c r="N1" s="106"/>
      <c r="O1" s="106"/>
      <c r="P1" s="106"/>
      <c r="Q1" s="106"/>
      <c r="R1" s="106"/>
    </row>
    <row r="2" spans="1:18" ht="15" customHeight="1" thickBot="1">
      <c r="A2" s="11"/>
      <c r="B2" s="53" t="s">
        <v>0</v>
      </c>
      <c r="C2" s="13" t="s">
        <v>33</v>
      </c>
      <c r="D2" s="13">
        <v>4</v>
      </c>
      <c r="E2" s="13"/>
      <c r="F2" s="37" t="str">
        <f>HYPERLINK('пр.взв'!D4)</f>
        <v>В.к.     &gt;78      кг.</v>
      </c>
      <c r="G2" s="13"/>
      <c r="H2" s="13"/>
      <c r="I2" s="13"/>
      <c r="K2" s="54" t="s">
        <v>30</v>
      </c>
      <c r="L2" s="1" t="s">
        <v>33</v>
      </c>
      <c r="M2" s="1">
        <v>2</v>
      </c>
      <c r="N2" s="1"/>
      <c r="O2" s="37" t="str">
        <f>HYPERLINK('пр.взв'!D4)</f>
        <v>В.к.     &gt;78      кг.</v>
      </c>
      <c r="P2" s="1"/>
      <c r="Q2" s="1"/>
      <c r="R2" s="1"/>
    </row>
    <row r="3" spans="1:18" ht="12.75">
      <c r="A3" s="115"/>
      <c r="B3" s="92" t="s">
        <v>4</v>
      </c>
      <c r="C3" s="94" t="s">
        <v>2</v>
      </c>
      <c r="D3" s="96" t="s">
        <v>19</v>
      </c>
      <c r="E3" s="94" t="s">
        <v>20</v>
      </c>
      <c r="F3" s="94" t="s">
        <v>21</v>
      </c>
      <c r="G3" s="96" t="s">
        <v>22</v>
      </c>
      <c r="H3" s="94" t="s">
        <v>23</v>
      </c>
      <c r="I3" s="98" t="s">
        <v>24</v>
      </c>
      <c r="K3" s="107" t="s">
        <v>4</v>
      </c>
      <c r="L3" s="109" t="s">
        <v>2</v>
      </c>
      <c r="M3" s="111" t="s">
        <v>19</v>
      </c>
      <c r="N3" s="109" t="s">
        <v>20</v>
      </c>
      <c r="O3" s="109" t="s">
        <v>21</v>
      </c>
      <c r="P3" s="111" t="s">
        <v>22</v>
      </c>
      <c r="Q3" s="109" t="s">
        <v>23</v>
      </c>
      <c r="R3" s="113" t="s">
        <v>24</v>
      </c>
    </row>
    <row r="4" spans="1:18" ht="13.5" thickBot="1">
      <c r="A4" s="115"/>
      <c r="B4" s="93"/>
      <c r="C4" s="95"/>
      <c r="D4" s="97"/>
      <c r="E4" s="95"/>
      <c r="F4" s="95"/>
      <c r="G4" s="97"/>
      <c r="H4" s="95"/>
      <c r="I4" s="99"/>
      <c r="K4" s="108"/>
      <c r="L4" s="110"/>
      <c r="M4" s="112"/>
      <c r="N4" s="110"/>
      <c r="O4" s="110"/>
      <c r="P4" s="112"/>
      <c r="Q4" s="110"/>
      <c r="R4" s="114"/>
    </row>
    <row r="5" spans="1:18" ht="12.75">
      <c r="A5" s="115"/>
      <c r="B5" s="103">
        <v>3</v>
      </c>
      <c r="C5" s="104" t="str">
        <f>VLOOKUP(B5,'пр.взв'!B7:E24,2,FALSE)</f>
        <v>КРИВОБОКОВ Антон Дмитриевич</v>
      </c>
      <c r="D5" s="122" t="str">
        <f>VLOOKUP(B5,'пр.взв'!B7:F24,3,FALSE)</f>
        <v>09.04.93 1</v>
      </c>
      <c r="E5" s="122" t="str">
        <f>VLOOKUP(B5,'пр.взв'!B5:G24,4,FALSE)</f>
        <v>С.Петербург МО</v>
      </c>
      <c r="F5" s="83"/>
      <c r="G5" s="83"/>
      <c r="H5" s="84"/>
      <c r="I5" s="85"/>
      <c r="K5" s="103">
        <v>6</v>
      </c>
      <c r="L5" s="104" t="str">
        <f>VLOOKUP(круги!K5,'пр.взв'!B7:E24,2,FALSE)</f>
        <v>АРАКЕЛЯН Геворг Максимович </v>
      </c>
      <c r="M5" s="104" t="str">
        <f>VLOOKUP(круги!L5,'пр.взв'!C7:F24,2,FALSE)</f>
        <v>12.01.93 1</v>
      </c>
      <c r="N5" s="104" t="str">
        <f>VLOOKUP(круги!M5,'пр.взв'!D7:G24,2,FALSE)</f>
        <v>ЦФО Рязанская Рязань МО</v>
      </c>
      <c r="O5" s="83"/>
      <c r="P5" s="83"/>
      <c r="Q5" s="84"/>
      <c r="R5" s="85"/>
    </row>
    <row r="6" spans="1:18" ht="12.75">
      <c r="A6" s="115"/>
      <c r="B6" s="100"/>
      <c r="C6" s="105"/>
      <c r="D6" s="118"/>
      <c r="E6" s="118"/>
      <c r="F6" s="77"/>
      <c r="G6" s="77"/>
      <c r="H6" s="79"/>
      <c r="I6" s="56"/>
      <c r="K6" s="100"/>
      <c r="L6" s="105"/>
      <c r="M6" s="105"/>
      <c r="N6" s="105"/>
      <c r="O6" s="77"/>
      <c r="P6" s="77"/>
      <c r="Q6" s="79"/>
      <c r="R6" s="56"/>
    </row>
    <row r="7" spans="1:18" ht="12.75">
      <c r="A7" s="115"/>
      <c r="B7" s="100">
        <v>5</v>
      </c>
      <c r="C7" s="89" t="str">
        <f>VLOOKUP(B7,'пр.взв'!B7:E24,2,FALSE)</f>
        <v>ЖАРОВ Анатолий Александрович</v>
      </c>
      <c r="D7" s="118" t="str">
        <f>VLOOKUP(B7,'пр.взв'!B7:F24,3,FALSE)</f>
        <v>18.08.1993 3</v>
      </c>
      <c r="E7" s="118" t="str">
        <f>VLOOKUP(B7,'пр.взв'!B5:G24,4,FALSE)</f>
        <v>Москва СКТ</v>
      </c>
      <c r="F7" s="77"/>
      <c r="G7" s="77"/>
      <c r="H7" s="79"/>
      <c r="I7" s="56"/>
      <c r="K7" s="100">
        <v>8</v>
      </c>
      <c r="L7" s="89" t="str">
        <f>VLOOKUP(круги!K7,'пр.взв'!B9:E24,2,FALSE)</f>
        <v>МЕЛЬНИКОВ Нариман Фадаилевич</v>
      </c>
      <c r="M7" s="89" t="str">
        <f>VLOOKUP(круги!L7,'пр.взв'!C9:F24,2,FALSE)</f>
        <v>21.10.93 1ю</v>
      </c>
      <c r="N7" s="89" t="str">
        <f>VLOOKUP(круги!M7,'пр.взв'!D9:G24,2,FALSE)</f>
        <v>СЗФО Псковская В.Луки МО</v>
      </c>
      <c r="O7" s="77"/>
      <c r="P7" s="77"/>
      <c r="Q7" s="79"/>
      <c r="R7" s="56"/>
    </row>
    <row r="8" spans="1:18" ht="13.5" thickBot="1">
      <c r="A8" s="115"/>
      <c r="B8" s="101"/>
      <c r="C8" s="102"/>
      <c r="D8" s="119"/>
      <c r="E8" s="119"/>
      <c r="F8" s="78"/>
      <c r="G8" s="78"/>
      <c r="H8" s="80"/>
      <c r="I8" s="57"/>
      <c r="K8" s="101"/>
      <c r="L8" s="105"/>
      <c r="M8" s="105"/>
      <c r="N8" s="105"/>
      <c r="O8" s="78"/>
      <c r="P8" s="78"/>
      <c r="Q8" s="80"/>
      <c r="R8" s="57"/>
    </row>
    <row r="9" spans="1:18" ht="12.75">
      <c r="A9" s="115"/>
      <c r="B9" s="103"/>
      <c r="C9" s="104" t="e">
        <f>VLOOKUP(B9,'пр.взв'!B7:E24,2,FALSE)</f>
        <v>#N/A</v>
      </c>
      <c r="D9" s="116" t="e">
        <f>VLOOKUP(C9,'пр.взв'!C7:F24,2,FALSE)</f>
        <v>#N/A</v>
      </c>
      <c r="E9" s="116" t="e">
        <f>VLOOKUP(D9,'пр.взв'!D7:G24,2,FALSE)</f>
        <v>#N/A</v>
      </c>
      <c r="F9" s="83"/>
      <c r="G9" s="83"/>
      <c r="H9" s="84"/>
      <c r="I9" s="85"/>
      <c r="K9" s="103">
        <v>7</v>
      </c>
      <c r="L9" s="104" t="str">
        <f>VLOOKUP(круги!K9,'пр.взв'!B11:E24,2,FALSE)</f>
        <v>АНДРЮЩЕНКО Виктор Викторович</v>
      </c>
      <c r="M9" s="104" t="str">
        <f>VLOOKUP(круги!L9,'пр.взв'!C11:F24,2,FALSE)</f>
        <v>24.04.93 1</v>
      </c>
      <c r="N9" s="104" t="str">
        <f>VLOOKUP(круги!M9,'пр.взв'!D11:G24,2,FALSE)</f>
        <v>УФО Свердловская Екатеринбург</v>
      </c>
      <c r="O9" s="83"/>
      <c r="P9" s="83"/>
      <c r="Q9" s="84"/>
      <c r="R9" s="85"/>
    </row>
    <row r="10" spans="1:18" ht="12.75">
      <c r="A10" s="115"/>
      <c r="B10" s="100"/>
      <c r="C10" s="105"/>
      <c r="D10" s="117"/>
      <c r="E10" s="117"/>
      <c r="F10" s="77"/>
      <c r="G10" s="77"/>
      <c r="H10" s="79"/>
      <c r="I10" s="56"/>
      <c r="K10" s="100"/>
      <c r="L10" s="105"/>
      <c r="M10" s="105"/>
      <c r="N10" s="105"/>
      <c r="O10" s="77"/>
      <c r="P10" s="77"/>
      <c r="Q10" s="79"/>
      <c r="R10" s="56"/>
    </row>
    <row r="11" spans="1:18" ht="12.75">
      <c r="A11" s="115"/>
      <c r="B11" s="100"/>
      <c r="C11" s="89" t="e">
        <f>VLOOKUP(B11,'пр.взв'!B7:E24,2,FALSE)</f>
        <v>#N/A</v>
      </c>
      <c r="D11" s="118" t="e">
        <f>VLOOKUP(C11,'пр.взв'!C7:F24,2,FALSE)</f>
        <v>#N/A</v>
      </c>
      <c r="E11" s="118" t="e">
        <f>VLOOKUP(D11,'пр.взв'!D7:G24,2,FALSE)</f>
        <v>#N/A</v>
      </c>
      <c r="F11" s="77"/>
      <c r="G11" s="77"/>
      <c r="H11" s="79"/>
      <c r="I11" s="56"/>
      <c r="K11" s="100">
        <v>9</v>
      </c>
      <c r="L11" s="89" t="str">
        <f>VLOOKUP(круги!K11,'пр.взв'!B7:E24,2,FALSE)</f>
        <v>ХАКУРИНОВ Хазрет Ибрагимович</v>
      </c>
      <c r="M11" s="89" t="str">
        <f>VLOOKUP(круги!L11,'пр.взв'!C13:F24,2,FALSE)</f>
        <v>04.02.93 КМС</v>
      </c>
      <c r="N11" s="89" t="str">
        <f>VLOOKUP(круги!M11,'пр.взв'!D13:G24,2,FALSE)</f>
        <v>ЮФО Адыгея Майкоп ВС</v>
      </c>
      <c r="O11" s="77"/>
      <c r="P11" s="77"/>
      <c r="Q11" s="79"/>
      <c r="R11" s="56"/>
    </row>
    <row r="12" spans="1:18" ht="13.5" thickBot="1">
      <c r="A12" s="115"/>
      <c r="B12" s="101"/>
      <c r="C12" s="102"/>
      <c r="D12" s="119"/>
      <c r="E12" s="119"/>
      <c r="F12" s="78"/>
      <c r="G12" s="78"/>
      <c r="H12" s="80"/>
      <c r="I12" s="57"/>
      <c r="K12" s="101"/>
      <c r="L12" s="105"/>
      <c r="M12" s="105"/>
      <c r="N12" s="105"/>
      <c r="O12" s="78"/>
      <c r="P12" s="78"/>
      <c r="Q12" s="80"/>
      <c r="R12" s="57"/>
    </row>
    <row r="13" spans="1:18" ht="12.75">
      <c r="A13" s="115"/>
      <c r="B13" s="103"/>
      <c r="C13" s="104" t="e">
        <f>VLOOKUP(B13,'пр.взв'!B7:E24,2,FALSE)</f>
        <v>#N/A</v>
      </c>
      <c r="D13" s="116" t="e">
        <f>VLOOKUP(C13,'пр.взв'!C7:F24,2,FALSE)</f>
        <v>#N/A</v>
      </c>
      <c r="E13" s="116" t="e">
        <f>VLOOKUP(D13,'пр.взв'!D7:G24,2,FALSE)</f>
        <v>#N/A</v>
      </c>
      <c r="F13" s="83" t="s">
        <v>92</v>
      </c>
      <c r="G13" s="83"/>
      <c r="H13" s="84"/>
      <c r="I13" s="85"/>
      <c r="K13" s="103"/>
      <c r="L13" s="104" t="e">
        <f>VLOOKUP(круги!K13,'пр.взв'!B7:E24,2,FALSE)</f>
        <v>#N/A</v>
      </c>
      <c r="M13" s="104" t="e">
        <f>VLOOKUP(круги!L13,'пр.взв'!C15:F24,2,FALSE)</f>
        <v>#N/A</v>
      </c>
      <c r="N13" s="104" t="e">
        <f>VLOOKUP(круги!M13,'пр.взв'!D15:G24,2,FALSE)</f>
        <v>#N/A</v>
      </c>
      <c r="O13" s="83"/>
      <c r="P13" s="83"/>
      <c r="Q13" s="84"/>
      <c r="R13" s="85"/>
    </row>
    <row r="14" spans="1:18" ht="12.75">
      <c r="A14" s="115"/>
      <c r="B14" s="100"/>
      <c r="C14" s="105"/>
      <c r="D14" s="117"/>
      <c r="E14" s="117"/>
      <c r="F14" s="77"/>
      <c r="G14" s="77"/>
      <c r="H14" s="79"/>
      <c r="I14" s="56"/>
      <c r="K14" s="100"/>
      <c r="L14" s="105"/>
      <c r="M14" s="105"/>
      <c r="N14" s="105"/>
      <c r="O14" s="77"/>
      <c r="P14" s="77"/>
      <c r="Q14" s="79"/>
      <c r="R14" s="56"/>
    </row>
    <row r="15" spans="1:18" ht="12.75">
      <c r="A15" s="115"/>
      <c r="B15" s="100"/>
      <c r="C15" s="89" t="e">
        <f>VLOOKUP(B15,'пр.взв'!B7:E24,2,FALSE)</f>
        <v>#N/A</v>
      </c>
      <c r="D15" s="118" t="e">
        <f>VLOOKUP(C15,'пр.взв'!C7:F24,2,FALSE)</f>
        <v>#N/A</v>
      </c>
      <c r="E15" s="118" t="e">
        <f>VLOOKUP(D15,'пр.взв'!D7:G24,2,FALSE)</f>
        <v>#N/A</v>
      </c>
      <c r="F15" s="77"/>
      <c r="G15" s="77"/>
      <c r="H15" s="79"/>
      <c r="I15" s="56"/>
      <c r="K15" s="100"/>
      <c r="L15" s="89" t="e">
        <f>VLOOKUP(круги!K15,'пр.взв'!B7:E24,2,FALSE)</f>
        <v>#N/A</v>
      </c>
      <c r="M15" s="89" t="e">
        <f>VLOOKUP(круги!L15,'пр.взв'!C17:F24,2,FALSE)</f>
        <v>#N/A</v>
      </c>
      <c r="N15" s="89" t="e">
        <f>VLOOKUP(круги!M15,'пр.взв'!D17:G24,2,FALSE)</f>
        <v>#N/A</v>
      </c>
      <c r="O15" s="77"/>
      <c r="P15" s="77"/>
      <c r="Q15" s="79"/>
      <c r="R15" s="56"/>
    </row>
    <row r="16" spans="1:18" ht="13.5" thickBot="1">
      <c r="A16" s="115"/>
      <c r="B16" s="101"/>
      <c r="C16" s="102"/>
      <c r="D16" s="119"/>
      <c r="E16" s="119"/>
      <c r="F16" s="78"/>
      <c r="G16" s="78"/>
      <c r="H16" s="80"/>
      <c r="I16" s="57"/>
      <c r="K16" s="101"/>
      <c r="L16" s="105"/>
      <c r="M16" s="105"/>
      <c r="N16" s="105"/>
      <c r="O16" s="78"/>
      <c r="P16" s="78"/>
      <c r="Q16" s="80"/>
      <c r="R16" s="57"/>
    </row>
    <row r="17" spans="1:18" ht="12.75">
      <c r="A17" s="115"/>
      <c r="B17" s="103"/>
      <c r="C17" s="104" t="e">
        <f>VLOOKUP(B17,'пр.взв'!B7:E24,2,FALSE)</f>
        <v>#N/A</v>
      </c>
      <c r="D17" s="116" t="e">
        <f>VLOOKUP(C17,'пр.взв'!C7:F24,2,FALSE)</f>
        <v>#N/A</v>
      </c>
      <c r="E17" s="116" t="e">
        <f>VLOOKUP(D17,'пр.взв'!D7:G24,2,FALSE)</f>
        <v>#N/A</v>
      </c>
      <c r="F17" s="83"/>
      <c r="G17" s="83"/>
      <c r="H17" s="84"/>
      <c r="I17" s="85"/>
      <c r="K17" s="103"/>
      <c r="L17" s="104" t="e">
        <f>VLOOKUP(круги!K17,'пр.взв'!B7:E24,2,FALSE)</f>
        <v>#N/A</v>
      </c>
      <c r="M17" s="104" t="e">
        <f>VLOOKUP(круги!L17,'пр.взв'!C19:F24,2,FALSE)</f>
        <v>#N/A</v>
      </c>
      <c r="N17" s="104" t="e">
        <f>VLOOKUP(круги!M17,'пр.взв'!D19:G24,2,FALSE)</f>
        <v>#N/A</v>
      </c>
      <c r="O17" s="83"/>
      <c r="P17" s="83"/>
      <c r="Q17" s="84"/>
      <c r="R17" s="85"/>
    </row>
    <row r="18" spans="1:18" ht="12.75">
      <c r="A18" s="115"/>
      <c r="B18" s="100"/>
      <c r="C18" s="105"/>
      <c r="D18" s="117"/>
      <c r="E18" s="117"/>
      <c r="F18" s="77"/>
      <c r="G18" s="77"/>
      <c r="H18" s="79"/>
      <c r="I18" s="56"/>
      <c r="K18" s="100"/>
      <c r="L18" s="105"/>
      <c r="M18" s="105"/>
      <c r="N18" s="105"/>
      <c r="O18" s="77"/>
      <c r="P18" s="77"/>
      <c r="Q18" s="79"/>
      <c r="R18" s="56"/>
    </row>
    <row r="19" spans="1:18" ht="12.75">
      <c r="A19" s="115"/>
      <c r="B19" s="100"/>
      <c r="C19" s="89" t="e">
        <f>VLOOKUP(B19,'пр.взв'!B7:E24,2,FALSE)</f>
        <v>#N/A</v>
      </c>
      <c r="D19" s="118" t="e">
        <f>VLOOKUP(C19,'пр.взв'!C7:F24,2,FALSE)</f>
        <v>#N/A</v>
      </c>
      <c r="E19" s="118" t="e">
        <f>VLOOKUP(D19,'пр.взв'!D7:G24,2,FALSE)</f>
        <v>#N/A</v>
      </c>
      <c r="F19" s="77"/>
      <c r="G19" s="77"/>
      <c r="H19" s="79"/>
      <c r="I19" s="56"/>
      <c r="K19" s="100"/>
      <c r="L19" s="89" t="e">
        <f>VLOOKUP(круги!K19,'пр.взв'!B7:E24,2,FALSE)</f>
        <v>#N/A</v>
      </c>
      <c r="M19" s="89" t="e">
        <f>VLOOKUP(круги!L19,'пр.взв'!C7:F24,2,FALSE)</f>
        <v>#N/A</v>
      </c>
      <c r="N19" s="89" t="e">
        <f>VLOOKUP(круги!M19,'пр.взв'!D7:G24,2,FALSE)</f>
        <v>#N/A</v>
      </c>
      <c r="O19" s="77"/>
      <c r="P19" s="77"/>
      <c r="Q19" s="79"/>
      <c r="R19" s="56"/>
    </row>
    <row r="20" spans="1:18" ht="13.5" thickBot="1">
      <c r="A20" s="115"/>
      <c r="B20" s="101"/>
      <c r="C20" s="102"/>
      <c r="D20" s="119"/>
      <c r="E20" s="119"/>
      <c r="F20" s="78"/>
      <c r="G20" s="78"/>
      <c r="H20" s="80"/>
      <c r="I20" s="57"/>
      <c r="K20" s="101"/>
      <c r="L20" s="105"/>
      <c r="M20" s="105"/>
      <c r="N20" s="105"/>
      <c r="O20" s="78"/>
      <c r="P20" s="78"/>
      <c r="Q20" s="80"/>
      <c r="R20" s="57"/>
    </row>
    <row r="21" spans="1:18" ht="12.75">
      <c r="A21" s="115"/>
      <c r="B21" s="103"/>
      <c r="C21" s="104" t="e">
        <f>VLOOKUP(B21,'пр.взв'!B7:E24,2,FALSE)</f>
        <v>#N/A</v>
      </c>
      <c r="D21" s="116" t="e">
        <f>VLOOKUP(C21,'пр.взв'!C7:F24,2,FALSE)</f>
        <v>#N/A</v>
      </c>
      <c r="E21" s="116" t="e">
        <f>VLOOKUP(D21,'пр.взв'!D7:G24,2,FALSE)</f>
        <v>#N/A</v>
      </c>
      <c r="F21" s="83"/>
      <c r="G21" s="83"/>
      <c r="H21" s="84"/>
      <c r="I21" s="85"/>
      <c r="K21" s="103"/>
      <c r="L21" s="104" t="e">
        <f>VLOOKUP(круги!K21,'пр.взв'!B7:E24,2,FALSE)</f>
        <v>#N/A</v>
      </c>
      <c r="M21" s="104" t="e">
        <f>VLOOKUP(круги!L21,'пр.взв'!C7:F24,2,FALSE)</f>
        <v>#N/A</v>
      </c>
      <c r="N21" s="104" t="e">
        <f>VLOOKUP(круги!M21,'пр.взв'!D7:G24,2,FALSE)</f>
        <v>#N/A</v>
      </c>
      <c r="O21" s="83"/>
      <c r="P21" s="83"/>
      <c r="Q21" s="84"/>
      <c r="R21" s="85"/>
    </row>
    <row r="22" spans="1:18" ht="12.75">
      <c r="A22" s="115"/>
      <c r="B22" s="100"/>
      <c r="C22" s="105"/>
      <c r="D22" s="117"/>
      <c r="E22" s="117"/>
      <c r="F22" s="77"/>
      <c r="G22" s="77"/>
      <c r="H22" s="79"/>
      <c r="I22" s="56"/>
      <c r="K22" s="100"/>
      <c r="L22" s="105"/>
      <c r="M22" s="105"/>
      <c r="N22" s="105"/>
      <c r="O22" s="77"/>
      <c r="P22" s="77"/>
      <c r="Q22" s="79"/>
      <c r="R22" s="56"/>
    </row>
    <row r="23" spans="1:18" ht="12.75">
      <c r="A23" s="115"/>
      <c r="B23" s="100"/>
      <c r="C23" s="89" t="e">
        <f>VLOOKUP(B23,'пр.взв'!B7:E24,2,FALSE)</f>
        <v>#N/A</v>
      </c>
      <c r="D23" s="118" t="e">
        <f>VLOOKUP(C23,'пр.взв'!C7:F24,2,FALSE)</f>
        <v>#N/A</v>
      </c>
      <c r="E23" s="118" t="e">
        <f>VLOOKUP(D23,'пр.взв'!D7:G24,2,FALSE)</f>
        <v>#N/A</v>
      </c>
      <c r="F23" s="77"/>
      <c r="G23" s="77"/>
      <c r="H23" s="79"/>
      <c r="I23" s="56"/>
      <c r="K23" s="100"/>
      <c r="L23" s="89" t="e">
        <f>VLOOKUP(круги!K23,'пр.взв'!B7:E24,2,FALSE)</f>
        <v>#N/A</v>
      </c>
      <c r="M23" s="89" t="e">
        <f>VLOOKUP(круги!L23,'пр.взв'!C7:F24,2,FALSE)</f>
        <v>#N/A</v>
      </c>
      <c r="N23" s="89" t="e">
        <f>VLOOKUP(круги!M23,'пр.взв'!D7:G24,2,FALSE)</f>
        <v>#N/A</v>
      </c>
      <c r="O23" s="77"/>
      <c r="P23" s="77"/>
      <c r="Q23" s="79"/>
      <c r="R23" s="56"/>
    </row>
    <row r="24" spans="1:18" ht="13.5" thickBot="1">
      <c r="A24" s="115"/>
      <c r="B24" s="101"/>
      <c r="C24" s="102"/>
      <c r="D24" s="119"/>
      <c r="E24" s="119"/>
      <c r="F24" s="78"/>
      <c r="G24" s="78"/>
      <c r="H24" s="80"/>
      <c r="I24" s="57"/>
      <c r="K24" s="101"/>
      <c r="L24" s="105"/>
      <c r="M24" s="105"/>
      <c r="N24" s="105"/>
      <c r="O24" s="78"/>
      <c r="P24" s="78"/>
      <c r="Q24" s="80"/>
      <c r="R24" s="57"/>
    </row>
    <row r="25" spans="1:18" ht="12.75">
      <c r="A25" s="115"/>
      <c r="B25" s="103"/>
      <c r="C25" s="104" t="e">
        <f>VLOOKUP(B25,'пр.взв'!B7:E24,2,FALSE)</f>
        <v>#N/A</v>
      </c>
      <c r="D25" s="116" t="e">
        <f>VLOOKUP(C25,'пр.взв'!C7:F24,2,FALSE)</f>
        <v>#N/A</v>
      </c>
      <c r="E25" s="116" t="e">
        <f>VLOOKUP(D25,'пр.взв'!D7:G24,2,FALSE)</f>
        <v>#N/A</v>
      </c>
      <c r="F25" s="83"/>
      <c r="G25" s="83"/>
      <c r="H25" s="84"/>
      <c r="I25" s="85"/>
      <c r="K25" s="103"/>
      <c r="L25" s="104" t="e">
        <f>VLOOKUP(круги!K25,'пр.взв'!B7:E24,2,FALSE)</f>
        <v>#N/A</v>
      </c>
      <c r="M25" s="104" t="e">
        <f>VLOOKUP(круги!L25,'пр.взв'!C7:F24,2,FALSE)</f>
        <v>#N/A</v>
      </c>
      <c r="N25" s="104" t="e">
        <f>VLOOKUP(круги!M25,'пр.взв'!D7:G24,2,FALSE)</f>
        <v>#N/A</v>
      </c>
      <c r="O25" s="83"/>
      <c r="P25" s="83"/>
      <c r="Q25" s="84"/>
      <c r="R25" s="85"/>
    </row>
    <row r="26" spans="1:18" ht="12.75">
      <c r="A26" s="115"/>
      <c r="B26" s="100"/>
      <c r="C26" s="105"/>
      <c r="D26" s="117"/>
      <c r="E26" s="117"/>
      <c r="F26" s="77"/>
      <c r="G26" s="77"/>
      <c r="H26" s="79"/>
      <c r="I26" s="56"/>
      <c r="K26" s="100"/>
      <c r="L26" s="105"/>
      <c r="M26" s="105"/>
      <c r="N26" s="105"/>
      <c r="O26" s="77"/>
      <c r="P26" s="77"/>
      <c r="Q26" s="79"/>
      <c r="R26" s="56"/>
    </row>
    <row r="27" spans="1:18" ht="12.75">
      <c r="A27" s="115"/>
      <c r="B27" s="100"/>
      <c r="C27" s="89" t="e">
        <f>VLOOKUP(B27,'пр.взв'!B7:E24,2,FALSE)</f>
        <v>#N/A</v>
      </c>
      <c r="D27" s="118" t="e">
        <f>VLOOKUP(C27,'пр.взв'!C7:F24,2,FALSE)</f>
        <v>#N/A</v>
      </c>
      <c r="E27" s="118" t="e">
        <f>VLOOKUP(D27,'пр.взв'!D7:G24,2,FALSE)</f>
        <v>#N/A</v>
      </c>
      <c r="F27" s="77"/>
      <c r="G27" s="77"/>
      <c r="H27" s="79"/>
      <c r="I27" s="56"/>
      <c r="K27" s="100"/>
      <c r="L27" s="89" t="e">
        <f>VLOOKUP(круги!K27,'пр.взв'!B7:E24,2,FALSE)</f>
        <v>#N/A</v>
      </c>
      <c r="M27" s="89" t="e">
        <f>VLOOKUP(круги!L27,'пр.взв'!C7:F24,2,FALSE)</f>
        <v>#N/A</v>
      </c>
      <c r="N27" s="89" t="e">
        <f>VLOOKUP(круги!M27,'пр.взв'!D7:G24,2,FALSE)</f>
        <v>#N/A</v>
      </c>
      <c r="O27" s="77"/>
      <c r="P27" s="77"/>
      <c r="Q27" s="79"/>
      <c r="R27" s="56"/>
    </row>
    <row r="28" spans="1:18" ht="13.5" thickBot="1">
      <c r="A28" s="115"/>
      <c r="B28" s="101"/>
      <c r="C28" s="102"/>
      <c r="D28" s="119"/>
      <c r="E28" s="119"/>
      <c r="F28" s="78"/>
      <c r="G28" s="78"/>
      <c r="H28" s="80"/>
      <c r="I28" s="57"/>
      <c r="K28" s="101"/>
      <c r="L28" s="105"/>
      <c r="M28" s="105"/>
      <c r="N28" s="105"/>
      <c r="O28" s="78"/>
      <c r="P28" s="78"/>
      <c r="Q28" s="80"/>
      <c r="R28" s="57"/>
    </row>
    <row r="29" spans="1:18" ht="12.75">
      <c r="A29" s="115"/>
      <c r="B29" s="103"/>
      <c r="C29" s="104" t="e">
        <f>VLOOKUP(B29,'пр.взв'!B7:E24,2,FALSE)</f>
        <v>#N/A</v>
      </c>
      <c r="D29" s="116" t="e">
        <f>VLOOKUP(C29,'пр.взв'!C7:F24,2,FALSE)</f>
        <v>#N/A</v>
      </c>
      <c r="E29" s="116" t="e">
        <f>VLOOKUP(D29,'пр.взв'!D7:G24,2,FALSE)</f>
        <v>#N/A</v>
      </c>
      <c r="F29" s="83"/>
      <c r="G29" s="83"/>
      <c r="H29" s="84"/>
      <c r="I29" s="85"/>
      <c r="K29" s="103"/>
      <c r="L29" s="104" t="e">
        <f>VLOOKUP(K29,'пр.взв'!B7:E24,2,FALSE)</f>
        <v>#N/A</v>
      </c>
      <c r="M29" s="104" t="e">
        <f>VLOOKUP(L29,'пр.взв'!C7:F24,2,FALSE)</f>
        <v>#N/A</v>
      </c>
      <c r="N29" s="104" t="e">
        <f>VLOOKUP(M29,'пр.взв'!D7:G24,2,FALSE)</f>
        <v>#N/A</v>
      </c>
      <c r="O29" s="83"/>
      <c r="P29" s="83"/>
      <c r="Q29" s="84"/>
      <c r="R29" s="85"/>
    </row>
    <row r="30" spans="1:18" ht="12.75">
      <c r="A30" s="115"/>
      <c r="B30" s="100"/>
      <c r="C30" s="105"/>
      <c r="D30" s="117"/>
      <c r="E30" s="117"/>
      <c r="F30" s="77"/>
      <c r="G30" s="77"/>
      <c r="H30" s="79"/>
      <c r="I30" s="56"/>
      <c r="K30" s="100"/>
      <c r="L30" s="105"/>
      <c r="M30" s="105"/>
      <c r="N30" s="105"/>
      <c r="O30" s="77"/>
      <c r="P30" s="77"/>
      <c r="Q30" s="79"/>
      <c r="R30" s="56"/>
    </row>
    <row r="31" spans="1:18" ht="12.75">
      <c r="A31" s="115"/>
      <c r="B31" s="100"/>
      <c r="C31" s="89" t="e">
        <f>VLOOKUP(B31,'пр.взв'!B7:E24,2,FALSE)</f>
        <v>#N/A</v>
      </c>
      <c r="D31" s="118" t="e">
        <f>VLOOKUP(C31,'пр.взв'!C7:F24,2,FALSE)</f>
        <v>#N/A</v>
      </c>
      <c r="E31" s="118" t="e">
        <f>VLOOKUP(D31,'пр.взв'!D7:G24,2,FALSE)</f>
        <v>#N/A</v>
      </c>
      <c r="F31" s="77"/>
      <c r="G31" s="77"/>
      <c r="H31" s="79"/>
      <c r="I31" s="56"/>
      <c r="K31" s="100"/>
      <c r="L31" s="89" t="e">
        <f>VLOOKUP(K31,'пр.взв'!B9:E24,2,FALSE)</f>
        <v>#N/A</v>
      </c>
      <c r="M31" s="89" t="e">
        <f>VLOOKUP(L31,'пр.взв'!C9:F24,2,FALSE)</f>
        <v>#N/A</v>
      </c>
      <c r="N31" s="89" t="e">
        <f>VLOOKUP(M31,'пр.взв'!D9:G24,2,FALSE)</f>
        <v>#N/A</v>
      </c>
      <c r="O31" s="77"/>
      <c r="P31" s="77"/>
      <c r="Q31" s="79"/>
      <c r="R31" s="56"/>
    </row>
    <row r="32" spans="1:18" ht="13.5" thickBot="1">
      <c r="A32" s="115"/>
      <c r="B32" s="101"/>
      <c r="C32" s="102"/>
      <c r="D32" s="119"/>
      <c r="E32" s="119"/>
      <c r="F32" s="78"/>
      <c r="G32" s="78"/>
      <c r="H32" s="80"/>
      <c r="I32" s="57"/>
      <c r="K32" s="101"/>
      <c r="L32" s="105"/>
      <c r="M32" s="105"/>
      <c r="N32" s="105"/>
      <c r="O32" s="78"/>
      <c r="P32" s="78"/>
      <c r="Q32" s="80"/>
      <c r="R32" s="57"/>
    </row>
    <row r="33" spans="1:18" ht="12.75">
      <c r="A33" s="115"/>
      <c r="B33" s="103"/>
      <c r="C33" s="104" t="e">
        <f>VLOOKUP(B33,'пр.взв'!B7:E24,2,FALSE)</f>
        <v>#N/A</v>
      </c>
      <c r="D33" s="116" t="e">
        <f>VLOOKUP(C33,'пр.взв'!C7:F24,2,FALSE)</f>
        <v>#N/A</v>
      </c>
      <c r="E33" s="116" t="e">
        <f>VLOOKUP(D33,'пр.взв'!D7:G24,2,FALSE)</f>
        <v>#N/A</v>
      </c>
      <c r="F33" s="83"/>
      <c r="G33" s="83"/>
      <c r="H33" s="84"/>
      <c r="I33" s="85"/>
      <c r="K33" s="103"/>
      <c r="L33" s="104" t="e">
        <f>VLOOKUP(K33,'пр.взв'!B7:E24,2,FALSE)</f>
        <v>#N/A</v>
      </c>
      <c r="M33" s="104" t="e">
        <f>VLOOKUP(L33,'пр.взв'!C7:F24,2,FALSE)</f>
        <v>#N/A</v>
      </c>
      <c r="N33" s="104" t="e">
        <f>VLOOKUP(M33,'пр.взв'!D7:G24,2,FALSE)</f>
        <v>#N/A</v>
      </c>
      <c r="O33" s="83"/>
      <c r="P33" s="83"/>
      <c r="Q33" s="84"/>
      <c r="R33" s="85"/>
    </row>
    <row r="34" spans="1:18" ht="12.75">
      <c r="A34" s="115"/>
      <c r="B34" s="100"/>
      <c r="C34" s="105"/>
      <c r="D34" s="117"/>
      <c r="E34" s="117"/>
      <c r="F34" s="77"/>
      <c r="G34" s="77"/>
      <c r="H34" s="79"/>
      <c r="I34" s="56"/>
      <c r="K34" s="100"/>
      <c r="L34" s="105"/>
      <c r="M34" s="105"/>
      <c r="N34" s="105"/>
      <c r="O34" s="77"/>
      <c r="P34" s="77"/>
      <c r="Q34" s="79"/>
      <c r="R34" s="56"/>
    </row>
    <row r="35" spans="1:18" ht="12.75">
      <c r="A35" s="115"/>
      <c r="B35" s="100"/>
      <c r="C35" s="89" t="e">
        <f>VLOOKUP(B35,'пр.взв'!B7:E24,2,FALSE)</f>
        <v>#N/A</v>
      </c>
      <c r="D35" s="118" t="e">
        <f>VLOOKUP(C35,'пр.взв'!C7:F24,2,FALSE)</f>
        <v>#N/A</v>
      </c>
      <c r="E35" s="118" t="e">
        <f>VLOOKUP(D35,'пр.взв'!D7:G24,2,FALSE)</f>
        <v>#N/A</v>
      </c>
      <c r="F35" s="77"/>
      <c r="G35" s="77"/>
      <c r="H35" s="79"/>
      <c r="I35" s="56"/>
      <c r="K35" s="100"/>
      <c r="L35" s="89" t="e">
        <f>VLOOKUP(K35,'пр.взв'!B7:E24,2,FALSE)</f>
        <v>#N/A</v>
      </c>
      <c r="M35" s="89" t="e">
        <f>VLOOKUP(L35,'пр.взв'!C7:F24,2,FALSE)</f>
        <v>#N/A</v>
      </c>
      <c r="N35" s="89" t="e">
        <f>VLOOKUP(M35,'пр.взв'!D7:G24,2,FALSE)</f>
        <v>#N/A</v>
      </c>
      <c r="O35" s="77"/>
      <c r="P35" s="77"/>
      <c r="Q35" s="79"/>
      <c r="R35" s="56"/>
    </row>
    <row r="36" spans="1:18" ht="13.5" thickBot="1">
      <c r="A36" s="115"/>
      <c r="B36" s="101"/>
      <c r="C36" s="102"/>
      <c r="D36" s="119"/>
      <c r="E36" s="119"/>
      <c r="F36" s="78"/>
      <c r="G36" s="78"/>
      <c r="H36" s="80"/>
      <c r="I36" s="57"/>
      <c r="K36" s="101"/>
      <c r="L36" s="105"/>
      <c r="M36" s="105"/>
      <c r="N36" s="105"/>
      <c r="O36" s="78"/>
      <c r="P36" s="78"/>
      <c r="Q36" s="80"/>
      <c r="R36" s="57"/>
    </row>
    <row r="37" spans="1:18" ht="12.75">
      <c r="A37" s="115"/>
      <c r="B37" s="103"/>
      <c r="C37" s="104" t="e">
        <f>VLOOKUP(B37,'пр.взв'!B7:E24,2,FALSE)</f>
        <v>#N/A</v>
      </c>
      <c r="D37" s="116" t="e">
        <f>VLOOKUP(C37,'пр.взв'!C7:F24,2,FALSE)</f>
        <v>#N/A</v>
      </c>
      <c r="E37" s="116" t="e">
        <f>VLOOKUP(D37,'пр.взв'!D7:G24,2,FALSE)</f>
        <v>#N/A</v>
      </c>
      <c r="F37" s="83"/>
      <c r="G37" s="83"/>
      <c r="H37" s="84"/>
      <c r="I37" s="85"/>
      <c r="K37" s="103"/>
      <c r="L37" s="104" t="e">
        <f>VLOOKUP(K37,'пр.взв'!B7:E24,2,FALSE)</f>
        <v>#N/A</v>
      </c>
      <c r="M37" s="104" t="e">
        <f>VLOOKUP(L37,'пр.взв'!C7:F24,2,FALSE)</f>
        <v>#N/A</v>
      </c>
      <c r="N37" s="104" t="e">
        <f>VLOOKUP(M37,'пр.взв'!D7:G24,2,FALSE)</f>
        <v>#N/A</v>
      </c>
      <c r="O37" s="83"/>
      <c r="P37" s="83"/>
      <c r="Q37" s="84"/>
      <c r="R37" s="85"/>
    </row>
    <row r="38" spans="1:18" ht="12.75">
      <c r="A38" s="115"/>
      <c r="B38" s="100"/>
      <c r="C38" s="105"/>
      <c r="D38" s="117"/>
      <c r="E38" s="117"/>
      <c r="F38" s="77"/>
      <c r="G38" s="77"/>
      <c r="H38" s="79"/>
      <c r="I38" s="56"/>
      <c r="K38" s="100"/>
      <c r="L38" s="105"/>
      <c r="M38" s="105"/>
      <c r="N38" s="105"/>
      <c r="O38" s="77"/>
      <c r="P38" s="77"/>
      <c r="Q38" s="79"/>
      <c r="R38" s="56"/>
    </row>
    <row r="39" spans="1:18" ht="12.75">
      <c r="A39" s="115"/>
      <c r="B39" s="100"/>
      <c r="C39" s="89" t="e">
        <f>VLOOKUP(B39,'пр.взв'!B7:E24,2,FALSE)</f>
        <v>#N/A</v>
      </c>
      <c r="D39" s="118" t="e">
        <f>VLOOKUP(C39,'пр.взв'!C19:F24,2,FALSE)</f>
        <v>#N/A</v>
      </c>
      <c r="E39" s="118" t="e">
        <f>VLOOKUP(D39,'пр.взв'!D19:G24,2,FALSE)</f>
        <v>#N/A</v>
      </c>
      <c r="F39" s="77"/>
      <c r="G39" s="77"/>
      <c r="H39" s="79"/>
      <c r="I39" s="56"/>
      <c r="K39" s="100"/>
      <c r="L39" s="89" t="e">
        <f>VLOOKUP(K39,'пр.взв'!B7:E24,2,FALSE)</f>
        <v>#N/A</v>
      </c>
      <c r="M39" s="89" t="e">
        <f>VLOOKUP(L39,'пр.взв'!C7:F24,2,FALSE)</f>
        <v>#N/A</v>
      </c>
      <c r="N39" s="89" t="e">
        <f>VLOOKUP(M39,'пр.взв'!D7:G24,2,FALSE)</f>
        <v>#N/A</v>
      </c>
      <c r="O39" s="77"/>
      <c r="P39" s="77"/>
      <c r="Q39" s="79"/>
      <c r="R39" s="56"/>
    </row>
    <row r="40" spans="1:18" ht="13.5" thickBot="1">
      <c r="A40" s="115"/>
      <c r="B40" s="101"/>
      <c r="C40" s="102"/>
      <c r="D40" s="119"/>
      <c r="E40" s="119"/>
      <c r="F40" s="78"/>
      <c r="G40" s="78"/>
      <c r="H40" s="80"/>
      <c r="I40" s="57"/>
      <c r="K40" s="101"/>
      <c r="L40" s="105"/>
      <c r="M40" s="105"/>
      <c r="N40" s="105"/>
      <c r="O40" s="78"/>
      <c r="P40" s="78"/>
      <c r="Q40" s="80"/>
      <c r="R40" s="57"/>
    </row>
    <row r="41" spans="1:18" ht="12.75">
      <c r="A41" s="115"/>
      <c r="B41" s="103"/>
      <c r="C41" s="104" t="e">
        <f>VLOOKUP(B41,'пр.взв'!B7:E24,2,FALSE)</f>
        <v>#N/A</v>
      </c>
      <c r="D41" s="116" t="e">
        <f>VLOOKUP(C41,'пр.взв'!C7:F24,2,FALSE)</f>
        <v>#N/A</v>
      </c>
      <c r="E41" s="116" t="e">
        <f>VLOOKUP(D41,'пр.взв'!D7:G24,2,FALSE)</f>
        <v>#N/A</v>
      </c>
      <c r="F41" s="83"/>
      <c r="G41" s="83"/>
      <c r="H41" s="84"/>
      <c r="I41" s="85"/>
      <c r="K41" s="103"/>
      <c r="L41" s="104" t="e">
        <f>VLOOKUP(K41,'пр.взв'!B7:E24,2,FALSE)</f>
        <v>#N/A</v>
      </c>
      <c r="M41" s="104" t="e">
        <f>VLOOKUP(L41,'пр.взв'!C7:F24,2,FALSE)</f>
        <v>#N/A</v>
      </c>
      <c r="N41" s="104" t="e">
        <f>VLOOKUP(M41,'пр.взв'!D7:G24,2,FALSE)</f>
        <v>#N/A</v>
      </c>
      <c r="O41" s="83"/>
      <c r="P41" s="83"/>
      <c r="Q41" s="84"/>
      <c r="R41" s="85"/>
    </row>
    <row r="42" spans="1:18" ht="12.75">
      <c r="A42" s="115"/>
      <c r="B42" s="100"/>
      <c r="C42" s="105"/>
      <c r="D42" s="117"/>
      <c r="E42" s="117"/>
      <c r="F42" s="77"/>
      <c r="G42" s="77"/>
      <c r="H42" s="79"/>
      <c r="I42" s="56"/>
      <c r="K42" s="100"/>
      <c r="L42" s="105"/>
      <c r="M42" s="105"/>
      <c r="N42" s="105"/>
      <c r="O42" s="77"/>
      <c r="P42" s="77"/>
      <c r="Q42" s="79"/>
      <c r="R42" s="56"/>
    </row>
    <row r="43" spans="1:18" ht="12.75">
      <c r="A43" s="115"/>
      <c r="B43" s="100"/>
      <c r="C43" s="89" t="e">
        <f>VLOOKUP(B43,'пр.взв'!B7:E24,2,FALSE)</f>
        <v>#N/A</v>
      </c>
      <c r="D43" s="118" t="e">
        <f>VLOOKUP(C43,'пр.взв'!C7:F24,2,FALSE)</f>
        <v>#N/A</v>
      </c>
      <c r="E43" s="118" t="e">
        <f>VLOOKUP(D43,'пр.взв'!D7:G24,2,FALSE)</f>
        <v>#N/A</v>
      </c>
      <c r="F43" s="77"/>
      <c r="G43" s="77"/>
      <c r="H43" s="79"/>
      <c r="I43" s="56"/>
      <c r="K43" s="100"/>
      <c r="L43" s="89" t="e">
        <f>VLOOKUP(K43,'пр.взв'!B7:F24,2,FALSE)</f>
        <v>#N/A</v>
      </c>
      <c r="M43" s="89" t="e">
        <f>VLOOKUP(L43,'пр.взв'!C7:G24,2,FALSE)</f>
        <v>#N/A</v>
      </c>
      <c r="N43" s="89" t="e">
        <f>VLOOKUP(M43,'пр.взв'!D7:H24,2,FALSE)</f>
        <v>#N/A</v>
      </c>
      <c r="O43" s="77"/>
      <c r="P43" s="77"/>
      <c r="Q43" s="79"/>
      <c r="R43" s="56"/>
    </row>
    <row r="44" spans="1:18" ht="13.5" thickBot="1">
      <c r="A44" s="115"/>
      <c r="B44" s="101"/>
      <c r="C44" s="102"/>
      <c r="D44" s="119"/>
      <c r="E44" s="119"/>
      <c r="F44" s="78"/>
      <c r="G44" s="78"/>
      <c r="H44" s="80"/>
      <c r="I44" s="57"/>
      <c r="K44" s="101"/>
      <c r="L44" s="105"/>
      <c r="M44" s="105"/>
      <c r="N44" s="105"/>
      <c r="O44" s="78"/>
      <c r="P44" s="78"/>
      <c r="Q44" s="80"/>
      <c r="R44" s="57"/>
    </row>
    <row r="45" spans="1:18" ht="12.75">
      <c r="A45" s="115"/>
      <c r="B45" s="103"/>
      <c r="C45" s="104" t="e">
        <f>VLOOKUP(B45,'пр.взв'!B9:E24,2,FALSE)</f>
        <v>#N/A</v>
      </c>
      <c r="D45" s="116" t="e">
        <f>VLOOKUP(C45,'пр.взв'!C9:F24,2,FALSE)</f>
        <v>#N/A</v>
      </c>
      <c r="E45" s="116" t="e">
        <f>VLOOKUP(D45,'пр.взв'!D9:G24,2,FALSE)</f>
        <v>#N/A</v>
      </c>
      <c r="F45" s="83"/>
      <c r="G45" s="83"/>
      <c r="H45" s="84"/>
      <c r="I45" s="85"/>
      <c r="K45" s="103"/>
      <c r="L45" s="104" t="e">
        <f>VLOOKUP(K45,'пр.взв'!B7:E24,2,FALSE)</f>
        <v>#N/A</v>
      </c>
      <c r="M45" s="104" t="e">
        <f>VLOOKUP(L45,'пр.взв'!C7:F24,2,FALSE)</f>
        <v>#N/A</v>
      </c>
      <c r="N45" s="104" t="e">
        <f>VLOOKUP(M45,'пр.взв'!D7:G24,2,FALSE)</f>
        <v>#N/A</v>
      </c>
      <c r="O45" s="83"/>
      <c r="P45" s="83"/>
      <c r="Q45" s="84"/>
      <c r="R45" s="85"/>
    </row>
    <row r="46" spans="1:18" ht="12.75">
      <c r="A46" s="115"/>
      <c r="B46" s="100"/>
      <c r="C46" s="105"/>
      <c r="D46" s="117"/>
      <c r="E46" s="117"/>
      <c r="F46" s="77"/>
      <c r="G46" s="77"/>
      <c r="H46" s="79"/>
      <c r="I46" s="56"/>
      <c r="K46" s="100"/>
      <c r="L46" s="105"/>
      <c r="M46" s="105"/>
      <c r="N46" s="105"/>
      <c r="O46" s="77"/>
      <c r="P46" s="77"/>
      <c r="Q46" s="79"/>
      <c r="R46" s="56"/>
    </row>
    <row r="47" spans="1:18" ht="12.75">
      <c r="A47" s="115"/>
      <c r="B47" s="100"/>
      <c r="C47" s="89" t="e">
        <f>VLOOKUP(B47,'пр.взв'!B11:E24,2,FALSE)</f>
        <v>#N/A</v>
      </c>
      <c r="D47" s="118" t="e">
        <f>VLOOKUP(C47,'пр.взв'!C11:F24,2,FALSE)</f>
        <v>#N/A</v>
      </c>
      <c r="E47" s="118" t="e">
        <f>VLOOKUP(D47,'пр.взв'!D11:G24,2,FALSE)</f>
        <v>#N/A</v>
      </c>
      <c r="F47" s="77"/>
      <c r="G47" s="77"/>
      <c r="H47" s="79"/>
      <c r="I47" s="56"/>
      <c r="K47" s="100"/>
      <c r="L47" s="89" t="e">
        <f>VLOOKUP(K47,'пр.взв'!B9:E24,2,FALSE)</f>
        <v>#N/A</v>
      </c>
      <c r="M47" s="89" t="e">
        <f>VLOOKUP(L47,'пр.взв'!C9:F24,2,FALSE)</f>
        <v>#N/A</v>
      </c>
      <c r="N47" s="89" t="e">
        <f>VLOOKUP(M47,'пр.взв'!D9:G24,2,FALSE)</f>
        <v>#N/A</v>
      </c>
      <c r="O47" s="77"/>
      <c r="P47" s="77"/>
      <c r="Q47" s="79"/>
      <c r="R47" s="56"/>
    </row>
    <row r="48" spans="1:18" ht="13.5" thickBot="1">
      <c r="A48" s="115"/>
      <c r="B48" s="101"/>
      <c r="C48" s="102"/>
      <c r="D48" s="119"/>
      <c r="E48" s="119"/>
      <c r="F48" s="78"/>
      <c r="G48" s="78"/>
      <c r="H48" s="80"/>
      <c r="I48" s="57"/>
      <c r="K48" s="101"/>
      <c r="L48" s="105"/>
      <c r="M48" s="105"/>
      <c r="N48" s="105"/>
      <c r="O48" s="78"/>
      <c r="P48" s="78"/>
      <c r="Q48" s="80"/>
      <c r="R48" s="57"/>
    </row>
    <row r="49" spans="1:18" ht="12.75">
      <c r="A49" s="115"/>
      <c r="B49" s="103"/>
      <c r="C49" s="104" t="e">
        <f>VLOOKUP(B49,'пр.взв'!B13:E24,2,FALSE)</f>
        <v>#N/A</v>
      </c>
      <c r="D49" s="116" t="e">
        <f>VLOOKUP(C49,'пр.взв'!C13:F24,2,FALSE)</f>
        <v>#N/A</v>
      </c>
      <c r="E49" s="116" t="e">
        <f>VLOOKUP(D49,'пр.взв'!D13:G24,2,FALSE)</f>
        <v>#N/A</v>
      </c>
      <c r="F49" s="83"/>
      <c r="G49" s="83"/>
      <c r="H49" s="84"/>
      <c r="I49" s="85"/>
      <c r="K49" s="103"/>
      <c r="L49" s="104" t="e">
        <f>VLOOKUP(K49,'пр.взв'!B7:E24,2,FALSE)</f>
        <v>#N/A</v>
      </c>
      <c r="M49" s="104" t="e">
        <f>VLOOKUP(L49,'пр.взв'!C7:F24,2,FALSE)</f>
        <v>#N/A</v>
      </c>
      <c r="N49" s="104" t="e">
        <f>VLOOKUP(M49,'пр.взв'!D7:G24,2,FALSE)</f>
        <v>#N/A</v>
      </c>
      <c r="O49" s="83"/>
      <c r="P49" s="83"/>
      <c r="Q49" s="84"/>
      <c r="R49" s="85"/>
    </row>
    <row r="50" spans="1:18" ht="12.75">
      <c r="A50" s="115"/>
      <c r="B50" s="100"/>
      <c r="C50" s="105"/>
      <c r="D50" s="117"/>
      <c r="E50" s="117"/>
      <c r="F50" s="77"/>
      <c r="G50" s="77"/>
      <c r="H50" s="79"/>
      <c r="I50" s="56"/>
      <c r="K50" s="100"/>
      <c r="L50" s="105"/>
      <c r="M50" s="105"/>
      <c r="N50" s="105"/>
      <c r="O50" s="77"/>
      <c r="P50" s="77"/>
      <c r="Q50" s="79"/>
      <c r="R50" s="56"/>
    </row>
    <row r="51" spans="1:18" ht="12.75">
      <c r="A51" s="115"/>
      <c r="B51" s="100"/>
      <c r="C51" s="89" t="e">
        <f>VLOOKUP(B51,'пр.взв'!B7:E24,2,FALSE)</f>
        <v>#N/A</v>
      </c>
      <c r="D51" s="118" t="e">
        <f>VLOOKUP(C51,'пр.взв'!C7:F24,2,FALSE)</f>
        <v>#N/A</v>
      </c>
      <c r="E51" s="118" t="e">
        <f>VLOOKUP(D51,'пр.взв'!D7:G24,2,FALSE)</f>
        <v>#N/A</v>
      </c>
      <c r="F51" s="77"/>
      <c r="G51" s="77"/>
      <c r="H51" s="79"/>
      <c r="I51" s="56"/>
      <c r="K51" s="100"/>
      <c r="L51" s="89" t="e">
        <f>VLOOKUP(K51,'пр.взв'!B7:E24,2,FALSE)</f>
        <v>#N/A</v>
      </c>
      <c r="M51" s="89" t="e">
        <f>VLOOKUP(L51,'пр.взв'!C7:F24,2,FALSE)</f>
        <v>#N/A</v>
      </c>
      <c r="N51" s="89" t="e">
        <f>VLOOKUP(M51,'пр.взв'!D7:G24,2,FALSE)</f>
        <v>#N/A</v>
      </c>
      <c r="O51" s="77"/>
      <c r="P51" s="77"/>
      <c r="Q51" s="79"/>
      <c r="R51" s="56"/>
    </row>
    <row r="52" spans="1:18" ht="13.5" thickBot="1">
      <c r="A52" s="115"/>
      <c r="B52" s="101"/>
      <c r="C52" s="102"/>
      <c r="D52" s="119"/>
      <c r="E52" s="119"/>
      <c r="F52" s="78"/>
      <c r="G52" s="78"/>
      <c r="H52" s="80"/>
      <c r="I52" s="57"/>
      <c r="K52" s="101"/>
      <c r="L52" s="105"/>
      <c r="M52" s="105"/>
      <c r="N52" s="105"/>
      <c r="O52" s="78"/>
      <c r="P52" s="78"/>
      <c r="Q52" s="80"/>
      <c r="R52" s="57"/>
    </row>
    <row r="53" spans="1:18" ht="12.75">
      <c r="A53" s="115"/>
      <c r="B53" s="103"/>
      <c r="C53" s="104" t="e">
        <f>VLOOKUP(B53,'пр.взв'!B7:E24,2,FALSE)</f>
        <v>#N/A</v>
      </c>
      <c r="D53" s="116" t="e">
        <f>VLOOKUP(C53,'пр.взв'!C7:F24,2,FALSE)</f>
        <v>#N/A</v>
      </c>
      <c r="E53" s="116" t="e">
        <f>VLOOKUP(D53,'пр.взв'!D7:G24,2,FALSE)</f>
        <v>#N/A</v>
      </c>
      <c r="F53" s="83"/>
      <c r="G53" s="83"/>
      <c r="H53" s="84"/>
      <c r="I53" s="85"/>
      <c r="K53" s="103"/>
      <c r="L53" s="104" t="e">
        <f>VLOOKUP(K53,'пр.взв'!B7:E24,2,FALSE)</f>
        <v>#N/A</v>
      </c>
      <c r="M53" s="104" t="e">
        <f>VLOOKUP(L53,'пр.взв'!C7:F24,2,FALSE)</f>
        <v>#N/A</v>
      </c>
      <c r="N53" s="104" t="e">
        <f>VLOOKUP(M53,'пр.взв'!D7:G24,2,FALSE)</f>
        <v>#N/A</v>
      </c>
      <c r="O53" s="83"/>
      <c r="P53" s="83"/>
      <c r="Q53" s="84"/>
      <c r="R53" s="85"/>
    </row>
    <row r="54" spans="1:18" ht="12.75">
      <c r="A54" s="115"/>
      <c r="B54" s="100"/>
      <c r="C54" s="105"/>
      <c r="D54" s="117"/>
      <c r="E54" s="117"/>
      <c r="F54" s="77"/>
      <c r="G54" s="77"/>
      <c r="H54" s="79"/>
      <c r="I54" s="56"/>
      <c r="K54" s="100"/>
      <c r="L54" s="105"/>
      <c r="M54" s="105"/>
      <c r="N54" s="105"/>
      <c r="O54" s="77"/>
      <c r="P54" s="77"/>
      <c r="Q54" s="79"/>
      <c r="R54" s="56"/>
    </row>
    <row r="55" spans="1:18" ht="12.75">
      <c r="A55" s="115"/>
      <c r="B55" s="100"/>
      <c r="C55" s="89" t="e">
        <f>VLOOKUP(B55,'пр.взв'!B9:E24,2,FALSE)</f>
        <v>#N/A</v>
      </c>
      <c r="D55" s="118" t="e">
        <f>VLOOKUP(C55,'пр.взв'!C9:F24,2,FALSE)</f>
        <v>#N/A</v>
      </c>
      <c r="E55" s="118" t="e">
        <f>VLOOKUP(D55,'пр.взв'!D9:G24,2,FALSE)</f>
        <v>#N/A</v>
      </c>
      <c r="F55" s="77"/>
      <c r="G55" s="77"/>
      <c r="H55" s="79"/>
      <c r="I55" s="56"/>
      <c r="K55" s="100"/>
      <c r="L55" s="89" t="e">
        <f>VLOOKUP(K55,'пр.взв'!B9:E24,2,FALSE)</f>
        <v>#N/A</v>
      </c>
      <c r="M55" s="89" t="e">
        <f>VLOOKUP(L55,'пр.взв'!C9:F24,2,FALSE)</f>
        <v>#N/A</v>
      </c>
      <c r="N55" s="89" t="e">
        <f>VLOOKUP(M55,'пр.взв'!D9:G24,2,FALSE)</f>
        <v>#N/A</v>
      </c>
      <c r="O55" s="77"/>
      <c r="P55" s="77"/>
      <c r="Q55" s="79"/>
      <c r="R55" s="56"/>
    </row>
    <row r="56" spans="1:18" ht="13.5" thickBot="1">
      <c r="A56" s="115"/>
      <c r="B56" s="101"/>
      <c r="C56" s="102"/>
      <c r="D56" s="119"/>
      <c r="E56" s="119"/>
      <c r="F56" s="78"/>
      <c r="G56" s="78"/>
      <c r="H56" s="80"/>
      <c r="I56" s="57"/>
      <c r="K56" s="101"/>
      <c r="L56" s="105"/>
      <c r="M56" s="105"/>
      <c r="N56" s="105"/>
      <c r="O56" s="78"/>
      <c r="P56" s="78"/>
      <c r="Q56" s="80"/>
      <c r="R56" s="57"/>
    </row>
    <row r="57" spans="1:18" ht="12.75">
      <c r="A57" s="115"/>
      <c r="B57" s="103"/>
      <c r="C57" s="104" t="e">
        <f>VLOOKUP(B57,'пр.взв'!B11:E24,2,FALSE)</f>
        <v>#N/A</v>
      </c>
      <c r="D57" s="116" t="e">
        <f>VLOOKUP(C57,'пр.взв'!C11:F24,2,FALSE)</f>
        <v>#N/A</v>
      </c>
      <c r="E57" s="116" t="e">
        <f>VLOOKUP(D57,'пр.взв'!D11:G24,2,FALSE)</f>
        <v>#N/A</v>
      </c>
      <c r="F57" s="82"/>
      <c r="G57" s="83"/>
      <c r="H57" s="84"/>
      <c r="I57" s="85"/>
      <c r="K57" s="103"/>
      <c r="L57" s="104" t="e">
        <f>VLOOKUP(K57,'пр.взв'!B7:E24,2,FALSE)</f>
        <v>#N/A</v>
      </c>
      <c r="M57" s="104" t="e">
        <f>VLOOKUP(L57,'пр.взв'!C7:F24,2,FALSE)</f>
        <v>#N/A</v>
      </c>
      <c r="N57" s="104" t="e">
        <f>VLOOKUP(M57,'пр.взв'!D7:G24,2,FALSE)</f>
        <v>#N/A</v>
      </c>
      <c r="O57" s="82"/>
      <c r="P57" s="83"/>
      <c r="Q57" s="84"/>
      <c r="R57" s="85"/>
    </row>
    <row r="58" spans="1:18" ht="12.75">
      <c r="A58" s="115"/>
      <c r="B58" s="100"/>
      <c r="C58" s="105"/>
      <c r="D58" s="117"/>
      <c r="E58" s="117"/>
      <c r="F58" s="75"/>
      <c r="G58" s="77"/>
      <c r="H58" s="79"/>
      <c r="I58" s="56"/>
      <c r="K58" s="100"/>
      <c r="L58" s="105"/>
      <c r="M58" s="105"/>
      <c r="N58" s="105"/>
      <c r="O58" s="75"/>
      <c r="P58" s="77"/>
      <c r="Q58" s="79"/>
      <c r="R58" s="56"/>
    </row>
    <row r="59" spans="1:18" ht="12.75">
      <c r="A59" s="115"/>
      <c r="B59" s="100"/>
      <c r="C59" s="89" t="e">
        <f>VLOOKUP(B59,'пр.взв'!B7:E24,2,FALSE)</f>
        <v>#N/A</v>
      </c>
      <c r="D59" s="118" t="e">
        <f>VLOOKUP(C59,'пр.взв'!C7:F24,2,FALSE)</f>
        <v>#N/A</v>
      </c>
      <c r="E59" s="118" t="e">
        <f>VLOOKUP(D59,'пр.взв'!D7:G24,2,FALSE)</f>
        <v>#N/A</v>
      </c>
      <c r="F59" s="75"/>
      <c r="G59" s="77"/>
      <c r="H59" s="79"/>
      <c r="I59" s="56"/>
      <c r="K59" s="100"/>
      <c r="L59" s="89" t="e">
        <f>VLOOKUP(K59,'пр.взв'!B7:E24,2,FALSE)</f>
        <v>#N/A</v>
      </c>
      <c r="M59" s="89" t="e">
        <f>VLOOKUP(L59,'пр.взв'!C13:F24,2,FALSE)</f>
        <v>#N/A</v>
      </c>
      <c r="N59" s="89" t="e">
        <f>VLOOKUP(M59,'пр.взв'!D13:G24,2,FALSE)</f>
        <v>#N/A</v>
      </c>
      <c r="O59" s="75"/>
      <c r="P59" s="77"/>
      <c r="Q59" s="79"/>
      <c r="R59" s="56"/>
    </row>
    <row r="60" spans="1:18" ht="13.5" thickBot="1">
      <c r="A60" s="115"/>
      <c r="B60" s="101"/>
      <c r="C60" s="102"/>
      <c r="D60" s="119"/>
      <c r="E60" s="119"/>
      <c r="F60" s="76"/>
      <c r="G60" s="78"/>
      <c r="H60" s="80"/>
      <c r="I60" s="57"/>
      <c r="K60" s="101"/>
      <c r="L60" s="102"/>
      <c r="M60" s="102"/>
      <c r="N60" s="102"/>
      <c r="O60" s="76"/>
      <c r="P60" s="78"/>
      <c r="Q60" s="80"/>
      <c r="R60" s="57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91" t="s">
        <v>18</v>
      </c>
      <c r="C63" s="91"/>
      <c r="D63" s="91"/>
      <c r="E63" s="91"/>
      <c r="F63" s="91"/>
      <c r="G63" s="91"/>
      <c r="H63" s="91"/>
      <c r="I63" s="91"/>
      <c r="K63" s="91" t="s">
        <v>18</v>
      </c>
      <c r="L63" s="91"/>
      <c r="M63" s="91"/>
      <c r="N63" s="91"/>
      <c r="O63" s="91"/>
      <c r="P63" s="91"/>
      <c r="Q63" s="91"/>
      <c r="R63" s="91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92" t="s">
        <v>4</v>
      </c>
      <c r="C65" s="94" t="s">
        <v>2</v>
      </c>
      <c r="D65" s="96" t="s">
        <v>19</v>
      </c>
      <c r="E65" s="94" t="s">
        <v>20</v>
      </c>
      <c r="F65" s="94" t="s">
        <v>21</v>
      </c>
      <c r="G65" s="96" t="s">
        <v>22</v>
      </c>
      <c r="H65" s="94" t="s">
        <v>23</v>
      </c>
      <c r="I65" s="98" t="s">
        <v>24</v>
      </c>
      <c r="K65" s="92" t="s">
        <v>4</v>
      </c>
      <c r="L65" s="94" t="s">
        <v>2</v>
      </c>
      <c r="M65" s="96" t="s">
        <v>19</v>
      </c>
      <c r="N65" s="94" t="s">
        <v>20</v>
      </c>
      <c r="O65" s="94" t="s">
        <v>21</v>
      </c>
      <c r="P65" s="96" t="s">
        <v>22</v>
      </c>
      <c r="Q65" s="94" t="s">
        <v>23</v>
      </c>
      <c r="R65" s="98" t="s">
        <v>24</v>
      </c>
    </row>
    <row r="66" spans="1:18" ht="13.5" thickBot="1">
      <c r="A66" s="11"/>
      <c r="B66" s="93"/>
      <c r="C66" s="95"/>
      <c r="D66" s="97"/>
      <c r="E66" s="95"/>
      <c r="F66" s="95"/>
      <c r="G66" s="97"/>
      <c r="H66" s="95"/>
      <c r="I66" s="99"/>
      <c r="K66" s="93"/>
      <c r="L66" s="95"/>
      <c r="M66" s="97"/>
      <c r="N66" s="95"/>
      <c r="O66" s="95"/>
      <c r="P66" s="97"/>
      <c r="Q66" s="95"/>
      <c r="R66" s="99"/>
    </row>
    <row r="67" spans="1:18" ht="12.75" customHeight="1">
      <c r="A67" s="11"/>
      <c r="B67" s="103"/>
      <c r="C67" s="104" t="e">
        <f>VLOOKUP(B67,'пр.взв'!B7:E24,2,FALSE)</f>
        <v>#N/A</v>
      </c>
      <c r="D67" s="116" t="e">
        <f>VLOOKUP(C67,'пр.взв'!C7:F24,2,FALSE)</f>
        <v>#N/A</v>
      </c>
      <c r="E67" s="116" t="e">
        <f>VLOOKUP(D67,'пр.взв'!D7:G24,2,FALSE)</f>
        <v>#N/A</v>
      </c>
      <c r="F67" s="83"/>
      <c r="G67" s="83"/>
      <c r="H67" s="84"/>
      <c r="I67" s="85"/>
      <c r="K67" s="86"/>
      <c r="L67" s="88" t="e">
        <f>VLOOKUP(K67,'пр.взв'!B7:E24,2,FALSE)</f>
        <v>#N/A</v>
      </c>
      <c r="M67" s="88" t="e">
        <f>VLOOKUP(L67,'пр.взв'!C7:F24,2,FALSE)</f>
        <v>#N/A</v>
      </c>
      <c r="N67" s="88" t="e">
        <f>VLOOKUP(M67,'пр.взв'!D7:G24,2,FALSE)</f>
        <v>#N/A</v>
      </c>
      <c r="O67" s="83"/>
      <c r="P67" s="83"/>
      <c r="Q67" s="84"/>
      <c r="R67" s="85"/>
    </row>
    <row r="68" spans="1:18" ht="12.75" customHeight="1">
      <c r="A68" s="11"/>
      <c r="B68" s="100"/>
      <c r="C68" s="105"/>
      <c r="D68" s="117"/>
      <c r="E68" s="117"/>
      <c r="F68" s="77"/>
      <c r="G68" s="77"/>
      <c r="H68" s="79"/>
      <c r="I68" s="56"/>
      <c r="K68" s="87"/>
      <c r="L68" s="89"/>
      <c r="M68" s="89"/>
      <c r="N68" s="89"/>
      <c r="O68" s="77"/>
      <c r="P68" s="77"/>
      <c r="Q68" s="79"/>
      <c r="R68" s="56"/>
    </row>
    <row r="69" spans="1:18" ht="12.75" customHeight="1">
      <c r="A69" s="11"/>
      <c r="B69" s="100"/>
      <c r="C69" s="89" t="e">
        <f>VLOOKUP(B69,'пр.взв'!B7:E24,2,FALSE)</f>
        <v>#N/A</v>
      </c>
      <c r="D69" s="118" t="e">
        <f>VLOOKUP(C69,'пр.взв'!C7:F24,2,FALSE)</f>
        <v>#N/A</v>
      </c>
      <c r="E69" s="118" t="e">
        <f>VLOOKUP(D69,'пр.взв'!D7:G24,2,FALSE)</f>
        <v>#N/A</v>
      </c>
      <c r="F69" s="77"/>
      <c r="G69" s="77"/>
      <c r="H69" s="79"/>
      <c r="I69" s="56"/>
      <c r="K69" s="58"/>
      <c r="L69" s="60" t="e">
        <f>VLOOKUP(K69,'пр.взв'!B7:E24,2,FALSE)</f>
        <v>#N/A</v>
      </c>
      <c r="M69" s="60" t="e">
        <f>VLOOKUP(L69,'пр.взв'!C7:F24,2,FALSE)</f>
        <v>#N/A</v>
      </c>
      <c r="N69" s="60" t="e">
        <f>VLOOKUP(M69,'пр.взв'!D7:G24,2,FALSE)</f>
        <v>#N/A</v>
      </c>
      <c r="O69" s="77"/>
      <c r="P69" s="77"/>
      <c r="Q69" s="79"/>
      <c r="R69" s="56"/>
    </row>
    <row r="70" spans="1:18" ht="13.5" customHeight="1" thickBot="1">
      <c r="A70" s="11"/>
      <c r="B70" s="101"/>
      <c r="C70" s="102"/>
      <c r="D70" s="119"/>
      <c r="E70" s="119"/>
      <c r="F70" s="78"/>
      <c r="G70" s="78"/>
      <c r="H70" s="80"/>
      <c r="I70" s="57"/>
      <c r="K70" s="59"/>
      <c r="L70" s="81"/>
      <c r="M70" s="81"/>
      <c r="N70" s="81"/>
      <c r="O70" s="78"/>
      <c r="P70" s="78"/>
      <c r="Q70" s="80"/>
      <c r="R70" s="57"/>
    </row>
    <row r="71" spans="1:18" ht="12.75" customHeight="1">
      <c r="A71" s="11"/>
      <c r="B71" s="103"/>
      <c r="C71" s="89" t="e">
        <f>VLOOKUP(B71,'пр.взв'!B7:E24,2,FALSE)</f>
        <v>#N/A</v>
      </c>
      <c r="D71" s="118" t="e">
        <f>VLOOKUP(C71,'пр.взв'!C7:F24,2,FALSE)</f>
        <v>#N/A</v>
      </c>
      <c r="E71" s="118" t="e">
        <f>VLOOKUP(D71,'пр.взв'!D7:G24,2,FALSE)</f>
        <v>#N/A</v>
      </c>
      <c r="F71" s="83"/>
      <c r="G71" s="83"/>
      <c r="H71" s="84"/>
      <c r="I71" s="85"/>
      <c r="K71" s="86"/>
      <c r="L71" s="88" t="e">
        <f>VLOOKUP(K71,'пр.взв'!B7:E24,3,FALSE)</f>
        <v>#N/A</v>
      </c>
      <c r="M71" s="88" t="e">
        <f>VLOOKUP(L71,'пр.взв'!C7:F24,2,FALSE)</f>
        <v>#N/A</v>
      </c>
      <c r="N71" s="88" t="e">
        <f>VLOOKUP(M71,'пр.взв'!D7:G24,2,FALSE)</f>
        <v>#N/A</v>
      </c>
      <c r="O71" s="83"/>
      <c r="P71" s="83"/>
      <c r="Q71" s="84"/>
      <c r="R71" s="85"/>
    </row>
    <row r="72" spans="1:18" ht="12.75" customHeight="1">
      <c r="A72" s="11"/>
      <c r="B72" s="100"/>
      <c r="C72" s="105"/>
      <c r="D72" s="117"/>
      <c r="E72" s="117"/>
      <c r="F72" s="77"/>
      <c r="G72" s="77"/>
      <c r="H72" s="79"/>
      <c r="I72" s="56"/>
      <c r="K72" s="87"/>
      <c r="L72" s="89"/>
      <c r="M72" s="89"/>
      <c r="N72" s="89"/>
      <c r="O72" s="77"/>
      <c r="P72" s="77"/>
      <c r="Q72" s="79"/>
      <c r="R72" s="56"/>
    </row>
    <row r="73" spans="1:18" ht="12.75" customHeight="1">
      <c r="A73" s="11"/>
      <c r="B73" s="100"/>
      <c r="C73" s="89" t="e">
        <f>VLOOKUP(B73,'пр.взв'!B7:E24,2,FALSE)</f>
        <v>#N/A</v>
      </c>
      <c r="D73" s="118" t="e">
        <f>VLOOKUP(C73,'пр.взв'!C7:F24,2,FALSE)</f>
        <v>#N/A</v>
      </c>
      <c r="E73" s="118" t="e">
        <f>VLOOKUP(D73,'пр.взв'!D7:G24,2,FALSE)</f>
        <v>#N/A</v>
      </c>
      <c r="F73" s="77"/>
      <c r="G73" s="77"/>
      <c r="H73" s="79"/>
      <c r="I73" s="56"/>
      <c r="K73" s="58"/>
      <c r="L73" s="60" t="e">
        <f>VLOOKUP(K73,'пр.взв'!B7:E24,2,FALSE)</f>
        <v>#N/A</v>
      </c>
      <c r="M73" s="60" t="e">
        <f>VLOOKUP(L73,'пр.взв'!C7:F24,2,FALSE)</f>
        <v>#N/A</v>
      </c>
      <c r="N73" s="60" t="e">
        <f>VLOOKUP(M73,'пр.взв'!D7:G24,2,FALSE)</f>
        <v>#N/A</v>
      </c>
      <c r="O73" s="77"/>
      <c r="P73" s="77"/>
      <c r="Q73" s="79"/>
      <c r="R73" s="56"/>
    </row>
    <row r="74" spans="1:18" ht="13.5" customHeight="1" thickBot="1">
      <c r="A74" s="11"/>
      <c r="B74" s="101"/>
      <c r="C74" s="105"/>
      <c r="D74" s="117"/>
      <c r="E74" s="117"/>
      <c r="F74" s="78"/>
      <c r="G74" s="78"/>
      <c r="H74" s="80"/>
      <c r="I74" s="57"/>
      <c r="K74" s="59"/>
      <c r="L74" s="81"/>
      <c r="M74" s="81"/>
      <c r="N74" s="81"/>
      <c r="O74" s="78"/>
      <c r="P74" s="78"/>
      <c r="Q74" s="80"/>
      <c r="R74" s="57"/>
    </row>
    <row r="75" spans="1:18" ht="12.75" customHeight="1">
      <c r="A75" s="11"/>
      <c r="B75" s="103"/>
      <c r="C75" s="104" t="e">
        <f>VLOOKUP(B75,'пр.взв'!B7:E24,2,FALSE)</f>
        <v>#N/A</v>
      </c>
      <c r="D75" s="116" t="e">
        <f>VLOOKUP(C75,'пр.взв'!C7:F24,2,FALSE)</f>
        <v>#N/A</v>
      </c>
      <c r="E75" s="116" t="e">
        <f>VLOOKUP(D75,'пр.взв'!D7:G24,2,FALSE)</f>
        <v>#N/A</v>
      </c>
      <c r="F75" s="83"/>
      <c r="G75" s="83"/>
      <c r="H75" s="84"/>
      <c r="I75" s="85"/>
      <c r="K75" s="86"/>
      <c r="L75" s="88" t="e">
        <f>VLOOKUP(K75,'пр.взв'!B7:E24,2,FALSE)</f>
        <v>#N/A</v>
      </c>
      <c r="M75" s="88" t="e">
        <f>VLOOKUP(L75,'пр.взв'!C7:F24,2,FALSE)</f>
        <v>#N/A</v>
      </c>
      <c r="N75" s="88" t="e">
        <f>VLOOKUP(M75,'пр.взв'!D7:G24,2,FALSE)</f>
        <v>#N/A</v>
      </c>
      <c r="O75" s="83"/>
      <c r="P75" s="83"/>
      <c r="Q75" s="84"/>
      <c r="R75" s="85"/>
    </row>
    <row r="76" spans="1:18" ht="12.75" customHeight="1">
      <c r="A76" s="11"/>
      <c r="B76" s="100"/>
      <c r="C76" s="105"/>
      <c r="D76" s="117"/>
      <c r="E76" s="117"/>
      <c r="F76" s="77"/>
      <c r="G76" s="77"/>
      <c r="H76" s="79"/>
      <c r="I76" s="56"/>
      <c r="K76" s="87"/>
      <c r="L76" s="89"/>
      <c r="M76" s="89"/>
      <c r="N76" s="89"/>
      <c r="O76" s="77"/>
      <c r="P76" s="77"/>
      <c r="Q76" s="79"/>
      <c r="R76" s="56"/>
    </row>
    <row r="77" spans="1:18" ht="12.75" customHeight="1">
      <c r="A77" s="11"/>
      <c r="B77" s="100"/>
      <c r="C77" s="89" t="e">
        <f>VLOOKUP(B77,'пр.взв'!B7:E24,2,FALSE)</f>
        <v>#N/A</v>
      </c>
      <c r="D77" s="118" t="e">
        <f>VLOOKUP(C77,'пр.взв'!C7:F24,2,FALSE)</f>
        <v>#N/A</v>
      </c>
      <c r="E77" s="118" t="e">
        <f>VLOOKUP(D77,'пр.взв'!D7:G24,2,FALSE)</f>
        <v>#N/A</v>
      </c>
      <c r="F77" s="77"/>
      <c r="G77" s="77"/>
      <c r="H77" s="79"/>
      <c r="I77" s="56"/>
      <c r="K77" s="58"/>
      <c r="L77" s="60" t="e">
        <f>VLOOKUP(K77,'пр.взв'!B7:E24,2,FALSE)</f>
        <v>#N/A</v>
      </c>
      <c r="M77" s="60" t="e">
        <f>VLOOKUP(L77,'пр.взв'!C7:F24,2,FALSE)</f>
        <v>#N/A</v>
      </c>
      <c r="N77" s="60" t="e">
        <f>VLOOKUP(M77,'пр.взв'!D7:G24,2,FALSE)</f>
        <v>#N/A</v>
      </c>
      <c r="O77" s="77"/>
      <c r="P77" s="77"/>
      <c r="Q77" s="79"/>
      <c r="R77" s="56"/>
    </row>
    <row r="78" spans="1:18" ht="13.5" customHeight="1" thickBot="1">
      <c r="A78" s="11"/>
      <c r="B78" s="101"/>
      <c r="C78" s="105"/>
      <c r="D78" s="117"/>
      <c r="E78" s="117"/>
      <c r="F78" s="78"/>
      <c r="G78" s="78"/>
      <c r="H78" s="80"/>
      <c r="I78" s="57"/>
      <c r="K78" s="59"/>
      <c r="L78" s="81"/>
      <c r="M78" s="81"/>
      <c r="N78" s="81"/>
      <c r="O78" s="78"/>
      <c r="P78" s="78"/>
      <c r="Q78" s="80"/>
      <c r="R78" s="57"/>
    </row>
    <row r="79" spans="1:18" ht="12.75" customHeight="1">
      <c r="A79" s="11"/>
      <c r="B79" s="103"/>
      <c r="C79" s="104" t="e">
        <f>VLOOKUP(B79,'пр.взв'!B7:E24,2,FALSE)</f>
        <v>#N/A</v>
      </c>
      <c r="D79" s="116" t="e">
        <f>VLOOKUP(C79,'пр.взв'!C7:F24,2,FALSE)</f>
        <v>#N/A</v>
      </c>
      <c r="E79" s="116" t="e">
        <f>VLOOKUP(D79,'пр.взв'!D7:G24,2,FALSE)</f>
        <v>#N/A</v>
      </c>
      <c r="F79" s="83"/>
      <c r="G79" s="83"/>
      <c r="H79" s="84"/>
      <c r="I79" s="85"/>
      <c r="K79" s="86"/>
      <c r="L79" s="88" t="e">
        <f>VLOOKUP(K79,'пр.взв'!B7:E24,2,FALSE)</f>
        <v>#N/A</v>
      </c>
      <c r="M79" s="88" t="e">
        <f>VLOOKUP(L79,'пр.взв'!C7:F24,2,FALSE)</f>
        <v>#N/A</v>
      </c>
      <c r="N79" s="88" t="e">
        <f>VLOOKUP(M79,'пр.взв'!D7:G24,2,FALSE)</f>
        <v>#N/A</v>
      </c>
      <c r="O79" s="83"/>
      <c r="P79" s="83"/>
      <c r="Q79" s="84"/>
      <c r="R79" s="85"/>
    </row>
    <row r="80" spans="1:18" ht="12.75" customHeight="1">
      <c r="A80" s="11"/>
      <c r="B80" s="100"/>
      <c r="C80" s="105"/>
      <c r="D80" s="117"/>
      <c r="E80" s="117"/>
      <c r="F80" s="77"/>
      <c r="G80" s="77"/>
      <c r="H80" s="79"/>
      <c r="I80" s="56"/>
      <c r="K80" s="87"/>
      <c r="L80" s="89"/>
      <c r="M80" s="89"/>
      <c r="N80" s="89"/>
      <c r="O80" s="77"/>
      <c r="P80" s="77"/>
      <c r="Q80" s="79"/>
      <c r="R80" s="56"/>
    </row>
    <row r="81" spans="1:18" ht="12.75" customHeight="1">
      <c r="A81" s="11"/>
      <c r="B81" s="100"/>
      <c r="C81" s="89" t="e">
        <f>VLOOKUP(B81,'пр.взв'!B7:E24,2,FALSE)</f>
        <v>#N/A</v>
      </c>
      <c r="D81" s="120" t="e">
        <f>VLOOKUP(C81,'пр.взв'!C7:F24,2,FALSE)</f>
        <v>#N/A</v>
      </c>
      <c r="E81" s="118" t="e">
        <f>VLOOKUP(D81,'пр.взв'!D7:G24,2,FALSE)</f>
        <v>#N/A</v>
      </c>
      <c r="F81" s="77"/>
      <c r="G81" s="77"/>
      <c r="H81" s="79"/>
      <c r="I81" s="56"/>
      <c r="K81" s="58"/>
      <c r="L81" s="60" t="e">
        <f>VLOOKUP(K81,'пр.взв'!B7:E24,2,FALSE)</f>
        <v>#N/A</v>
      </c>
      <c r="M81" s="60" t="e">
        <f>VLOOKUP(L81,'пр.взв'!C7:F24,2,FALSE)</f>
        <v>#N/A</v>
      </c>
      <c r="N81" s="60" t="e">
        <f>VLOOKUP(M81,'пр.взв'!D7:G24,2,FALSE)</f>
        <v>#N/A</v>
      </c>
      <c r="O81" s="77"/>
      <c r="P81" s="77"/>
      <c r="Q81" s="79"/>
      <c r="R81" s="56"/>
    </row>
    <row r="82" spans="1:18" ht="13.5" customHeight="1" thickBot="1">
      <c r="A82" s="11"/>
      <c r="B82" s="101"/>
      <c r="C82" s="105"/>
      <c r="D82" s="121"/>
      <c r="E82" s="117"/>
      <c r="F82" s="78"/>
      <c r="G82" s="78"/>
      <c r="H82" s="80"/>
      <c r="I82" s="57"/>
      <c r="K82" s="59"/>
      <c r="L82" s="81"/>
      <c r="M82" s="81"/>
      <c r="N82" s="81"/>
      <c r="O82" s="78"/>
      <c r="P82" s="78"/>
      <c r="Q82" s="80"/>
      <c r="R82" s="57"/>
    </row>
    <row r="83" spans="1:18" ht="12.75" customHeight="1">
      <c r="A83" s="11"/>
      <c r="B83" s="103"/>
      <c r="C83" s="104" t="e">
        <f>VLOOKUP(B83,'пр.взв'!B7:E24,2,FALSE)</f>
        <v>#N/A</v>
      </c>
      <c r="D83" s="116" t="e">
        <f>VLOOKUP(C83,'пр.взв'!C7:F24,2,FALSE)</f>
        <v>#N/A</v>
      </c>
      <c r="E83" s="116" t="e">
        <f>VLOOKUP(D83,'пр.взв'!D7:G24,2,FALSE)</f>
        <v>#N/A</v>
      </c>
      <c r="F83" s="83"/>
      <c r="G83" s="83"/>
      <c r="H83" s="84"/>
      <c r="I83" s="85"/>
      <c r="K83" s="86"/>
      <c r="L83" s="88" t="e">
        <f>VLOOKUP(K83,'пр.взв'!B7:E24,2,FALSE)</f>
        <v>#N/A</v>
      </c>
      <c r="M83" s="88" t="e">
        <f>VLOOKUP(L83,'пр.взв'!C7:F24,2,FALSE)</f>
        <v>#N/A</v>
      </c>
      <c r="N83" s="88" t="e">
        <f>VLOOKUP(M83,'пр.взв'!D7:G24,2,FALSE)</f>
        <v>#N/A</v>
      </c>
      <c r="O83" s="83"/>
      <c r="P83" s="83"/>
      <c r="Q83" s="84"/>
      <c r="R83" s="85"/>
    </row>
    <row r="84" spans="1:18" ht="12.75" customHeight="1">
      <c r="A84" s="11"/>
      <c r="B84" s="100"/>
      <c r="C84" s="105"/>
      <c r="D84" s="117"/>
      <c r="E84" s="117"/>
      <c r="F84" s="77"/>
      <c r="G84" s="77"/>
      <c r="H84" s="79"/>
      <c r="I84" s="56"/>
      <c r="K84" s="87"/>
      <c r="L84" s="89"/>
      <c r="M84" s="89"/>
      <c r="N84" s="89"/>
      <c r="O84" s="77"/>
      <c r="P84" s="77"/>
      <c r="Q84" s="79"/>
      <c r="R84" s="56"/>
    </row>
    <row r="85" spans="1:18" ht="12.75" customHeight="1">
      <c r="A85" s="11"/>
      <c r="B85" s="100"/>
      <c r="C85" s="89" t="e">
        <f>VLOOKUP(B85,'пр.взв'!B7:E24,2,FALSE)</f>
        <v>#N/A</v>
      </c>
      <c r="D85" s="118" t="e">
        <f>VLOOKUP(C85,'пр.взв'!C7:F24,2,FALSE)</f>
        <v>#N/A</v>
      </c>
      <c r="E85" s="118" t="e">
        <f>VLOOKUP(D85,'пр.взв'!D7:G24,2,FALSE)</f>
        <v>#N/A</v>
      </c>
      <c r="F85" s="77"/>
      <c r="G85" s="77"/>
      <c r="H85" s="79"/>
      <c r="I85" s="56"/>
      <c r="K85" s="58"/>
      <c r="L85" s="60" t="e">
        <f>VLOOKUP(K85,'пр.взв'!B7:E24,2,FALSE)</f>
        <v>#N/A</v>
      </c>
      <c r="M85" s="60" t="e">
        <f>VLOOKUP(L85,'пр.взв'!C7:F24,2,FALSE)</f>
        <v>#N/A</v>
      </c>
      <c r="N85" s="60" t="e">
        <f>VLOOKUP(M85,'пр.взв'!D7:G24,2,FALSE)</f>
        <v>#N/A</v>
      </c>
      <c r="O85" s="77"/>
      <c r="P85" s="77"/>
      <c r="Q85" s="79"/>
      <c r="R85" s="56"/>
    </row>
    <row r="86" spans="1:18" ht="13.5" customHeight="1" thickBot="1">
      <c r="A86" s="11"/>
      <c r="B86" s="101"/>
      <c r="C86" s="105"/>
      <c r="D86" s="117"/>
      <c r="E86" s="117"/>
      <c r="F86" s="78"/>
      <c r="G86" s="78"/>
      <c r="H86" s="80"/>
      <c r="I86" s="57"/>
      <c r="K86" s="59"/>
      <c r="L86" s="81"/>
      <c r="M86" s="81"/>
      <c r="N86" s="81"/>
      <c r="O86" s="78"/>
      <c r="P86" s="78"/>
      <c r="Q86" s="80"/>
      <c r="R86" s="57"/>
    </row>
    <row r="87" spans="1:18" ht="12.75" customHeight="1">
      <c r="A87" s="11"/>
      <c r="B87" s="103"/>
      <c r="C87" s="104" t="e">
        <f>VLOOKUP(B87,'пр.взв'!B7:E24,2,FALSE)</f>
        <v>#N/A</v>
      </c>
      <c r="D87" s="116" t="e">
        <f>VLOOKUP(C87,'пр.взв'!C7:F24,2,FALSE)</f>
        <v>#N/A</v>
      </c>
      <c r="E87" s="116" t="e">
        <f>VLOOKUP(D87,'пр.взв'!D7:G24,2,FALSE)</f>
        <v>#N/A</v>
      </c>
      <c r="F87" s="83"/>
      <c r="G87" s="83"/>
      <c r="H87" s="84"/>
      <c r="I87" s="85"/>
      <c r="K87" s="86"/>
      <c r="L87" s="88" t="e">
        <f>VLOOKUP(K87,'пр.взв'!B7:E24,2,FALSE)</f>
        <v>#N/A</v>
      </c>
      <c r="M87" s="88" t="e">
        <f>VLOOKUP(L87,'пр.взв'!C7:F24,2,FALSE)</f>
        <v>#N/A</v>
      </c>
      <c r="N87" s="88" t="e">
        <f>VLOOKUP(M87,'пр.взв'!D7:G24,2,FALSE)</f>
        <v>#N/A</v>
      </c>
      <c r="O87" s="83"/>
      <c r="P87" s="83"/>
      <c r="Q87" s="84"/>
      <c r="R87" s="85"/>
    </row>
    <row r="88" spans="1:18" ht="12.75" customHeight="1">
      <c r="A88" s="11"/>
      <c r="B88" s="100"/>
      <c r="C88" s="105"/>
      <c r="D88" s="117"/>
      <c r="E88" s="117"/>
      <c r="F88" s="77"/>
      <c r="G88" s="77"/>
      <c r="H88" s="79"/>
      <c r="I88" s="56"/>
      <c r="K88" s="87"/>
      <c r="L88" s="89"/>
      <c r="M88" s="89"/>
      <c r="N88" s="89"/>
      <c r="O88" s="77"/>
      <c r="P88" s="77"/>
      <c r="Q88" s="79"/>
      <c r="R88" s="56"/>
    </row>
    <row r="89" spans="1:18" ht="12.75" customHeight="1">
      <c r="A89" s="11"/>
      <c r="B89" s="100"/>
      <c r="C89" s="89" t="e">
        <f>VLOOKUP(B89,'пр.взв'!B7:E24,2,FALSE)</f>
        <v>#N/A</v>
      </c>
      <c r="D89" s="118" t="e">
        <f>VLOOKUP(C89,'пр.взв'!C7:F24,2,FALSE)</f>
        <v>#N/A</v>
      </c>
      <c r="E89" s="118" t="e">
        <f>VLOOKUP(D89,'пр.взв'!D7:G24,2,FALSE)</f>
        <v>#N/A</v>
      </c>
      <c r="F89" s="77"/>
      <c r="G89" s="77"/>
      <c r="H89" s="79"/>
      <c r="I89" s="56"/>
      <c r="K89" s="58"/>
      <c r="L89" s="60" t="e">
        <f>VLOOKUP(K89,'пр.взв'!B7:E24,2,FALSE)</f>
        <v>#N/A</v>
      </c>
      <c r="M89" s="60" t="e">
        <f>VLOOKUP(L89,'пр.взв'!C7:F24,2,FALSE)</f>
        <v>#N/A</v>
      </c>
      <c r="N89" s="60" t="e">
        <f>VLOOKUP(M89,'пр.взв'!D7:G24,2,FALSE)</f>
        <v>#N/A</v>
      </c>
      <c r="O89" s="77"/>
      <c r="P89" s="77"/>
      <c r="Q89" s="79"/>
      <c r="R89" s="56"/>
    </row>
    <row r="90" spans="1:18" ht="13.5" customHeight="1" thickBot="1">
      <c r="A90" s="11"/>
      <c r="B90" s="101"/>
      <c r="C90" s="105"/>
      <c r="D90" s="117"/>
      <c r="E90" s="117"/>
      <c r="F90" s="78"/>
      <c r="G90" s="78"/>
      <c r="H90" s="80"/>
      <c r="I90" s="57"/>
      <c r="K90" s="59"/>
      <c r="L90" s="81"/>
      <c r="M90" s="81"/>
      <c r="N90" s="81"/>
      <c r="O90" s="78"/>
      <c r="P90" s="78"/>
      <c r="Q90" s="80"/>
      <c r="R90" s="57"/>
    </row>
    <row r="91" spans="1:18" ht="12.75" customHeight="1">
      <c r="A91" s="11"/>
      <c r="B91" s="103"/>
      <c r="C91" s="104" t="e">
        <f>VLOOKUP(B91,'пр.взв'!B7:E24,2,FALSE)</f>
        <v>#N/A</v>
      </c>
      <c r="D91" s="116" t="e">
        <f>VLOOKUP(C91,'пр.взв'!C7:F24,2,FALSE)</f>
        <v>#N/A</v>
      </c>
      <c r="E91" s="116" t="e">
        <f>VLOOKUP(D91,'пр.взв'!D7:G24,2,FALSE)</f>
        <v>#N/A</v>
      </c>
      <c r="F91" s="83"/>
      <c r="G91" s="83"/>
      <c r="H91" s="84"/>
      <c r="I91" s="85"/>
      <c r="K91" s="86"/>
      <c r="L91" s="88" t="e">
        <f>VLOOKUP(K91,'пр.взв'!B7:E24,2,FALSE)</f>
        <v>#N/A</v>
      </c>
      <c r="M91" s="88" t="e">
        <f>VLOOKUP(L91,'пр.взв'!C7:F24,2,FALSE)</f>
        <v>#N/A</v>
      </c>
      <c r="N91" s="88" t="e">
        <f>VLOOKUP(M91,'пр.взв'!D7:G24,2,FALSE)</f>
        <v>#N/A</v>
      </c>
      <c r="O91" s="83"/>
      <c r="P91" s="83"/>
      <c r="Q91" s="84"/>
      <c r="R91" s="85"/>
    </row>
    <row r="92" spans="1:18" ht="12.75" customHeight="1">
      <c r="A92" s="11"/>
      <c r="B92" s="100"/>
      <c r="C92" s="105"/>
      <c r="D92" s="117"/>
      <c r="E92" s="117"/>
      <c r="F92" s="77"/>
      <c r="G92" s="77"/>
      <c r="H92" s="79"/>
      <c r="I92" s="56"/>
      <c r="K92" s="87"/>
      <c r="L92" s="89"/>
      <c r="M92" s="89"/>
      <c r="N92" s="89"/>
      <c r="O92" s="77"/>
      <c r="P92" s="77"/>
      <c r="Q92" s="79"/>
      <c r="R92" s="56"/>
    </row>
    <row r="93" spans="1:18" ht="12.75" customHeight="1">
      <c r="A93" s="11"/>
      <c r="B93" s="100"/>
      <c r="C93" s="89" t="e">
        <f>VLOOKUP(B93,'пр.взв'!B7:E24,2,FALSE)</f>
        <v>#N/A</v>
      </c>
      <c r="D93" s="118" t="e">
        <f>VLOOKUP(C93,'пр.взв'!C7:F24,2,FALSE)</f>
        <v>#N/A</v>
      </c>
      <c r="E93" s="118" t="e">
        <f>VLOOKUP(D93,'пр.взв'!D7:G24,2,FALSE)</f>
        <v>#N/A</v>
      </c>
      <c r="F93" s="77"/>
      <c r="G93" s="77"/>
      <c r="H93" s="79"/>
      <c r="I93" s="56"/>
      <c r="K93" s="58"/>
      <c r="L93" s="60" t="e">
        <f>VLOOKUP(K93,'пр.взв'!B7:F24,2,FALSE)</f>
        <v>#N/A</v>
      </c>
      <c r="M93" s="60" t="e">
        <f>VLOOKUP(L93,'пр.взв'!C7:G24,2,FALSE)</f>
        <v>#N/A</v>
      </c>
      <c r="N93" s="60" t="e">
        <f>VLOOKUP(M93,'пр.взв'!D7:H24,2,FALSE)</f>
        <v>#N/A</v>
      </c>
      <c r="O93" s="77"/>
      <c r="P93" s="77"/>
      <c r="Q93" s="79"/>
      <c r="R93" s="56"/>
    </row>
    <row r="94" spans="1:18" ht="13.5" customHeight="1" thickBot="1">
      <c r="A94" s="11"/>
      <c r="B94" s="101"/>
      <c r="C94" s="105"/>
      <c r="D94" s="117"/>
      <c r="E94" s="117"/>
      <c r="F94" s="78"/>
      <c r="G94" s="78"/>
      <c r="H94" s="80"/>
      <c r="I94" s="57"/>
      <c r="K94" s="59"/>
      <c r="L94" s="81"/>
      <c r="M94" s="81"/>
      <c r="N94" s="81"/>
      <c r="O94" s="78"/>
      <c r="P94" s="78"/>
      <c r="Q94" s="80"/>
      <c r="R94" s="57"/>
    </row>
    <row r="95" spans="1:18" ht="12.75" customHeight="1">
      <c r="A95" s="11"/>
      <c r="B95" s="103"/>
      <c r="C95" s="104" t="e">
        <f>VLOOKUP(B95,'пр.взв'!B7:E24,2,FALSE)</f>
        <v>#N/A</v>
      </c>
      <c r="D95" s="116" t="e">
        <f>VLOOKUP(C95,'пр.взв'!C7:F24,2,FALSE)</f>
        <v>#N/A</v>
      </c>
      <c r="E95" s="116" t="e">
        <f>VLOOKUP(D95,'пр.взв'!D7:G24,2,FALSE)</f>
        <v>#N/A</v>
      </c>
      <c r="F95" s="83"/>
      <c r="G95" s="83"/>
      <c r="H95" s="84"/>
      <c r="I95" s="85"/>
      <c r="K95" s="86"/>
      <c r="L95" s="88" t="e">
        <f>VLOOKUP(K95,'пр.взв'!B7:E24,2,FALSE)</f>
        <v>#N/A</v>
      </c>
      <c r="M95" s="88" t="e">
        <f>VLOOKUP(L95,'пр.взв'!C7:F24,2,FALSE)</f>
        <v>#N/A</v>
      </c>
      <c r="N95" s="88" t="e">
        <f>VLOOKUP(M95,'пр.взв'!D7:G24,2,FALSE)</f>
        <v>#N/A</v>
      </c>
      <c r="O95" s="83"/>
      <c r="P95" s="83"/>
      <c r="Q95" s="84"/>
      <c r="R95" s="85"/>
    </row>
    <row r="96" spans="1:18" ht="12.75" customHeight="1">
      <c r="A96" s="11"/>
      <c r="B96" s="100"/>
      <c r="C96" s="105"/>
      <c r="D96" s="117"/>
      <c r="E96" s="117"/>
      <c r="F96" s="77"/>
      <c r="G96" s="77"/>
      <c r="H96" s="79"/>
      <c r="I96" s="56"/>
      <c r="K96" s="87"/>
      <c r="L96" s="89"/>
      <c r="M96" s="89"/>
      <c r="N96" s="89"/>
      <c r="O96" s="77"/>
      <c r="P96" s="77"/>
      <c r="Q96" s="79"/>
      <c r="R96" s="56"/>
    </row>
    <row r="97" spans="1:18" ht="12.75" customHeight="1">
      <c r="A97" s="11"/>
      <c r="B97" s="100"/>
      <c r="C97" s="89" t="e">
        <f>VLOOKUP(B97,'пр.взв'!B7:E24,2,FALSE)</f>
        <v>#N/A</v>
      </c>
      <c r="D97" s="118" t="e">
        <f>VLOOKUP(C97,'пр.взв'!C7:F24,2,FALSE)</f>
        <v>#N/A</v>
      </c>
      <c r="E97" s="118" t="e">
        <f>VLOOKUP(D97,'пр.взв'!D7:G24,2,FALSE)</f>
        <v>#N/A</v>
      </c>
      <c r="F97" s="77"/>
      <c r="G97" s="77"/>
      <c r="H97" s="79"/>
      <c r="I97" s="56"/>
      <c r="K97" s="58"/>
      <c r="L97" s="60" t="e">
        <f>VLOOKUP(K97,'пр.взв'!B7:F24,2,FALSE)</f>
        <v>#N/A</v>
      </c>
      <c r="M97" s="60" t="e">
        <f>VLOOKUP(L97,'пр.взв'!C7:G24,2,FALSE)</f>
        <v>#N/A</v>
      </c>
      <c r="N97" s="60" t="e">
        <f>VLOOKUP(M97,'пр.взв'!D7:H24,2,FALSE)</f>
        <v>#N/A</v>
      </c>
      <c r="O97" s="77"/>
      <c r="P97" s="77"/>
      <c r="Q97" s="79"/>
      <c r="R97" s="56"/>
    </row>
    <row r="98" spans="1:18" ht="13.5" customHeight="1" thickBot="1">
      <c r="A98" s="11"/>
      <c r="B98" s="101"/>
      <c r="C98" s="105"/>
      <c r="D98" s="117"/>
      <c r="E98" s="117"/>
      <c r="F98" s="78"/>
      <c r="G98" s="78"/>
      <c r="H98" s="80"/>
      <c r="I98" s="57"/>
      <c r="K98" s="59"/>
      <c r="L98" s="81"/>
      <c r="M98" s="81"/>
      <c r="N98" s="81"/>
      <c r="O98" s="78"/>
      <c r="P98" s="78"/>
      <c r="Q98" s="80"/>
      <c r="R98" s="57"/>
    </row>
    <row r="99" spans="1:18" ht="12.75" customHeight="1">
      <c r="A99" s="11"/>
      <c r="B99" s="103"/>
      <c r="C99" s="104" t="e">
        <f>VLOOKUP(B99,'пр.взв'!B7:E24,2,FALSE)</f>
        <v>#N/A</v>
      </c>
      <c r="D99" s="116" t="e">
        <f>VLOOKUP(C99,'пр.взв'!C7:F24,2,FALSE)</f>
        <v>#N/A</v>
      </c>
      <c r="E99" s="116" t="e">
        <f>VLOOKUP(D99,'пр.взв'!D7:G24,2,FALSE)</f>
        <v>#N/A</v>
      </c>
      <c r="F99" s="83"/>
      <c r="G99" s="83"/>
      <c r="H99" s="84"/>
      <c r="I99" s="85"/>
      <c r="K99" s="86"/>
      <c r="L99" s="88" t="e">
        <f>VLOOKUP(K99,'пр.взв'!B7:E24,2,FALSE)</f>
        <v>#N/A</v>
      </c>
      <c r="M99" s="88" t="e">
        <f>VLOOKUP(L99,'пр.взв'!C7:F24,2,FALSE)</f>
        <v>#N/A</v>
      </c>
      <c r="N99" s="88" t="e">
        <f>VLOOKUP(M99,'пр.взв'!D7:G24,2,FALSE)</f>
        <v>#N/A</v>
      </c>
      <c r="O99" s="83"/>
      <c r="P99" s="83"/>
      <c r="Q99" s="84"/>
      <c r="R99" s="85"/>
    </row>
    <row r="100" spans="1:18" ht="12.75" customHeight="1">
      <c r="A100" s="11"/>
      <c r="B100" s="100"/>
      <c r="C100" s="105"/>
      <c r="D100" s="117"/>
      <c r="E100" s="117"/>
      <c r="F100" s="77"/>
      <c r="G100" s="77"/>
      <c r="H100" s="79"/>
      <c r="I100" s="56"/>
      <c r="K100" s="87"/>
      <c r="L100" s="89"/>
      <c r="M100" s="89"/>
      <c r="N100" s="89"/>
      <c r="O100" s="77"/>
      <c r="P100" s="77"/>
      <c r="Q100" s="79"/>
      <c r="R100" s="56"/>
    </row>
    <row r="101" spans="1:18" ht="12.75" customHeight="1">
      <c r="A101" s="11"/>
      <c r="B101" s="100"/>
      <c r="C101" s="89" t="e">
        <f>VLOOKUP(B101,'пр.взв'!B7:E24,2,FALSE)</f>
        <v>#N/A</v>
      </c>
      <c r="D101" s="118" t="e">
        <f>VLOOKUP(C101,'пр.взв'!C7:F24,2,FALSE)</f>
        <v>#N/A</v>
      </c>
      <c r="E101" s="118" t="e">
        <f>VLOOKUP(D101,'пр.взв'!D7:G24,2,FALSE)</f>
        <v>#N/A</v>
      </c>
      <c r="F101" s="77"/>
      <c r="G101" s="77"/>
      <c r="H101" s="79"/>
      <c r="I101" s="56"/>
      <c r="K101" s="58"/>
      <c r="L101" s="60" t="e">
        <f>VLOOKUP(K101,'пр.взв'!B7:F24,2,FALSE)</f>
        <v>#N/A</v>
      </c>
      <c r="M101" s="60" t="e">
        <f>VLOOKUP(L101,'пр.взв'!C7:G24,2,FALSE)</f>
        <v>#N/A</v>
      </c>
      <c r="N101" s="60" t="e">
        <f>VLOOKUP(M101,'пр.взв'!D7:H24,2,FALSE)</f>
        <v>#N/A</v>
      </c>
      <c r="O101" s="77"/>
      <c r="P101" s="77"/>
      <c r="Q101" s="79"/>
      <c r="R101" s="56"/>
    </row>
    <row r="102" spans="1:18" ht="13.5" customHeight="1" thickBot="1">
      <c r="A102" s="11"/>
      <c r="B102" s="101"/>
      <c r="C102" s="105"/>
      <c r="D102" s="117"/>
      <c r="E102" s="117"/>
      <c r="F102" s="78"/>
      <c r="G102" s="78"/>
      <c r="H102" s="80"/>
      <c r="I102" s="57"/>
      <c r="K102" s="59"/>
      <c r="L102" s="81"/>
      <c r="M102" s="81"/>
      <c r="N102" s="81"/>
      <c r="O102" s="78"/>
      <c r="P102" s="78"/>
      <c r="Q102" s="80"/>
      <c r="R102" s="57"/>
    </row>
    <row r="103" spans="1:18" ht="12.75" customHeight="1">
      <c r="A103" s="11"/>
      <c r="B103" s="103"/>
      <c r="C103" s="104" t="e">
        <f>VLOOKUP(B103,'пр.взв'!B7:E24,2,FALSE)</f>
        <v>#N/A</v>
      </c>
      <c r="D103" s="116" t="e">
        <f>VLOOKUP(C103,'пр.взв'!C7:F24,2,FALSE)</f>
        <v>#N/A</v>
      </c>
      <c r="E103" s="116" t="e">
        <f>VLOOKUP(D103,'пр.взв'!D7:G24,2,FALSE)</f>
        <v>#N/A</v>
      </c>
      <c r="F103" s="83"/>
      <c r="G103" s="83"/>
      <c r="H103" s="84"/>
      <c r="I103" s="85"/>
      <c r="K103" s="86"/>
      <c r="L103" s="88" t="e">
        <f>VLOOKUP(K103,'пр.взв'!B7:E24,2,FALSE)</f>
        <v>#N/A</v>
      </c>
      <c r="M103" s="88" t="e">
        <f>VLOOKUP(L103,'пр.взв'!C7:F24,2,FALSE)</f>
        <v>#N/A</v>
      </c>
      <c r="N103" s="88" t="e">
        <f>VLOOKUP(M103,'пр.взв'!D7:G24,2,FALSE)</f>
        <v>#N/A</v>
      </c>
      <c r="O103" s="83"/>
      <c r="P103" s="83"/>
      <c r="Q103" s="84"/>
      <c r="R103" s="85"/>
    </row>
    <row r="104" spans="1:18" ht="12.75" customHeight="1">
      <c r="A104" s="11"/>
      <c r="B104" s="100"/>
      <c r="C104" s="105"/>
      <c r="D104" s="117"/>
      <c r="E104" s="117"/>
      <c r="F104" s="77"/>
      <c r="G104" s="77"/>
      <c r="H104" s="79"/>
      <c r="I104" s="56"/>
      <c r="K104" s="87"/>
      <c r="L104" s="89"/>
      <c r="M104" s="89"/>
      <c r="N104" s="89"/>
      <c r="O104" s="77"/>
      <c r="P104" s="77"/>
      <c r="Q104" s="79"/>
      <c r="R104" s="56"/>
    </row>
    <row r="105" spans="1:18" ht="12.75" customHeight="1">
      <c r="A105" s="11"/>
      <c r="B105" s="100"/>
      <c r="C105" s="89" t="e">
        <f>VLOOKUP(B105,'пр.взв'!B7:E24,2,FALSE)</f>
        <v>#N/A</v>
      </c>
      <c r="D105" s="118" t="e">
        <f>VLOOKUP(C105,'пр.взв'!C7:F24,2,FALSE)</f>
        <v>#N/A</v>
      </c>
      <c r="E105" s="118" t="e">
        <f>VLOOKUP(D105,'пр.взв'!D7:G24,2,FALSE)</f>
        <v>#N/A</v>
      </c>
      <c r="F105" s="77"/>
      <c r="G105" s="77"/>
      <c r="H105" s="79"/>
      <c r="I105" s="56"/>
      <c r="K105" s="58"/>
      <c r="L105" s="60" t="e">
        <f>VLOOKUP(K105,'пр.взв'!B7:E24,2,FALSE)</f>
        <v>#N/A</v>
      </c>
      <c r="M105" s="60" t="e">
        <f>VLOOKUP(L105,'пр.взв'!C7:F24,2,FALSE)</f>
        <v>#N/A</v>
      </c>
      <c r="N105" s="60" t="e">
        <f>VLOOKUP(M105,'пр.взв'!D7:G24,2,FALSE)</f>
        <v>#N/A</v>
      </c>
      <c r="O105" s="77"/>
      <c r="P105" s="77"/>
      <c r="Q105" s="79"/>
      <c r="R105" s="56"/>
    </row>
    <row r="106" spans="1:18" ht="13.5" customHeight="1" thickBot="1">
      <c r="A106" s="11"/>
      <c r="B106" s="101"/>
      <c r="C106" s="105"/>
      <c r="D106" s="117"/>
      <c r="E106" s="117"/>
      <c r="F106" s="78"/>
      <c r="G106" s="78"/>
      <c r="H106" s="80"/>
      <c r="I106" s="57"/>
      <c r="K106" s="59"/>
      <c r="L106" s="81"/>
      <c r="M106" s="81"/>
      <c r="N106" s="81"/>
      <c r="O106" s="78"/>
      <c r="P106" s="78"/>
      <c r="Q106" s="80"/>
      <c r="R106" s="57"/>
    </row>
    <row r="107" spans="1:18" ht="12.75" customHeight="1">
      <c r="A107" s="11"/>
      <c r="B107" s="103"/>
      <c r="C107" s="104" t="e">
        <f>VLOOKUP(B107,'пр.взв'!B7:E24,2,FALSE)</f>
        <v>#N/A</v>
      </c>
      <c r="D107" s="116" t="e">
        <f>VLOOKUP(C107,'пр.взв'!C7:F24,2,FALSE)</f>
        <v>#N/A</v>
      </c>
      <c r="E107" s="116" t="e">
        <f>VLOOKUP(D107,'пр.взв'!D7:G24,2,FALSE)</f>
        <v>#N/A</v>
      </c>
      <c r="F107" s="83"/>
      <c r="G107" s="83"/>
      <c r="H107" s="84"/>
      <c r="I107" s="85"/>
      <c r="K107" s="86"/>
      <c r="L107" s="88" t="e">
        <f>VLOOKUP(K107,'пр.взв'!B7:E24,2,FALSE)</f>
        <v>#N/A</v>
      </c>
      <c r="M107" s="88" t="e">
        <f>VLOOKUP(L107,'пр.взв'!C7:F24,2,FALSE)</f>
        <v>#N/A</v>
      </c>
      <c r="N107" s="88" t="e">
        <f>VLOOKUP(M107,'пр.взв'!D7:G24,2,FALSE)</f>
        <v>#N/A</v>
      </c>
      <c r="O107" s="83"/>
      <c r="P107" s="83"/>
      <c r="Q107" s="84"/>
      <c r="R107" s="85"/>
    </row>
    <row r="108" spans="1:18" ht="12.75" customHeight="1">
      <c r="A108" s="11"/>
      <c r="B108" s="100"/>
      <c r="C108" s="105"/>
      <c r="D108" s="117"/>
      <c r="E108" s="117"/>
      <c r="F108" s="77"/>
      <c r="G108" s="77"/>
      <c r="H108" s="79"/>
      <c r="I108" s="56"/>
      <c r="K108" s="87"/>
      <c r="L108" s="89"/>
      <c r="M108" s="89"/>
      <c r="N108" s="89"/>
      <c r="O108" s="77"/>
      <c r="P108" s="77"/>
      <c r="Q108" s="79"/>
      <c r="R108" s="56"/>
    </row>
    <row r="109" spans="1:18" ht="12.75" customHeight="1">
      <c r="A109" s="11"/>
      <c r="B109" s="100"/>
      <c r="C109" s="89" t="e">
        <f>VLOOKUP(B109,'пр.взв'!B7:E24,2,FALSE)</f>
        <v>#N/A</v>
      </c>
      <c r="D109" s="118" t="e">
        <f>VLOOKUP(C109,'пр.взв'!C7:F24,2,FALSE)</f>
        <v>#N/A</v>
      </c>
      <c r="E109" s="118" t="e">
        <f>VLOOKUP(D109,'пр.взв'!D7:G24,2,FALSE)</f>
        <v>#N/A</v>
      </c>
      <c r="F109" s="77"/>
      <c r="G109" s="77"/>
      <c r="H109" s="79"/>
      <c r="I109" s="56"/>
      <c r="K109" s="58"/>
      <c r="L109" s="60" t="e">
        <f>VLOOKUP(K109,'пр.взв'!B7:E24,2,FALSE)</f>
        <v>#N/A</v>
      </c>
      <c r="M109" s="60" t="e">
        <f>VLOOKUP(L109,'пр.взв'!C7:F24,2,FALSE)</f>
        <v>#N/A</v>
      </c>
      <c r="N109" s="60" t="e">
        <f>VLOOKUP(M109,'пр.взв'!D7:G24,2,FALSE)</f>
        <v>#N/A</v>
      </c>
      <c r="O109" s="77"/>
      <c r="P109" s="77"/>
      <c r="Q109" s="79"/>
      <c r="R109" s="56"/>
    </row>
    <row r="110" spans="1:18" ht="13.5" customHeight="1" thickBot="1">
      <c r="A110" s="11"/>
      <c r="B110" s="101"/>
      <c r="C110" s="105"/>
      <c r="D110" s="117"/>
      <c r="E110" s="117"/>
      <c r="F110" s="78"/>
      <c r="G110" s="78"/>
      <c r="H110" s="80"/>
      <c r="I110" s="57"/>
      <c r="K110" s="59"/>
      <c r="L110" s="81"/>
      <c r="M110" s="81"/>
      <c r="N110" s="81"/>
      <c r="O110" s="78"/>
      <c r="P110" s="78"/>
      <c r="Q110" s="80"/>
      <c r="R110" s="57"/>
    </row>
    <row r="111" spans="1:18" ht="12.75" customHeight="1">
      <c r="A111" s="11"/>
      <c r="B111" s="103"/>
      <c r="C111" s="104" t="e">
        <f>VLOOKUP(B111,'пр.взв'!B7:E24,2,FALSE)</f>
        <v>#N/A</v>
      </c>
      <c r="D111" s="116" t="e">
        <f>VLOOKUP(C111,'пр.взв'!C7:F24,2,FALSE)</f>
        <v>#N/A</v>
      </c>
      <c r="E111" s="116" t="e">
        <f>VLOOKUP(D111,'пр.взв'!D7:G24,2,FALSE)</f>
        <v>#N/A</v>
      </c>
      <c r="F111" s="83"/>
      <c r="G111" s="83"/>
      <c r="H111" s="84"/>
      <c r="I111" s="85"/>
      <c r="K111" s="86"/>
      <c r="L111" s="88" t="e">
        <f>VLOOKUP(K111,'пр.взв'!B7:E24,2,FALSE)</f>
        <v>#N/A</v>
      </c>
      <c r="M111" s="88" t="e">
        <f>VLOOKUP(L111,'пр.взв'!C7:F24,2,FALSE)</f>
        <v>#N/A</v>
      </c>
      <c r="N111" s="88" t="e">
        <f>VLOOKUP(M111,'пр.взв'!D7:G24,2,FALSE)</f>
        <v>#N/A</v>
      </c>
      <c r="O111" s="83"/>
      <c r="P111" s="83"/>
      <c r="Q111" s="84"/>
      <c r="R111" s="85"/>
    </row>
    <row r="112" spans="1:18" ht="12.75" customHeight="1">
      <c r="A112" s="11"/>
      <c r="B112" s="100"/>
      <c r="C112" s="105"/>
      <c r="D112" s="117"/>
      <c r="E112" s="117"/>
      <c r="F112" s="77"/>
      <c r="G112" s="77"/>
      <c r="H112" s="79"/>
      <c r="I112" s="56"/>
      <c r="K112" s="87"/>
      <c r="L112" s="89"/>
      <c r="M112" s="89"/>
      <c r="N112" s="89"/>
      <c r="O112" s="77"/>
      <c r="P112" s="77"/>
      <c r="Q112" s="79"/>
      <c r="R112" s="56"/>
    </row>
    <row r="113" spans="1:18" ht="12.75" customHeight="1">
      <c r="A113" s="11"/>
      <c r="B113" s="100"/>
      <c r="C113" s="89" t="e">
        <f>VLOOKUP(B113,'пр.взв'!B7:E24,2,FALSE)</f>
        <v>#N/A</v>
      </c>
      <c r="D113" s="118" t="e">
        <f>VLOOKUP(C113,'пр.взв'!C7:F24,2,FALSE)</f>
        <v>#N/A</v>
      </c>
      <c r="E113" s="118" t="e">
        <f>VLOOKUP(D113,'пр.взв'!D7:G24,2,FALSE)</f>
        <v>#N/A</v>
      </c>
      <c r="F113" s="77"/>
      <c r="G113" s="77"/>
      <c r="H113" s="79"/>
      <c r="I113" s="56"/>
      <c r="K113" s="58"/>
      <c r="L113" s="60" t="e">
        <f>VLOOKUP(K113,'пр.взв'!B7:E24,2,FALSE)</f>
        <v>#N/A</v>
      </c>
      <c r="M113" s="60" t="e">
        <f>VLOOKUP(L113,'пр.взв'!C7:F24,2,FALSE)</f>
        <v>#N/A</v>
      </c>
      <c r="N113" s="60" t="e">
        <f>VLOOKUP(M113,'пр.взв'!D7:G24,2,FALSE)</f>
        <v>#N/A</v>
      </c>
      <c r="O113" s="77"/>
      <c r="P113" s="77"/>
      <c r="Q113" s="79"/>
      <c r="R113" s="56"/>
    </row>
    <row r="114" spans="1:18" ht="13.5" customHeight="1" thickBot="1">
      <c r="A114" s="11"/>
      <c r="B114" s="101"/>
      <c r="C114" s="105"/>
      <c r="D114" s="117"/>
      <c r="E114" s="117"/>
      <c r="F114" s="78"/>
      <c r="G114" s="78"/>
      <c r="H114" s="80"/>
      <c r="I114" s="57"/>
      <c r="K114" s="59"/>
      <c r="L114" s="81"/>
      <c r="M114" s="81"/>
      <c r="N114" s="81"/>
      <c r="O114" s="78"/>
      <c r="P114" s="78"/>
      <c r="Q114" s="80"/>
      <c r="R114" s="57"/>
    </row>
    <row r="115" spans="1:18" ht="12.75" customHeight="1">
      <c r="A115" s="11"/>
      <c r="B115" s="103"/>
      <c r="C115" s="104" t="e">
        <f>VLOOKUP(B115,'пр.взв'!B7:E24,2,FALSE)</f>
        <v>#N/A</v>
      </c>
      <c r="D115" s="116" t="e">
        <f>VLOOKUP(C115,'пр.взв'!C7:F24,2,FALSE)</f>
        <v>#N/A</v>
      </c>
      <c r="E115" s="116" t="e">
        <f>VLOOKUP(D115,'пр.взв'!D7:G24,2,FALSE)</f>
        <v>#N/A</v>
      </c>
      <c r="F115" s="83"/>
      <c r="G115" s="83"/>
      <c r="H115" s="84"/>
      <c r="I115" s="85"/>
      <c r="K115" s="86"/>
      <c r="L115" s="88" t="e">
        <f>VLOOKUP(K115,'пр.взв'!B7:E24,2,FALSE)</f>
        <v>#N/A</v>
      </c>
      <c r="M115" s="88" t="e">
        <f>VLOOKUP(L115,'пр.взв'!C7:F24,2,FALSE)</f>
        <v>#N/A</v>
      </c>
      <c r="N115" s="88" t="e">
        <f>VLOOKUP(M115,'пр.взв'!D7:G24,2,FALSE)</f>
        <v>#N/A</v>
      </c>
      <c r="O115" s="83"/>
      <c r="P115" s="83"/>
      <c r="Q115" s="84"/>
      <c r="R115" s="85"/>
    </row>
    <row r="116" spans="1:18" ht="12.75" customHeight="1">
      <c r="A116" s="11"/>
      <c r="B116" s="100"/>
      <c r="C116" s="105"/>
      <c r="D116" s="117"/>
      <c r="E116" s="117"/>
      <c r="F116" s="77"/>
      <c r="G116" s="77"/>
      <c r="H116" s="79"/>
      <c r="I116" s="56"/>
      <c r="K116" s="87"/>
      <c r="L116" s="89"/>
      <c r="M116" s="89"/>
      <c r="N116" s="89"/>
      <c r="O116" s="77"/>
      <c r="P116" s="77"/>
      <c r="Q116" s="79"/>
      <c r="R116" s="56"/>
    </row>
    <row r="117" spans="1:18" ht="12.75" customHeight="1">
      <c r="A117" s="11"/>
      <c r="B117" s="100"/>
      <c r="C117" s="89" t="e">
        <f>VLOOKUP(B117,'пр.взв'!B7:E24,2,FALSE)</f>
        <v>#N/A</v>
      </c>
      <c r="D117" s="118" t="e">
        <f>VLOOKUP(C117,'пр.взв'!C7:F24,2,FALSE)</f>
        <v>#N/A</v>
      </c>
      <c r="E117" s="118" t="e">
        <f>VLOOKUP(D117,'пр.взв'!D7:G24,2,FALSE)</f>
        <v>#N/A</v>
      </c>
      <c r="F117" s="77"/>
      <c r="G117" s="77"/>
      <c r="H117" s="79"/>
      <c r="I117" s="56"/>
      <c r="K117" s="58"/>
      <c r="L117" s="90" t="e">
        <f>VLOOKUP(K117,'пр.взв'!B7:E24,2,FALSE)</f>
        <v>#N/A</v>
      </c>
      <c r="M117" s="90" t="e">
        <f>VLOOKUP(L117,'пр.взв'!C7:F24,2,FALSE)</f>
        <v>#N/A</v>
      </c>
      <c r="N117" s="90" t="e">
        <f>VLOOKUP(M117,'пр.взв'!D7:G24,2,FALSE)</f>
        <v>#N/A</v>
      </c>
      <c r="O117" s="77"/>
      <c r="P117" s="77"/>
      <c r="Q117" s="79"/>
      <c r="R117" s="56"/>
    </row>
    <row r="118" spans="1:18" ht="13.5" customHeight="1" thickBot="1">
      <c r="A118" s="11"/>
      <c r="B118" s="101"/>
      <c r="C118" s="105"/>
      <c r="D118" s="117"/>
      <c r="E118" s="117"/>
      <c r="F118" s="78"/>
      <c r="G118" s="78"/>
      <c r="H118" s="80"/>
      <c r="I118" s="57"/>
      <c r="K118" s="59"/>
      <c r="L118" s="89"/>
      <c r="M118" s="89"/>
      <c r="N118" s="89"/>
      <c r="O118" s="78"/>
      <c r="P118" s="78"/>
      <c r="Q118" s="80"/>
      <c r="R118" s="57"/>
    </row>
    <row r="119" spans="1:18" ht="12.75" customHeight="1">
      <c r="A119" s="11"/>
      <c r="B119" s="103"/>
      <c r="C119" s="104" t="e">
        <f>VLOOKUP(B119,'пр.взв'!B7:E24,2,FALSE)</f>
        <v>#N/A</v>
      </c>
      <c r="D119" s="116" t="e">
        <f>VLOOKUP(C119,'пр.взв'!C7:F24,2,FALSE)</f>
        <v>#N/A</v>
      </c>
      <c r="E119" s="116" t="e">
        <f>VLOOKUP(D119,'пр.взв'!D7:G24,2,FALSE)</f>
        <v>#N/A</v>
      </c>
      <c r="F119" s="82"/>
      <c r="G119" s="83"/>
      <c r="H119" s="84"/>
      <c r="I119" s="85"/>
      <c r="K119" s="86"/>
      <c r="L119" s="88" t="e">
        <f>VLOOKUP(K119,'пр.взв'!B7:F24,2,FALSE)</f>
        <v>#N/A</v>
      </c>
      <c r="M119" s="88" t="e">
        <f>VLOOKUP(L119,'пр.взв'!C7:G24,2,FALSE)</f>
        <v>#N/A</v>
      </c>
      <c r="N119" s="88" t="e">
        <f>VLOOKUP(M119,'пр.взв'!D7:H24,2,FALSE)</f>
        <v>#N/A</v>
      </c>
      <c r="O119" s="82"/>
      <c r="P119" s="83"/>
      <c r="Q119" s="84"/>
      <c r="R119" s="85"/>
    </row>
    <row r="120" spans="1:18" ht="12.75" customHeight="1">
      <c r="A120" s="11"/>
      <c r="B120" s="100"/>
      <c r="C120" s="105"/>
      <c r="D120" s="117"/>
      <c r="E120" s="117"/>
      <c r="F120" s="75"/>
      <c r="G120" s="77"/>
      <c r="H120" s="79"/>
      <c r="I120" s="56"/>
      <c r="K120" s="87"/>
      <c r="L120" s="89"/>
      <c r="M120" s="89"/>
      <c r="N120" s="89"/>
      <c r="O120" s="75"/>
      <c r="P120" s="77"/>
      <c r="Q120" s="79"/>
      <c r="R120" s="56"/>
    </row>
    <row r="121" spans="1:18" ht="12.75" customHeight="1">
      <c r="A121" s="11"/>
      <c r="B121" s="100"/>
      <c r="C121" s="89" t="e">
        <f>VLOOKUP(B121,'пр.взв'!B7:E24,2,FALSE)</f>
        <v>#N/A</v>
      </c>
      <c r="D121" s="118" t="e">
        <f>VLOOKUP(C121,'пр.взв'!C7:F24,2,FALSE)</f>
        <v>#N/A</v>
      </c>
      <c r="E121" s="118" t="e">
        <f>VLOOKUP(D121,'пр.взв'!D7:G24,2,FALSE)</f>
        <v>#N/A</v>
      </c>
      <c r="F121" s="75"/>
      <c r="G121" s="77"/>
      <c r="H121" s="79"/>
      <c r="I121" s="56"/>
      <c r="K121" s="58"/>
      <c r="L121" s="60" t="e">
        <f>VLOOKUP(K121,'пр.взв'!B7:E24,2,FALSE)</f>
        <v>#N/A</v>
      </c>
      <c r="M121" s="60" t="e">
        <f>VLOOKUP(L121,'пр.взв'!C7:F24,2,FALSE)</f>
        <v>#N/A</v>
      </c>
      <c r="N121" s="60" t="e">
        <f>VLOOKUP(M121,'пр.взв'!D7:G24,2,FALSE)</f>
        <v>#N/A</v>
      </c>
      <c r="O121" s="75"/>
      <c r="P121" s="77"/>
      <c r="Q121" s="79"/>
      <c r="R121" s="56"/>
    </row>
    <row r="122" spans="1:18" ht="13.5" customHeight="1" thickBot="1">
      <c r="A122" s="11"/>
      <c r="B122" s="101"/>
      <c r="C122" s="102"/>
      <c r="D122" s="119"/>
      <c r="E122" s="119"/>
      <c r="F122" s="76"/>
      <c r="G122" s="78"/>
      <c r="H122" s="80"/>
      <c r="I122" s="57"/>
      <c r="K122" s="59"/>
      <c r="L122" s="81"/>
      <c r="M122" s="81"/>
      <c r="N122" s="81"/>
      <c r="O122" s="76"/>
      <c r="P122" s="78"/>
      <c r="Q122" s="80"/>
      <c r="R122" s="57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A3:A4"/>
    <mergeCell ref="A13:A14"/>
    <mergeCell ref="A9:A10"/>
    <mergeCell ref="A7:A8"/>
    <mergeCell ref="A5:A6"/>
    <mergeCell ref="A11:A12"/>
    <mergeCell ref="A21:A22"/>
    <mergeCell ref="A19:A20"/>
    <mergeCell ref="A17:A18"/>
    <mergeCell ref="A15:A1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I21:I22"/>
    <mergeCell ref="B21:B22"/>
    <mergeCell ref="C21:C22"/>
    <mergeCell ref="D21:D22"/>
    <mergeCell ref="E21:E22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I45:I46"/>
    <mergeCell ref="F35:F36"/>
    <mergeCell ref="G35:G36"/>
    <mergeCell ref="H35:H36"/>
    <mergeCell ref="I35:I36"/>
    <mergeCell ref="H43:H44"/>
    <mergeCell ref="I43:I44"/>
    <mergeCell ref="H29:H30"/>
    <mergeCell ref="I29:I30"/>
    <mergeCell ref="D31:D32"/>
    <mergeCell ref="G31:G32"/>
    <mergeCell ref="H31:H32"/>
    <mergeCell ref="I31:I32"/>
    <mergeCell ref="E31:E32"/>
    <mergeCell ref="F31:F32"/>
    <mergeCell ref="E29:E30"/>
    <mergeCell ref="F29:F30"/>
    <mergeCell ref="B29:B30"/>
    <mergeCell ref="C29:C30"/>
    <mergeCell ref="A31:A32"/>
    <mergeCell ref="A33:A34"/>
    <mergeCell ref="B31:B32"/>
    <mergeCell ref="C31:C32"/>
    <mergeCell ref="B33:B34"/>
    <mergeCell ref="C33:C34"/>
    <mergeCell ref="H49:H50"/>
    <mergeCell ref="A35:A36"/>
    <mergeCell ref="B45:B46"/>
    <mergeCell ref="C45:C46"/>
    <mergeCell ref="B39:B40"/>
    <mergeCell ref="C39:C40"/>
    <mergeCell ref="H45:H46"/>
    <mergeCell ref="B43:B44"/>
    <mergeCell ref="C43:C44"/>
    <mergeCell ref="D43:D44"/>
    <mergeCell ref="E51:E52"/>
    <mergeCell ref="F51:F52"/>
    <mergeCell ref="G51:G52"/>
    <mergeCell ref="F49:F50"/>
    <mergeCell ref="G49:G50"/>
    <mergeCell ref="G41:G42"/>
    <mergeCell ref="F47:F48"/>
    <mergeCell ref="G47:G48"/>
    <mergeCell ref="B53:B54"/>
    <mergeCell ref="C53:C54"/>
    <mergeCell ref="D53:D54"/>
    <mergeCell ref="E53:E54"/>
    <mergeCell ref="B51:B52"/>
    <mergeCell ref="C51:C52"/>
    <mergeCell ref="D51:D52"/>
    <mergeCell ref="D41:D42"/>
    <mergeCell ref="E41:E42"/>
    <mergeCell ref="D45:D46"/>
    <mergeCell ref="E45:E46"/>
    <mergeCell ref="E43:E44"/>
    <mergeCell ref="E37:E38"/>
    <mergeCell ref="F53:F54"/>
    <mergeCell ref="G53:G54"/>
    <mergeCell ref="F43:F44"/>
    <mergeCell ref="G43:G44"/>
    <mergeCell ref="F37:F38"/>
    <mergeCell ref="G37:G38"/>
    <mergeCell ref="F45:F46"/>
    <mergeCell ref="G45:G46"/>
    <mergeCell ref="F41:F42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H53:H54"/>
    <mergeCell ref="I53:I54"/>
    <mergeCell ref="H39:H40"/>
    <mergeCell ref="I51:I52"/>
    <mergeCell ref="I39:I40"/>
    <mergeCell ref="H51:H52"/>
    <mergeCell ref="H41:H42"/>
    <mergeCell ref="I41:I42"/>
    <mergeCell ref="H47:H48"/>
    <mergeCell ref="I47:I48"/>
    <mergeCell ref="H33:H34"/>
    <mergeCell ref="I33:I34"/>
    <mergeCell ref="H37:H38"/>
    <mergeCell ref="I37:I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I121:I122"/>
    <mergeCell ref="I113:I114"/>
    <mergeCell ref="I115:I116"/>
    <mergeCell ref="I117:I118"/>
    <mergeCell ref="I119:I120"/>
    <mergeCell ref="I97:I98"/>
    <mergeCell ref="I99:I100"/>
    <mergeCell ref="I101:I102"/>
    <mergeCell ref="I103:I104"/>
    <mergeCell ref="I107:I108"/>
    <mergeCell ref="I109:I110"/>
    <mergeCell ref="I105:I106"/>
    <mergeCell ref="I111:I112"/>
    <mergeCell ref="I89:I90"/>
    <mergeCell ref="I91:I92"/>
    <mergeCell ref="I93:I94"/>
    <mergeCell ref="I95:I96"/>
    <mergeCell ref="I81:I82"/>
    <mergeCell ref="I83:I84"/>
    <mergeCell ref="I85:I86"/>
    <mergeCell ref="I87:I88"/>
    <mergeCell ref="I73:I74"/>
    <mergeCell ref="I75:I76"/>
    <mergeCell ref="I77:I78"/>
    <mergeCell ref="I79:I80"/>
    <mergeCell ref="I65:I66"/>
    <mergeCell ref="I67:I68"/>
    <mergeCell ref="I69:I70"/>
    <mergeCell ref="I71:I72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C117:C118"/>
    <mergeCell ref="D117:D118"/>
    <mergeCell ref="E117:E118"/>
    <mergeCell ref="F117:F118"/>
    <mergeCell ref="D119:D120"/>
    <mergeCell ref="E119:E120"/>
    <mergeCell ref="F119:F120"/>
    <mergeCell ref="G119:G120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C109:C110"/>
    <mergeCell ref="D109:D110"/>
    <mergeCell ref="E109:E110"/>
    <mergeCell ref="F109:F110"/>
    <mergeCell ref="D111:D112"/>
    <mergeCell ref="E111:E112"/>
    <mergeCell ref="F111:F112"/>
    <mergeCell ref="G111:G112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C101:C102"/>
    <mergeCell ref="D101:D102"/>
    <mergeCell ref="E101:E102"/>
    <mergeCell ref="F101:F102"/>
    <mergeCell ref="D103:D104"/>
    <mergeCell ref="E103:E104"/>
    <mergeCell ref="F103:F104"/>
    <mergeCell ref="G103:G104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C93:C94"/>
    <mergeCell ref="D93:D94"/>
    <mergeCell ref="E93:E94"/>
    <mergeCell ref="F93:F94"/>
    <mergeCell ref="D95:D96"/>
    <mergeCell ref="E95:E96"/>
    <mergeCell ref="F95:F96"/>
    <mergeCell ref="G95:G96"/>
    <mergeCell ref="G93:G94"/>
    <mergeCell ref="H93:H94"/>
    <mergeCell ref="B91:B92"/>
    <mergeCell ref="C91:C92"/>
    <mergeCell ref="D91:D92"/>
    <mergeCell ref="E91:E92"/>
    <mergeCell ref="F91:F92"/>
    <mergeCell ref="G91:G92"/>
    <mergeCell ref="H91:H92"/>
    <mergeCell ref="B93:B94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C85:C86"/>
    <mergeCell ref="D85:D86"/>
    <mergeCell ref="E85:E86"/>
    <mergeCell ref="F85:F86"/>
    <mergeCell ref="D87:D88"/>
    <mergeCell ref="E87:E88"/>
    <mergeCell ref="F87:F88"/>
    <mergeCell ref="G87:G88"/>
    <mergeCell ref="G85:G86"/>
    <mergeCell ref="H85:H86"/>
    <mergeCell ref="B83:B84"/>
    <mergeCell ref="C83:C84"/>
    <mergeCell ref="D83:D84"/>
    <mergeCell ref="E83:E84"/>
    <mergeCell ref="F83:F84"/>
    <mergeCell ref="G83:G84"/>
    <mergeCell ref="H83:H84"/>
    <mergeCell ref="B85:B86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C77:C78"/>
    <mergeCell ref="D77:D78"/>
    <mergeCell ref="E77:E78"/>
    <mergeCell ref="F77:F78"/>
    <mergeCell ref="D79:D80"/>
    <mergeCell ref="E79:E80"/>
    <mergeCell ref="F79:F80"/>
    <mergeCell ref="G79:G80"/>
    <mergeCell ref="G77:G78"/>
    <mergeCell ref="H77:H78"/>
    <mergeCell ref="B75:B76"/>
    <mergeCell ref="C75:C76"/>
    <mergeCell ref="D75:D76"/>
    <mergeCell ref="E75:E76"/>
    <mergeCell ref="F75:F76"/>
    <mergeCell ref="G75:G76"/>
    <mergeCell ref="H75:H76"/>
    <mergeCell ref="B77:B78"/>
    <mergeCell ref="F73:F74"/>
    <mergeCell ref="G73:G74"/>
    <mergeCell ref="H73:H74"/>
    <mergeCell ref="B71:B72"/>
    <mergeCell ref="C71:C72"/>
    <mergeCell ref="B73:B74"/>
    <mergeCell ref="C73:C74"/>
    <mergeCell ref="D73:D74"/>
    <mergeCell ref="E73:E74"/>
    <mergeCell ref="B69:B70"/>
    <mergeCell ref="C69:C70"/>
    <mergeCell ref="D69:D70"/>
    <mergeCell ref="E69:E70"/>
    <mergeCell ref="G65:G66"/>
    <mergeCell ref="H65:H66"/>
    <mergeCell ref="D29:D30"/>
    <mergeCell ref="D71:D72"/>
    <mergeCell ref="E71:E72"/>
    <mergeCell ref="F71:F72"/>
    <mergeCell ref="G71:G72"/>
    <mergeCell ref="H67:H68"/>
    <mergeCell ref="F69:F70"/>
    <mergeCell ref="H71:H72"/>
    <mergeCell ref="D15:D16"/>
    <mergeCell ref="E15:E16"/>
    <mergeCell ref="F15:F16"/>
    <mergeCell ref="G15:G16"/>
    <mergeCell ref="F67:F68"/>
    <mergeCell ref="G67:G68"/>
    <mergeCell ref="G69:G70"/>
    <mergeCell ref="H69:H70"/>
    <mergeCell ref="B67:B68"/>
    <mergeCell ref="C67:C68"/>
    <mergeCell ref="D67:D68"/>
    <mergeCell ref="E67:E68"/>
    <mergeCell ref="G29:G30"/>
    <mergeCell ref="D59:D60"/>
    <mergeCell ref="E59:E60"/>
    <mergeCell ref="F57:F58"/>
    <mergeCell ref="E49:E50"/>
    <mergeCell ref="D47:D48"/>
    <mergeCell ref="E47:E48"/>
    <mergeCell ref="F33:F34"/>
    <mergeCell ref="G33:G34"/>
    <mergeCell ref="D33:D34"/>
    <mergeCell ref="D65:D66"/>
    <mergeCell ref="E65:E66"/>
    <mergeCell ref="B57:B58"/>
    <mergeCell ref="I49:I50"/>
    <mergeCell ref="B49:B50"/>
    <mergeCell ref="C49:C50"/>
    <mergeCell ref="D49:D50"/>
    <mergeCell ref="B63:I63"/>
    <mergeCell ref="B59:B60"/>
    <mergeCell ref="F65:F66"/>
    <mergeCell ref="A47:A48"/>
    <mergeCell ref="A49:A50"/>
    <mergeCell ref="B65:B66"/>
    <mergeCell ref="C65:C66"/>
    <mergeCell ref="B47:B48"/>
    <mergeCell ref="C47:C48"/>
    <mergeCell ref="A39:A40"/>
    <mergeCell ref="A41:A42"/>
    <mergeCell ref="A43:A44"/>
    <mergeCell ref="A45:A46"/>
    <mergeCell ref="F59:F60"/>
    <mergeCell ref="A59:A60"/>
    <mergeCell ref="C57:C58"/>
    <mergeCell ref="D57:D58"/>
    <mergeCell ref="E57:E58"/>
    <mergeCell ref="C59:C60"/>
    <mergeCell ref="A51:A52"/>
    <mergeCell ref="A53:A54"/>
    <mergeCell ref="A55:A56"/>
    <mergeCell ref="A57:A58"/>
    <mergeCell ref="I57:I58"/>
    <mergeCell ref="H55:H56"/>
    <mergeCell ref="I55:I56"/>
    <mergeCell ref="I59:I60"/>
    <mergeCell ref="G59:G60"/>
    <mergeCell ref="H59:H60"/>
    <mergeCell ref="G57:G58"/>
    <mergeCell ref="H57:H58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67:K68"/>
    <mergeCell ref="L67:L68"/>
    <mergeCell ref="M67:M68"/>
    <mergeCell ref="N67:N68"/>
    <mergeCell ref="O67:O68"/>
    <mergeCell ref="P67:P68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5:K76"/>
    <mergeCell ref="L75:L76"/>
    <mergeCell ref="M75:M76"/>
    <mergeCell ref="N75:N76"/>
    <mergeCell ref="O75:O76"/>
    <mergeCell ref="P75:P76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83:K84"/>
    <mergeCell ref="L83:L84"/>
    <mergeCell ref="M83:M84"/>
    <mergeCell ref="N83:N84"/>
    <mergeCell ref="O83:O84"/>
    <mergeCell ref="P83:P84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91:K92"/>
    <mergeCell ref="L91:L92"/>
    <mergeCell ref="M91:M92"/>
    <mergeCell ref="N91:N92"/>
    <mergeCell ref="O91:O92"/>
    <mergeCell ref="P91:P92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21:K122"/>
    <mergeCell ref="L121:L122"/>
    <mergeCell ref="M121:M122"/>
    <mergeCell ref="N121:N122"/>
    <mergeCell ref="O121:O122"/>
    <mergeCell ref="P121:P122"/>
    <mergeCell ref="Q121:Q122"/>
    <mergeCell ref="R121:R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61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15" sqref="AI15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238" t="s">
        <v>35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ht="49.5" customHeight="1" thickBot="1">
      <c r="A2" s="165" t="s">
        <v>36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ht="38.25" customHeight="1" thickBot="1">
      <c r="A3" s="138" t="str">
        <f>HYPERLINK('[1]реквизиты'!$A$2)</f>
        <v>IV Летняя спартакиада учащихся России по самбо среди  юношей 1993-94 гг.р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/>
    </row>
    <row r="4" spans="1:28" ht="21.75" customHeight="1" thickBot="1">
      <c r="A4" s="131" t="str">
        <f>HYPERLINK('[3]реквизиты'!$A$3)</f>
        <v>15 -19 июля 2009 г.                     г. Пенза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1:30" ht="23.25" customHeight="1" thickBot="1">
      <c r="A5" s="21"/>
      <c r="X5" s="239" t="str">
        <f>HYPERLINK('пр.взв'!D4)</f>
        <v>В.к.     &gt;78      кг.</v>
      </c>
      <c r="Y5" s="240"/>
      <c r="Z5" s="240"/>
      <c r="AA5" s="240"/>
      <c r="AB5" s="241"/>
      <c r="AC5" s="15"/>
      <c r="AD5" s="15"/>
    </row>
    <row r="6" spans="1:34" ht="14.25" customHeight="1" thickBot="1">
      <c r="A6" s="199"/>
      <c r="B6" s="221" t="s">
        <v>4</v>
      </c>
      <c r="C6" s="223" t="s">
        <v>2</v>
      </c>
      <c r="D6" s="204" t="s">
        <v>3</v>
      </c>
      <c r="E6" s="228" t="s">
        <v>37</v>
      </c>
      <c r="F6" s="225" t="s">
        <v>5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19"/>
      <c r="Y6" s="227"/>
      <c r="Z6" s="242" t="s">
        <v>6</v>
      </c>
      <c r="AA6" s="244" t="s">
        <v>40</v>
      </c>
      <c r="AB6" s="194" t="s">
        <v>17</v>
      </c>
      <c r="AC6" s="15"/>
      <c r="AD6" s="15"/>
      <c r="AH6" s="22"/>
    </row>
    <row r="7" spans="1:33" ht="15" customHeight="1" thickBot="1">
      <c r="A7" s="199"/>
      <c r="B7" s="222"/>
      <c r="C7" s="224"/>
      <c r="D7" s="205"/>
      <c r="E7" s="229"/>
      <c r="F7" s="202">
        <v>1</v>
      </c>
      <c r="G7" s="201"/>
      <c r="H7" s="202">
        <v>2</v>
      </c>
      <c r="I7" s="203"/>
      <c r="J7" s="200">
        <v>3</v>
      </c>
      <c r="K7" s="201"/>
      <c r="L7" s="202">
        <v>4</v>
      </c>
      <c r="M7" s="203"/>
      <c r="N7" s="200">
        <v>5</v>
      </c>
      <c r="O7" s="201"/>
      <c r="P7" s="212" t="s">
        <v>42</v>
      </c>
      <c r="Q7" s="213"/>
      <c r="R7" s="230" t="s">
        <v>43</v>
      </c>
      <c r="S7" s="231"/>
      <c r="T7" s="212">
        <v>8</v>
      </c>
      <c r="U7" s="213"/>
      <c r="V7" s="212">
        <v>9</v>
      </c>
      <c r="W7" s="213"/>
      <c r="X7" s="212">
        <v>10</v>
      </c>
      <c r="Y7" s="213"/>
      <c r="Z7" s="243"/>
      <c r="AA7" s="245"/>
      <c r="AB7" s="195"/>
      <c r="AC7" s="33"/>
      <c r="AD7" s="33"/>
      <c r="AE7" s="24"/>
      <c r="AF7" s="24"/>
      <c r="AG7" s="2"/>
    </row>
    <row r="8" spans="1:34" ht="13.5" customHeight="1">
      <c r="A8" s="188"/>
      <c r="B8" s="190">
        <v>1</v>
      </c>
      <c r="C8" s="192" t="str">
        <f>VLOOKUP(B8,'пр.взв'!B7:E24,2,FALSE)</f>
        <v>ИВАНОВ Павел Сергеевич</v>
      </c>
      <c r="D8" s="109" t="str">
        <f>VLOOKUP(B8,'пр.взв'!B7:F24,3,FALSE)</f>
        <v>07.10.93 1</v>
      </c>
      <c r="E8" s="109" t="str">
        <f>VLOOKUP(B8,'пр.взв'!B7:G24,4,FALSE)</f>
        <v>ДВФО Камчатский край Петропавловск-Камчатский МО</v>
      </c>
      <c r="F8" s="163">
        <v>2</v>
      </c>
      <c r="G8" s="61">
        <v>2</v>
      </c>
      <c r="H8" s="163">
        <v>3</v>
      </c>
      <c r="I8" s="61">
        <v>4</v>
      </c>
      <c r="J8" s="197" t="s">
        <v>91</v>
      </c>
      <c r="K8" s="66"/>
      <c r="L8" s="197"/>
      <c r="M8" s="66"/>
      <c r="N8" s="197"/>
      <c r="O8" s="66"/>
      <c r="P8" s="197"/>
      <c r="Q8" s="66"/>
      <c r="R8" s="197"/>
      <c r="S8" s="66"/>
      <c r="T8" s="220"/>
      <c r="U8" s="46"/>
      <c r="V8" s="220"/>
      <c r="W8" s="46"/>
      <c r="X8" s="220"/>
      <c r="Y8" s="46"/>
      <c r="Z8" s="206">
        <v>2</v>
      </c>
      <c r="AA8" s="123">
        <f>SUM(G8+I8+K8+M8+O8+Q8+S8+U8+W8+Y8)</f>
        <v>6</v>
      </c>
      <c r="AB8" s="123">
        <v>6</v>
      </c>
      <c r="AC8" s="31"/>
      <c r="AD8" s="31"/>
      <c r="AE8" s="31"/>
      <c r="AF8" s="31"/>
      <c r="AG8" s="31"/>
      <c r="AH8" s="31"/>
    </row>
    <row r="9" spans="1:34" ht="13.5" customHeight="1" thickBot="1">
      <c r="A9" s="196"/>
      <c r="B9" s="191"/>
      <c r="C9" s="193"/>
      <c r="D9" s="185"/>
      <c r="E9" s="185"/>
      <c r="F9" s="164"/>
      <c r="G9" s="62"/>
      <c r="H9" s="164"/>
      <c r="I9" s="62" t="s">
        <v>89</v>
      </c>
      <c r="J9" s="198"/>
      <c r="K9" s="67"/>
      <c r="L9" s="198"/>
      <c r="M9" s="67"/>
      <c r="N9" s="198"/>
      <c r="O9" s="67"/>
      <c r="P9" s="198"/>
      <c r="Q9" s="67"/>
      <c r="R9" s="198"/>
      <c r="S9" s="67"/>
      <c r="T9" s="220"/>
      <c r="U9" s="20"/>
      <c r="V9" s="220"/>
      <c r="W9" s="20"/>
      <c r="X9" s="220"/>
      <c r="Y9" s="20"/>
      <c r="Z9" s="207"/>
      <c r="AA9" s="124"/>
      <c r="AB9" s="124"/>
      <c r="AC9" s="31"/>
      <c r="AD9" s="31"/>
      <c r="AE9" s="31"/>
      <c r="AF9" s="31"/>
      <c r="AG9" s="31"/>
      <c r="AH9" s="31"/>
    </row>
    <row r="10" spans="1:34" ht="13.5" customHeight="1" thickTop="1">
      <c r="A10" s="188"/>
      <c r="B10" s="154">
        <v>2</v>
      </c>
      <c r="C10" s="160" t="str">
        <f>VLOOKUP(B10,'пр.взв'!B9:E24,2,FALSE)</f>
        <v>ЗЫК Григорий Борисович</v>
      </c>
      <c r="D10" s="184" t="str">
        <f>VLOOKUP(B10,'пр.взв'!B9:F24,3,FALSE)</f>
        <v>29.01.93,  1 </v>
      </c>
      <c r="E10" s="184" t="str">
        <f>VLOOKUP(B10,'пр.взв'!B9:G24,4,FALSE)</f>
        <v>СФО, Краснояр.кр., Зеленогорск, МО</v>
      </c>
      <c r="F10" s="209">
        <v>1</v>
      </c>
      <c r="G10" s="63">
        <v>3</v>
      </c>
      <c r="H10" s="163">
        <v>5</v>
      </c>
      <c r="I10" s="63">
        <v>4</v>
      </c>
      <c r="J10" s="197" t="s">
        <v>91</v>
      </c>
      <c r="K10" s="68"/>
      <c r="L10" s="197"/>
      <c r="M10" s="68"/>
      <c r="N10" s="197"/>
      <c r="O10" s="68"/>
      <c r="P10" s="197"/>
      <c r="Q10" s="68"/>
      <c r="R10" s="197"/>
      <c r="S10" s="68"/>
      <c r="T10" s="215"/>
      <c r="U10" s="19"/>
      <c r="V10" s="215"/>
      <c r="W10" s="19"/>
      <c r="X10" s="215"/>
      <c r="Y10" s="19"/>
      <c r="Z10" s="206">
        <v>2</v>
      </c>
      <c r="AA10" s="123">
        <f>SUM(G10+I10+K10+M10+O10+Q10+S10+U10+W10+Y10)</f>
        <v>7</v>
      </c>
      <c r="AB10" s="123">
        <v>8</v>
      </c>
      <c r="AC10" s="31"/>
      <c r="AD10" s="31"/>
      <c r="AE10" s="31"/>
      <c r="AF10" s="31"/>
      <c r="AG10" s="31"/>
      <c r="AH10" s="31"/>
    </row>
    <row r="11" spans="1:34" ht="13.5" customHeight="1" thickBot="1">
      <c r="A11" s="189"/>
      <c r="B11" s="155"/>
      <c r="C11" s="146"/>
      <c r="D11" s="180"/>
      <c r="E11" s="180"/>
      <c r="F11" s="164"/>
      <c r="G11" s="64"/>
      <c r="H11" s="164"/>
      <c r="I11" s="64" t="s">
        <v>90</v>
      </c>
      <c r="J11" s="198"/>
      <c r="K11" s="69"/>
      <c r="L11" s="198"/>
      <c r="M11" s="69"/>
      <c r="N11" s="198"/>
      <c r="O11" s="69"/>
      <c r="P11" s="198"/>
      <c r="Q11" s="69"/>
      <c r="R11" s="198"/>
      <c r="S11" s="69"/>
      <c r="T11" s="216"/>
      <c r="U11" s="18"/>
      <c r="V11" s="216"/>
      <c r="W11" s="18"/>
      <c r="X11" s="216"/>
      <c r="Y11" s="18"/>
      <c r="Z11" s="207"/>
      <c r="AA11" s="124"/>
      <c r="AB11" s="124"/>
      <c r="AC11" s="31"/>
      <c r="AD11" s="31"/>
      <c r="AE11" s="31"/>
      <c r="AF11" s="31"/>
      <c r="AG11" s="31"/>
      <c r="AH11" s="31"/>
    </row>
    <row r="12" spans="1:34" ht="13.5" customHeight="1" thickTop="1">
      <c r="A12" s="16"/>
      <c r="B12" s="186">
        <v>3</v>
      </c>
      <c r="C12" s="160" t="str">
        <f>VLOOKUP(B12,'пр.взв'!B11:E24,2,FALSE)</f>
        <v>КРИВОБОКОВ Антон Дмитриевич</v>
      </c>
      <c r="D12" s="141" t="str">
        <f>VLOOKUP(B12,'пр.взв'!B11:F24,3,FALSE)</f>
        <v>09.04.93 1</v>
      </c>
      <c r="E12" s="141" t="str">
        <f>VLOOKUP(B12,'пр.взв'!B11:G24,4,FALSE)</f>
        <v>С.Петербург МО</v>
      </c>
      <c r="F12" s="209">
        <v>4</v>
      </c>
      <c r="G12" s="63">
        <v>0</v>
      </c>
      <c r="H12" s="163">
        <v>1</v>
      </c>
      <c r="I12" s="63">
        <v>0</v>
      </c>
      <c r="J12" s="163">
        <v>0</v>
      </c>
      <c r="K12" s="63"/>
      <c r="L12" s="163">
        <v>5</v>
      </c>
      <c r="M12" s="63">
        <v>2</v>
      </c>
      <c r="N12" s="163"/>
      <c r="O12" s="63"/>
      <c r="P12" s="163">
        <v>6</v>
      </c>
      <c r="Q12" s="63">
        <v>1</v>
      </c>
      <c r="R12" s="163">
        <v>9</v>
      </c>
      <c r="S12" s="63">
        <v>0</v>
      </c>
      <c r="T12" s="161"/>
      <c r="U12" s="17"/>
      <c r="V12" s="161"/>
      <c r="W12" s="17"/>
      <c r="X12" s="161"/>
      <c r="Y12" s="17"/>
      <c r="Z12" s="136" t="s">
        <v>97</v>
      </c>
      <c r="AA12" s="123">
        <f>SUM(G12+I12+K12+M12+O12+Q12+S12+U12+W12+Y12)</f>
        <v>3</v>
      </c>
      <c r="AB12" s="127">
        <v>1</v>
      </c>
      <c r="AC12" s="31"/>
      <c r="AD12" s="31"/>
      <c r="AE12" s="31"/>
      <c r="AF12" s="31"/>
      <c r="AG12" s="31"/>
      <c r="AH12" s="31"/>
    </row>
    <row r="13" spans="1:34" ht="13.5" customHeight="1" thickBot="1">
      <c r="A13" s="16"/>
      <c r="B13" s="187"/>
      <c r="C13" s="146"/>
      <c r="D13" s="142"/>
      <c r="E13" s="142"/>
      <c r="F13" s="164"/>
      <c r="G13" s="64" t="s">
        <v>87</v>
      </c>
      <c r="H13" s="164"/>
      <c r="I13" s="64" t="s">
        <v>89</v>
      </c>
      <c r="J13" s="164"/>
      <c r="K13" s="64"/>
      <c r="L13" s="164"/>
      <c r="M13" s="64"/>
      <c r="N13" s="164"/>
      <c r="O13" s="64"/>
      <c r="P13" s="164"/>
      <c r="Q13" s="64"/>
      <c r="R13" s="164"/>
      <c r="S13" s="64" t="s">
        <v>99</v>
      </c>
      <c r="T13" s="162"/>
      <c r="U13" s="18"/>
      <c r="V13" s="162"/>
      <c r="W13" s="18"/>
      <c r="X13" s="162"/>
      <c r="Y13" s="18"/>
      <c r="Z13" s="137"/>
      <c r="AA13" s="124"/>
      <c r="AB13" s="128"/>
      <c r="AC13" s="31"/>
      <c r="AD13" s="31"/>
      <c r="AE13" s="31"/>
      <c r="AF13" s="31"/>
      <c r="AG13" s="31"/>
      <c r="AH13" s="31"/>
    </row>
    <row r="14" spans="1:34" ht="13.5" customHeight="1" thickTop="1">
      <c r="A14" s="16"/>
      <c r="B14" s="154">
        <v>4</v>
      </c>
      <c r="C14" s="160" t="str">
        <f>VLOOKUP(B14,'пр.взв'!B13:E24,2,FALSE)</f>
        <v>КОПЫСОВ Дмитрий Алексеевич</v>
      </c>
      <c r="D14" s="141" t="str">
        <f>VLOOKUP(B14,'пр.взв'!B13:F24,3,FALSE)</f>
        <v>02.04.94, КМС</v>
      </c>
      <c r="E14" s="184" t="str">
        <f>VLOOKUP(B14,'пр.взв'!B13:G24,4,FALSE)</f>
        <v>ПФО Пензенская область, Пенза МО</v>
      </c>
      <c r="F14" s="209">
        <v>3</v>
      </c>
      <c r="G14" s="63">
        <v>4</v>
      </c>
      <c r="H14" s="163">
        <v>0</v>
      </c>
      <c r="I14" s="63"/>
      <c r="J14" s="163">
        <v>5</v>
      </c>
      <c r="K14" s="63">
        <v>4</v>
      </c>
      <c r="L14" s="197" t="s">
        <v>91</v>
      </c>
      <c r="M14" s="68"/>
      <c r="N14" s="197"/>
      <c r="O14" s="68"/>
      <c r="P14" s="197"/>
      <c r="Q14" s="68"/>
      <c r="R14" s="197"/>
      <c r="S14" s="68"/>
      <c r="T14" s="161"/>
      <c r="U14" s="17"/>
      <c r="V14" s="161"/>
      <c r="W14" s="17"/>
      <c r="X14" s="161"/>
      <c r="Y14" s="17"/>
      <c r="Z14" s="206">
        <v>3</v>
      </c>
      <c r="AA14" s="123">
        <f>SUM(G14+I14+K14+M14+O14+Q14+S14+U14+W14+Y14)</f>
        <v>8</v>
      </c>
      <c r="AB14" s="123">
        <v>5</v>
      </c>
      <c r="AC14" s="31"/>
      <c r="AD14" s="31"/>
      <c r="AE14" s="31"/>
      <c r="AF14" s="31"/>
      <c r="AG14" s="31"/>
      <c r="AH14" s="31"/>
    </row>
    <row r="15" spans="1:34" ht="13.5" customHeight="1" thickBot="1">
      <c r="A15" s="16"/>
      <c r="B15" s="155"/>
      <c r="C15" s="146"/>
      <c r="D15" s="142"/>
      <c r="E15" s="180"/>
      <c r="F15" s="164"/>
      <c r="G15" s="64" t="s">
        <v>87</v>
      </c>
      <c r="H15" s="164"/>
      <c r="I15" s="64"/>
      <c r="J15" s="164"/>
      <c r="K15" s="64" t="s">
        <v>94</v>
      </c>
      <c r="L15" s="198"/>
      <c r="M15" s="69"/>
      <c r="N15" s="198"/>
      <c r="O15" s="69"/>
      <c r="P15" s="198"/>
      <c r="Q15" s="69"/>
      <c r="R15" s="198"/>
      <c r="S15" s="69"/>
      <c r="T15" s="162"/>
      <c r="U15" s="18"/>
      <c r="V15" s="162"/>
      <c r="W15" s="18"/>
      <c r="X15" s="162"/>
      <c r="Y15" s="18"/>
      <c r="Z15" s="207"/>
      <c r="AA15" s="124"/>
      <c r="AB15" s="124"/>
      <c r="AC15" s="31"/>
      <c r="AD15" s="31"/>
      <c r="AE15" s="31"/>
      <c r="AF15" s="31"/>
      <c r="AG15" s="31"/>
      <c r="AH15" s="31"/>
    </row>
    <row r="16" spans="1:34" ht="13.5" customHeight="1" thickTop="1">
      <c r="A16" s="16"/>
      <c r="B16" s="143">
        <v>5</v>
      </c>
      <c r="C16" s="160" t="str">
        <f>VLOOKUP(B16,'пр.взв'!B15:E24,2,FALSE)</f>
        <v>ЖАРОВ Анатолий Александрович</v>
      </c>
      <c r="D16" s="141" t="str">
        <f>VLOOKUP(B16,'пр.взв'!B15:F24,3,FALSE)</f>
        <v>18.08.1993 3</v>
      </c>
      <c r="E16" s="141" t="str">
        <f>VLOOKUP(B16,'пр.взв'!B15:G24,4,FALSE)</f>
        <v>Москва СКТ</v>
      </c>
      <c r="F16" s="209">
        <v>0</v>
      </c>
      <c r="G16" s="63"/>
      <c r="H16" s="209">
        <v>2</v>
      </c>
      <c r="I16" s="63">
        <v>0</v>
      </c>
      <c r="J16" s="209">
        <v>4</v>
      </c>
      <c r="K16" s="63">
        <v>0</v>
      </c>
      <c r="L16" s="209">
        <v>3</v>
      </c>
      <c r="M16" s="63">
        <v>3</v>
      </c>
      <c r="N16" s="209"/>
      <c r="O16" s="63"/>
      <c r="P16" s="209">
        <v>9</v>
      </c>
      <c r="Q16" s="63">
        <v>3</v>
      </c>
      <c r="R16" s="209"/>
      <c r="S16" s="63"/>
      <c r="T16" s="161"/>
      <c r="U16" s="17"/>
      <c r="V16" s="161"/>
      <c r="W16" s="17"/>
      <c r="X16" s="161"/>
      <c r="Y16" s="17"/>
      <c r="Z16" s="232" t="s">
        <v>98</v>
      </c>
      <c r="AA16" s="123">
        <f>SUM(G16+I16+K16+M16+O16+Q16+S16+U16+W16+Y16)</f>
        <v>6</v>
      </c>
      <c r="AB16" s="129">
        <v>3</v>
      </c>
      <c r="AC16" s="31"/>
      <c r="AD16" s="31"/>
      <c r="AE16" s="31"/>
      <c r="AF16" s="31"/>
      <c r="AG16" s="31"/>
      <c r="AH16" s="31"/>
    </row>
    <row r="17" spans="1:34" ht="13.5" customHeight="1" thickBot="1">
      <c r="A17" s="16"/>
      <c r="B17" s="181"/>
      <c r="C17" s="182"/>
      <c r="D17" s="183"/>
      <c r="E17" s="183"/>
      <c r="F17" s="211"/>
      <c r="G17" s="65"/>
      <c r="H17" s="210"/>
      <c r="I17" s="65" t="s">
        <v>90</v>
      </c>
      <c r="J17" s="210"/>
      <c r="K17" s="65" t="s">
        <v>94</v>
      </c>
      <c r="L17" s="210"/>
      <c r="M17" s="65"/>
      <c r="N17" s="210"/>
      <c r="O17" s="65"/>
      <c r="P17" s="210"/>
      <c r="Q17" s="65"/>
      <c r="R17" s="210"/>
      <c r="S17" s="65"/>
      <c r="T17" s="214"/>
      <c r="U17" s="51"/>
      <c r="V17" s="214"/>
      <c r="W17" s="51"/>
      <c r="X17" s="214"/>
      <c r="Y17" s="51"/>
      <c r="Z17" s="233"/>
      <c r="AA17" s="134"/>
      <c r="AB17" s="130"/>
      <c r="AC17" s="31"/>
      <c r="AD17" s="31"/>
      <c r="AE17" s="31"/>
      <c r="AF17" s="31"/>
      <c r="AG17" s="31"/>
      <c r="AH17" s="31"/>
    </row>
    <row r="18" spans="1:33" ht="13.5" customHeight="1" thickTop="1">
      <c r="A18" s="16"/>
      <c r="B18" s="143">
        <v>6</v>
      </c>
      <c r="C18" s="145" t="str">
        <f>VLOOKUP(B18,'пр.взв'!B17:E24,2,FALSE)</f>
        <v>АРАКЕЛЯН Геворг Максимович </v>
      </c>
      <c r="D18" s="147" t="str">
        <f>VLOOKUP(B18,'пр.взв'!B17:F24,3,FALSE)</f>
        <v>12.01.93 1</v>
      </c>
      <c r="E18" s="179" t="str">
        <f>VLOOKUP(B18,'пр.взв'!B17:G24,4,FALSE)</f>
        <v>ЦФО Рязанская Рязань МО</v>
      </c>
      <c r="F18" s="163">
        <v>7</v>
      </c>
      <c r="G18" s="61">
        <v>2</v>
      </c>
      <c r="H18" s="163">
        <v>8</v>
      </c>
      <c r="I18" s="61">
        <v>0</v>
      </c>
      <c r="J18" s="163">
        <v>9</v>
      </c>
      <c r="K18" s="61">
        <v>3</v>
      </c>
      <c r="L18" s="163"/>
      <c r="M18" s="61"/>
      <c r="N18" s="163"/>
      <c r="O18" s="61"/>
      <c r="P18" s="163">
        <v>3</v>
      </c>
      <c r="Q18" s="61">
        <v>3</v>
      </c>
      <c r="R18" s="163"/>
      <c r="S18" s="61"/>
      <c r="T18" s="208"/>
      <c r="U18" s="50"/>
      <c r="V18" s="208"/>
      <c r="W18" s="50"/>
      <c r="X18" s="208"/>
      <c r="Y18" s="50"/>
      <c r="Z18" s="136" t="s">
        <v>96</v>
      </c>
      <c r="AA18" s="135">
        <f>SUM(G18+I18+K18+M18+O18+Q18+S18+U18+W18+Y18)</f>
        <v>8</v>
      </c>
      <c r="AB18" s="129">
        <v>3</v>
      </c>
      <c r="AC18" s="31"/>
      <c r="AD18" s="31"/>
      <c r="AE18" s="31"/>
      <c r="AF18" s="31"/>
      <c r="AG18" s="31"/>
    </row>
    <row r="19" spans="1:33" ht="13.5" customHeight="1" thickBot="1">
      <c r="A19" s="16"/>
      <c r="B19" s="144"/>
      <c r="C19" s="146"/>
      <c r="D19" s="142"/>
      <c r="E19" s="180"/>
      <c r="F19" s="164"/>
      <c r="G19" s="64"/>
      <c r="H19" s="164"/>
      <c r="I19" s="64" t="s">
        <v>93</v>
      </c>
      <c r="J19" s="164"/>
      <c r="K19" s="64"/>
      <c r="L19" s="164"/>
      <c r="M19" s="64"/>
      <c r="N19" s="164"/>
      <c r="O19" s="64"/>
      <c r="P19" s="164"/>
      <c r="Q19" s="64"/>
      <c r="R19" s="164"/>
      <c r="S19" s="64"/>
      <c r="T19" s="162"/>
      <c r="U19" s="18"/>
      <c r="V19" s="162"/>
      <c r="W19" s="18"/>
      <c r="X19" s="162"/>
      <c r="Y19" s="18"/>
      <c r="Z19" s="137"/>
      <c r="AA19" s="124"/>
      <c r="AB19" s="130"/>
      <c r="AC19" s="31"/>
      <c r="AD19" s="31"/>
      <c r="AE19" s="31"/>
      <c r="AF19" s="31"/>
      <c r="AG19" s="31"/>
    </row>
    <row r="20" spans="1:33" ht="13.5" customHeight="1" thickTop="1">
      <c r="A20" s="16"/>
      <c r="B20" s="154">
        <v>7</v>
      </c>
      <c r="C20" s="160" t="str">
        <f>VLOOKUP(B20,'пр.взв'!B19:E24,2,FALSE)</f>
        <v>АНДРЮЩЕНКО Виктор Викторович</v>
      </c>
      <c r="D20" s="141" t="str">
        <f>VLOOKUP(B20,'пр.взв'!B19:F24,3,FALSE)</f>
        <v>24.04.93 1</v>
      </c>
      <c r="E20" s="141" t="str">
        <f>VLOOKUP(B20,'пр.взв'!B19:G24,4,FALSE)</f>
        <v>УФО Свердловская Екатеринбург</v>
      </c>
      <c r="F20" s="163">
        <v>6</v>
      </c>
      <c r="G20" s="63">
        <v>3</v>
      </c>
      <c r="H20" s="163">
        <v>9</v>
      </c>
      <c r="I20" s="63">
        <v>3</v>
      </c>
      <c r="J20" s="197" t="s">
        <v>91</v>
      </c>
      <c r="K20" s="68"/>
      <c r="L20" s="197"/>
      <c r="M20" s="68"/>
      <c r="N20" s="197"/>
      <c r="O20" s="68"/>
      <c r="P20" s="197"/>
      <c r="Q20" s="68"/>
      <c r="R20" s="197"/>
      <c r="S20" s="68"/>
      <c r="T20" s="161"/>
      <c r="U20" s="17"/>
      <c r="V20" s="161"/>
      <c r="W20" s="17"/>
      <c r="X20" s="161"/>
      <c r="Y20" s="17"/>
      <c r="Z20" s="206">
        <v>2</v>
      </c>
      <c r="AA20" s="123">
        <f>SUM(G20+I20+K20+M20+O20+Q20+S20+U20+W20+Y20)</f>
        <v>6</v>
      </c>
      <c r="AB20" s="123">
        <v>7</v>
      </c>
      <c r="AC20" s="31"/>
      <c r="AD20" s="31"/>
      <c r="AE20" s="31"/>
      <c r="AF20" s="31"/>
      <c r="AG20" s="31"/>
    </row>
    <row r="21" spans="1:33" ht="13.5" customHeight="1" thickBot="1">
      <c r="A21" s="16"/>
      <c r="B21" s="155"/>
      <c r="C21" s="146"/>
      <c r="D21" s="142"/>
      <c r="E21" s="142"/>
      <c r="F21" s="164"/>
      <c r="G21" s="64"/>
      <c r="H21" s="164"/>
      <c r="I21" s="64" t="s">
        <v>92</v>
      </c>
      <c r="J21" s="198"/>
      <c r="K21" s="69"/>
      <c r="L21" s="198"/>
      <c r="M21" s="69"/>
      <c r="N21" s="198"/>
      <c r="O21" s="69"/>
      <c r="P21" s="198"/>
      <c r="Q21" s="69"/>
      <c r="R21" s="198"/>
      <c r="S21" s="69"/>
      <c r="T21" s="162"/>
      <c r="U21" s="18"/>
      <c r="V21" s="162"/>
      <c r="W21" s="18"/>
      <c r="X21" s="162"/>
      <c r="Y21" s="18"/>
      <c r="Z21" s="207"/>
      <c r="AA21" s="124"/>
      <c r="AB21" s="124"/>
      <c r="AC21" s="31"/>
      <c r="AD21" s="31"/>
      <c r="AE21" s="31"/>
      <c r="AF21" s="31"/>
      <c r="AG21" s="31"/>
    </row>
    <row r="22" spans="1:34" ht="13.5" customHeight="1" thickTop="1">
      <c r="A22" s="16"/>
      <c r="B22" s="154">
        <v>8</v>
      </c>
      <c r="C22" s="160" t="str">
        <f>VLOOKUP(B22,'пр.взв'!B21:E24,2,FALSE)</f>
        <v>МЕЛЬНИКОВ Нариман Фадаилевич</v>
      </c>
      <c r="D22" s="141" t="str">
        <f>VLOOKUP(B22,'пр.взв'!B21:F24,3,FALSE)</f>
        <v>21.10.93 1ю</v>
      </c>
      <c r="E22" s="184" t="str">
        <f>VLOOKUP(B22,'пр.взв'!B21:G24,4,FALSE)</f>
        <v>СЗФО Псковская В.Луки МО</v>
      </c>
      <c r="F22" s="163">
        <v>9</v>
      </c>
      <c r="G22" s="63">
        <v>4</v>
      </c>
      <c r="H22" s="163">
        <v>6</v>
      </c>
      <c r="I22" s="63">
        <v>4</v>
      </c>
      <c r="J22" s="197" t="s">
        <v>91</v>
      </c>
      <c r="K22" s="68"/>
      <c r="L22" s="197"/>
      <c r="M22" s="68"/>
      <c r="N22" s="197"/>
      <c r="O22" s="68"/>
      <c r="P22" s="197"/>
      <c r="Q22" s="68"/>
      <c r="R22" s="197"/>
      <c r="S22" s="68"/>
      <c r="T22" s="161"/>
      <c r="U22" s="17"/>
      <c r="V22" s="161"/>
      <c r="W22" s="17"/>
      <c r="X22" s="161"/>
      <c r="Y22" s="17"/>
      <c r="Z22" s="206">
        <v>2</v>
      </c>
      <c r="AA22" s="123">
        <f>SUM(G22+I22+K22+M22+O22+Q22+S22+U22+W22+Y22)</f>
        <v>8</v>
      </c>
      <c r="AB22" s="123">
        <v>9</v>
      </c>
      <c r="AC22" s="31"/>
      <c r="AD22" s="31"/>
      <c r="AE22" s="31"/>
      <c r="AF22" s="31"/>
      <c r="AG22" s="31"/>
      <c r="AH22" s="31"/>
    </row>
    <row r="23" spans="1:34" ht="13.5" customHeight="1" thickBot="1">
      <c r="A23" s="16"/>
      <c r="B23" s="155"/>
      <c r="C23" s="146"/>
      <c r="D23" s="142"/>
      <c r="E23" s="180"/>
      <c r="F23" s="164"/>
      <c r="G23" s="64" t="s">
        <v>88</v>
      </c>
      <c r="H23" s="164"/>
      <c r="I23" s="64" t="s">
        <v>93</v>
      </c>
      <c r="J23" s="198"/>
      <c r="K23" s="69"/>
      <c r="L23" s="198"/>
      <c r="M23" s="69"/>
      <c r="N23" s="198"/>
      <c r="O23" s="69"/>
      <c r="P23" s="198"/>
      <c r="Q23" s="69"/>
      <c r="R23" s="198"/>
      <c r="S23" s="69"/>
      <c r="T23" s="162"/>
      <c r="U23" s="18"/>
      <c r="V23" s="162"/>
      <c r="W23" s="18"/>
      <c r="X23" s="162"/>
      <c r="Y23" s="18"/>
      <c r="Z23" s="207"/>
      <c r="AA23" s="124"/>
      <c r="AB23" s="124"/>
      <c r="AC23" s="31"/>
      <c r="AD23" s="31"/>
      <c r="AE23" s="31"/>
      <c r="AF23" s="31"/>
      <c r="AG23" s="31"/>
      <c r="AH23" s="31"/>
    </row>
    <row r="24" spans="1:34" ht="13.5" customHeight="1" thickTop="1">
      <c r="A24" s="16"/>
      <c r="B24" s="177">
        <v>9</v>
      </c>
      <c r="C24" s="160" t="str">
        <f>VLOOKUP(B24,'пр.взв'!B23:E24,2,FALSE)</f>
        <v>ХАКУРИНОВ Хазрет Ибрагимович</v>
      </c>
      <c r="D24" s="141" t="str">
        <f>VLOOKUP(B24,'пр.взв'!B23:F24,3,FALSE)</f>
        <v>04.02.93 КМС</v>
      </c>
      <c r="E24" s="141" t="str">
        <f>VLOOKUP(B24,'пр.взв'!B23:G24,4,FALSE)</f>
        <v>ЮФО Адыгея Майкоп ВС</v>
      </c>
      <c r="F24" s="163">
        <v>8</v>
      </c>
      <c r="G24" s="63">
        <v>0</v>
      </c>
      <c r="H24" s="163">
        <v>7</v>
      </c>
      <c r="I24" s="63">
        <v>1</v>
      </c>
      <c r="J24" s="163">
        <v>6</v>
      </c>
      <c r="K24" s="63">
        <v>2</v>
      </c>
      <c r="L24" s="163"/>
      <c r="M24" s="63"/>
      <c r="N24" s="163"/>
      <c r="O24" s="63"/>
      <c r="P24" s="163">
        <v>5</v>
      </c>
      <c r="Q24" s="63">
        <v>2</v>
      </c>
      <c r="R24" s="163">
        <v>3</v>
      </c>
      <c r="S24" s="63">
        <v>4</v>
      </c>
      <c r="T24" s="161"/>
      <c r="U24" s="17"/>
      <c r="V24" s="161"/>
      <c r="W24" s="17"/>
      <c r="X24" s="161"/>
      <c r="Y24" s="17"/>
      <c r="Z24" s="136" t="s">
        <v>95</v>
      </c>
      <c r="AA24" s="123">
        <f>SUM(G24+I24+K24+M24+O24+Q24+S24+U24+W24+Y24)</f>
        <v>9</v>
      </c>
      <c r="AB24" s="125">
        <v>2</v>
      </c>
      <c r="AC24" s="31"/>
      <c r="AD24" s="31"/>
      <c r="AE24" s="31"/>
      <c r="AF24" s="31"/>
      <c r="AG24" s="31"/>
      <c r="AH24" s="31"/>
    </row>
    <row r="25" spans="1:34" ht="13.5" customHeight="1" thickBot="1">
      <c r="A25" s="16"/>
      <c r="B25" s="178"/>
      <c r="C25" s="146"/>
      <c r="D25" s="142"/>
      <c r="E25" s="142"/>
      <c r="F25" s="164"/>
      <c r="G25" s="64" t="s">
        <v>88</v>
      </c>
      <c r="H25" s="164"/>
      <c r="I25" s="64"/>
      <c r="J25" s="164"/>
      <c r="K25" s="64"/>
      <c r="L25" s="164"/>
      <c r="M25" s="64"/>
      <c r="N25" s="164"/>
      <c r="O25" s="64"/>
      <c r="P25" s="164"/>
      <c r="Q25" s="64"/>
      <c r="R25" s="164"/>
      <c r="S25" s="64" t="s">
        <v>99</v>
      </c>
      <c r="T25" s="162"/>
      <c r="U25" s="18"/>
      <c r="V25" s="162"/>
      <c r="W25" s="18"/>
      <c r="X25" s="162"/>
      <c r="Y25" s="18"/>
      <c r="Z25" s="137"/>
      <c r="AA25" s="124"/>
      <c r="AB25" s="126"/>
      <c r="AC25" s="31"/>
      <c r="AD25" s="31"/>
      <c r="AE25" s="31"/>
      <c r="AF25" s="31"/>
      <c r="AG25" s="31"/>
      <c r="AH25" s="31"/>
    </row>
    <row r="26" spans="2:34" ht="15" customHeight="1" thickTop="1">
      <c r="B26" s="217" t="s">
        <v>39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8"/>
      <c r="Q26" s="218"/>
      <c r="R26" s="218"/>
      <c r="S26" s="218"/>
      <c r="T26" s="217"/>
      <c r="U26" s="217"/>
      <c r="V26" s="217"/>
      <c r="W26" s="217"/>
      <c r="X26" s="217"/>
      <c r="Y26" s="217"/>
      <c r="Z26" s="217"/>
      <c r="AA26" s="217"/>
      <c r="AB26" s="217"/>
      <c r="AC26" s="31"/>
      <c r="AD26" s="31"/>
      <c r="AE26" s="31"/>
      <c r="AF26" s="31"/>
      <c r="AG26" s="31"/>
      <c r="AH26" s="31"/>
    </row>
    <row r="27" spans="2:34" ht="15" customHeight="1" thickBot="1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31"/>
      <c r="AD27" s="31"/>
      <c r="AE27" s="31"/>
      <c r="AF27" s="31"/>
      <c r="AG27" s="31"/>
      <c r="AH27" s="31"/>
    </row>
    <row r="28" spans="2:28" ht="36" customHeight="1" thickBot="1">
      <c r="B28" s="52" t="s">
        <v>41</v>
      </c>
      <c r="C28" s="171" t="s">
        <v>2</v>
      </c>
      <c r="D28" s="172"/>
      <c r="E28" s="156" t="s">
        <v>3</v>
      </c>
      <c r="F28" s="237"/>
      <c r="G28" s="156" t="s">
        <v>34</v>
      </c>
      <c r="H28" s="157"/>
      <c r="I28" s="157"/>
      <c r="J28" s="157"/>
      <c r="K28" s="157"/>
      <c r="L28" s="157"/>
      <c r="M28" s="157"/>
      <c r="N28" s="157"/>
      <c r="O28" s="171" t="s">
        <v>44</v>
      </c>
      <c r="P28" s="247"/>
      <c r="Q28" s="247"/>
      <c r="R28" s="247"/>
      <c r="S28" s="172"/>
      <c r="T28" s="55"/>
      <c r="U28" s="55"/>
      <c r="V28" s="55"/>
      <c r="W28" s="55"/>
      <c r="X28" s="55"/>
      <c r="Y28" s="55"/>
      <c r="Z28" s="156" t="s">
        <v>7</v>
      </c>
      <c r="AA28" s="157"/>
      <c r="AB28" s="237"/>
    </row>
    <row r="29" spans="1:28" ht="13.5" customHeight="1">
      <c r="A29" s="254">
        <v>3</v>
      </c>
      <c r="B29" s="132">
        <v>1</v>
      </c>
      <c r="C29" s="173" t="str">
        <f>VLOOKUP(A29,'пр.взв'!B7:G24,2,FALSE)</f>
        <v>КРИВОБОКОВ Антон Дмитриевич</v>
      </c>
      <c r="D29" s="173"/>
      <c r="E29" s="246" t="str">
        <f>VLOOKUP(A29,'пр.взв'!B7:G24,3,FALSE)</f>
        <v>09.04.93 1</v>
      </c>
      <c r="F29" s="158"/>
      <c r="G29" s="158" t="str">
        <f>VLOOKUP(A29,'пр.взв'!B7:G24,4,FALSE)</f>
        <v>С.Петербург МО</v>
      </c>
      <c r="H29" s="158"/>
      <c r="I29" s="158"/>
      <c r="J29" s="158"/>
      <c r="K29" s="158"/>
      <c r="L29" s="158"/>
      <c r="M29" s="158"/>
      <c r="N29" s="158"/>
      <c r="O29" s="248" t="str">
        <f>VLOOKUP(A29,'пр.взв'!B7:G24,5,FALSE)</f>
        <v>СДЮШОР</v>
      </c>
      <c r="P29" s="248"/>
      <c r="Q29" s="248"/>
      <c r="R29" s="248"/>
      <c r="S29" s="248"/>
      <c r="T29" s="70"/>
      <c r="U29" s="70"/>
      <c r="V29" s="70"/>
      <c r="W29" s="70"/>
      <c r="X29" s="70"/>
      <c r="Y29" s="70"/>
      <c r="Z29" s="250" t="str">
        <f>VLOOKUP(A29,'пр.взв'!B7:G24,6,FALSE)</f>
        <v>Субботина А.А.</v>
      </c>
      <c r="AA29" s="250"/>
      <c r="AB29" s="251"/>
    </row>
    <row r="30" spans="1:28" ht="13.5" customHeight="1">
      <c r="A30" s="254"/>
      <c r="B30" s="133"/>
      <c r="C30" s="174"/>
      <c r="D30" s="174"/>
      <c r="E30" s="234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71"/>
      <c r="U30" s="71"/>
      <c r="V30" s="71"/>
      <c r="W30" s="71"/>
      <c r="X30" s="71"/>
      <c r="Y30" s="71"/>
      <c r="Z30" s="252"/>
      <c r="AA30" s="252"/>
      <c r="AB30" s="253"/>
    </row>
    <row r="31" spans="1:28" ht="13.5" customHeight="1">
      <c r="A31" s="254">
        <v>9</v>
      </c>
      <c r="B31" s="169">
        <v>2</v>
      </c>
      <c r="C31" s="152" t="str">
        <f>VLOOKUP(A31,'пр.взв'!B7:G24,2,FALSE)</f>
        <v>ХАКУРИНОВ Хазрет Ибрагимович</v>
      </c>
      <c r="D31" s="153"/>
      <c r="E31" s="234" t="str">
        <f>VLOOKUP(A31,'пр.взв'!B7:G26,3,FALSE)</f>
        <v>04.02.93 КМС</v>
      </c>
      <c r="F31" s="159"/>
      <c r="G31" s="159" t="str">
        <f>VLOOKUP(A31,'пр.взв'!B7:G26,4,FALSE)</f>
        <v>ЮФО Адыгея Майкоп ВС</v>
      </c>
      <c r="H31" s="159"/>
      <c r="I31" s="159"/>
      <c r="J31" s="159"/>
      <c r="K31" s="159"/>
      <c r="L31" s="159"/>
      <c r="M31" s="159"/>
      <c r="N31" s="159"/>
      <c r="O31" s="159" t="str">
        <f>VLOOKUP(A31,'пр.взв'!B7:G26,5,FALSE)</f>
        <v>СДЮСШОР</v>
      </c>
      <c r="P31" s="159"/>
      <c r="Q31" s="159"/>
      <c r="R31" s="159"/>
      <c r="S31" s="159"/>
      <c r="T31" s="71"/>
      <c r="U31" s="71"/>
      <c r="V31" s="71"/>
      <c r="W31" s="71"/>
      <c r="X31" s="71"/>
      <c r="Y31" s="71"/>
      <c r="Z31" s="252" t="str">
        <f>VLOOKUP(A31,'пр.взв'!B7:G26,6,FALSE)</f>
        <v>Багадиров Р.</v>
      </c>
      <c r="AA31" s="252"/>
      <c r="AB31" s="253"/>
    </row>
    <row r="32" spans="1:28" ht="13.5" customHeight="1">
      <c r="A32" s="254"/>
      <c r="B32" s="170"/>
      <c r="C32" s="148"/>
      <c r="D32" s="149"/>
      <c r="E32" s="234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71"/>
      <c r="U32" s="71"/>
      <c r="V32" s="71"/>
      <c r="W32" s="71"/>
      <c r="X32" s="71"/>
      <c r="Y32" s="71"/>
      <c r="Z32" s="252"/>
      <c r="AA32" s="252"/>
      <c r="AB32" s="253"/>
    </row>
    <row r="33" spans="1:28" ht="13.5" customHeight="1">
      <c r="A33" s="254">
        <v>5</v>
      </c>
      <c r="B33" s="175">
        <v>3</v>
      </c>
      <c r="C33" s="148" t="str">
        <f>VLOOKUP(A33,'пр.взв'!B7:G24,2,FALSE)</f>
        <v>ЖАРОВ Анатолий Александрович</v>
      </c>
      <c r="D33" s="149"/>
      <c r="E33" s="234" t="str">
        <f>VLOOKUP(A33,'пр.взв'!B7:G28,3,FALSE)</f>
        <v>18.08.1993 3</v>
      </c>
      <c r="F33" s="159"/>
      <c r="G33" s="159" t="str">
        <f>VLOOKUP(A33,'пр.взв'!B7:G28,4,FALSE)</f>
        <v>Москва СКТ</v>
      </c>
      <c r="H33" s="159"/>
      <c r="I33" s="159"/>
      <c r="J33" s="159"/>
      <c r="K33" s="159"/>
      <c r="L33" s="159"/>
      <c r="M33" s="159"/>
      <c r="N33" s="159"/>
      <c r="O33" s="159" t="str">
        <f>VLOOKUP(A33,'пр.взв'!B7:G28,5,FALSE)</f>
        <v>ЦО "Самбо-70"</v>
      </c>
      <c r="P33" s="159"/>
      <c r="Q33" s="159"/>
      <c r="R33" s="159"/>
      <c r="S33" s="159"/>
      <c r="T33" s="71"/>
      <c r="U33" s="71"/>
      <c r="V33" s="71"/>
      <c r="W33" s="71"/>
      <c r="X33" s="71"/>
      <c r="Y33" s="71"/>
      <c r="Z33" s="252" t="str">
        <f>VLOOKUP(A33,'пр.взв'!B7:G28,6,FALSE)</f>
        <v>Сейтаблаев А.В.</v>
      </c>
      <c r="AA33" s="252"/>
      <c r="AB33" s="253"/>
    </row>
    <row r="34" spans="1:28" ht="13.5" customHeight="1" thickBot="1">
      <c r="A34" s="254"/>
      <c r="B34" s="176"/>
      <c r="C34" s="148"/>
      <c r="D34" s="149"/>
      <c r="E34" s="234"/>
      <c r="F34" s="159"/>
      <c r="G34" s="159"/>
      <c r="H34" s="159"/>
      <c r="I34" s="159"/>
      <c r="J34" s="159"/>
      <c r="K34" s="159"/>
      <c r="L34" s="159"/>
      <c r="M34" s="159"/>
      <c r="N34" s="159"/>
      <c r="O34" s="249"/>
      <c r="P34" s="249"/>
      <c r="Q34" s="249"/>
      <c r="R34" s="249"/>
      <c r="S34" s="249"/>
      <c r="T34" s="71"/>
      <c r="U34" s="71"/>
      <c r="V34" s="71"/>
      <c r="W34" s="71"/>
      <c r="X34" s="71"/>
      <c r="Y34" s="71"/>
      <c r="Z34" s="252"/>
      <c r="AA34" s="252"/>
      <c r="AB34" s="253"/>
    </row>
    <row r="35" spans="1:28" ht="13.5" customHeight="1" thickTop="1">
      <c r="A35" s="254">
        <v>6</v>
      </c>
      <c r="B35" s="175">
        <v>3</v>
      </c>
      <c r="C35" s="148" t="str">
        <f>VLOOKUP(A35,'пр.взв'!B7:G26,2,FALSE)</f>
        <v>АРАКЕЛЯН Геворг Максимович </v>
      </c>
      <c r="D35" s="149"/>
      <c r="E35" s="234" t="str">
        <f>VLOOKUP(A35,'пр.взв'!B7:G30,3,FALSE)</f>
        <v>12.01.93 1</v>
      </c>
      <c r="F35" s="159"/>
      <c r="G35" s="159" t="str">
        <f>VLOOKUP(A35,'пр.взв'!B7:G30,4,FALSE)</f>
        <v>ЦФО Рязанская Рязань МО</v>
      </c>
      <c r="H35" s="159"/>
      <c r="I35" s="159"/>
      <c r="J35" s="159"/>
      <c r="K35" s="159"/>
      <c r="L35" s="159"/>
      <c r="M35" s="159"/>
      <c r="N35" s="159"/>
      <c r="O35" s="248" t="str">
        <f>VLOOKUP(A35,'пр.взв'!B7:G30,5,FALSE)</f>
        <v>ДЮСШ</v>
      </c>
      <c r="P35" s="248"/>
      <c r="Q35" s="248"/>
      <c r="R35" s="248"/>
      <c r="S35" s="248"/>
      <c r="T35" s="71"/>
      <c r="U35" s="71"/>
      <c r="V35" s="71"/>
      <c r="W35" s="71"/>
      <c r="X35" s="71"/>
      <c r="Y35" s="71"/>
      <c r="Z35" s="252" t="str">
        <f>VLOOKUP(A35,'пр.взв'!B7:G30,6,FALSE)</f>
        <v>Гришакин К.В., Гаврюшин Ю  </v>
      </c>
      <c r="AA35" s="252"/>
      <c r="AB35" s="253"/>
    </row>
    <row r="36" spans="1:28" ht="13.5" customHeight="1">
      <c r="A36" s="254"/>
      <c r="B36" s="176"/>
      <c r="C36" s="148"/>
      <c r="D36" s="149"/>
      <c r="E36" s="234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71"/>
      <c r="U36" s="71"/>
      <c r="V36" s="71"/>
      <c r="W36" s="71"/>
      <c r="X36" s="71"/>
      <c r="Y36" s="71"/>
      <c r="Z36" s="252"/>
      <c r="AA36" s="252"/>
      <c r="AB36" s="253"/>
    </row>
    <row r="37" spans="1:28" ht="13.5" customHeight="1">
      <c r="A37" s="254">
        <v>4</v>
      </c>
      <c r="B37" s="166">
        <v>5</v>
      </c>
      <c r="C37" s="148" t="str">
        <f>VLOOKUP(A37,'пр.взв'!B7:G28,2,FALSE)</f>
        <v>КОПЫСОВ Дмитрий Алексеевич</v>
      </c>
      <c r="D37" s="149"/>
      <c r="E37" s="234" t="str">
        <f>VLOOKUP(A37,'пр.взв'!B7:G32,3,FALSE)</f>
        <v>02.04.94, КМС</v>
      </c>
      <c r="F37" s="159"/>
      <c r="G37" s="159" t="str">
        <f>VLOOKUP(A37,'пр.взв'!B7:G32,4,FALSE)</f>
        <v>ПФО Пензенская область, Пенза МО</v>
      </c>
      <c r="H37" s="159"/>
      <c r="I37" s="159"/>
      <c r="J37" s="159"/>
      <c r="K37" s="159"/>
      <c r="L37" s="159"/>
      <c r="M37" s="159"/>
      <c r="N37" s="159"/>
      <c r="O37" s="159" t="str">
        <f>VLOOKUP(A37,'пр.взв'!B7:G32,5,FALSE)</f>
        <v>СДЮШОР</v>
      </c>
      <c r="P37" s="159"/>
      <c r="Q37" s="159"/>
      <c r="R37" s="159"/>
      <c r="S37" s="159"/>
      <c r="T37" s="71"/>
      <c r="U37" s="71"/>
      <c r="V37" s="71"/>
      <c r="W37" s="71"/>
      <c r="X37" s="71"/>
      <c r="Y37" s="71"/>
      <c r="Z37" s="252" t="str">
        <f>VLOOKUP(A37,'пр.взв'!B7:G32,6,FALSE)</f>
        <v>Можаров О.В., Теплов М.С.</v>
      </c>
      <c r="AA37" s="252"/>
      <c r="AB37" s="253"/>
    </row>
    <row r="38" spans="1:28" ht="13.5" customHeight="1">
      <c r="A38" s="254"/>
      <c r="B38" s="168"/>
      <c r="C38" s="148"/>
      <c r="D38" s="149"/>
      <c r="E38" s="234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71"/>
      <c r="U38" s="71"/>
      <c r="V38" s="71"/>
      <c r="W38" s="71"/>
      <c r="X38" s="71"/>
      <c r="Y38" s="71"/>
      <c r="Z38" s="252"/>
      <c r="AA38" s="252"/>
      <c r="AB38" s="253"/>
    </row>
    <row r="39" spans="1:28" ht="13.5" customHeight="1">
      <c r="A39" s="254">
        <v>1</v>
      </c>
      <c r="B39" s="166">
        <v>6</v>
      </c>
      <c r="C39" s="148" t="str">
        <f>VLOOKUP(A39,'пр.взв'!B7:G30,2,FALSE)</f>
        <v>ИВАНОВ Павел Сергеевич</v>
      </c>
      <c r="D39" s="149"/>
      <c r="E39" s="234" t="str">
        <f>VLOOKUP(A39,'пр.взв'!B7:G34,3,FALSE)</f>
        <v>07.10.93 1</v>
      </c>
      <c r="F39" s="159"/>
      <c r="G39" s="159" t="str">
        <f>VLOOKUP(A39,'пр.взв'!B7:G34,4,FALSE)</f>
        <v>ДВФО Камчатский край Петропавловск-Камчатский МО</v>
      </c>
      <c r="H39" s="159"/>
      <c r="I39" s="159"/>
      <c r="J39" s="159"/>
      <c r="K39" s="159"/>
      <c r="L39" s="159"/>
      <c r="M39" s="159"/>
      <c r="N39" s="159"/>
      <c r="O39" s="159" t="str">
        <f>VLOOKUP(A39,'пр.взв'!B7:G34,5,FALSE)</f>
        <v>СДЮШОР</v>
      </c>
      <c r="P39" s="159"/>
      <c r="Q39" s="159"/>
      <c r="R39" s="159"/>
      <c r="S39" s="159"/>
      <c r="T39" s="71"/>
      <c r="U39" s="71"/>
      <c r="V39" s="71"/>
      <c r="W39" s="71"/>
      <c r="X39" s="71"/>
      <c r="Y39" s="71"/>
      <c r="Z39" s="252" t="str">
        <f>VLOOKUP(A39,'пр.взв'!B7:G34,6,FALSE)</f>
        <v>Ким ГН Бочкевич А</v>
      </c>
      <c r="AA39" s="252"/>
      <c r="AB39" s="253"/>
    </row>
    <row r="40" spans="1:28" ht="13.5" customHeight="1">
      <c r="A40" s="254"/>
      <c r="B40" s="168"/>
      <c r="C40" s="148"/>
      <c r="D40" s="149"/>
      <c r="E40" s="234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71"/>
      <c r="U40" s="71"/>
      <c r="V40" s="71"/>
      <c r="W40" s="71"/>
      <c r="X40" s="71"/>
      <c r="Y40" s="71"/>
      <c r="Z40" s="252"/>
      <c r="AA40" s="252"/>
      <c r="AB40" s="253"/>
    </row>
    <row r="41" spans="1:28" ht="13.5" customHeight="1">
      <c r="A41" s="254">
        <v>7</v>
      </c>
      <c r="B41" s="166">
        <v>7</v>
      </c>
      <c r="C41" s="148" t="str">
        <f>VLOOKUP(A41,'пр.взв'!B7:G32,2,FALSE)</f>
        <v>АНДРЮЩЕНКО Виктор Викторович</v>
      </c>
      <c r="D41" s="149"/>
      <c r="E41" s="234" t="str">
        <f>VLOOKUP(A41,'пр.взв'!B7:G36,3,FALSE)</f>
        <v>24.04.93 1</v>
      </c>
      <c r="F41" s="159"/>
      <c r="G41" s="159" t="str">
        <f>VLOOKUP(A41,'пр.взв'!B7:G36,4,FALSE)</f>
        <v>УФО Свердловская Екатеринбург</v>
      </c>
      <c r="H41" s="159"/>
      <c r="I41" s="159"/>
      <c r="J41" s="159"/>
      <c r="K41" s="159"/>
      <c r="L41" s="159"/>
      <c r="M41" s="159"/>
      <c r="N41" s="159"/>
      <c r="O41" s="159" t="str">
        <f>VLOOKUP(A41,'пр.взв'!B7:G36,5,FALSE)</f>
        <v>ДЮСШ</v>
      </c>
      <c r="P41" s="159"/>
      <c r="Q41" s="159"/>
      <c r="R41" s="159"/>
      <c r="S41" s="159"/>
      <c r="T41" s="71"/>
      <c r="U41" s="71"/>
      <c r="V41" s="71"/>
      <c r="W41" s="71"/>
      <c r="X41" s="71"/>
      <c r="Y41" s="71"/>
      <c r="Z41" s="252" t="str">
        <f>VLOOKUP(A41,'пр.взв'!B7:G36,6,FALSE)</f>
        <v>Долганов ОВ</v>
      </c>
      <c r="AA41" s="252"/>
      <c r="AB41" s="253"/>
    </row>
    <row r="42" spans="1:28" ht="13.5" customHeight="1">
      <c r="A42" s="254"/>
      <c r="B42" s="168"/>
      <c r="C42" s="148"/>
      <c r="D42" s="149"/>
      <c r="E42" s="234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71"/>
      <c r="U42" s="71"/>
      <c r="V42" s="71"/>
      <c r="W42" s="71"/>
      <c r="X42" s="71"/>
      <c r="Y42" s="71"/>
      <c r="Z42" s="252"/>
      <c r="AA42" s="252"/>
      <c r="AB42" s="253"/>
    </row>
    <row r="43" spans="1:28" ht="13.5" customHeight="1">
      <c r="A43" s="254">
        <v>2</v>
      </c>
      <c r="B43" s="166">
        <v>8</v>
      </c>
      <c r="C43" s="148" t="str">
        <f>VLOOKUP(A43,'пр.взв'!B7:G34,2,FALSE)</f>
        <v>ЗЫК Григорий Борисович</v>
      </c>
      <c r="D43" s="149"/>
      <c r="E43" s="234" t="str">
        <f>VLOOKUP(A43,'пр.взв'!B7:G38,3,FALSE)</f>
        <v>29.01.93,  1 </v>
      </c>
      <c r="F43" s="159"/>
      <c r="G43" s="159" t="str">
        <f>VLOOKUP(A43,'пр.взв'!B7:G38,4,FALSE)</f>
        <v>СФО, Краснояр.кр., Зеленогорск, МО</v>
      </c>
      <c r="H43" s="159"/>
      <c r="I43" s="159"/>
      <c r="J43" s="159"/>
      <c r="K43" s="159"/>
      <c r="L43" s="159"/>
      <c r="M43" s="159"/>
      <c r="N43" s="159"/>
      <c r="O43" s="159" t="str">
        <f>VLOOKUP(A43,'пр.взв'!B7:G38,5,FALSE)</f>
        <v>СДЮСШОР</v>
      </c>
      <c r="P43" s="159"/>
      <c r="Q43" s="159"/>
      <c r="R43" s="159"/>
      <c r="S43" s="159"/>
      <c r="T43" s="71"/>
      <c r="U43" s="71"/>
      <c r="V43" s="71"/>
      <c r="W43" s="71"/>
      <c r="X43" s="71"/>
      <c r="Y43" s="71"/>
      <c r="Z43" s="252" t="str">
        <f>VLOOKUP(A43,'пр.взв'!B7:G38,6,FALSE)</f>
        <v>Батурин А.В.</v>
      </c>
      <c r="AA43" s="252"/>
      <c r="AB43" s="253"/>
    </row>
    <row r="44" spans="1:28" ht="13.5" customHeight="1">
      <c r="A44" s="254"/>
      <c r="B44" s="168"/>
      <c r="C44" s="148"/>
      <c r="D44" s="149"/>
      <c r="E44" s="234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71"/>
      <c r="U44" s="71"/>
      <c r="V44" s="71"/>
      <c r="W44" s="71"/>
      <c r="X44" s="71"/>
      <c r="Y44" s="71"/>
      <c r="Z44" s="252"/>
      <c r="AA44" s="252"/>
      <c r="AB44" s="253"/>
    </row>
    <row r="45" spans="1:28" ht="13.5" customHeight="1">
      <c r="A45" s="254">
        <v>8</v>
      </c>
      <c r="B45" s="166">
        <v>9</v>
      </c>
      <c r="C45" s="148" t="str">
        <f>VLOOKUP(A45,'пр.взв'!B7:G36,2,FALSE)</f>
        <v>МЕЛЬНИКОВ Нариман Фадаилевич</v>
      </c>
      <c r="D45" s="149"/>
      <c r="E45" s="234" t="str">
        <f>VLOOKUP(A45,'пр.взв'!B7:G40,3,FALSE)</f>
        <v>21.10.93 1ю</v>
      </c>
      <c r="F45" s="159"/>
      <c r="G45" s="159" t="str">
        <f>VLOOKUP(A45,'пр.взв'!B7:G40,4,FALSE)</f>
        <v>СЗФО Псковская В.Луки МО</v>
      </c>
      <c r="H45" s="159"/>
      <c r="I45" s="159"/>
      <c r="J45" s="159"/>
      <c r="K45" s="159"/>
      <c r="L45" s="159"/>
      <c r="M45" s="159"/>
      <c r="N45" s="159"/>
      <c r="O45" s="159" t="str">
        <f>VLOOKUP(A45,'пр.взв'!B7:G40,5,FALSE)</f>
        <v>ДЮКФП№4</v>
      </c>
      <c r="P45" s="159"/>
      <c r="Q45" s="159"/>
      <c r="R45" s="159"/>
      <c r="S45" s="159"/>
      <c r="T45" s="71"/>
      <c r="U45" s="71"/>
      <c r="V45" s="71"/>
      <c r="W45" s="71"/>
      <c r="X45" s="71"/>
      <c r="Y45" s="71"/>
      <c r="Z45" s="252" t="str">
        <f>VLOOKUP(A45,'пр.взв'!B7:G40,6,FALSE)</f>
        <v>Кокорина НН</v>
      </c>
      <c r="AA45" s="252"/>
      <c r="AB45" s="253"/>
    </row>
    <row r="46" spans="1:28" ht="13.5" customHeight="1" thickBot="1">
      <c r="A46" s="254"/>
      <c r="B46" s="167"/>
      <c r="C46" s="150"/>
      <c r="D46" s="151"/>
      <c r="E46" s="235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72"/>
      <c r="U46" s="72"/>
      <c r="V46" s="72"/>
      <c r="W46" s="72"/>
      <c r="X46" s="72"/>
      <c r="Y46" s="72"/>
      <c r="Z46" s="255"/>
      <c r="AA46" s="255"/>
      <c r="AB46" s="256"/>
    </row>
    <row r="47" spans="2:34" ht="10.5" customHeight="1">
      <c r="B47" s="29"/>
      <c r="C47" s="28"/>
      <c r="D47" s="28"/>
      <c r="E47" s="28"/>
      <c r="F47" s="30"/>
      <c r="G47" s="27"/>
      <c r="H47" s="30"/>
      <c r="I47" s="27"/>
      <c r="J47" s="30"/>
      <c r="K47" s="27"/>
      <c r="L47" s="30"/>
      <c r="M47" s="27"/>
      <c r="N47" s="30"/>
      <c r="O47" s="27"/>
      <c r="P47" s="30"/>
      <c r="Q47" s="27"/>
      <c r="R47" s="30"/>
      <c r="S47" s="27"/>
      <c r="T47" s="30"/>
      <c r="U47" s="27"/>
      <c r="V47" s="30"/>
      <c r="W47" s="27"/>
      <c r="X47" s="30"/>
      <c r="Y47" s="27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ht="21" customHeight="1">
      <c r="A48" s="38" t="str">
        <f>HYPERLINK('[1]реквизиты'!$A$6)</f>
        <v>Гл. судья, судья МК</v>
      </c>
      <c r="B48" s="39"/>
      <c r="C48" s="39"/>
      <c r="D48" s="73"/>
      <c r="E48" s="74"/>
      <c r="F48" s="3"/>
      <c r="G48" s="3"/>
      <c r="H48" s="3"/>
      <c r="I48" s="3"/>
      <c r="J48" s="3"/>
      <c r="K48" s="3"/>
      <c r="L48" s="3"/>
      <c r="M48" s="41" t="str">
        <f>HYPERLINK('[2]реквизиты'!$G$6)</f>
        <v>А.Н. Мельников</v>
      </c>
      <c r="N48" s="40"/>
      <c r="O48" s="40"/>
      <c r="P48" s="40"/>
      <c r="Q48" s="44"/>
      <c r="R48" s="42"/>
      <c r="S48" s="44"/>
      <c r="T48" s="42"/>
      <c r="U48" s="43"/>
      <c r="V48" s="49" t="str">
        <f>HYPERLINK('[2]реквизиты'!$G$7)</f>
        <v>/г. В.Пышма/</v>
      </c>
      <c r="W48" s="44"/>
      <c r="X48" s="30"/>
      <c r="Y48" s="23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ht="21" customHeight="1">
      <c r="A49" s="45" t="str">
        <f>HYPERLINK('[1]реквизиты'!$A$8)</f>
        <v>Гл. секретарь, судья МК</v>
      </c>
      <c r="B49" s="39"/>
      <c r="C49" s="48"/>
      <c r="D49" s="73"/>
      <c r="E49" s="74"/>
      <c r="F49" s="3"/>
      <c r="G49" s="3"/>
      <c r="H49" s="3"/>
      <c r="I49" s="3"/>
      <c r="J49" s="3"/>
      <c r="K49" s="3"/>
      <c r="L49" s="3"/>
      <c r="M49" s="41" t="str">
        <f>HYPERLINK('[2]реквизиты'!$G$8)</f>
        <v>Н.Ю. Глушкова </v>
      </c>
      <c r="N49" s="40"/>
      <c r="O49" s="40"/>
      <c r="P49" s="40"/>
      <c r="Q49" s="44"/>
      <c r="R49" s="42"/>
      <c r="S49" s="44"/>
      <c r="T49" s="42"/>
      <c r="U49" s="44"/>
      <c r="V49" s="49" t="str">
        <f>HYPERLINK('[2]реквизиты'!$G$9)</f>
        <v>/г. Рязань/</v>
      </c>
      <c r="W49" s="44"/>
      <c r="X49" s="30"/>
      <c r="Y49" s="27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ht="10.5" customHeight="1">
      <c r="B50" s="32"/>
      <c r="C50" s="28"/>
      <c r="D50" s="28"/>
      <c r="E50" s="28"/>
      <c r="F50" s="30"/>
      <c r="G50" s="23"/>
      <c r="H50" s="30"/>
      <c r="I50" s="23"/>
      <c r="J50" s="30"/>
      <c r="K50" s="23"/>
      <c r="L50" s="30"/>
      <c r="M50" s="23"/>
      <c r="N50" s="30"/>
      <c r="O50" s="23"/>
      <c r="P50" s="30"/>
      <c r="Q50" s="23"/>
      <c r="R50" s="30"/>
      <c r="S50" s="23"/>
      <c r="T50" s="30"/>
      <c r="U50" s="23"/>
      <c r="V50" s="30"/>
      <c r="W50" s="23"/>
      <c r="X50" s="30"/>
      <c r="Y50" s="23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2:34" ht="10.5" customHeight="1">
      <c r="B51" s="29"/>
      <c r="C51" s="28"/>
      <c r="D51" s="28"/>
      <c r="E51" s="28"/>
      <c r="F51" s="30"/>
      <c r="G51" s="27"/>
      <c r="H51" s="30"/>
      <c r="I51" s="27"/>
      <c r="J51" s="30"/>
      <c r="K51" s="27"/>
      <c r="L51" s="30"/>
      <c r="M51" s="27"/>
      <c r="N51" s="30"/>
      <c r="O51" s="27"/>
      <c r="P51" s="30"/>
      <c r="Q51" s="27"/>
      <c r="R51" s="30"/>
      <c r="S51" s="27"/>
      <c r="T51" s="30"/>
      <c r="U51" s="27"/>
      <c r="V51" s="30"/>
      <c r="W51" s="27"/>
      <c r="X51" s="30"/>
      <c r="Y51" s="27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ht="10.5" customHeight="1">
      <c r="B52" s="32"/>
      <c r="C52" s="28"/>
      <c r="D52" s="28"/>
      <c r="E52" s="28"/>
      <c r="F52" s="30"/>
      <c r="G52" s="23"/>
      <c r="H52" s="30"/>
      <c r="I52" s="23"/>
      <c r="J52" s="30"/>
      <c r="K52" s="23"/>
      <c r="L52" s="30"/>
      <c r="M52" s="23"/>
      <c r="N52" s="30"/>
      <c r="O52" s="23"/>
      <c r="P52" s="30"/>
      <c r="Q52" s="23"/>
      <c r="R52" s="30"/>
      <c r="S52" s="23"/>
      <c r="T52" s="30"/>
      <c r="U52" s="23"/>
      <c r="V52" s="30"/>
      <c r="W52" s="23"/>
      <c r="X52" s="30"/>
      <c r="Y52" s="23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2:34" ht="10.5" customHeight="1">
      <c r="B53" s="29"/>
      <c r="C53" s="28"/>
      <c r="D53" s="28"/>
      <c r="E53" s="28"/>
      <c r="F53" s="30"/>
      <c r="G53" s="27"/>
      <c r="H53" s="30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27"/>
      <c r="T53" s="30"/>
      <c r="U53" s="27"/>
      <c r="V53" s="30"/>
      <c r="W53" s="27"/>
      <c r="X53" s="30"/>
      <c r="Y53" s="27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2:28" ht="10.5" customHeight="1">
      <c r="B54" s="32"/>
      <c r="C54" s="28"/>
      <c r="D54" s="28"/>
      <c r="E54" s="28"/>
      <c r="F54" s="30"/>
      <c r="G54" s="23"/>
      <c r="H54" s="30"/>
      <c r="I54" s="23"/>
      <c r="J54" s="30"/>
      <c r="K54" s="23"/>
      <c r="L54" s="30"/>
      <c r="M54" s="23"/>
      <c r="N54" s="30"/>
      <c r="O54" s="23"/>
      <c r="P54" s="30"/>
      <c r="Q54" s="23"/>
      <c r="R54" s="30"/>
      <c r="S54" s="23"/>
      <c r="T54" s="30"/>
      <c r="U54" s="23"/>
      <c r="V54" s="30"/>
      <c r="W54" s="23"/>
      <c r="X54" s="30"/>
      <c r="Y54" s="23"/>
      <c r="Z54" s="31"/>
      <c r="AA54" s="31"/>
      <c r="AB54" s="31"/>
    </row>
    <row r="55" spans="2:28" ht="10.5" customHeight="1">
      <c r="B55" s="29"/>
      <c r="C55" s="28"/>
      <c r="D55" s="28"/>
      <c r="E55" s="28"/>
      <c r="F55" s="30"/>
      <c r="G55" s="27"/>
      <c r="H55" s="30"/>
      <c r="I55" s="27"/>
      <c r="J55" s="30"/>
      <c r="K55" s="27"/>
      <c r="L55" s="30"/>
      <c r="M55" s="27"/>
      <c r="N55" s="30"/>
      <c r="O55" s="27"/>
      <c r="P55" s="30"/>
      <c r="Q55" s="27"/>
      <c r="R55" s="30"/>
      <c r="S55" s="27"/>
      <c r="T55" s="30"/>
      <c r="U55" s="27"/>
      <c r="V55" s="30"/>
      <c r="W55" s="27"/>
      <c r="X55" s="30"/>
      <c r="Y55" s="27"/>
      <c r="Z55" s="31"/>
      <c r="AA55" s="31"/>
      <c r="AB55" s="31"/>
    </row>
    <row r="56" spans="2:28" ht="10.5" customHeight="1">
      <c r="B56" s="32"/>
      <c r="C56" s="28"/>
      <c r="D56" s="28"/>
      <c r="E56" s="28"/>
      <c r="F56" s="30"/>
      <c r="G56" s="23"/>
      <c r="H56" s="30"/>
      <c r="I56" s="23"/>
      <c r="J56" s="30"/>
      <c r="K56" s="23"/>
      <c r="L56" s="30"/>
      <c r="M56" s="23"/>
      <c r="N56" s="30"/>
      <c r="O56" s="23"/>
      <c r="P56" s="30"/>
      <c r="Q56" s="23"/>
      <c r="R56" s="30"/>
      <c r="S56" s="23"/>
      <c r="T56" s="30"/>
      <c r="U56" s="23"/>
      <c r="V56" s="30"/>
      <c r="W56" s="23"/>
      <c r="X56" s="30"/>
      <c r="Y56" s="23"/>
      <c r="Z56" s="31"/>
      <c r="AA56" s="31"/>
      <c r="AB56" s="31"/>
    </row>
    <row r="57" spans="2:28" ht="10.5" customHeight="1">
      <c r="B57" s="29"/>
      <c r="C57" s="28"/>
      <c r="D57" s="28"/>
      <c r="E57" s="28"/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27"/>
      <c r="R57" s="30"/>
      <c r="S57" s="27"/>
      <c r="T57" s="30"/>
      <c r="U57" s="27"/>
      <c r="V57" s="30"/>
      <c r="W57" s="27"/>
      <c r="X57" s="30"/>
      <c r="Y57" s="27"/>
      <c r="Z57" s="31"/>
      <c r="AA57" s="31"/>
      <c r="AB57" s="31"/>
    </row>
    <row r="58" spans="2:28" ht="10.5" customHeight="1">
      <c r="B58" s="32"/>
      <c r="C58" s="28"/>
      <c r="D58" s="28"/>
      <c r="E58" s="28"/>
      <c r="F58" s="30"/>
      <c r="G58" s="23"/>
      <c r="H58" s="30"/>
      <c r="I58" s="23"/>
      <c r="J58" s="30"/>
      <c r="K58" s="23"/>
      <c r="L58" s="30"/>
      <c r="M58" s="23"/>
      <c r="N58" s="30"/>
      <c r="O58" s="23"/>
      <c r="P58" s="30"/>
      <c r="Q58" s="23"/>
      <c r="R58" s="30"/>
      <c r="S58" s="23"/>
      <c r="T58" s="30"/>
      <c r="U58" s="23"/>
      <c r="V58" s="30"/>
      <c r="W58" s="23"/>
      <c r="X58" s="30"/>
      <c r="Y58" s="23"/>
      <c r="Z58" s="31"/>
      <c r="AA58" s="31"/>
      <c r="AB58" s="31"/>
    </row>
    <row r="59" spans="2:28" ht="10.5" customHeight="1">
      <c r="B59" s="29"/>
      <c r="C59" s="28"/>
      <c r="D59" s="28"/>
      <c r="E59" s="28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27"/>
      <c r="R59" s="30"/>
      <c r="S59" s="27"/>
      <c r="T59" s="30"/>
      <c r="U59" s="27"/>
      <c r="V59" s="30"/>
      <c r="W59" s="27"/>
      <c r="X59" s="30"/>
      <c r="Y59" s="27"/>
      <c r="Z59" s="31"/>
      <c r="AA59" s="31"/>
      <c r="AB59" s="31"/>
    </row>
    <row r="60" spans="2:28" ht="10.5" customHeight="1">
      <c r="B60" s="32"/>
      <c r="C60" s="28"/>
      <c r="D60" s="28"/>
      <c r="E60" s="28"/>
      <c r="F60" s="30"/>
      <c r="G60" s="23"/>
      <c r="H60" s="30"/>
      <c r="I60" s="23"/>
      <c r="J60" s="30"/>
      <c r="K60" s="23"/>
      <c r="L60" s="30"/>
      <c r="M60" s="23"/>
      <c r="N60" s="30"/>
      <c r="O60" s="23"/>
      <c r="P60" s="30"/>
      <c r="Q60" s="23"/>
      <c r="R60" s="30"/>
      <c r="S60" s="23"/>
      <c r="T60" s="30"/>
      <c r="U60" s="23"/>
      <c r="V60" s="30"/>
      <c r="W60" s="23"/>
      <c r="X60" s="30"/>
      <c r="Y60" s="23"/>
      <c r="Z60" s="31"/>
      <c r="AA60" s="31"/>
      <c r="AB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4:28" ht="10.5" customHeight="1">
      <c r="X66" s="30"/>
      <c r="Y66" s="23"/>
      <c r="Z66" s="31"/>
      <c r="AA66" s="31"/>
      <c r="AB66" s="31"/>
    </row>
    <row r="67" spans="24:28" ht="10.5" customHeight="1"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31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3"/>
      <c r="AD115" s="3"/>
      <c r="AE115" s="3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3"/>
      <c r="AD116" s="3"/>
      <c r="AE116" s="3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3"/>
      <c r="AD117" s="3"/>
      <c r="AE117" s="3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3"/>
      <c r="AD118" s="3"/>
      <c r="AE118" s="3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3"/>
      <c r="AD119" s="3"/>
      <c r="AE119" s="3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3"/>
      <c r="AD120" s="3"/>
      <c r="AE120" s="3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3"/>
      <c r="AD121" s="3"/>
      <c r="AE121" s="3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3"/>
      <c r="AD122" s="3"/>
      <c r="AE122" s="3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3"/>
      <c r="AD123" s="3"/>
      <c r="AE123" s="3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3"/>
      <c r="AD124" s="3"/>
      <c r="AE124" s="3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3"/>
      <c r="AD125" s="3"/>
      <c r="AE125" s="3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3"/>
      <c r="AD126" s="3"/>
      <c r="AE126" s="3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3"/>
      <c r="AD127" s="3"/>
      <c r="AE127" s="3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3"/>
      <c r="AD128" s="3"/>
      <c r="AE128" s="3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3"/>
      <c r="AD129" s="3"/>
      <c r="AE129" s="3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3"/>
      <c r="AD130" s="3"/>
      <c r="AE130" s="3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3"/>
      <c r="AD131" s="3"/>
      <c r="AE131" s="3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3"/>
      <c r="AD132" s="3"/>
      <c r="AE132" s="3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3"/>
      <c r="AD133" s="3"/>
      <c r="AE133" s="3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3"/>
      <c r="AD134" s="3"/>
      <c r="AE134" s="3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3"/>
      <c r="AD135" s="3"/>
      <c r="AE135" s="3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3"/>
      <c r="AD136" s="3"/>
      <c r="AE136" s="3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3"/>
      <c r="AD137" s="3"/>
      <c r="AE137" s="3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3"/>
      <c r="AD138" s="3"/>
      <c r="AE138" s="3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3"/>
      <c r="AD139" s="3"/>
      <c r="AE139" s="3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3"/>
      <c r="AD140" s="3"/>
      <c r="AE140" s="3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3"/>
      <c r="AD141" s="3"/>
      <c r="AE141" s="3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3"/>
      <c r="AD142" s="3"/>
      <c r="AE142" s="3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3"/>
      <c r="AD143" s="3"/>
      <c r="AE143" s="3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</sheetData>
  <sheetProtection/>
  <mergeCells count="248">
    <mergeCell ref="A45:A46"/>
    <mergeCell ref="Z43:AB44"/>
    <mergeCell ref="Z45:AB46"/>
    <mergeCell ref="A29:A30"/>
    <mergeCell ref="A31:A32"/>
    <mergeCell ref="A33:A34"/>
    <mergeCell ref="A35:A36"/>
    <mergeCell ref="A37:A38"/>
    <mergeCell ref="A39:A40"/>
    <mergeCell ref="A41:A42"/>
    <mergeCell ref="A43:A44"/>
    <mergeCell ref="Z35:AB36"/>
    <mergeCell ref="Z37:AB38"/>
    <mergeCell ref="Z39:AB40"/>
    <mergeCell ref="Z41:AB42"/>
    <mergeCell ref="O35:S36"/>
    <mergeCell ref="O37:S38"/>
    <mergeCell ref="O39:S40"/>
    <mergeCell ref="O41:S42"/>
    <mergeCell ref="O43:S44"/>
    <mergeCell ref="Z28:AB28"/>
    <mergeCell ref="Z29:AB30"/>
    <mergeCell ref="Z31:AB32"/>
    <mergeCell ref="Z33:AB34"/>
    <mergeCell ref="O28:S28"/>
    <mergeCell ref="O29:S30"/>
    <mergeCell ref="O31:S32"/>
    <mergeCell ref="O33:S34"/>
    <mergeCell ref="G31:N32"/>
    <mergeCell ref="G33:N34"/>
    <mergeCell ref="G45:N46"/>
    <mergeCell ref="O45:S46"/>
    <mergeCell ref="G43:N44"/>
    <mergeCell ref="G37:N38"/>
    <mergeCell ref="G39:N40"/>
    <mergeCell ref="G41:N42"/>
    <mergeCell ref="E29:F30"/>
    <mergeCell ref="E31:F32"/>
    <mergeCell ref="E33:F34"/>
    <mergeCell ref="E35:F36"/>
    <mergeCell ref="E39:F40"/>
    <mergeCell ref="E41:F42"/>
    <mergeCell ref="E43:F44"/>
    <mergeCell ref="G35:N36"/>
    <mergeCell ref="AA14:AA15"/>
    <mergeCell ref="E45:F46"/>
    <mergeCell ref="E28:F28"/>
    <mergeCell ref="A1:AB1"/>
    <mergeCell ref="X5:AB5"/>
    <mergeCell ref="B33:B34"/>
    <mergeCell ref="Z6:Z7"/>
    <mergeCell ref="AA6:AA7"/>
    <mergeCell ref="Z24:Z25"/>
    <mergeCell ref="E37:F38"/>
    <mergeCell ref="Z12:Z13"/>
    <mergeCell ref="AA8:AA9"/>
    <mergeCell ref="Z10:Z11"/>
    <mergeCell ref="AA10:AA11"/>
    <mergeCell ref="AA12:AA13"/>
    <mergeCell ref="Z8:Z9"/>
    <mergeCell ref="Z16:Z17"/>
    <mergeCell ref="Z20:Z21"/>
    <mergeCell ref="V14:V15"/>
    <mergeCell ref="X14:X15"/>
    <mergeCell ref="Z14:Z15"/>
    <mergeCell ref="F8:F9"/>
    <mergeCell ref="V10:V11"/>
    <mergeCell ref="X10:X11"/>
    <mergeCell ref="R7:S7"/>
    <mergeCell ref="V7:W7"/>
    <mergeCell ref="T8:T9"/>
    <mergeCell ref="X8:X9"/>
    <mergeCell ref="X7:Y7"/>
    <mergeCell ref="J10:J11"/>
    <mergeCell ref="L10:L11"/>
    <mergeCell ref="N10:N11"/>
    <mergeCell ref="X12:X13"/>
    <mergeCell ref="V16:V17"/>
    <mergeCell ref="X16:X17"/>
    <mergeCell ref="B6:B7"/>
    <mergeCell ref="C6:C7"/>
    <mergeCell ref="F7:G7"/>
    <mergeCell ref="H7:I7"/>
    <mergeCell ref="F6:Y6"/>
    <mergeCell ref="P7:Q7"/>
    <mergeCell ref="E6:E7"/>
    <mergeCell ref="F10:F11"/>
    <mergeCell ref="F12:F13"/>
    <mergeCell ref="J12:J13"/>
    <mergeCell ref="P12:P13"/>
    <mergeCell ref="V12:V13"/>
    <mergeCell ref="V8:V9"/>
    <mergeCell ref="R16:R17"/>
    <mergeCell ref="H8:H9"/>
    <mergeCell ref="J8:J9"/>
    <mergeCell ref="L8:L9"/>
    <mergeCell ref="L12:L13"/>
    <mergeCell ref="P14:P15"/>
    <mergeCell ref="R14:R15"/>
    <mergeCell ref="H14:H15"/>
    <mergeCell ref="H22:H23"/>
    <mergeCell ref="J22:J23"/>
    <mergeCell ref="L22:L23"/>
    <mergeCell ref="J14:J15"/>
    <mergeCell ref="L14:L15"/>
    <mergeCell ref="H18:H19"/>
    <mergeCell ref="J18:J19"/>
    <mergeCell ref="L18:L19"/>
    <mergeCell ref="L16:L17"/>
    <mergeCell ref="B26:AB27"/>
    <mergeCell ref="L24:L25"/>
    <mergeCell ref="N24:N25"/>
    <mergeCell ref="P24:P25"/>
    <mergeCell ref="H24:H25"/>
    <mergeCell ref="T24:T25"/>
    <mergeCell ref="R24:R25"/>
    <mergeCell ref="J24:J25"/>
    <mergeCell ref="C24:C25"/>
    <mergeCell ref="T16:T17"/>
    <mergeCell ref="T10:T11"/>
    <mergeCell ref="T14:T15"/>
    <mergeCell ref="F24:F25"/>
    <mergeCell ref="N22:N23"/>
    <mergeCell ref="H16:H17"/>
    <mergeCell ref="J16:J17"/>
    <mergeCell ref="H20:H21"/>
    <mergeCell ref="J20:J21"/>
    <mergeCell ref="L20:L21"/>
    <mergeCell ref="H12:H13"/>
    <mergeCell ref="H10:H11"/>
    <mergeCell ref="T7:U7"/>
    <mergeCell ref="T12:T13"/>
    <mergeCell ref="N12:N13"/>
    <mergeCell ref="P10:P11"/>
    <mergeCell ref="R10:R11"/>
    <mergeCell ref="R12:R13"/>
    <mergeCell ref="P20:P21"/>
    <mergeCell ref="F14:F15"/>
    <mergeCell ref="F16:F17"/>
    <mergeCell ref="F18:F19"/>
    <mergeCell ref="N14:N15"/>
    <mergeCell ref="N20:N21"/>
    <mergeCell ref="N18:N19"/>
    <mergeCell ref="N16:N17"/>
    <mergeCell ref="V20:V21"/>
    <mergeCell ref="P22:P23"/>
    <mergeCell ref="P16:P17"/>
    <mergeCell ref="AA22:AA23"/>
    <mergeCell ref="T22:T23"/>
    <mergeCell ref="T20:T21"/>
    <mergeCell ref="AA20:AA21"/>
    <mergeCell ref="T18:T19"/>
    <mergeCell ref="R20:R21"/>
    <mergeCell ref="R22:R23"/>
    <mergeCell ref="P18:P19"/>
    <mergeCell ref="R18:R19"/>
    <mergeCell ref="V18:V19"/>
    <mergeCell ref="X18:X19"/>
    <mergeCell ref="AA24:AA25"/>
    <mergeCell ref="V24:V25"/>
    <mergeCell ref="X24:X25"/>
    <mergeCell ref="Z22:Z23"/>
    <mergeCell ref="V22:V23"/>
    <mergeCell ref="AB6:AB7"/>
    <mergeCell ref="A8:A9"/>
    <mergeCell ref="N8:N9"/>
    <mergeCell ref="P8:P9"/>
    <mergeCell ref="R8:R9"/>
    <mergeCell ref="A6:A7"/>
    <mergeCell ref="J7:K7"/>
    <mergeCell ref="L7:M7"/>
    <mergeCell ref="N7:O7"/>
    <mergeCell ref="D6:D7"/>
    <mergeCell ref="B8:B9"/>
    <mergeCell ref="C8:C9"/>
    <mergeCell ref="D8:D9"/>
    <mergeCell ref="D10:D11"/>
    <mergeCell ref="E12:E13"/>
    <mergeCell ref="A10:A11"/>
    <mergeCell ref="B10:B11"/>
    <mergeCell ref="C10:C11"/>
    <mergeCell ref="D24:D25"/>
    <mergeCell ref="B24:B25"/>
    <mergeCell ref="E18:E19"/>
    <mergeCell ref="B16:B17"/>
    <mergeCell ref="C16:C17"/>
    <mergeCell ref="D16:D17"/>
    <mergeCell ref="E16:E17"/>
    <mergeCell ref="E22:E23"/>
    <mergeCell ref="B39:B40"/>
    <mergeCell ref="C39:D40"/>
    <mergeCell ref="E24:E25"/>
    <mergeCell ref="C14:C15"/>
    <mergeCell ref="B37:B38"/>
    <mergeCell ref="B31:B32"/>
    <mergeCell ref="C28:D28"/>
    <mergeCell ref="C29:D30"/>
    <mergeCell ref="B35:B36"/>
    <mergeCell ref="B20:B21"/>
    <mergeCell ref="B45:B46"/>
    <mergeCell ref="B41:B42"/>
    <mergeCell ref="B43:B44"/>
    <mergeCell ref="C41:D42"/>
    <mergeCell ref="C43:D44"/>
    <mergeCell ref="X22:X23"/>
    <mergeCell ref="F20:F21"/>
    <mergeCell ref="F22:F23"/>
    <mergeCell ref="A2:AB2"/>
    <mergeCell ref="C20:C21"/>
    <mergeCell ref="B14:B15"/>
    <mergeCell ref="D14:D15"/>
    <mergeCell ref="E14:E15"/>
    <mergeCell ref="E10:E11"/>
    <mergeCell ref="E8:E9"/>
    <mergeCell ref="C45:D46"/>
    <mergeCell ref="C31:D32"/>
    <mergeCell ref="C33:D34"/>
    <mergeCell ref="C35:D36"/>
    <mergeCell ref="C37:D38"/>
    <mergeCell ref="A3:AB3"/>
    <mergeCell ref="E20:E21"/>
    <mergeCell ref="B18:B19"/>
    <mergeCell ref="C18:C19"/>
    <mergeCell ref="D18:D19"/>
    <mergeCell ref="D20:D21"/>
    <mergeCell ref="X20:X21"/>
    <mergeCell ref="B12:B13"/>
    <mergeCell ref="C12:C13"/>
    <mergeCell ref="D12:D13"/>
    <mergeCell ref="A4:AB4"/>
    <mergeCell ref="B29:B30"/>
    <mergeCell ref="AA16:AA17"/>
    <mergeCell ref="AA18:AA19"/>
    <mergeCell ref="Z18:Z19"/>
    <mergeCell ref="B22:B23"/>
    <mergeCell ref="D22:D23"/>
    <mergeCell ref="G28:N28"/>
    <mergeCell ref="G29:N30"/>
    <mergeCell ref="C22:C23"/>
    <mergeCell ref="AB20:AB21"/>
    <mergeCell ref="AB22:AB23"/>
    <mergeCell ref="AB24:AB25"/>
    <mergeCell ref="AB8:AB9"/>
    <mergeCell ref="AB10:AB11"/>
    <mergeCell ref="AB12:AB13"/>
    <mergeCell ref="AB14:AB15"/>
    <mergeCell ref="AB16:AB17"/>
    <mergeCell ref="AB18:A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276" t="s">
        <v>38</v>
      </c>
      <c r="B1" s="276"/>
      <c r="C1" s="276"/>
      <c r="D1" s="276"/>
      <c r="E1" s="276"/>
      <c r="F1" s="276"/>
      <c r="G1" s="276"/>
    </row>
    <row r="2" spans="1:10" ht="24" customHeight="1">
      <c r="A2" s="265" t="str">
        <f>HYPERLINK('[1]реквизиты'!$A$2)</f>
        <v>IV Летняя спартакиада учащихся России по самбо среди  юношей 1993-94 гг.р</v>
      </c>
      <c r="B2" s="266"/>
      <c r="C2" s="266"/>
      <c r="D2" s="266"/>
      <c r="E2" s="266"/>
      <c r="F2" s="266"/>
      <c r="G2" s="266"/>
      <c r="H2" s="4"/>
      <c r="I2" s="4"/>
      <c r="J2" s="4"/>
    </row>
    <row r="3" spans="1:7" ht="15" customHeight="1">
      <c r="A3" s="267" t="str">
        <f>HYPERLINK('[1]реквизиты'!$A$3)</f>
        <v>сроки и место проведения</v>
      </c>
      <c r="B3" s="267"/>
      <c r="C3" s="267"/>
      <c r="D3" s="267"/>
      <c r="E3" s="267"/>
      <c r="F3" s="267"/>
      <c r="G3" s="267"/>
    </row>
    <row r="4" spans="4:5" ht="27.75" customHeight="1">
      <c r="D4" s="269" t="s">
        <v>86</v>
      </c>
      <c r="E4" s="269"/>
    </row>
    <row r="5" spans="1:7" ht="12.75">
      <c r="A5" s="261" t="s">
        <v>1</v>
      </c>
      <c r="B5" s="268" t="s">
        <v>4</v>
      </c>
      <c r="C5" s="261" t="s">
        <v>2</v>
      </c>
      <c r="D5" s="261" t="s">
        <v>3</v>
      </c>
      <c r="E5" s="261" t="s">
        <v>34</v>
      </c>
      <c r="F5" s="261" t="s">
        <v>44</v>
      </c>
      <c r="G5" s="261" t="s">
        <v>7</v>
      </c>
    </row>
    <row r="6" spans="1:7" ht="12.75">
      <c r="A6" s="261"/>
      <c r="B6" s="261"/>
      <c r="C6" s="261"/>
      <c r="D6" s="261"/>
      <c r="E6" s="261"/>
      <c r="F6" s="261"/>
      <c r="G6" s="261"/>
    </row>
    <row r="7" spans="1:7" ht="12.75" customHeight="1">
      <c r="A7" s="258" t="s">
        <v>8</v>
      </c>
      <c r="B7" s="259">
        <v>1</v>
      </c>
      <c r="C7" s="260" t="s">
        <v>52</v>
      </c>
      <c r="D7" s="261" t="s">
        <v>53</v>
      </c>
      <c r="E7" s="262" t="s">
        <v>54</v>
      </c>
      <c r="F7" s="263" t="s">
        <v>46</v>
      </c>
      <c r="G7" s="257" t="s">
        <v>55</v>
      </c>
    </row>
    <row r="8" spans="1:7" ht="12.75">
      <c r="A8" s="258"/>
      <c r="B8" s="259"/>
      <c r="C8" s="260"/>
      <c r="D8" s="261"/>
      <c r="E8" s="262"/>
      <c r="F8" s="263"/>
      <c r="G8" s="257"/>
    </row>
    <row r="9" spans="1:7" ht="12.75" customHeight="1">
      <c r="A9" s="258" t="s">
        <v>9</v>
      </c>
      <c r="B9" s="259">
        <v>2</v>
      </c>
      <c r="C9" s="260" t="s">
        <v>56</v>
      </c>
      <c r="D9" s="261" t="s">
        <v>57</v>
      </c>
      <c r="E9" s="262" t="s">
        <v>58</v>
      </c>
      <c r="F9" s="263" t="s">
        <v>51</v>
      </c>
      <c r="G9" s="257" t="s">
        <v>59</v>
      </c>
    </row>
    <row r="10" spans="1:7" ht="12.75" customHeight="1">
      <c r="A10" s="258"/>
      <c r="B10" s="259"/>
      <c r="C10" s="260"/>
      <c r="D10" s="261"/>
      <c r="E10" s="262"/>
      <c r="F10" s="263"/>
      <c r="G10" s="257"/>
    </row>
    <row r="11" spans="1:7" ht="12.75" customHeight="1">
      <c r="A11" s="258" t="s">
        <v>10</v>
      </c>
      <c r="B11" s="259">
        <v>3</v>
      </c>
      <c r="C11" s="260" t="s">
        <v>60</v>
      </c>
      <c r="D11" s="261" t="s">
        <v>61</v>
      </c>
      <c r="E11" s="262" t="s">
        <v>49</v>
      </c>
      <c r="F11" s="263" t="s">
        <v>46</v>
      </c>
      <c r="G11" s="257" t="s">
        <v>62</v>
      </c>
    </row>
    <row r="12" spans="1:7" ht="12.75" customHeight="1">
      <c r="A12" s="258"/>
      <c r="B12" s="259"/>
      <c r="C12" s="260"/>
      <c r="D12" s="261"/>
      <c r="E12" s="262"/>
      <c r="F12" s="263"/>
      <c r="G12" s="257"/>
    </row>
    <row r="13" spans="1:7" ht="12.75" customHeight="1">
      <c r="A13" s="258" t="s">
        <v>11</v>
      </c>
      <c r="B13" s="259">
        <v>4</v>
      </c>
      <c r="C13" s="260" t="s">
        <v>63</v>
      </c>
      <c r="D13" s="261" t="s">
        <v>64</v>
      </c>
      <c r="E13" s="257" t="s">
        <v>65</v>
      </c>
      <c r="F13" s="79" t="s">
        <v>46</v>
      </c>
      <c r="G13" s="257" t="s">
        <v>66</v>
      </c>
    </row>
    <row r="14" spans="1:7" ht="12.75" customHeight="1">
      <c r="A14" s="258"/>
      <c r="B14" s="259"/>
      <c r="C14" s="260"/>
      <c r="D14" s="261"/>
      <c r="E14" s="257"/>
      <c r="F14" s="79"/>
      <c r="G14" s="257"/>
    </row>
    <row r="15" spans="1:7" ht="12.75" customHeight="1">
      <c r="A15" s="258" t="s">
        <v>12</v>
      </c>
      <c r="B15" s="259">
        <v>5</v>
      </c>
      <c r="C15" s="260" t="s">
        <v>67</v>
      </c>
      <c r="D15" s="264" t="s">
        <v>68</v>
      </c>
      <c r="E15" s="262" t="s">
        <v>47</v>
      </c>
      <c r="F15" s="263" t="s">
        <v>48</v>
      </c>
      <c r="G15" s="257" t="s">
        <v>69</v>
      </c>
    </row>
    <row r="16" spans="1:7" ht="12.75" customHeight="1">
      <c r="A16" s="258"/>
      <c r="B16" s="259"/>
      <c r="C16" s="260"/>
      <c r="D16" s="261"/>
      <c r="E16" s="262"/>
      <c r="F16" s="263"/>
      <c r="G16" s="257"/>
    </row>
    <row r="17" spans="1:7" ht="12.75" customHeight="1">
      <c r="A17" s="258" t="s">
        <v>13</v>
      </c>
      <c r="B17" s="259">
        <v>6</v>
      </c>
      <c r="C17" s="260" t="s">
        <v>70</v>
      </c>
      <c r="D17" s="261" t="s">
        <v>71</v>
      </c>
      <c r="E17" s="262" t="s">
        <v>72</v>
      </c>
      <c r="F17" s="263" t="s">
        <v>45</v>
      </c>
      <c r="G17" s="257" t="s">
        <v>73</v>
      </c>
    </row>
    <row r="18" spans="1:7" ht="12.75" customHeight="1">
      <c r="A18" s="258"/>
      <c r="B18" s="259"/>
      <c r="C18" s="260"/>
      <c r="D18" s="261"/>
      <c r="E18" s="262"/>
      <c r="F18" s="263"/>
      <c r="G18" s="257"/>
    </row>
    <row r="19" spans="1:7" ht="12.75" customHeight="1">
      <c r="A19" s="258" t="s">
        <v>14</v>
      </c>
      <c r="B19" s="259">
        <v>7</v>
      </c>
      <c r="C19" s="260" t="s">
        <v>74</v>
      </c>
      <c r="D19" s="261" t="s">
        <v>75</v>
      </c>
      <c r="E19" s="262" t="s">
        <v>50</v>
      </c>
      <c r="F19" s="263" t="s">
        <v>45</v>
      </c>
      <c r="G19" s="257" t="s">
        <v>76</v>
      </c>
    </row>
    <row r="20" spans="1:7" ht="12.75" customHeight="1">
      <c r="A20" s="258"/>
      <c r="B20" s="259"/>
      <c r="C20" s="260"/>
      <c r="D20" s="261"/>
      <c r="E20" s="262"/>
      <c r="F20" s="263"/>
      <c r="G20" s="257"/>
    </row>
    <row r="21" spans="1:7" ht="12.75" customHeight="1">
      <c r="A21" s="258" t="s">
        <v>15</v>
      </c>
      <c r="B21" s="259">
        <v>8</v>
      </c>
      <c r="C21" s="260" t="s">
        <v>77</v>
      </c>
      <c r="D21" s="261" t="s">
        <v>78</v>
      </c>
      <c r="E21" s="262" t="s">
        <v>79</v>
      </c>
      <c r="F21" s="263" t="s">
        <v>80</v>
      </c>
      <c r="G21" s="257" t="s">
        <v>81</v>
      </c>
    </row>
    <row r="22" spans="1:7" ht="12.75" customHeight="1">
      <c r="A22" s="258"/>
      <c r="B22" s="259"/>
      <c r="C22" s="260"/>
      <c r="D22" s="261"/>
      <c r="E22" s="262"/>
      <c r="F22" s="263"/>
      <c r="G22" s="257"/>
    </row>
    <row r="23" spans="1:7" ht="12.75" customHeight="1">
      <c r="A23" s="258" t="s">
        <v>16</v>
      </c>
      <c r="B23" s="259">
        <v>9</v>
      </c>
      <c r="C23" s="260" t="s">
        <v>82</v>
      </c>
      <c r="D23" s="261" t="s">
        <v>83</v>
      </c>
      <c r="E23" s="262" t="s">
        <v>84</v>
      </c>
      <c r="F23" s="263" t="s">
        <v>51</v>
      </c>
      <c r="G23" s="257" t="s">
        <v>85</v>
      </c>
    </row>
    <row r="24" spans="1:7" ht="12.75" customHeight="1">
      <c r="A24" s="258"/>
      <c r="B24" s="259"/>
      <c r="C24" s="260"/>
      <c r="D24" s="261"/>
      <c r="E24" s="262"/>
      <c r="F24" s="263"/>
      <c r="G24" s="257"/>
    </row>
    <row r="25" spans="1:8" ht="12.75">
      <c r="A25" s="272"/>
      <c r="B25" s="273"/>
      <c r="C25" s="271"/>
      <c r="D25" s="275"/>
      <c r="E25" s="275"/>
      <c r="F25" s="270"/>
      <c r="G25" s="271"/>
      <c r="H25" s="3"/>
    </row>
    <row r="26" spans="1:8" ht="12.75">
      <c r="A26" s="272"/>
      <c r="B26" s="274"/>
      <c r="C26" s="271"/>
      <c r="D26" s="275"/>
      <c r="E26" s="275"/>
      <c r="F26" s="270"/>
      <c r="G26" s="271"/>
      <c r="H26" s="3"/>
    </row>
    <row r="27" spans="1:8" ht="12.75">
      <c r="A27" s="272"/>
      <c r="B27" s="273"/>
      <c r="C27" s="271"/>
      <c r="D27" s="275"/>
      <c r="E27" s="275"/>
      <c r="F27" s="270"/>
      <c r="G27" s="271"/>
      <c r="H27" s="3"/>
    </row>
    <row r="28" spans="1:8" ht="12.75">
      <c r="A28" s="272"/>
      <c r="B28" s="274"/>
      <c r="C28" s="271"/>
      <c r="D28" s="275"/>
      <c r="E28" s="275"/>
      <c r="F28" s="270"/>
      <c r="G28" s="271"/>
      <c r="H28" s="3"/>
    </row>
    <row r="29" spans="1:8" ht="12.75">
      <c r="A29" s="272"/>
      <c r="B29" s="273"/>
      <c r="C29" s="271"/>
      <c r="D29" s="275"/>
      <c r="E29" s="275"/>
      <c r="F29" s="270"/>
      <c r="G29" s="271"/>
      <c r="H29" s="3"/>
    </row>
    <row r="30" spans="1:8" ht="12.75">
      <c r="A30" s="272"/>
      <c r="B30" s="274"/>
      <c r="C30" s="271"/>
      <c r="D30" s="275"/>
      <c r="E30" s="275"/>
      <c r="F30" s="270"/>
      <c r="G30" s="271"/>
      <c r="H30" s="3"/>
    </row>
    <row r="31" spans="1:8" ht="12.75">
      <c r="A31" s="272"/>
      <c r="B31" s="273"/>
      <c r="C31" s="271"/>
      <c r="D31" s="275"/>
      <c r="E31" s="275"/>
      <c r="F31" s="270"/>
      <c r="G31" s="271"/>
      <c r="H31" s="3"/>
    </row>
    <row r="32" spans="1:8" ht="12.75">
      <c r="A32" s="272"/>
      <c r="B32" s="274"/>
      <c r="C32" s="271"/>
      <c r="D32" s="275"/>
      <c r="E32" s="275"/>
      <c r="F32" s="270"/>
      <c r="G32" s="271"/>
      <c r="H32" s="3"/>
    </row>
    <row r="33" spans="1:8" ht="12.75">
      <c r="A33" s="272"/>
      <c r="B33" s="273"/>
      <c r="C33" s="271"/>
      <c r="D33" s="275"/>
      <c r="E33" s="275"/>
      <c r="F33" s="270"/>
      <c r="G33" s="271"/>
      <c r="H33" s="3"/>
    </row>
    <row r="34" spans="1:8" ht="12.75">
      <c r="A34" s="272"/>
      <c r="B34" s="274"/>
      <c r="C34" s="271"/>
      <c r="D34" s="275"/>
      <c r="E34" s="275"/>
      <c r="F34" s="270"/>
      <c r="G34" s="271"/>
      <c r="H34" s="3"/>
    </row>
    <row r="35" spans="1:8" ht="12.75">
      <c r="A35" s="272"/>
      <c r="B35" s="273"/>
      <c r="C35" s="271"/>
      <c r="D35" s="275"/>
      <c r="E35" s="275"/>
      <c r="F35" s="270"/>
      <c r="G35" s="271"/>
      <c r="H35" s="3"/>
    </row>
    <row r="36" spans="1:8" ht="12.75">
      <c r="A36" s="272"/>
      <c r="B36" s="274"/>
      <c r="C36" s="271"/>
      <c r="D36" s="275"/>
      <c r="E36" s="275"/>
      <c r="F36" s="270"/>
      <c r="G36" s="271"/>
      <c r="H36" s="3"/>
    </row>
    <row r="37" spans="1:8" ht="12.75">
      <c r="A37" s="272"/>
      <c r="B37" s="273"/>
      <c r="C37" s="271"/>
      <c r="D37" s="275"/>
      <c r="E37" s="275"/>
      <c r="F37" s="270"/>
      <c r="G37" s="271"/>
      <c r="H37" s="3"/>
    </row>
    <row r="38" spans="1:8" ht="12.75">
      <c r="A38" s="272"/>
      <c r="B38" s="274"/>
      <c r="C38" s="271"/>
      <c r="D38" s="275"/>
      <c r="E38" s="275"/>
      <c r="F38" s="270"/>
      <c r="G38" s="271"/>
      <c r="H38" s="3"/>
    </row>
    <row r="39" spans="1:8" ht="12.75">
      <c r="A39" s="272"/>
      <c r="B39" s="273"/>
      <c r="C39" s="271"/>
      <c r="D39" s="275"/>
      <c r="E39" s="275"/>
      <c r="F39" s="270"/>
      <c r="G39" s="271"/>
      <c r="H39" s="3"/>
    </row>
    <row r="40" spans="1:8" ht="12.75">
      <c r="A40" s="272"/>
      <c r="B40" s="274"/>
      <c r="C40" s="271"/>
      <c r="D40" s="275"/>
      <c r="E40" s="275"/>
      <c r="F40" s="270"/>
      <c r="G40" s="271"/>
      <c r="H40" s="3"/>
    </row>
    <row r="41" spans="1:8" ht="12.75">
      <c r="A41" s="272"/>
      <c r="B41" s="273"/>
      <c r="C41" s="271"/>
      <c r="D41" s="275"/>
      <c r="E41" s="275"/>
      <c r="F41" s="270"/>
      <c r="G41" s="271"/>
      <c r="H41" s="3"/>
    </row>
    <row r="42" spans="1:8" ht="12.75">
      <c r="A42" s="272"/>
      <c r="B42" s="274"/>
      <c r="C42" s="271"/>
      <c r="D42" s="275"/>
      <c r="E42" s="275"/>
      <c r="F42" s="270"/>
      <c r="G42" s="271"/>
      <c r="H42" s="3"/>
    </row>
    <row r="43" spans="1:8" ht="12.75">
      <c r="A43" s="272"/>
      <c r="B43" s="273"/>
      <c r="C43" s="271"/>
      <c r="D43" s="275"/>
      <c r="E43" s="275"/>
      <c r="F43" s="270"/>
      <c r="G43" s="271"/>
      <c r="H43" s="3"/>
    </row>
    <row r="44" spans="1:8" ht="12.75">
      <c r="A44" s="272"/>
      <c r="B44" s="274"/>
      <c r="C44" s="271"/>
      <c r="D44" s="275"/>
      <c r="E44" s="275"/>
      <c r="F44" s="270"/>
      <c r="G44" s="271"/>
      <c r="H44" s="3"/>
    </row>
    <row r="45" spans="1:8" ht="12.75">
      <c r="A45" s="272"/>
      <c r="B45" s="273"/>
      <c r="C45" s="271"/>
      <c r="D45" s="275"/>
      <c r="E45" s="275"/>
      <c r="F45" s="270"/>
      <c r="G45" s="271"/>
      <c r="H45" s="3"/>
    </row>
    <row r="46" spans="1:8" ht="12.75">
      <c r="A46" s="272"/>
      <c r="B46" s="274"/>
      <c r="C46" s="271"/>
      <c r="D46" s="275"/>
      <c r="E46" s="275"/>
      <c r="F46" s="270"/>
      <c r="G46" s="271"/>
      <c r="H46" s="3"/>
    </row>
    <row r="47" spans="1:8" ht="12.75">
      <c r="A47" s="272"/>
      <c r="B47" s="273"/>
      <c r="C47" s="271"/>
      <c r="D47" s="275"/>
      <c r="E47" s="275"/>
      <c r="F47" s="270"/>
      <c r="G47" s="271"/>
      <c r="H47" s="3"/>
    </row>
    <row r="48" spans="1:8" ht="12.75">
      <c r="A48" s="272"/>
      <c r="B48" s="274"/>
      <c r="C48" s="271"/>
      <c r="D48" s="275"/>
      <c r="E48" s="275"/>
      <c r="F48" s="270"/>
      <c r="G48" s="271"/>
      <c r="H48" s="3"/>
    </row>
    <row r="49" spans="1:8" ht="12.75">
      <c r="A49" s="272"/>
      <c r="B49" s="273"/>
      <c r="C49" s="271"/>
      <c r="D49" s="275"/>
      <c r="E49" s="275"/>
      <c r="F49" s="270"/>
      <c r="G49" s="271"/>
      <c r="H49" s="3"/>
    </row>
    <row r="50" spans="1:8" ht="12.75">
      <c r="A50" s="272"/>
      <c r="B50" s="274"/>
      <c r="C50" s="271"/>
      <c r="D50" s="275"/>
      <c r="E50" s="275"/>
      <c r="F50" s="270"/>
      <c r="G50" s="271"/>
      <c r="H50" s="3"/>
    </row>
    <row r="51" spans="1:8" ht="12.75">
      <c r="A51" s="272"/>
      <c r="B51" s="273"/>
      <c r="C51" s="271"/>
      <c r="D51" s="275"/>
      <c r="E51" s="275"/>
      <c r="F51" s="270"/>
      <c r="G51" s="271"/>
      <c r="H51" s="3"/>
    </row>
    <row r="52" spans="1:8" ht="12.75">
      <c r="A52" s="272"/>
      <c r="B52" s="274"/>
      <c r="C52" s="271"/>
      <c r="D52" s="275"/>
      <c r="E52" s="275"/>
      <c r="F52" s="270"/>
      <c r="G52" s="271"/>
      <c r="H52" s="3"/>
    </row>
    <row r="53" spans="1:8" ht="12.75">
      <c r="A53" s="272"/>
      <c r="B53" s="273"/>
      <c r="C53" s="271"/>
      <c r="D53" s="275"/>
      <c r="E53" s="275"/>
      <c r="F53" s="270"/>
      <c r="G53" s="271"/>
      <c r="H53" s="3"/>
    </row>
    <row r="54" spans="1:8" ht="12.75">
      <c r="A54" s="272"/>
      <c r="B54" s="274"/>
      <c r="C54" s="271"/>
      <c r="D54" s="275"/>
      <c r="E54" s="275"/>
      <c r="F54" s="270"/>
      <c r="G54" s="271"/>
      <c r="H54" s="3"/>
    </row>
    <row r="55" spans="1:8" ht="12.75">
      <c r="A55" s="272"/>
      <c r="B55" s="273"/>
      <c r="C55" s="271"/>
      <c r="D55" s="275"/>
      <c r="E55" s="275"/>
      <c r="F55" s="270"/>
      <c r="G55" s="271"/>
      <c r="H55" s="3"/>
    </row>
    <row r="56" spans="1:8" ht="12.75">
      <c r="A56" s="272"/>
      <c r="B56" s="274"/>
      <c r="C56" s="271"/>
      <c r="D56" s="275"/>
      <c r="E56" s="275"/>
      <c r="F56" s="270"/>
      <c r="G56" s="271"/>
      <c r="H56" s="3"/>
    </row>
    <row r="57" spans="1:8" ht="12.75">
      <c r="A57" s="272"/>
      <c r="B57" s="273"/>
      <c r="C57" s="271"/>
      <c r="D57" s="275"/>
      <c r="E57" s="275"/>
      <c r="F57" s="270"/>
      <c r="G57" s="271"/>
      <c r="H57" s="3"/>
    </row>
    <row r="58" spans="1:8" ht="12.75">
      <c r="A58" s="272"/>
      <c r="B58" s="274"/>
      <c r="C58" s="271"/>
      <c r="D58" s="275"/>
      <c r="E58" s="275"/>
      <c r="F58" s="270"/>
      <c r="G58" s="271"/>
      <c r="H58" s="3"/>
    </row>
    <row r="59" spans="1:8" ht="12.75">
      <c r="A59" s="272"/>
      <c r="B59" s="273"/>
      <c r="C59" s="271"/>
      <c r="D59" s="275"/>
      <c r="E59" s="275"/>
      <c r="F59" s="270"/>
      <c r="G59" s="271"/>
      <c r="H59" s="3"/>
    </row>
    <row r="60" spans="1:8" ht="12.75">
      <c r="A60" s="272"/>
      <c r="B60" s="274"/>
      <c r="C60" s="271"/>
      <c r="D60" s="275"/>
      <c r="E60" s="275"/>
      <c r="F60" s="270"/>
      <c r="G60" s="271"/>
      <c r="H60" s="3"/>
    </row>
    <row r="61" spans="1:8" ht="12.75">
      <c r="A61" s="272"/>
      <c r="B61" s="273"/>
      <c r="C61" s="271"/>
      <c r="D61" s="275"/>
      <c r="E61" s="275"/>
      <c r="F61" s="270"/>
      <c r="G61" s="271"/>
      <c r="H61" s="3"/>
    </row>
    <row r="62" spans="1:8" ht="12.75">
      <c r="A62" s="272"/>
      <c r="B62" s="274"/>
      <c r="C62" s="271"/>
      <c r="D62" s="275"/>
      <c r="E62" s="275"/>
      <c r="F62" s="270"/>
      <c r="G62" s="271"/>
      <c r="H62" s="3"/>
    </row>
    <row r="63" spans="1:8" ht="12.75">
      <c r="A63" s="272"/>
      <c r="B63" s="273"/>
      <c r="C63" s="271"/>
      <c r="D63" s="275"/>
      <c r="E63" s="275"/>
      <c r="F63" s="270"/>
      <c r="G63" s="271"/>
      <c r="H63" s="3"/>
    </row>
    <row r="64" spans="1:8" ht="12.75">
      <c r="A64" s="272"/>
      <c r="B64" s="274"/>
      <c r="C64" s="271"/>
      <c r="D64" s="275"/>
      <c r="E64" s="275"/>
      <c r="F64" s="270"/>
      <c r="G64" s="271"/>
      <c r="H64" s="3"/>
    </row>
    <row r="65" spans="1:8" ht="12.75">
      <c r="A65" s="272"/>
      <c r="B65" s="273"/>
      <c r="C65" s="271"/>
      <c r="D65" s="275"/>
      <c r="E65" s="275"/>
      <c r="F65" s="270"/>
      <c r="G65" s="271"/>
      <c r="H65" s="3"/>
    </row>
    <row r="66" spans="1:8" ht="12.75">
      <c r="A66" s="272"/>
      <c r="B66" s="274"/>
      <c r="C66" s="271"/>
      <c r="D66" s="275"/>
      <c r="E66" s="275"/>
      <c r="F66" s="270"/>
      <c r="G66" s="271"/>
      <c r="H66" s="3"/>
    </row>
    <row r="67" spans="1:8" ht="12.75">
      <c r="A67" s="272"/>
      <c r="B67" s="273"/>
      <c r="C67" s="271"/>
      <c r="D67" s="275"/>
      <c r="E67" s="275"/>
      <c r="F67" s="270"/>
      <c r="G67" s="271"/>
      <c r="H67" s="3"/>
    </row>
    <row r="68" spans="1:8" ht="12.75">
      <c r="A68" s="272"/>
      <c r="B68" s="274"/>
      <c r="C68" s="271"/>
      <c r="D68" s="275"/>
      <c r="E68" s="275"/>
      <c r="F68" s="270"/>
      <c r="G68" s="271"/>
      <c r="H68" s="3"/>
    </row>
    <row r="69" spans="1:8" ht="12.75">
      <c r="A69" s="272"/>
      <c r="B69" s="273"/>
      <c r="C69" s="271"/>
      <c r="D69" s="275"/>
      <c r="E69" s="275"/>
      <c r="F69" s="270"/>
      <c r="G69" s="271"/>
      <c r="H69" s="3"/>
    </row>
    <row r="70" spans="1:8" ht="12.75">
      <c r="A70" s="272"/>
      <c r="B70" s="274"/>
      <c r="C70" s="271"/>
      <c r="D70" s="275"/>
      <c r="E70" s="275"/>
      <c r="F70" s="270"/>
      <c r="G70" s="271"/>
      <c r="H70" s="3"/>
    </row>
    <row r="71" spans="1:8" ht="12.75">
      <c r="A71" s="272"/>
      <c r="B71" s="273"/>
      <c r="C71" s="271"/>
      <c r="D71" s="275"/>
      <c r="E71" s="275"/>
      <c r="F71" s="270"/>
      <c r="G71" s="271"/>
      <c r="H71" s="3"/>
    </row>
    <row r="72" spans="1:8" ht="12.75">
      <c r="A72" s="272"/>
      <c r="B72" s="274"/>
      <c r="C72" s="271"/>
      <c r="D72" s="275"/>
      <c r="E72" s="275"/>
      <c r="F72" s="270"/>
      <c r="G72" s="271"/>
      <c r="H72" s="3"/>
    </row>
    <row r="73" spans="1:8" ht="12.75">
      <c r="A73" s="272"/>
      <c r="B73" s="273"/>
      <c r="C73" s="271"/>
      <c r="D73" s="275"/>
      <c r="E73" s="275"/>
      <c r="F73" s="270"/>
      <c r="G73" s="271"/>
      <c r="H73" s="3"/>
    </row>
    <row r="74" spans="1:8" ht="12.75">
      <c r="A74" s="272"/>
      <c r="B74" s="274"/>
      <c r="C74" s="271"/>
      <c r="D74" s="275"/>
      <c r="E74" s="275"/>
      <c r="F74" s="270"/>
      <c r="G74" s="271"/>
      <c r="H74" s="3"/>
    </row>
    <row r="75" spans="1:8" ht="12.75">
      <c r="A75" s="272"/>
      <c r="B75" s="273"/>
      <c r="C75" s="271"/>
      <c r="D75" s="275"/>
      <c r="E75" s="275"/>
      <c r="F75" s="270"/>
      <c r="G75" s="271"/>
      <c r="H75" s="3"/>
    </row>
    <row r="76" spans="1:8" ht="12.75">
      <c r="A76" s="272"/>
      <c r="B76" s="274"/>
      <c r="C76" s="271"/>
      <c r="D76" s="275"/>
      <c r="E76" s="275"/>
      <c r="F76" s="270"/>
      <c r="G76" s="271"/>
      <c r="H76" s="3"/>
    </row>
    <row r="77" spans="1:8" ht="12.75">
      <c r="A77" s="272"/>
      <c r="B77" s="273"/>
      <c r="C77" s="271"/>
      <c r="D77" s="275"/>
      <c r="E77" s="275"/>
      <c r="F77" s="270"/>
      <c r="G77" s="271"/>
      <c r="H77" s="3"/>
    </row>
    <row r="78" spans="1:8" ht="12.75">
      <c r="A78" s="272"/>
      <c r="B78" s="274"/>
      <c r="C78" s="271"/>
      <c r="D78" s="275"/>
      <c r="E78" s="275"/>
      <c r="F78" s="270"/>
      <c r="G78" s="271"/>
      <c r="H78" s="3"/>
    </row>
    <row r="79" spans="1:8" ht="12.75">
      <c r="A79" s="272"/>
      <c r="B79" s="273"/>
      <c r="C79" s="271"/>
      <c r="D79" s="275"/>
      <c r="E79" s="275"/>
      <c r="F79" s="270"/>
      <c r="G79" s="271"/>
      <c r="H79" s="3"/>
    </row>
    <row r="80" spans="1:8" ht="12.75">
      <c r="A80" s="272"/>
      <c r="B80" s="274"/>
      <c r="C80" s="271"/>
      <c r="D80" s="275"/>
      <c r="E80" s="275"/>
      <c r="F80" s="270"/>
      <c r="G80" s="271"/>
      <c r="H80" s="3"/>
    </row>
    <row r="81" spans="1:8" ht="12.75">
      <c r="A81" s="272"/>
      <c r="B81" s="273"/>
      <c r="C81" s="271"/>
      <c r="D81" s="275"/>
      <c r="E81" s="275"/>
      <c r="F81" s="270"/>
      <c r="G81" s="271"/>
      <c r="H81" s="3"/>
    </row>
    <row r="82" spans="1:8" ht="12.75">
      <c r="A82" s="272"/>
      <c r="B82" s="274"/>
      <c r="C82" s="271"/>
      <c r="D82" s="275"/>
      <c r="E82" s="275"/>
      <c r="F82" s="270"/>
      <c r="G82" s="271"/>
      <c r="H82" s="3"/>
    </row>
    <row r="83" spans="1:8" ht="12.75">
      <c r="A83" s="272"/>
      <c r="B83" s="273"/>
      <c r="C83" s="271"/>
      <c r="D83" s="275"/>
      <c r="E83" s="275"/>
      <c r="F83" s="270"/>
      <c r="G83" s="271"/>
      <c r="H83" s="3"/>
    </row>
    <row r="84" spans="1:8" ht="12.75">
      <c r="A84" s="272"/>
      <c r="B84" s="274"/>
      <c r="C84" s="271"/>
      <c r="D84" s="275"/>
      <c r="E84" s="275"/>
      <c r="F84" s="270"/>
      <c r="G84" s="271"/>
      <c r="H84" s="3"/>
    </row>
    <row r="85" spans="1:8" ht="12.75">
      <c r="A85" s="272"/>
      <c r="B85" s="273"/>
      <c r="C85" s="271"/>
      <c r="D85" s="275"/>
      <c r="E85" s="275"/>
      <c r="F85" s="270"/>
      <c r="G85" s="271"/>
      <c r="H85" s="3"/>
    </row>
    <row r="86" spans="1:8" ht="12.75">
      <c r="A86" s="272"/>
      <c r="B86" s="274"/>
      <c r="C86" s="271"/>
      <c r="D86" s="275"/>
      <c r="E86" s="275"/>
      <c r="F86" s="270"/>
      <c r="G86" s="271"/>
      <c r="H86" s="3"/>
    </row>
    <row r="87" spans="1:8" ht="12.75">
      <c r="A87" s="272"/>
      <c r="B87" s="273"/>
      <c r="C87" s="271"/>
      <c r="D87" s="275"/>
      <c r="E87" s="275"/>
      <c r="F87" s="270"/>
      <c r="G87" s="271"/>
      <c r="H87" s="3"/>
    </row>
    <row r="88" spans="1:8" ht="12.75">
      <c r="A88" s="272"/>
      <c r="B88" s="274"/>
      <c r="C88" s="271"/>
      <c r="D88" s="275"/>
      <c r="E88" s="275"/>
      <c r="F88" s="270"/>
      <c r="G88" s="271"/>
      <c r="H88" s="3"/>
    </row>
    <row r="89" spans="1:8" ht="12.75">
      <c r="A89" s="34"/>
      <c r="B89" s="35"/>
      <c r="C89" s="25"/>
      <c r="D89" s="26"/>
      <c r="E89" s="26"/>
      <c r="F89" s="36"/>
      <c r="G89" s="25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A1:G1"/>
    <mergeCell ref="E85:E86"/>
    <mergeCell ref="F85:F86"/>
    <mergeCell ref="G85:G86"/>
    <mergeCell ref="E81:E82"/>
    <mergeCell ref="F81:F82"/>
    <mergeCell ref="G81:G82"/>
    <mergeCell ref="A83:A84"/>
    <mergeCell ref="C85:C86"/>
    <mergeCell ref="D85:D86"/>
    <mergeCell ref="F87:F88"/>
    <mergeCell ref="G87:G88"/>
    <mergeCell ref="E83:E84"/>
    <mergeCell ref="F83:F84"/>
    <mergeCell ref="G83:G84"/>
    <mergeCell ref="E87:E88"/>
    <mergeCell ref="A87:A88"/>
    <mergeCell ref="B87:B88"/>
    <mergeCell ref="C87:C88"/>
    <mergeCell ref="D83:D84"/>
    <mergeCell ref="A85:A86"/>
    <mergeCell ref="B85:B86"/>
    <mergeCell ref="B83:B84"/>
    <mergeCell ref="C83:C84"/>
    <mergeCell ref="D87:D88"/>
    <mergeCell ref="A81:A82"/>
    <mergeCell ref="B81:B82"/>
    <mergeCell ref="C81:C82"/>
    <mergeCell ref="D81:D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B75:B76"/>
    <mergeCell ref="C75:C76"/>
    <mergeCell ref="D75:D76"/>
    <mergeCell ref="E75:E76"/>
    <mergeCell ref="C77:C78"/>
    <mergeCell ref="D77:D78"/>
    <mergeCell ref="E77:E78"/>
    <mergeCell ref="F77:F78"/>
    <mergeCell ref="F75:F76"/>
    <mergeCell ref="G75:G76"/>
    <mergeCell ref="A73:A74"/>
    <mergeCell ref="B73:B74"/>
    <mergeCell ref="C73:C74"/>
    <mergeCell ref="D73:D74"/>
    <mergeCell ref="E73:E74"/>
    <mergeCell ref="F73:F74"/>
    <mergeCell ref="G73:G74"/>
    <mergeCell ref="A75:A76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B67:B68"/>
    <mergeCell ref="C67:C68"/>
    <mergeCell ref="D67:D68"/>
    <mergeCell ref="E67:E68"/>
    <mergeCell ref="C69:C70"/>
    <mergeCell ref="D69:D70"/>
    <mergeCell ref="E69:E70"/>
    <mergeCell ref="F69:F70"/>
    <mergeCell ref="F67:F68"/>
    <mergeCell ref="G67:G68"/>
    <mergeCell ref="A65:A66"/>
    <mergeCell ref="B65:B66"/>
    <mergeCell ref="C65:C66"/>
    <mergeCell ref="D65:D66"/>
    <mergeCell ref="E65:E66"/>
    <mergeCell ref="F65:F66"/>
    <mergeCell ref="G65:G66"/>
    <mergeCell ref="A67:A68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B59:B60"/>
    <mergeCell ref="C59:C60"/>
    <mergeCell ref="D59:D60"/>
    <mergeCell ref="E59:E60"/>
    <mergeCell ref="C61:C62"/>
    <mergeCell ref="D61:D62"/>
    <mergeCell ref="E61:E62"/>
    <mergeCell ref="F61:F62"/>
    <mergeCell ref="F59:F60"/>
    <mergeCell ref="G59:G60"/>
    <mergeCell ref="A57:A58"/>
    <mergeCell ref="B57:B58"/>
    <mergeCell ref="C57:C58"/>
    <mergeCell ref="D57:D58"/>
    <mergeCell ref="E57:E58"/>
    <mergeCell ref="F57:F58"/>
    <mergeCell ref="G57:G58"/>
    <mergeCell ref="A59:A60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B51:B52"/>
    <mergeCell ref="C51:C52"/>
    <mergeCell ref="D51:D52"/>
    <mergeCell ref="E51:E52"/>
    <mergeCell ref="C53:C54"/>
    <mergeCell ref="D53:D54"/>
    <mergeCell ref="E53:E54"/>
    <mergeCell ref="F53:F54"/>
    <mergeCell ref="F51:F52"/>
    <mergeCell ref="G51:G52"/>
    <mergeCell ref="A49:A50"/>
    <mergeCell ref="B49:B50"/>
    <mergeCell ref="C49:C50"/>
    <mergeCell ref="D49:D50"/>
    <mergeCell ref="E49:E50"/>
    <mergeCell ref="F49:F50"/>
    <mergeCell ref="G49:G50"/>
    <mergeCell ref="A51:A52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B43:B44"/>
    <mergeCell ref="C43:C44"/>
    <mergeCell ref="D43:D44"/>
    <mergeCell ref="E43:E44"/>
    <mergeCell ref="C45:C46"/>
    <mergeCell ref="D45:D46"/>
    <mergeCell ref="E45:E46"/>
    <mergeCell ref="F45:F46"/>
    <mergeCell ref="F43:F44"/>
    <mergeCell ref="G43:G44"/>
    <mergeCell ref="A41:A42"/>
    <mergeCell ref="B41:B42"/>
    <mergeCell ref="C41:C42"/>
    <mergeCell ref="D41:D42"/>
    <mergeCell ref="E41:E42"/>
    <mergeCell ref="F41:F42"/>
    <mergeCell ref="G41:G42"/>
    <mergeCell ref="A43:A44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B35:B36"/>
    <mergeCell ref="C35:C36"/>
    <mergeCell ref="D35:D36"/>
    <mergeCell ref="E35:E36"/>
    <mergeCell ref="C37:C38"/>
    <mergeCell ref="D37:D38"/>
    <mergeCell ref="E37:E38"/>
    <mergeCell ref="F37:F38"/>
    <mergeCell ref="F35:F36"/>
    <mergeCell ref="G35:G36"/>
    <mergeCell ref="A33:A34"/>
    <mergeCell ref="B33:B34"/>
    <mergeCell ref="C33:C34"/>
    <mergeCell ref="D33:D34"/>
    <mergeCell ref="E33:E34"/>
    <mergeCell ref="F33:F34"/>
    <mergeCell ref="G33:G34"/>
    <mergeCell ref="A35:A36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B27:B28"/>
    <mergeCell ref="C27:C28"/>
    <mergeCell ref="D27:D28"/>
    <mergeCell ref="E27:E28"/>
    <mergeCell ref="C29:C30"/>
    <mergeCell ref="D29:D30"/>
    <mergeCell ref="E29:E30"/>
    <mergeCell ref="F29:F30"/>
    <mergeCell ref="F27:F28"/>
    <mergeCell ref="G27:G28"/>
    <mergeCell ref="A25:A26"/>
    <mergeCell ref="B25:B26"/>
    <mergeCell ref="C25:C26"/>
    <mergeCell ref="D25:D26"/>
    <mergeCell ref="E25:E26"/>
    <mergeCell ref="F25:F26"/>
    <mergeCell ref="G25:G26"/>
    <mergeCell ref="A27:A2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C9:C10"/>
    <mergeCell ref="D9:D10"/>
    <mergeCell ref="E13:E14"/>
    <mergeCell ref="F13:F14"/>
    <mergeCell ref="C13:C14"/>
    <mergeCell ref="D13:D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A17:A18"/>
    <mergeCell ref="B17:B18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21:E22"/>
    <mergeCell ref="F21:F22"/>
    <mergeCell ref="A21:A22"/>
    <mergeCell ref="B21:B22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31">
      <selection activeCell="A27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    &gt;78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261" t="s">
        <v>28</v>
      </c>
      <c r="B4" s="261" t="s">
        <v>4</v>
      </c>
      <c r="C4" s="283" t="s">
        <v>2</v>
      </c>
      <c r="D4" s="261" t="s">
        <v>19</v>
      </c>
      <c r="E4" s="261" t="s">
        <v>20</v>
      </c>
      <c r="F4" s="261" t="s">
        <v>21</v>
      </c>
      <c r="G4" s="261" t="s">
        <v>22</v>
      </c>
      <c r="H4" s="261" t="s">
        <v>23</v>
      </c>
      <c r="I4" s="261" t="s">
        <v>24</v>
      </c>
    </row>
    <row r="5" spans="1:9" ht="12.75">
      <c r="A5" s="280"/>
      <c r="B5" s="280"/>
      <c r="C5" s="280"/>
      <c r="D5" s="280"/>
      <c r="E5" s="280"/>
      <c r="F5" s="280"/>
      <c r="G5" s="280"/>
      <c r="H5" s="280"/>
      <c r="I5" s="280"/>
    </row>
    <row r="6" spans="1:9" ht="12.75">
      <c r="A6" s="281"/>
      <c r="B6" s="284">
        <v>3</v>
      </c>
      <c r="C6" s="277" t="str">
        <f>VLOOKUP(B6,'пр.взв'!B7:E24,2,FALSE)</f>
        <v>КРИВОБОКОВ Антон Дмитриевич</v>
      </c>
      <c r="D6" s="277" t="str">
        <f>VLOOKUP(B6,'пр.взв'!B7:G24,3,FALSE)</f>
        <v>09.04.93 1</v>
      </c>
      <c r="E6" s="277" t="str">
        <f>VLOOKUP(B6,'пр.взв'!B7:G24,4,FALSE)</f>
        <v>С.Петербург МО</v>
      </c>
      <c r="F6" s="278"/>
      <c r="G6" s="282"/>
      <c r="H6" s="263"/>
      <c r="I6" s="261"/>
    </row>
    <row r="7" spans="1:9" ht="12.75">
      <c r="A7" s="281"/>
      <c r="B7" s="261"/>
      <c r="C7" s="277"/>
      <c r="D7" s="277"/>
      <c r="E7" s="277"/>
      <c r="F7" s="278"/>
      <c r="G7" s="278"/>
      <c r="H7" s="263"/>
      <c r="I7" s="261"/>
    </row>
    <row r="8" spans="1:9" ht="12.75">
      <c r="A8" s="279"/>
      <c r="B8" s="284">
        <v>6</v>
      </c>
      <c r="C8" s="277" t="str">
        <f>VLOOKUP(B8,'пр.взв'!B7:E26,2,FALSE)</f>
        <v>АРАКЕЛЯН Геворг Максимович </v>
      </c>
      <c r="D8" s="277" t="str">
        <f>VLOOKUP(B8,'пр.взв'!B7:G26,3,FALSE)</f>
        <v>12.01.93 1</v>
      </c>
      <c r="E8" s="277" t="str">
        <f>VLOOKUP(B8,'пр.взв'!B7:G26,4,FALSE)</f>
        <v>ЦФО Рязанская Рязань МО</v>
      </c>
      <c r="F8" s="278"/>
      <c r="G8" s="278"/>
      <c r="H8" s="261"/>
      <c r="I8" s="261"/>
    </row>
    <row r="9" spans="1:9" ht="12.75">
      <c r="A9" s="279"/>
      <c r="B9" s="261"/>
      <c r="C9" s="277"/>
      <c r="D9" s="277"/>
      <c r="E9" s="277"/>
      <c r="F9" s="278"/>
      <c r="G9" s="278"/>
      <c r="H9" s="261"/>
      <c r="I9" s="261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7" t="str">
        <f>HYPERLINK('пр.взв'!D4)</f>
        <v>В.к.     &gt;78      кг.</v>
      </c>
    </row>
    <row r="16" spans="1:9" ht="12.75">
      <c r="A16" s="261" t="s">
        <v>28</v>
      </c>
      <c r="B16" s="261" t="s">
        <v>4</v>
      </c>
      <c r="C16" s="283" t="s">
        <v>2</v>
      </c>
      <c r="D16" s="261" t="s">
        <v>19</v>
      </c>
      <c r="E16" s="261" t="s">
        <v>20</v>
      </c>
      <c r="F16" s="261" t="s">
        <v>21</v>
      </c>
      <c r="G16" s="261" t="s">
        <v>22</v>
      </c>
      <c r="H16" s="261" t="s">
        <v>23</v>
      </c>
      <c r="I16" s="261" t="s">
        <v>24</v>
      </c>
    </row>
    <row r="17" spans="1:9" ht="12.75">
      <c r="A17" s="280"/>
      <c r="B17" s="280"/>
      <c r="C17" s="280"/>
      <c r="D17" s="280"/>
      <c r="E17" s="280"/>
      <c r="F17" s="280"/>
      <c r="G17" s="280"/>
      <c r="H17" s="280"/>
      <c r="I17" s="280"/>
    </row>
    <row r="18" spans="1:9" ht="12.75">
      <c r="A18" s="281"/>
      <c r="B18" s="284">
        <v>9</v>
      </c>
      <c r="C18" s="277" t="str">
        <f>VLOOKUP(B18,'пр.взв'!B7:E36,2,FALSE)</f>
        <v>ХАКУРИНОВ Хазрет Ибрагимович</v>
      </c>
      <c r="D18" s="277" t="str">
        <f>VLOOKUP(B18,'пр.взв'!B7:G36,3,FALSE)</f>
        <v>04.02.93 КМС</v>
      </c>
      <c r="E18" s="277" t="str">
        <f>VLOOKUP(B18,'пр.взв'!B7:G36,4,FALSE)</f>
        <v>ЮФО Адыгея Майкоп ВС</v>
      </c>
      <c r="F18" s="278"/>
      <c r="G18" s="282"/>
      <c r="H18" s="263"/>
      <c r="I18" s="261"/>
    </row>
    <row r="19" spans="1:9" ht="12.75">
      <c r="A19" s="281"/>
      <c r="B19" s="261"/>
      <c r="C19" s="277"/>
      <c r="D19" s="277"/>
      <c r="E19" s="277"/>
      <c r="F19" s="278"/>
      <c r="G19" s="278"/>
      <c r="H19" s="263"/>
      <c r="I19" s="261"/>
    </row>
    <row r="20" spans="1:9" ht="12.75">
      <c r="A20" s="279"/>
      <c r="B20" s="284">
        <v>5</v>
      </c>
      <c r="C20" s="277" t="str">
        <f>VLOOKUP(B20,'пр.взв'!B7:E38,2,FALSE)</f>
        <v>ЖАРОВ Анатолий Александрович</v>
      </c>
      <c r="D20" s="277" t="str">
        <f>VLOOKUP(B20,'пр.взв'!B7:G38,3,FALSE)</f>
        <v>18.08.1993 3</v>
      </c>
      <c r="E20" s="277" t="str">
        <f>VLOOKUP(B20,'пр.взв'!B7:G38,4,FALSE)</f>
        <v>Москва СКТ</v>
      </c>
      <c r="F20" s="278"/>
      <c r="G20" s="278"/>
      <c r="H20" s="261"/>
      <c r="I20" s="261"/>
    </row>
    <row r="21" spans="1:9" ht="12.75">
      <c r="A21" s="279"/>
      <c r="B21" s="261"/>
      <c r="C21" s="277"/>
      <c r="D21" s="277"/>
      <c r="E21" s="277"/>
      <c r="F21" s="278"/>
      <c r="G21" s="278"/>
      <c r="H21" s="261"/>
      <c r="I21" s="261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7" t="str">
        <f>HYPERLINK('пр.взв'!D4)</f>
        <v>В.к.     &gt;78      кг.</v>
      </c>
    </row>
    <row r="29" spans="1:9" ht="12.75">
      <c r="A29" s="261" t="s">
        <v>28</v>
      </c>
      <c r="B29" s="261" t="s">
        <v>4</v>
      </c>
      <c r="C29" s="283" t="s">
        <v>2</v>
      </c>
      <c r="D29" s="261" t="s">
        <v>19</v>
      </c>
      <c r="E29" s="261" t="s">
        <v>20</v>
      </c>
      <c r="F29" s="261" t="s">
        <v>21</v>
      </c>
      <c r="G29" s="261" t="s">
        <v>22</v>
      </c>
      <c r="H29" s="261" t="s">
        <v>23</v>
      </c>
      <c r="I29" s="261" t="s">
        <v>24</v>
      </c>
    </row>
    <row r="30" spans="1:9" ht="12.75">
      <c r="A30" s="280"/>
      <c r="B30" s="280"/>
      <c r="C30" s="280"/>
      <c r="D30" s="280"/>
      <c r="E30" s="280"/>
      <c r="F30" s="280"/>
      <c r="G30" s="280"/>
      <c r="H30" s="280"/>
      <c r="I30" s="280"/>
    </row>
    <row r="31" spans="1:9" ht="12.75">
      <c r="A31" s="281"/>
      <c r="B31" s="261">
        <v>3</v>
      </c>
      <c r="C31" s="277" t="str">
        <f>VLOOKUP(B31,'пр.взв'!B7:E49,2,FALSE)</f>
        <v>КРИВОБОКОВ Антон Дмитриевич</v>
      </c>
      <c r="D31" s="277" t="str">
        <f>VLOOKUP(B31,'пр.взв'!B7:G49,3,FALSE)</f>
        <v>09.04.93 1</v>
      </c>
      <c r="E31" s="277" t="str">
        <f>VLOOKUP(B31,'пр.взв'!B7:G49,4,FALSE)</f>
        <v>С.Петербург МО</v>
      </c>
      <c r="F31" s="278"/>
      <c r="G31" s="282"/>
      <c r="H31" s="263"/>
      <c r="I31" s="261"/>
    </row>
    <row r="32" spans="1:9" ht="12.75">
      <c r="A32" s="281"/>
      <c r="B32" s="261"/>
      <c r="C32" s="277"/>
      <c r="D32" s="277"/>
      <c r="E32" s="277"/>
      <c r="F32" s="278"/>
      <c r="G32" s="278"/>
      <c r="H32" s="263"/>
      <c r="I32" s="261"/>
    </row>
    <row r="33" spans="1:9" ht="12.75">
      <c r="A33" s="279"/>
      <c r="B33" s="261">
        <v>9</v>
      </c>
      <c r="C33" s="277" t="str">
        <f>VLOOKUP(B33,'пр.взв'!B7:E51,2,FALSE)</f>
        <v>ХАКУРИНОВ Хазрет Ибрагимович</v>
      </c>
      <c r="D33" s="277" t="str">
        <f>VLOOKUP(B33,'пр.взв'!B7:G51,3,FALSE)</f>
        <v>04.02.93 КМС</v>
      </c>
      <c r="E33" s="277" t="str">
        <f>VLOOKUP(B33,'пр.взв'!B7:G51,4,FALSE)</f>
        <v>ЮФО Адыгея Майкоп ВС</v>
      </c>
      <c r="F33" s="278"/>
      <c r="G33" s="278"/>
      <c r="H33" s="261"/>
      <c r="I33" s="261"/>
    </row>
    <row r="34" spans="1:9" ht="12.75">
      <c r="A34" s="279"/>
      <c r="B34" s="261"/>
      <c r="C34" s="277"/>
      <c r="D34" s="277"/>
      <c r="E34" s="277"/>
      <c r="F34" s="278"/>
      <c r="G34" s="278"/>
      <c r="H34" s="261"/>
      <c r="I34" s="261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2009-07-18T13:38:39Z</cp:lastPrinted>
  <dcterms:created xsi:type="dcterms:W3CDTF">1996-10-08T23:32:33Z</dcterms:created>
  <dcterms:modified xsi:type="dcterms:W3CDTF">2009-07-18T13:39:15Z</dcterms:modified>
  <cp:category/>
  <cp:version/>
  <cp:contentType/>
  <cp:contentStatus/>
</cp:coreProperties>
</file>