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-Ф ФИНАЛ" sheetId="3" r:id="rId3"/>
    <sheet name="пр.взвешивания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<sst xmlns="http://schemas.openxmlformats.org/spreadsheetml/2006/main" count="193" uniqueCount="77">
  <si>
    <t>№ п/п</t>
  </si>
  <si>
    <t>№ п/ж</t>
  </si>
  <si>
    <t>Ф.И.О</t>
  </si>
  <si>
    <t>Дата рожд., разряд</t>
  </si>
  <si>
    <t>Округ, субъект, город, ведомство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</si>
  <si>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</si>
  <si>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</si>
  <si>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</si>
  <si>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</si>
  <si>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</si>
  <si>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</si>
  <si>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</si>
  <si>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</si>
  <si>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</si>
  <si>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</si>
  <si>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</si>
  <si>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</si>
  <si>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</si>
  <si>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</si>
  <si>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</si>
  <si>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</si>
  <si>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</si>
  <si>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</si>
  <si>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</si>
  <si>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</si>
  <si>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ПОЛФИНАЛ</t>
  </si>
  <si>
    <t>ВСТРЕЧА 1</t>
  </si>
  <si>
    <t>Цвет</t>
  </si>
  <si>
    <t xml:space="preserve">ПРОТОКОЛ ХОДА СОРЕВНОВАНИЙ       </t>
  </si>
  <si>
    <t>ВСЕРОССИЙСКАЯ ФЕДЕРАЦИЯ САМБО</t>
  </si>
  <si>
    <t>спортшкола</t>
  </si>
  <si>
    <t>КОРШУНОВА Инга Сергеевна</t>
  </si>
  <si>
    <t>26.03.93 кмс</t>
  </si>
  <si>
    <t>Москва МКС</t>
  </si>
  <si>
    <t>СДЮШОР</t>
  </si>
  <si>
    <t>Дугаева НС Козлов АВ</t>
  </si>
  <si>
    <t>ПУШКИНА Екатерина Сергеевна</t>
  </si>
  <si>
    <t>12.07.94 1</t>
  </si>
  <si>
    <t>ЮФО Волгоградская Волгоград</t>
  </si>
  <si>
    <t>Дьяконов АА</t>
  </si>
  <si>
    <t>АКУЛЕНКО Гретта Довлетмурадовна</t>
  </si>
  <si>
    <t>02.12.94 1ю</t>
  </si>
  <si>
    <t>УФО Тюменская Тобольск</t>
  </si>
  <si>
    <t>Кочетов АВ</t>
  </si>
  <si>
    <t>СУПРУНОВА Юлия Александровна</t>
  </si>
  <si>
    <t>16.04.94, 1 р.</t>
  </si>
  <si>
    <t>СФО, Кемер.обл., Прокоп., МО</t>
  </si>
  <si>
    <t xml:space="preserve">ДЮСШ </t>
  </si>
  <si>
    <t>Носиков В.В.</t>
  </si>
  <si>
    <t>ЖИЖИНА Анна Владимировна</t>
  </si>
  <si>
    <t>28.09.93 кмс</t>
  </si>
  <si>
    <t>ЦФО Брянская Брянск МО</t>
  </si>
  <si>
    <t>ДЮСШ</t>
  </si>
  <si>
    <t>Терешок АА</t>
  </si>
  <si>
    <t>ЗАХАРОВА Екатерина Викторовна</t>
  </si>
  <si>
    <t>28.02.93 1ю</t>
  </si>
  <si>
    <t>ДВФО Приморский Владивосток ПР</t>
  </si>
  <si>
    <t>Бартош ОВ</t>
  </si>
  <si>
    <t>МАЛЬЦЕВА Валентина Михайловна</t>
  </si>
  <si>
    <t>15.02.93 1р</t>
  </si>
  <si>
    <t>ПФО Пермский край, Пермь, Д</t>
  </si>
  <si>
    <t>Судаков В.</t>
  </si>
  <si>
    <t>в.к.   70       кг.</t>
  </si>
  <si>
    <t>В.К. 70</t>
  </si>
  <si>
    <t>2'40''</t>
  </si>
  <si>
    <t>3'50''</t>
  </si>
  <si>
    <t>2'55''</t>
  </si>
  <si>
    <t>1'20''</t>
  </si>
  <si>
    <t>2'15''</t>
  </si>
  <si>
    <t>2'49''</t>
  </si>
  <si>
    <t>2'25''</t>
  </si>
  <si>
    <t>7</t>
  </si>
  <si>
    <t>5</t>
  </si>
  <si>
    <t>4:0</t>
  </si>
  <si>
    <t>3:0</t>
  </si>
  <si>
    <t>3:1</t>
  </si>
  <si>
    <t>Терешок АА Терешок 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</si>
</sst>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sz val="10"/>
      <color indexed="10"/>
      <name val="Arial Narrow"/>
      <family val="2"/>
    </font>
    <font>
      <sz val="10"/>
      <color indexed="9"/>
      <name val="Arial"/>
      <family val="0"/>
    </font>
    <font>
      <b/>
      <i/>
      <sz val="12"/>
      <name val="Georgia"/>
      <family val="1"/>
    </font>
    <font>
      <b/>
      <sz val="9"/>
      <name val="Arial Narrow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 Narrow"/>
      <family val="2"/>
    </font>
    <font>
      <b/>
      <sz val="12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15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0" fillId="0" borderId="6" xfId="15" applyFont="1" applyBorder="1" applyAlignment="1">
      <alignment horizontal="center"/>
    </xf>
    <xf numFmtId="0" fontId="0" fillId="0" borderId="7" xfId="15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15" applyFont="1" applyBorder="1" applyAlignment="1">
      <alignment horizontal="center"/>
    </xf>
    <xf numFmtId="0" fontId="2" fillId="0" borderId="10" xfId="15" applyFont="1" applyBorder="1" applyAlignment="1">
      <alignment horizontal="center"/>
    </xf>
    <xf numFmtId="0" fontId="0" fillId="0" borderId="11" xfId="15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2" borderId="1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14" xfId="15" applyFont="1" applyBorder="1" applyAlignment="1">
      <alignment horizontal="center"/>
    </xf>
    <xf numFmtId="0" fontId="0" fillId="0" borderId="10" xfId="15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15" applyFont="1" applyBorder="1" applyAlignment="1">
      <alignment vertical="center" wrapText="1"/>
    </xf>
    <xf numFmtId="0" fontId="2" fillId="0" borderId="0" xfId="15" applyFont="1" applyBorder="1" applyAlignment="1">
      <alignment vertical="center" wrapText="1"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15" applyFont="1" applyAlignment="1">
      <alignment/>
    </xf>
    <xf numFmtId="0" fontId="0" fillId="0" borderId="15" xfId="15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" fillId="0" borderId="16" xfId="15" applyFont="1" applyBorder="1" applyAlignment="1">
      <alignment horizontal="center"/>
    </xf>
    <xf numFmtId="0" fontId="2" fillId="0" borderId="17" xfId="15" applyFont="1" applyBorder="1" applyAlignment="1">
      <alignment horizontal="center"/>
    </xf>
    <xf numFmtId="0" fontId="2" fillId="0" borderId="18" xfId="15" applyFont="1" applyBorder="1" applyAlignment="1">
      <alignment horizontal="center"/>
    </xf>
    <xf numFmtId="0" fontId="2" fillId="2" borderId="19" xfId="15" applyFont="1" applyFill="1" applyBorder="1" applyAlignment="1">
      <alignment horizontal="center"/>
    </xf>
    <xf numFmtId="0" fontId="2" fillId="0" borderId="19" xfId="15" applyFont="1" applyBorder="1" applyAlignment="1">
      <alignment horizontal="center"/>
    </xf>
    <xf numFmtId="0" fontId="2" fillId="0" borderId="20" xfId="15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22" xfId="15" applyFont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0" borderId="24" xfId="15" applyFont="1" applyBorder="1" applyAlignment="1">
      <alignment horizontal="center"/>
    </xf>
    <xf numFmtId="0" fontId="2" fillId="0" borderId="25" xfId="15" applyFont="1" applyBorder="1" applyAlignment="1">
      <alignment horizontal="center"/>
    </xf>
    <xf numFmtId="0" fontId="0" fillId="0" borderId="26" xfId="15" applyFont="1" applyBorder="1" applyAlignment="1">
      <alignment horizontal="center"/>
    </xf>
    <xf numFmtId="0" fontId="2" fillId="2" borderId="25" xfId="15" applyFont="1" applyFill="1" applyBorder="1" applyAlignment="1">
      <alignment horizontal="center"/>
    </xf>
    <xf numFmtId="0" fontId="0" fillId="0" borderId="27" xfId="15" applyFont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34" xfId="15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3" fillId="0" borderId="41" xfId="15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7" fillId="0" borderId="43" xfId="15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3" fillId="0" borderId="35" xfId="15" applyFont="1" applyBorder="1" applyAlignment="1">
      <alignment horizontal="left" vertical="center" wrapText="1"/>
    </xf>
    <xf numFmtId="0" fontId="3" fillId="0" borderId="42" xfId="15" applyFont="1" applyBorder="1" applyAlignment="1">
      <alignment horizontal="center" vertical="center" wrapText="1"/>
    </xf>
    <xf numFmtId="0" fontId="17" fillId="0" borderId="44" xfId="15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59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left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left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14" fillId="4" borderId="56" xfId="15" applyNumberFormat="1" applyFont="1" applyFill="1" applyBorder="1" applyAlignment="1" applyProtection="1">
      <alignment horizontal="center" vertical="center" wrapText="1"/>
      <protection/>
    </xf>
    <xf numFmtId="0" fontId="14" fillId="4" borderId="57" xfId="15" applyNumberFormat="1" applyFont="1" applyFill="1" applyBorder="1" applyAlignment="1" applyProtection="1">
      <alignment horizontal="center" vertical="center" wrapText="1"/>
      <protection/>
    </xf>
    <xf numFmtId="0" fontId="14" fillId="4" borderId="58" xfId="15" applyNumberFormat="1" applyFont="1" applyFill="1" applyBorder="1" applyAlignment="1" applyProtection="1">
      <alignment horizontal="center" vertical="center" wrapText="1"/>
      <protection/>
    </xf>
    <xf numFmtId="0" fontId="9" fillId="0" borderId="6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6" borderId="56" xfId="0" applyFont="1" applyFill="1" applyBorder="1" applyAlignment="1">
      <alignment horizontal="center" vertical="center"/>
    </xf>
    <xf numFmtId="0" fontId="9" fillId="6" borderId="58" xfId="0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17" fillId="0" borderId="49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3" xfId="15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15" applyFont="1" applyBorder="1" applyAlignment="1">
      <alignment horizontal="left" vertical="center" wrapText="1"/>
    </xf>
    <xf numFmtId="0" fontId="3" fillId="0" borderId="53" xfId="15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49" fontId="7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15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2" xfId="15" applyFont="1" applyBorder="1" applyAlignment="1">
      <alignment horizontal="left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0" fontId="19" fillId="0" borderId="52" xfId="15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19" fillId="0" borderId="16" xfId="15" applyFont="1" applyBorder="1" applyAlignment="1">
      <alignment horizontal="center" vertical="center" wrapText="1"/>
    </xf>
    <xf numFmtId="0" fontId="3" fillId="7" borderId="53" xfId="0" applyFont="1" applyFill="1" applyBorder="1" applyAlignment="1">
      <alignment horizontal="center" vertical="center" wrapText="1"/>
    </xf>
    <xf numFmtId="0" fontId="0" fillId="0" borderId="53" xfId="15" applyFont="1" applyBorder="1" applyAlignment="1">
      <alignment horizontal="center" vertical="center" wrapText="1"/>
    </xf>
    <xf numFmtId="0" fontId="3" fillId="0" borderId="53" xfId="15" applyFont="1" applyFill="1" applyBorder="1" applyAlignment="1">
      <alignment horizontal="left" vertical="center" wrapText="1"/>
    </xf>
    <xf numFmtId="0" fontId="3" fillId="8" borderId="53" xfId="0" applyFont="1" applyFill="1" applyBorder="1" applyAlignment="1">
      <alignment horizontal="center" vertical="center" wrapText="1"/>
    </xf>
    <xf numFmtId="0" fontId="3" fillId="0" borderId="53" xfId="15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3" xfId="0" applyFont="1" applyBorder="1" applyAlignment="1">
      <alignment vertical="center" wrapText="1"/>
    </xf>
    <xf numFmtId="0" fontId="3" fillId="9" borderId="53" xfId="0" applyNumberFormat="1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</xdr:col>
      <xdr:colOff>533400</xdr:colOff>
      <xdr:row>2</xdr:row>
      <xdr:rowOff>295275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17</xdr:col>
      <xdr:colOff>28575</xdr:colOff>
      <xdr:row>2</xdr:row>
      <xdr:rowOff>400050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34350" y="0"/>
          <a:ext cx="1419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800100</xdr:colOff>
      <xdr:row>28</xdr:row>
      <xdr:rowOff>76200</xdr:rowOff>
    </xdr:from>
    <xdr:to>
      <xdr:col>14</xdr:col>
      <xdr:colOff>666750</xdr:colOff>
      <xdr:row>35</xdr:row>
      <xdr:rowOff>142875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3740" t="76873" r="44581" b="11875"/>
        <a:stretch>
          <a:fillRect/>
        </a:stretch>
      </xdr:blipFill>
      <xdr:spPr>
        <a:xfrm>
          <a:off x="6296025" y="5981700"/>
          <a:ext cx="1685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847725</xdr:colOff>
      <xdr:row>26</xdr:row>
      <xdr:rowOff>9525</xdr:rowOff>
    </xdr:from>
    <xdr:to>
      <xdr:col>15</xdr:col>
      <xdr:colOff>19050</xdr:colOff>
      <xdr:row>32</xdr:row>
      <xdr:rowOff>95250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6716" t="63302" r="50704" b="22947"/>
        <a:stretch>
          <a:fillRect/>
        </a:stretch>
      </xdr:blipFill>
      <xdr:spPr>
        <a:xfrm>
          <a:off x="6343650" y="5591175"/>
          <a:ext cx="1809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96;&#1072;\&#1056;&#1072;&#1073;&#1086;&#1095;&#1080;&#1081;%20&#1089;&#1090;&#1086;&#1083;\&#1057;&#1087;&#1072;&#1088;&#1090;&#1072;&#1082;&#1080;&#1072;&#1076;&#1072;%20&#1057;&#1040;&#1052;&#1041;&#1054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Летняя спартакиада учащихся России по САМБО среди  девушек 1993-94 гг.р</v>
          </cell>
        </row>
        <row r="3">
          <cell r="A3" t="str">
            <v>15 -19 июля 2009 г.                     г. Пенза</v>
          </cell>
        </row>
        <row r="6">
          <cell r="A6" t="str">
            <v>Гл. судья, судья МК</v>
          </cell>
          <cell r="G6" t="str">
            <v>А.Н. Мельников</v>
          </cell>
        </row>
        <row r="7">
          <cell r="G7" t="str">
            <v>/г. В.Пышма/</v>
          </cell>
        </row>
        <row r="8">
          <cell r="G8" t="str">
            <v>Н.Ю. Глушкова 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 ФИНАЛ"/>
      <sheetName val="пр. хода"/>
      <sheetName val="круги"/>
      <sheetName val="пр.взвешивания"/>
    </sheetNames>
    <sheetDataSet>
      <sheetData sheetId="3">
        <row r="5">
          <cell r="B5">
            <v>1</v>
          </cell>
          <cell r="C5" t="str">
            <v>ФРОЛКОВА Мария Витальевна</v>
          </cell>
          <cell r="D5" t="str">
            <v>12.04.93 2</v>
          </cell>
          <cell r="E5" t="str">
            <v>ДВФО Саха Покровск МО</v>
          </cell>
          <cell r="F5" t="str">
            <v>ДЮСШ</v>
          </cell>
          <cell r="G5" t="str">
            <v>Лоднев НП</v>
          </cell>
        </row>
        <row r="7">
          <cell r="B7">
            <v>2</v>
          </cell>
          <cell r="C7" t="str">
            <v>ЧЕРНЕВА Елена Александровна </v>
          </cell>
          <cell r="D7" t="str">
            <v>18.02.94, КМС</v>
          </cell>
          <cell r="E7" t="str">
            <v>ПФО Самарская  Самара,  МО</v>
          </cell>
          <cell r="G7" t="str">
            <v>Сараева А.А.</v>
          </cell>
        </row>
        <row r="9">
          <cell r="B9">
            <v>3</v>
          </cell>
          <cell r="C9" t="str">
            <v>ВЯЗОВСКАЯ Анастасия Андреевна</v>
          </cell>
          <cell r="D9" t="str">
            <v>26.01.93 1</v>
          </cell>
          <cell r="E9" t="str">
            <v>ЮФО Краснодарский Ейск МО</v>
          </cell>
          <cell r="F9" t="str">
            <v>СДЮШОР</v>
          </cell>
          <cell r="G9" t="str">
            <v>Ракалюк РГ</v>
          </cell>
        </row>
        <row r="11">
          <cell r="B11">
            <v>4</v>
          </cell>
          <cell r="C11" t="str">
            <v>ШКВАРУНЕЦ Мария Александровна</v>
          </cell>
          <cell r="D11" t="str">
            <v>20.03.93 кмс</v>
          </cell>
          <cell r="E11" t="str">
            <v>Москва МКС</v>
          </cell>
          <cell r="F11" t="str">
            <v>ЦО С-70</v>
          </cell>
          <cell r="G11" t="str">
            <v>Нариманов ТА Ходырев АН</v>
          </cell>
        </row>
        <row r="13">
          <cell r="B13">
            <v>5</v>
          </cell>
          <cell r="C13" t="str">
            <v>ЕВСЮКОВА Вероника Николаевна</v>
          </cell>
          <cell r="D13" t="str">
            <v>13.02.93,  КМС</v>
          </cell>
          <cell r="E13" t="str">
            <v>СФО, Новосиб.обл.,  Болотное, МО</v>
          </cell>
          <cell r="F13" t="str">
            <v>СДЮСШОР </v>
          </cell>
          <cell r="G13" t="str">
            <v>Александров Ю.П.</v>
          </cell>
        </row>
        <row r="15">
          <cell r="B15">
            <v>6</v>
          </cell>
          <cell r="C15" t="str">
            <v>БАРАНОВА Евгения Евгеньевна</v>
          </cell>
          <cell r="D15" t="str">
            <v>25.01.94 1</v>
          </cell>
          <cell r="E15" t="str">
            <v>ЦФО Тверская МО</v>
          </cell>
          <cell r="F15" t="str">
            <v>ДЮСШ</v>
          </cell>
          <cell r="G15" t="str">
            <v>Абрамян СЮ</v>
          </cell>
        </row>
        <row r="17">
          <cell r="B17">
            <v>7</v>
          </cell>
          <cell r="C17" t="str">
            <v>ВОЛКОВА Евгения Витальевна</v>
          </cell>
          <cell r="D17" t="str">
            <v>01.09.94 1</v>
          </cell>
          <cell r="E17" t="str">
            <v>СЗФО Карелия Петрозаводск МО</v>
          </cell>
          <cell r="F17" t="str">
            <v>ДЮСШ</v>
          </cell>
          <cell r="G17" t="str">
            <v>Мяттюнен ва</v>
          </cell>
        </row>
        <row r="19">
          <cell r="B19">
            <v>8</v>
          </cell>
          <cell r="C19" t="str">
            <v>КОРОЛЕВА Ольга Викторовна</v>
          </cell>
          <cell r="D19" t="str">
            <v>02.05.94 1ю</v>
          </cell>
          <cell r="E19" t="str">
            <v>УФО Тюменская Н.Тавда</v>
          </cell>
          <cell r="F19" t="str">
            <v>СДЮШОР</v>
          </cell>
          <cell r="G19" t="str">
            <v>Базадыров ЕВ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38"/>
  <sheetViews>
    <sheetView tabSelected="1" workbookViewId="0" topLeftCell="A1">
      <selection activeCell="Q34" sqref="A1:Q34"/>
    </sheetView>
  </sheetViews>
  <sheetFormatPr defaultColWidth="9.140625" defaultRowHeight="12.75"/>
  <cols>
    <col min="1" max="1" width="4.8515625" style="0" customWidth="1"/>
    <col min="2" max="2" width="20.8515625" style="0" customWidth="1"/>
    <col min="3" max="3" width="7.140625" style="0" customWidth="1"/>
    <col min="4" max="4" width="15.00390625" style="0" customWidth="1"/>
    <col min="5" max="10" width="4.7109375" style="0" customWidth="1"/>
    <col min="11" max="11" width="1.8515625" style="0" customWidth="1"/>
    <col min="12" max="12" width="4.421875" style="0" customWidth="1"/>
    <col min="13" max="13" width="19.7109375" style="0" customWidth="1"/>
    <col min="14" max="14" width="7.57421875" style="0" customWidth="1"/>
    <col min="15" max="15" width="12.28125" style="0" customWidth="1"/>
    <col min="16" max="16" width="7.7109375" style="0" customWidth="1"/>
    <col min="17" max="17" width="13.140625" style="0" customWidth="1"/>
  </cols>
  <sheetData>
    <row r="1" spans="1:17" ht="21.75" customHeight="1">
      <c r="A1" s="177" t="s">
        <v>29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18.75" customHeight="1" thickBot="1">
      <c r="A2" s="169" t="s">
        <v>28</v>
      </c>
      <c r="B2" s="170"/>
      <c r="C2" s="170"/>
      <c r="D2" s="170"/>
      <c r="E2" s="170"/>
      <c r="F2" s="170"/>
      <c r="G2" s="170"/>
      <c r="H2" s="170"/>
      <c r="I2" s="170"/>
      <c r="K2" s="171" t="str">
        <f>HYPERLINK('[2]реквизиты'!$L$7)</f>
        <v>ИТОГОВЫЙ ПРОТОКОЛ</v>
      </c>
      <c r="L2" s="171"/>
      <c r="M2" s="171"/>
      <c r="N2" s="171"/>
      <c r="O2" s="171"/>
      <c r="P2" s="171"/>
      <c r="Q2" s="36"/>
    </row>
    <row r="3" spans="1:17" ht="34.5" customHeight="1" thickBot="1">
      <c r="A3" s="11"/>
      <c r="B3" s="35"/>
      <c r="C3" s="173" t="str">
        <f>HYPERLINK('[1]реквизиты'!$A$2)</f>
        <v>IV Летняя спартакиада учащихся России по САМБО среди  девушек 1993-94 гг.р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5"/>
      <c r="O3" s="35"/>
      <c r="P3" s="35"/>
      <c r="Q3" s="35"/>
    </row>
    <row r="4" spans="1:17" ht="15" customHeight="1" thickBot="1">
      <c r="A4" s="172" t="str">
        <f>HYPERLINK('[1]реквизиты'!$A$3)</f>
        <v>15 -19 июля 2009 г.                     г. Пенза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1:17" ht="23.25" customHeight="1" thickBot="1">
      <c r="A5" s="3" t="s">
        <v>6</v>
      </c>
      <c r="D5" s="3"/>
      <c r="G5" s="176"/>
      <c r="H5" s="176"/>
      <c r="I5" s="176"/>
      <c r="N5" s="3"/>
      <c r="P5" s="178" t="s">
        <v>62</v>
      </c>
      <c r="Q5" s="179"/>
    </row>
    <row r="6" spans="1:17" ht="23.25" customHeight="1" thickBot="1">
      <c r="A6" s="81" t="s">
        <v>1</v>
      </c>
      <c r="B6" s="81" t="s">
        <v>7</v>
      </c>
      <c r="C6" s="81" t="s">
        <v>8</v>
      </c>
      <c r="D6" s="81" t="s">
        <v>9</v>
      </c>
      <c r="E6" s="128" t="s">
        <v>10</v>
      </c>
      <c r="F6" s="129"/>
      <c r="G6" s="140"/>
      <c r="H6" s="141"/>
      <c r="I6" s="82" t="s">
        <v>11</v>
      </c>
      <c r="J6" s="101" t="s">
        <v>12</v>
      </c>
      <c r="L6" s="136" t="s">
        <v>12</v>
      </c>
      <c r="M6" s="138" t="s">
        <v>2</v>
      </c>
      <c r="N6" s="143" t="s">
        <v>3</v>
      </c>
      <c r="O6" s="144" t="s">
        <v>4</v>
      </c>
      <c r="P6" s="146" t="s">
        <v>30</v>
      </c>
      <c r="Q6" s="148" t="s">
        <v>5</v>
      </c>
    </row>
    <row r="7" spans="1:17" ht="16.5" customHeight="1" thickBot="1">
      <c r="A7" s="82"/>
      <c r="B7" s="82"/>
      <c r="C7" s="82"/>
      <c r="D7" s="91"/>
      <c r="E7" s="32">
        <v>1</v>
      </c>
      <c r="F7" s="33">
        <v>2</v>
      </c>
      <c r="G7" s="33">
        <v>3</v>
      </c>
      <c r="H7" s="34">
        <v>4</v>
      </c>
      <c r="I7" s="142"/>
      <c r="J7" s="102"/>
      <c r="L7" s="137"/>
      <c r="M7" s="139"/>
      <c r="N7" s="108"/>
      <c r="O7" s="145"/>
      <c r="P7" s="147"/>
      <c r="Q7" s="149"/>
    </row>
    <row r="8" spans="1:17" ht="15" customHeight="1">
      <c r="A8" s="83">
        <v>1</v>
      </c>
      <c r="B8" s="85" t="str">
        <f>VLOOKUP(A8,'пр.взвешивания'!B6:E19,2,FALSE)</f>
        <v>КОРШУНОВА Инга Сергеевна</v>
      </c>
      <c r="C8" s="87" t="str">
        <f>VLOOKUP(B8,'пр.взвешивания'!C6:F19,2,FALSE)</f>
        <v>26.03.93 кмс</v>
      </c>
      <c r="D8" s="89" t="str">
        <f>VLOOKUP(C8,'пр.взвешивания'!D6:G19,2,FALSE)</f>
        <v>Москва МКС</v>
      </c>
      <c r="E8" s="27"/>
      <c r="F8" s="45">
        <v>1</v>
      </c>
      <c r="G8" s="45">
        <v>4</v>
      </c>
      <c r="H8" s="46">
        <v>0</v>
      </c>
      <c r="I8" s="77">
        <f>SUM(E8:H8)</f>
        <v>5</v>
      </c>
      <c r="J8" s="79">
        <v>3</v>
      </c>
      <c r="K8" s="184">
        <v>5</v>
      </c>
      <c r="L8" s="151">
        <v>1</v>
      </c>
      <c r="M8" s="153" t="str">
        <f>VLOOKUP(K8,'пр.взвешивания'!B5:G20,2,FALSE)</f>
        <v>ЖИЖИНА Анна Владимировна</v>
      </c>
      <c r="N8" s="155" t="str">
        <f>VLOOKUP(K8,'пр.взвешивания'!B5:G20,3,FALSE)</f>
        <v>28.09.93 кмс</v>
      </c>
      <c r="O8" s="157" t="str">
        <f>VLOOKUP(K8,'пр.взвешивания'!B5:G20,4,FALSE)</f>
        <v>ЦФО Брянская Брянск МО</v>
      </c>
      <c r="P8" s="164" t="str">
        <f>VLOOKUP(K8,'пр.взвешивания'!B5:G20,5,FALSE)</f>
        <v>ДЮСШ</v>
      </c>
      <c r="Q8" s="235" t="s">
        <v>76</v>
      </c>
    </row>
    <row r="9" spans="1:17" ht="15" customHeight="1">
      <c r="A9" s="84"/>
      <c r="B9" s="86"/>
      <c r="C9" s="88"/>
      <c r="D9" s="90"/>
      <c r="E9" s="28"/>
      <c r="F9" s="30">
        <f>HYPERLINK(круги!H5)</f>
      </c>
      <c r="G9" s="30" t="s">
        <v>66</v>
      </c>
      <c r="H9" s="23">
        <f>HYPERLINK(круги!H27)</f>
      </c>
      <c r="I9" s="78"/>
      <c r="J9" s="80"/>
      <c r="K9" s="184"/>
      <c r="L9" s="152"/>
      <c r="M9" s="154"/>
      <c r="N9" s="156"/>
      <c r="O9" s="158"/>
      <c r="P9" s="165"/>
      <c r="Q9" s="236"/>
    </row>
    <row r="10" spans="1:17" ht="15" customHeight="1">
      <c r="A10" s="97">
        <v>2</v>
      </c>
      <c r="B10" s="93" t="str">
        <f>VLOOKUP(A10,'пр.взвешивания'!B8:E21,2,FALSE)</f>
        <v>ПУШКИНА Екатерина Сергеевна</v>
      </c>
      <c r="C10" s="94" t="str">
        <f>VLOOKUP(B10,'пр.взвешивания'!C8:F21,2,FALSE)</f>
        <v>12.07.94 1</v>
      </c>
      <c r="D10" s="95" t="str">
        <f>VLOOKUP(C10,'пр.взвешивания'!D8:G21,2,FALSE)</f>
        <v>ЮФО Волгоградская Волгоград</v>
      </c>
      <c r="E10" s="47">
        <v>3</v>
      </c>
      <c r="F10" s="48">
        <f>HYPERLINK(круги!G7)</f>
      </c>
      <c r="G10" s="49">
        <v>3.5</v>
      </c>
      <c r="H10" s="50">
        <v>0</v>
      </c>
      <c r="I10" s="78">
        <f>SUM(E10:H10)</f>
        <v>6.5</v>
      </c>
      <c r="J10" s="92">
        <v>2</v>
      </c>
      <c r="K10" s="184">
        <v>7</v>
      </c>
      <c r="L10" s="162">
        <v>2</v>
      </c>
      <c r="M10" s="154" t="str">
        <f>VLOOKUP(K10,'пр.взвешивания'!B5:G20,2,FALSE)</f>
        <v>МАЛЬЦЕВА Валентина Михайловна</v>
      </c>
      <c r="N10" s="163" t="str">
        <f>VLOOKUP(K10,'пр.взвешивания'!B5:G20,3,FALSE)</f>
        <v>15.02.93 1р</v>
      </c>
      <c r="O10" s="150" t="str">
        <f>VLOOKUP(K10,'пр.взвешивания'!B5:G20,4,FALSE)</f>
        <v>ПФО Пермский край, Пермь, Д</v>
      </c>
      <c r="P10" s="160" t="str">
        <f>VLOOKUP(K10,'пр.взвешивания'!B5:G20,5,FALSE)</f>
        <v>СДЮШОР</v>
      </c>
      <c r="Q10" s="161" t="str">
        <f>VLOOKUP(K10,'пр.взвешивания'!B5:G20,6,FALSE)</f>
        <v>Судаков В.</v>
      </c>
    </row>
    <row r="11" spans="1:17" ht="15" customHeight="1">
      <c r="A11" s="97"/>
      <c r="B11" s="86"/>
      <c r="C11" s="88"/>
      <c r="D11" s="90"/>
      <c r="E11" s="19">
        <f>HYPERLINK(круги!H7)</f>
      </c>
      <c r="F11" s="31"/>
      <c r="G11" s="18">
        <f>HYPERLINK(круги!H33)</f>
      </c>
      <c r="H11" s="41">
        <f>HYPERLINK(круги!H20)</f>
      </c>
      <c r="I11" s="78"/>
      <c r="J11" s="92"/>
      <c r="K11" s="184"/>
      <c r="L11" s="162"/>
      <c r="M11" s="154"/>
      <c r="N11" s="163"/>
      <c r="O11" s="150"/>
      <c r="P11" s="160"/>
      <c r="Q11" s="161"/>
    </row>
    <row r="12" spans="1:17" ht="15" customHeight="1">
      <c r="A12" s="84">
        <v>3</v>
      </c>
      <c r="B12" s="93" t="str">
        <f>VLOOKUP(A12,'пр.взвешивания'!B10:E23,2,FALSE)</f>
        <v>АКУЛЕНКО Гретта Довлетмурадовна</v>
      </c>
      <c r="C12" s="94" t="str">
        <f>VLOOKUP(B12,'пр.взвешивания'!C10:F23,2,FALSE)</f>
        <v>02.12.94 1ю</v>
      </c>
      <c r="D12" s="95" t="str">
        <f>VLOOKUP(C12,'пр.взвешивания'!D10:G23,2,FALSE)</f>
        <v>УФО Тюменская Тобольск</v>
      </c>
      <c r="E12" s="47">
        <v>0</v>
      </c>
      <c r="F12" s="49">
        <v>0</v>
      </c>
      <c r="G12" s="48">
        <f>HYPERLINK(круги!H9)</f>
      </c>
      <c r="H12" s="50">
        <f>HYPERLINK(круги!G11)</f>
      </c>
      <c r="I12" s="78">
        <f>SUM(E12:H12)</f>
        <v>0</v>
      </c>
      <c r="J12" s="96">
        <v>4</v>
      </c>
      <c r="K12" s="184">
        <v>4</v>
      </c>
      <c r="L12" s="159">
        <v>3</v>
      </c>
      <c r="M12" s="154" t="str">
        <f>VLOOKUP(K12,'пр.взвешивания'!B5:G20,2,FALSE)</f>
        <v>СУПРУНОВА Юлия Александровна</v>
      </c>
      <c r="N12" s="163" t="str">
        <f>VLOOKUP(K12,'пр.взвешивания'!B5:G20,3,FALSE)</f>
        <v>16.04.94, 1 р.</v>
      </c>
      <c r="O12" s="150" t="str">
        <f>VLOOKUP(K12,'пр.взвешивания'!B5:G20,4,FALSE)</f>
        <v>СФО, Кемер.обл., Прокоп., МО</v>
      </c>
      <c r="P12" s="160" t="str">
        <f>VLOOKUP(K12,'пр.взвешивания'!B5:G20,5,FALSE)</f>
        <v>ДЮСШ </v>
      </c>
      <c r="Q12" s="161" t="str">
        <f>VLOOKUP(K12,'пр.взвешивания'!B5:G20,6,FALSE)</f>
        <v>Носиков В.В.</v>
      </c>
    </row>
    <row r="13" spans="1:17" ht="15" customHeight="1">
      <c r="A13" s="84"/>
      <c r="B13" s="86"/>
      <c r="C13" s="88"/>
      <c r="D13" s="90"/>
      <c r="E13" s="19">
        <f>HYPERLINK(круги!H18)</f>
      </c>
      <c r="F13" s="18">
        <f>HYPERLINK(круги!H31)</f>
      </c>
      <c r="G13" s="20"/>
      <c r="H13" s="41">
        <f>HYPERLINK(круги!H11)</f>
      </c>
      <c r="I13" s="78"/>
      <c r="J13" s="96"/>
      <c r="K13" s="184"/>
      <c r="L13" s="159"/>
      <c r="M13" s="154"/>
      <c r="N13" s="163"/>
      <c r="O13" s="150"/>
      <c r="P13" s="160"/>
      <c r="Q13" s="161"/>
    </row>
    <row r="14" spans="1:17" ht="15" customHeight="1">
      <c r="A14" s="97">
        <v>4</v>
      </c>
      <c r="B14" s="93" t="str">
        <f>VLOOKUP(A14,'пр.взвешивания'!B12:E25,2,FALSE)</f>
        <v>СУПРУНОВА Юлия Александровна</v>
      </c>
      <c r="C14" s="94" t="str">
        <f>VLOOKUP(B14,'пр.взвешивания'!C12:F25,2,FALSE)</f>
        <v>16.04.94, 1 р.</v>
      </c>
      <c r="D14" s="95" t="str">
        <f>VLOOKUP(C14,'пр.взвешивания'!D12:G25,2,FALSE)</f>
        <v>СФО, Кемер.обл., Прокоп., МО</v>
      </c>
      <c r="E14" s="22">
        <v>4</v>
      </c>
      <c r="F14" s="22">
        <v>4</v>
      </c>
      <c r="G14" s="22">
        <v>4</v>
      </c>
      <c r="H14" s="24"/>
      <c r="I14" s="78">
        <f>SUM(E14:H14)</f>
        <v>12</v>
      </c>
      <c r="J14" s="92">
        <v>1</v>
      </c>
      <c r="K14" s="184">
        <v>2</v>
      </c>
      <c r="L14" s="159">
        <v>3</v>
      </c>
      <c r="M14" s="154" t="str">
        <f>VLOOKUP(K14,'пр.взвешивания'!B5:G20,2,FALSE)</f>
        <v>ПУШКИНА Екатерина Сергеевна</v>
      </c>
      <c r="N14" s="163" t="str">
        <f>VLOOKUP(K14,'пр.взвешивания'!B5:G20,3,FALSE)</f>
        <v>12.07.94 1</v>
      </c>
      <c r="O14" s="150" t="str">
        <f>VLOOKUP(K14,'пр.взвешивания'!B5:G20,4,FALSE)</f>
        <v>ЮФО Волгоградская Волгоград</v>
      </c>
      <c r="P14" s="160" t="str">
        <f>VLOOKUP(K14,'пр.взвешивания'!B5:G20,5,FALSE)</f>
        <v>СДЮШОР</v>
      </c>
      <c r="Q14" s="161" t="str">
        <f>VLOOKUP(K14,'пр.взвешивания'!B5:G20,6,FALSE)</f>
        <v>Дьяконов АА</v>
      </c>
    </row>
    <row r="15" spans="1:17" ht="15" customHeight="1" thickBot="1">
      <c r="A15" s="106"/>
      <c r="B15" s="107"/>
      <c r="C15" s="108"/>
      <c r="D15" s="98"/>
      <c r="E15" s="29" t="s">
        <v>69</v>
      </c>
      <c r="F15" s="21" t="s">
        <v>67</v>
      </c>
      <c r="G15" s="21" t="s">
        <v>64</v>
      </c>
      <c r="H15" s="25"/>
      <c r="I15" s="99"/>
      <c r="J15" s="100"/>
      <c r="K15" s="184"/>
      <c r="L15" s="159"/>
      <c r="M15" s="154"/>
      <c r="N15" s="163"/>
      <c r="O15" s="150"/>
      <c r="P15" s="160"/>
      <c r="Q15" s="161"/>
    </row>
    <row r="16" spans="1:17" ht="15" customHeight="1" thickBot="1">
      <c r="A16" s="3" t="s">
        <v>13</v>
      </c>
      <c r="B16" s="42"/>
      <c r="C16" s="43"/>
      <c r="D16" s="43"/>
      <c r="I16" s="60"/>
      <c r="J16" s="10"/>
      <c r="K16" s="184">
        <v>1</v>
      </c>
      <c r="L16" s="167">
        <v>5</v>
      </c>
      <c r="M16" s="154" t="str">
        <f>VLOOKUP(K16,'пр.взвешивания'!B5:G20,2,FALSE)</f>
        <v>КОРШУНОВА Инга Сергеевна</v>
      </c>
      <c r="N16" s="167" t="str">
        <f>VLOOKUP(K16,'пр.взвешивания'!B5:G20,3,FALSE)</f>
        <v>26.03.93 кмс</v>
      </c>
      <c r="O16" s="168" t="str">
        <f>VLOOKUP(K16,'пр.взвешивания'!B5:G20,4,FALSE)</f>
        <v>Москва МКС</v>
      </c>
      <c r="P16" s="166" t="str">
        <f>VLOOKUP(K16,'[4]пр.взвешивания'!B5:G20,5,FALSE)</f>
        <v>ДЮСШ</v>
      </c>
      <c r="Q16" s="123" t="str">
        <f>VLOOKUP(K16,'пр.взвешивания'!B5:G20,6,FALSE)</f>
        <v>Дугаева НС Козлов АВ</v>
      </c>
    </row>
    <row r="17" spans="1:17" ht="15" customHeight="1" thickBot="1">
      <c r="A17" s="81" t="s">
        <v>1</v>
      </c>
      <c r="B17" s="101" t="s">
        <v>7</v>
      </c>
      <c r="C17" s="101" t="s">
        <v>8</v>
      </c>
      <c r="D17" s="101" t="s">
        <v>9</v>
      </c>
      <c r="E17" s="128" t="s">
        <v>10</v>
      </c>
      <c r="F17" s="129"/>
      <c r="G17" s="130"/>
      <c r="I17" s="104" t="s">
        <v>11</v>
      </c>
      <c r="J17" s="101" t="s">
        <v>12</v>
      </c>
      <c r="K17" s="184"/>
      <c r="L17" s="167"/>
      <c r="M17" s="154"/>
      <c r="N17" s="167"/>
      <c r="O17" s="168"/>
      <c r="P17" s="166"/>
      <c r="Q17" s="123"/>
    </row>
    <row r="18" spans="1:17" ht="15" customHeight="1" thickBot="1">
      <c r="A18" s="82"/>
      <c r="B18" s="102"/>
      <c r="C18" s="102"/>
      <c r="D18" s="103"/>
      <c r="E18" s="4">
        <v>1</v>
      </c>
      <c r="F18" s="5">
        <v>2</v>
      </c>
      <c r="G18" s="9">
        <v>3</v>
      </c>
      <c r="I18" s="105"/>
      <c r="J18" s="102"/>
      <c r="K18" s="184">
        <v>6</v>
      </c>
      <c r="L18" s="167">
        <v>5</v>
      </c>
      <c r="M18" s="154" t="str">
        <f>VLOOKUP(K18,'пр.взвешивания'!B5:G20,2,FALSE)</f>
        <v>ЗАХАРОВА Екатерина Викторовна</v>
      </c>
      <c r="N18" s="167" t="str">
        <f>VLOOKUP(K18,'пр.взвешивания'!B5:G20,3,FALSE)</f>
        <v>28.02.93 1ю</v>
      </c>
      <c r="O18" s="168" t="str">
        <f>VLOOKUP(K18,'пр.взвешивания'!B5:G20,4,FALSE)</f>
        <v>ДВФО Приморский Владивосток ПР</v>
      </c>
      <c r="P18" s="166" t="str">
        <f>VLOOKUP(K18,'пр.взвешивания'!B5:G20,5,FALSE)</f>
        <v>СДЮШОР</v>
      </c>
      <c r="Q18" s="123" t="str">
        <f>VLOOKUP(K18,'пр.взвешивания'!B5:G20,6,FALSE)</f>
        <v>Бартош ОВ</v>
      </c>
    </row>
    <row r="19" spans="1:17" ht="15" customHeight="1">
      <c r="A19" s="109">
        <v>5</v>
      </c>
      <c r="B19" s="85" t="str">
        <f>VLOOKUP(A19,'пр.взвешивания'!B6:E19,2,FALSE)</f>
        <v>ЖИЖИНА Анна Владимировна</v>
      </c>
      <c r="C19" s="87" t="str">
        <f>VLOOKUP(B19,'пр.взвешивания'!C6:F19,2,FALSE)</f>
        <v>28.09.93 кмс</v>
      </c>
      <c r="D19" s="89" t="str">
        <f>VLOOKUP(C19,'пр.взвешивания'!D6:G19,2,FALSE)</f>
        <v>ЦФО Брянская Брянск МО</v>
      </c>
      <c r="E19" s="51"/>
      <c r="F19" s="45">
        <v>4</v>
      </c>
      <c r="G19" s="52">
        <v>4</v>
      </c>
      <c r="I19" s="77">
        <f>SUM(E19:H19)</f>
        <v>8</v>
      </c>
      <c r="J19" s="111">
        <v>1</v>
      </c>
      <c r="K19" s="184"/>
      <c r="L19" s="167"/>
      <c r="M19" s="154"/>
      <c r="N19" s="167"/>
      <c r="O19" s="168"/>
      <c r="P19" s="166"/>
      <c r="Q19" s="123"/>
    </row>
    <row r="20" spans="1:17" ht="15" customHeight="1">
      <c r="A20" s="110"/>
      <c r="B20" s="86"/>
      <c r="C20" s="88"/>
      <c r="D20" s="90"/>
      <c r="E20" s="53"/>
      <c r="F20" s="30" t="s">
        <v>65</v>
      </c>
      <c r="G20" s="54" t="s">
        <v>68</v>
      </c>
      <c r="I20" s="78"/>
      <c r="J20" s="112"/>
      <c r="K20" s="184">
        <v>3</v>
      </c>
      <c r="L20" s="167">
        <v>7</v>
      </c>
      <c r="M20" s="154" t="str">
        <f>VLOOKUP(K20,'пр.взвешивания'!B5:G20,2,FALSE)</f>
        <v>АКУЛЕНКО Гретта Довлетмурадовна</v>
      </c>
      <c r="N20" s="167" t="str">
        <f>VLOOKUP(K20,'пр.взвешивания'!B5:G20,3,FALSE)</f>
        <v>02.12.94 1ю</v>
      </c>
      <c r="O20" s="168" t="str">
        <f>VLOOKUP(K20,'пр.взвешивания'!B5:G20,4,FALSE)</f>
        <v>УФО Тюменская Тобольск</v>
      </c>
      <c r="P20" s="166" t="str">
        <f>VLOOKUP(K20,'пр.взвешивания'!B5:G20,5,FALSE)</f>
        <v>СДЮШОР</v>
      </c>
      <c r="Q20" s="123" t="str">
        <f>VLOOKUP(K20,'пр.взвешивания'!B5:G20,6,FALSE)</f>
        <v>Кочетов АВ</v>
      </c>
    </row>
    <row r="21" spans="1:17" ht="15" customHeight="1" thickBot="1">
      <c r="A21" s="84">
        <v>6</v>
      </c>
      <c r="B21" s="93" t="str">
        <f>VLOOKUP(A21,'пр.взвешивания'!B8:E21,2,FALSE)</f>
        <v>ЗАХАРОВА Екатерина Викторовна</v>
      </c>
      <c r="C21" s="94" t="str">
        <f>VLOOKUP(B21,'пр.взвешивания'!C8:F21,2,FALSE)</f>
        <v>28.02.93 1ю</v>
      </c>
      <c r="D21" s="95" t="str">
        <f>VLOOKUP(C21,'пр.взвешивания'!D8:G21,2,FALSE)</f>
        <v>ДВФО Приморский Владивосток ПР</v>
      </c>
      <c r="E21" s="47">
        <v>0</v>
      </c>
      <c r="F21" s="48">
        <f>HYPERLINK(круги!O7)</f>
      </c>
      <c r="G21" s="55">
        <v>0</v>
      </c>
      <c r="I21" s="78">
        <f>SUM(E21:H21)</f>
        <v>0</v>
      </c>
      <c r="J21" s="113">
        <v>3</v>
      </c>
      <c r="K21" s="184"/>
      <c r="L21" s="181"/>
      <c r="M21" s="182"/>
      <c r="N21" s="181"/>
      <c r="O21" s="183"/>
      <c r="P21" s="180"/>
      <c r="Q21" s="127"/>
    </row>
    <row r="22" spans="1:17" ht="15" customHeight="1">
      <c r="A22" s="84"/>
      <c r="B22" s="86"/>
      <c r="C22" s="88"/>
      <c r="D22" s="90"/>
      <c r="E22" s="19">
        <f>HYPERLINK(круги!P7)</f>
      </c>
      <c r="F22" s="31"/>
      <c r="G22" s="56">
        <f>HYPERLINK(круги!P29)</f>
      </c>
      <c r="I22" s="78"/>
      <c r="J22" s="113"/>
      <c r="K22" s="10"/>
      <c r="L22" s="10"/>
      <c r="M22" s="10"/>
      <c r="N22" s="10"/>
      <c r="O22" s="10"/>
      <c r="P22" s="10"/>
      <c r="Q22" s="10"/>
    </row>
    <row r="23" spans="1:17" ht="15" customHeight="1">
      <c r="A23" s="116">
        <v>7</v>
      </c>
      <c r="B23" s="93" t="str">
        <f>VLOOKUP(A23,'пр.взвешивания'!B10:E23,2,FALSE)</f>
        <v>МАЛЬЦЕВА Валентина Михайловна</v>
      </c>
      <c r="C23" s="94" t="str">
        <f>VLOOKUP(B23,'пр.взвешивания'!C10:F23,2,FALSE)</f>
        <v>15.02.93 1р</v>
      </c>
      <c r="D23" s="95" t="str">
        <f>VLOOKUP(C23,'пр.взвешивания'!D10:G23,2,FALSE)</f>
        <v>ПФО Пермский край, Пермь, Д</v>
      </c>
      <c r="E23" s="47">
        <v>0</v>
      </c>
      <c r="F23" s="49">
        <v>4</v>
      </c>
      <c r="G23" s="57"/>
      <c r="I23" s="78">
        <f>SUM(E23:H23)</f>
        <v>4</v>
      </c>
      <c r="J23" s="114">
        <v>2</v>
      </c>
      <c r="K23" s="10"/>
      <c r="L23" s="10"/>
      <c r="M23" s="10"/>
      <c r="N23" s="10"/>
      <c r="O23" s="10"/>
      <c r="P23" s="10"/>
      <c r="Q23" s="10"/>
    </row>
    <row r="24" spans="1:17" ht="15" customHeight="1" thickBot="1">
      <c r="A24" s="117"/>
      <c r="B24" s="107"/>
      <c r="C24" s="108"/>
      <c r="D24" s="98"/>
      <c r="E24" s="58">
        <f>HYPERLINK(круги!P18)</f>
      </c>
      <c r="F24" s="21" t="s">
        <v>70</v>
      </c>
      <c r="G24" s="59"/>
      <c r="I24" s="99"/>
      <c r="J24" s="115"/>
      <c r="K24" s="10"/>
      <c r="L24" s="10"/>
      <c r="M24" s="10"/>
      <c r="N24" s="10"/>
      <c r="O24" s="10"/>
      <c r="P24" s="10"/>
      <c r="Q24" s="10"/>
    </row>
    <row r="25" spans="2:6" ht="18" customHeight="1">
      <c r="B25" t="s">
        <v>14</v>
      </c>
      <c r="F25" t="s">
        <v>15</v>
      </c>
    </row>
    <row r="26" spans="5:8" ht="13.5" thickBot="1">
      <c r="E26" s="11"/>
      <c r="F26" s="11"/>
      <c r="G26" s="11"/>
      <c r="H26" s="11"/>
    </row>
    <row r="27" spans="1:9" ht="12.75" customHeight="1" thickBot="1">
      <c r="A27" s="118">
        <v>4</v>
      </c>
      <c r="B27" s="120" t="str">
        <f>VLOOKUP(A27,'пр.взвешивания'!B6:E19,2,FALSE)</f>
        <v>СУПРУНОВА Юлия Александровна</v>
      </c>
      <c r="C27" s="120" t="str">
        <f>VLOOKUP(A27,'пр.взвешивания'!B6:G19,3,FALSE)</f>
        <v>16.04.94, 1 р.</v>
      </c>
      <c r="D27" s="122" t="str">
        <f>VLOOKUP(A27,'пр.взвешивания'!B6:G19,4,FALSE)</f>
        <v>СФО, Кемер.обл., Прокоп., МО</v>
      </c>
      <c r="E27" s="66"/>
      <c r="F27" s="67"/>
      <c r="G27" s="67"/>
      <c r="H27" s="67"/>
      <c r="I27" s="62"/>
    </row>
    <row r="28" spans="1:9" ht="12.75" customHeight="1">
      <c r="A28" s="119"/>
      <c r="B28" s="121"/>
      <c r="C28" s="121"/>
      <c r="D28" s="123"/>
      <c r="E28" s="64" t="s">
        <v>71</v>
      </c>
      <c r="F28" s="67"/>
      <c r="G28" s="67"/>
      <c r="H28" s="67"/>
      <c r="I28" s="62"/>
    </row>
    <row r="29" spans="1:19" ht="12.75" customHeight="1" thickBot="1">
      <c r="A29" s="124">
        <v>7</v>
      </c>
      <c r="B29" s="121" t="str">
        <f>VLOOKUP(A29,'пр.взвешивания'!B8:E21,2,FALSE)</f>
        <v>МАЛЬЦЕВА Валентина Михайловна</v>
      </c>
      <c r="C29" s="121" t="str">
        <f>VLOOKUP(A29,'пр.взвешивания'!B6:G21,3,FALSE)</f>
        <v>15.02.93 1р</v>
      </c>
      <c r="D29" s="123" t="str">
        <f>VLOOKUP(A29,'пр.взвешивания'!B6:G21,4,FALSE)</f>
        <v>ПФО Пермский край, Пермь, Д</v>
      </c>
      <c r="E29" s="68" t="s">
        <v>75</v>
      </c>
      <c r="F29" s="69"/>
      <c r="G29" s="70"/>
      <c r="H29" s="67"/>
      <c r="I29" s="62"/>
      <c r="J29" s="11"/>
      <c r="K29" s="11"/>
      <c r="L29" s="11"/>
      <c r="M29" s="11"/>
      <c r="N29" s="11"/>
      <c r="O29" s="11"/>
      <c r="P29" s="11"/>
      <c r="Q29" s="11"/>
      <c r="S29" s="6"/>
    </row>
    <row r="30" spans="1:19" ht="12.75" customHeight="1" thickBot="1">
      <c r="A30" s="125"/>
      <c r="B30" s="126"/>
      <c r="C30" s="126"/>
      <c r="D30" s="127"/>
      <c r="E30" s="67"/>
      <c r="F30" s="71"/>
      <c r="G30" s="71"/>
      <c r="H30" s="63" t="s">
        <v>72</v>
      </c>
      <c r="I30" s="62"/>
      <c r="J30" s="37" t="str">
        <f>HYPERLINK('[1]реквизиты'!$A$6)</f>
        <v>Гл. судья, судья МК</v>
      </c>
      <c r="K30" s="38"/>
      <c r="L30" s="38"/>
      <c r="M30" s="11"/>
      <c r="N30" s="6"/>
      <c r="O30" s="6"/>
      <c r="P30" s="40" t="str">
        <f>HYPERLINK('[1]реквизиты'!$G$6)</f>
        <v>А.Н. Мельников</v>
      </c>
      <c r="Q30" s="11"/>
      <c r="S30" s="6"/>
    </row>
    <row r="31" spans="1:19" ht="12.75" customHeight="1" thickBot="1">
      <c r="A31" s="132">
        <v>5</v>
      </c>
      <c r="B31" s="134" t="str">
        <f>VLOOKUP(A31,'пр.взвешивания'!B10:E23,2,FALSE)</f>
        <v>ЖИЖИНА Анна Владимировна</v>
      </c>
      <c r="C31" s="134" t="str">
        <f>VLOOKUP(A31,'пр.взвешивания'!B6:G23,3,FALSE)</f>
        <v>28.09.93 кмс</v>
      </c>
      <c r="D31" s="135" t="str">
        <f>VLOOKUP(A31,'пр.взвешивания'!B6:G23,4,FALSE)</f>
        <v>ЦФО Брянская Брянск МО</v>
      </c>
      <c r="E31" s="67"/>
      <c r="F31" s="71"/>
      <c r="G31" s="71"/>
      <c r="H31" s="72" t="s">
        <v>73</v>
      </c>
      <c r="I31" s="62"/>
      <c r="J31" s="38"/>
      <c r="K31" s="38"/>
      <c r="L31" s="38"/>
      <c r="M31" s="11"/>
      <c r="N31" s="76"/>
      <c r="O31" s="76"/>
      <c r="P31" s="7" t="str">
        <f>HYPERLINK('[1]реквизиты'!$G$7)</f>
        <v>/г. В.Пышма/</v>
      </c>
      <c r="Q31" s="11"/>
      <c r="S31" s="6"/>
    </row>
    <row r="32" spans="1:19" ht="12.75" customHeight="1">
      <c r="A32" s="133"/>
      <c r="B32" s="121"/>
      <c r="C32" s="121"/>
      <c r="D32" s="123"/>
      <c r="E32" s="64" t="s">
        <v>72</v>
      </c>
      <c r="F32" s="73"/>
      <c r="G32" s="74"/>
      <c r="H32" s="67"/>
      <c r="I32" s="62"/>
      <c r="J32" s="39"/>
      <c r="K32" s="39"/>
      <c r="L32" s="39"/>
      <c r="M32" s="11"/>
      <c r="N32" s="26"/>
      <c r="O32" s="26"/>
      <c r="P32" s="11"/>
      <c r="Q32" s="11"/>
      <c r="S32" s="6"/>
    </row>
    <row r="33" spans="1:17" ht="12.75" customHeight="1" thickBot="1">
      <c r="A33" s="119">
        <v>2</v>
      </c>
      <c r="B33" s="121" t="str">
        <f>VLOOKUP(A33,'пр.взвешивания'!B6:G19,2,FALSE)</f>
        <v>ПУШКИНА Екатерина Сергеевна</v>
      </c>
      <c r="C33" s="121" t="str">
        <f>VLOOKUP(A33,'пр.взвешивания'!B6:G25,3,FALSE)</f>
        <v>12.07.94 1</v>
      </c>
      <c r="D33" s="123" t="str">
        <f>VLOOKUP(A33,'пр.взвешивания'!B6:G25,4,FALSE)</f>
        <v>ЮФО Волгоградская Волгоград</v>
      </c>
      <c r="E33" s="68" t="s">
        <v>74</v>
      </c>
      <c r="F33" s="67"/>
      <c r="G33" s="67"/>
      <c r="H33" s="67"/>
      <c r="I33" s="62"/>
      <c r="J33" s="37" t="str">
        <f>HYPERLINK('[3]реквизиты'!$A$22)</f>
        <v>Гл. секретарь, судья МК</v>
      </c>
      <c r="K33" s="38"/>
      <c r="L33" s="38"/>
      <c r="M33" s="11"/>
      <c r="N33" s="76"/>
      <c r="O33" s="76"/>
      <c r="P33" s="40" t="str">
        <f>HYPERLINK('[1]реквизиты'!$G$8)</f>
        <v>Н.Ю. Глушкова </v>
      </c>
      <c r="Q33" s="11"/>
    </row>
    <row r="34" spans="1:17" ht="12.75" customHeight="1" thickBot="1">
      <c r="A34" s="131"/>
      <c r="B34" s="126"/>
      <c r="C34" s="126"/>
      <c r="D34" s="127"/>
      <c r="E34" s="67"/>
      <c r="F34" s="67"/>
      <c r="G34" s="67"/>
      <c r="H34" s="67"/>
      <c r="I34" s="62"/>
      <c r="J34" s="39"/>
      <c r="K34" s="39"/>
      <c r="L34" s="39"/>
      <c r="M34" s="11"/>
      <c r="N34" s="11"/>
      <c r="O34" s="11"/>
      <c r="P34" s="7" t="str">
        <f>HYPERLINK('[1]реквизиты'!$G$9)</f>
        <v>/г. Рязань/</v>
      </c>
      <c r="Q34" s="11"/>
    </row>
    <row r="35" spans="1:17" ht="12.75">
      <c r="A35" s="61"/>
      <c r="B35" s="61"/>
      <c r="C35" s="61"/>
      <c r="D35" s="61"/>
      <c r="E35" s="75"/>
      <c r="F35" s="75"/>
      <c r="G35" s="75"/>
      <c r="H35" s="75"/>
      <c r="I35" s="62"/>
      <c r="J35" s="15"/>
      <c r="K35" s="15"/>
      <c r="L35" s="15"/>
      <c r="M35" s="11"/>
      <c r="N35" s="11"/>
      <c r="O35" s="11"/>
      <c r="P35" s="7">
        <f>HYPERLINK('[1]реквизиты'!$G$23)</f>
      </c>
      <c r="Q35" s="11"/>
    </row>
    <row r="36" spans="1:9" ht="12.75">
      <c r="A36" s="61"/>
      <c r="B36" s="61"/>
      <c r="C36" s="61"/>
      <c r="D36" s="61"/>
      <c r="E36" s="65"/>
      <c r="F36" s="65"/>
      <c r="G36" s="65"/>
      <c r="H36" s="65"/>
      <c r="I36" s="62"/>
    </row>
    <row r="37" spans="1:9" ht="12.75">
      <c r="A37" s="61"/>
      <c r="B37" s="61"/>
      <c r="C37" s="61"/>
      <c r="D37" s="61"/>
      <c r="E37" s="65"/>
      <c r="F37" s="65"/>
      <c r="G37" s="65"/>
      <c r="H37" s="65"/>
      <c r="I37" s="62"/>
    </row>
    <row r="38" spans="1:8" ht="12.75">
      <c r="A38" s="61"/>
      <c r="B38" s="61"/>
      <c r="C38" s="61"/>
      <c r="D38" s="61"/>
      <c r="E38" s="61"/>
      <c r="F38" s="61"/>
      <c r="G38" s="61"/>
      <c r="H38" s="61"/>
    </row>
  </sheetData>
  <mergeCells count="134">
    <mergeCell ref="K16:K17"/>
    <mergeCell ref="K18:K19"/>
    <mergeCell ref="K20:K21"/>
    <mergeCell ref="K8:K9"/>
    <mergeCell ref="K10:K11"/>
    <mergeCell ref="K12:K13"/>
    <mergeCell ref="K14:K15"/>
    <mergeCell ref="A1:Q1"/>
    <mergeCell ref="P5:Q5"/>
    <mergeCell ref="P20:P21"/>
    <mergeCell ref="Q20:Q21"/>
    <mergeCell ref="L20:L21"/>
    <mergeCell ref="M20:M21"/>
    <mergeCell ref="N20:N21"/>
    <mergeCell ref="O20:O21"/>
    <mergeCell ref="P16:P17"/>
    <mergeCell ref="Q16:Q17"/>
    <mergeCell ref="M18:M19"/>
    <mergeCell ref="A2:I2"/>
    <mergeCell ref="K2:P2"/>
    <mergeCell ref="A4:Q4"/>
    <mergeCell ref="C3:N3"/>
    <mergeCell ref="N18:N19"/>
    <mergeCell ref="O18:O19"/>
    <mergeCell ref="G5:I5"/>
    <mergeCell ref="P14:P15"/>
    <mergeCell ref="M14:M15"/>
    <mergeCell ref="N14:N15"/>
    <mergeCell ref="O14:O15"/>
    <mergeCell ref="M12:M13"/>
    <mergeCell ref="N12:N13"/>
    <mergeCell ref="P8:P9"/>
    <mergeCell ref="Q14:Q15"/>
    <mergeCell ref="L12:L13"/>
    <mergeCell ref="P18:P19"/>
    <mergeCell ref="Q18:Q19"/>
    <mergeCell ref="L16:L17"/>
    <mergeCell ref="M16:M17"/>
    <mergeCell ref="N16:N17"/>
    <mergeCell ref="O16:O17"/>
    <mergeCell ref="L18:L19"/>
    <mergeCell ref="L14:L15"/>
    <mergeCell ref="Q8:Q9"/>
    <mergeCell ref="P10:P11"/>
    <mergeCell ref="Q10:Q11"/>
    <mergeCell ref="P12:P13"/>
    <mergeCell ref="O12:O13"/>
    <mergeCell ref="Q12:Q13"/>
    <mergeCell ref="L10:L11"/>
    <mergeCell ref="M10:M11"/>
    <mergeCell ref="N10:N11"/>
    <mergeCell ref="O10:O11"/>
    <mergeCell ref="L8:L9"/>
    <mergeCell ref="M8:M9"/>
    <mergeCell ref="N8:N9"/>
    <mergeCell ref="O8:O9"/>
    <mergeCell ref="N6:N7"/>
    <mergeCell ref="O6:O7"/>
    <mergeCell ref="P6:P7"/>
    <mergeCell ref="Q6:Q7"/>
    <mergeCell ref="L6:L7"/>
    <mergeCell ref="M6:M7"/>
    <mergeCell ref="E6:H6"/>
    <mergeCell ref="I6:I7"/>
    <mergeCell ref="J6:J7"/>
    <mergeCell ref="E17:G17"/>
    <mergeCell ref="A33:A34"/>
    <mergeCell ref="B33:B34"/>
    <mergeCell ref="C33:C34"/>
    <mergeCell ref="D33:D34"/>
    <mergeCell ref="A31:A32"/>
    <mergeCell ref="B31:B32"/>
    <mergeCell ref="C31:C32"/>
    <mergeCell ref="D31:D32"/>
    <mergeCell ref="C27:C28"/>
    <mergeCell ref="D27:D28"/>
    <mergeCell ref="A29:A30"/>
    <mergeCell ref="B29:B30"/>
    <mergeCell ref="C29:C30"/>
    <mergeCell ref="D29:D30"/>
    <mergeCell ref="A23:A24"/>
    <mergeCell ref="B23:B24"/>
    <mergeCell ref="A27:A28"/>
    <mergeCell ref="B27:B28"/>
    <mergeCell ref="C23:C24"/>
    <mergeCell ref="D23:D24"/>
    <mergeCell ref="I19:I20"/>
    <mergeCell ref="J19:J20"/>
    <mergeCell ref="I21:I22"/>
    <mergeCell ref="J21:J22"/>
    <mergeCell ref="I23:I24"/>
    <mergeCell ref="J23:J24"/>
    <mergeCell ref="A21:A22"/>
    <mergeCell ref="B21:B22"/>
    <mergeCell ref="C21:C22"/>
    <mergeCell ref="D21:D22"/>
    <mergeCell ref="A19:A20"/>
    <mergeCell ref="B19:B20"/>
    <mergeCell ref="C19:C20"/>
    <mergeCell ref="D19:D20"/>
    <mergeCell ref="J14:J15"/>
    <mergeCell ref="A17:A18"/>
    <mergeCell ref="B17:B18"/>
    <mergeCell ref="C17:C18"/>
    <mergeCell ref="D17:D18"/>
    <mergeCell ref="I17:I18"/>
    <mergeCell ref="J17:J18"/>
    <mergeCell ref="A14:A15"/>
    <mergeCell ref="B14:B15"/>
    <mergeCell ref="C14:C15"/>
    <mergeCell ref="D14:D15"/>
    <mergeCell ref="I10:I11"/>
    <mergeCell ref="D10:D11"/>
    <mergeCell ref="I14:I15"/>
    <mergeCell ref="J10:J11"/>
    <mergeCell ref="A12:A13"/>
    <mergeCell ref="B12:B13"/>
    <mergeCell ref="C12:C13"/>
    <mergeCell ref="D12:D13"/>
    <mergeCell ref="I12:I13"/>
    <mergeCell ref="J12:J13"/>
    <mergeCell ref="A10:A11"/>
    <mergeCell ref="B10:B11"/>
    <mergeCell ref="C10:C11"/>
    <mergeCell ref="I8:I9"/>
    <mergeCell ref="J8:J9"/>
    <mergeCell ref="A6:A7"/>
    <mergeCell ref="B6:B7"/>
    <mergeCell ref="C6:C7"/>
    <mergeCell ref="A8:A9"/>
    <mergeCell ref="B8:B9"/>
    <mergeCell ref="C8:C9"/>
    <mergeCell ref="D8:D9"/>
    <mergeCell ref="D6:D7"/>
  </mergeCells>
  <printOptions horizontalCentered="1" verticalCentered="1"/>
  <pageMargins left="0" right="0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35"/>
  <sheetViews>
    <sheetView workbookViewId="0" topLeftCell="A1">
      <selection activeCell="B31" sqref="B31:B32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19.57421875" style="0" customWidth="1"/>
    <col min="13" max="13" width="25.421875" style="0" customWidth="1"/>
  </cols>
  <sheetData>
    <row r="1" spans="1:16" ht="19.5" customHeight="1">
      <c r="A1" s="185" t="s">
        <v>16</v>
      </c>
      <c r="B1" s="185"/>
      <c r="C1" s="185"/>
      <c r="D1" s="185"/>
      <c r="E1" s="185"/>
      <c r="F1" s="185"/>
      <c r="G1" s="185"/>
      <c r="H1" s="185"/>
      <c r="I1" s="185" t="s">
        <v>16</v>
      </c>
      <c r="J1" s="185"/>
      <c r="K1" s="185"/>
      <c r="L1" s="185"/>
      <c r="M1" s="185"/>
      <c r="N1" s="185"/>
      <c r="O1" s="185"/>
      <c r="P1" s="185"/>
    </row>
    <row r="2" spans="1:16" ht="23.25" customHeight="1">
      <c r="A2" s="8" t="s">
        <v>6</v>
      </c>
      <c r="B2" s="8" t="s">
        <v>17</v>
      </c>
      <c r="C2" s="8"/>
      <c r="D2" s="8"/>
      <c r="E2" s="44" t="s">
        <v>63</v>
      </c>
      <c r="F2" s="8"/>
      <c r="G2" s="8"/>
      <c r="H2" s="8"/>
      <c r="I2" s="8" t="s">
        <v>13</v>
      </c>
      <c r="J2" s="8" t="s">
        <v>17</v>
      </c>
      <c r="K2" s="8"/>
      <c r="L2" s="8"/>
      <c r="M2" s="44" t="s">
        <v>63</v>
      </c>
      <c r="N2" s="8"/>
      <c r="O2" s="8"/>
      <c r="P2" s="8"/>
    </row>
    <row r="3" spans="1:16" ht="12.75">
      <c r="A3" s="186" t="s">
        <v>1</v>
      </c>
      <c r="B3" s="186" t="s">
        <v>7</v>
      </c>
      <c r="C3" s="186" t="s">
        <v>8</v>
      </c>
      <c r="D3" s="186" t="s">
        <v>9</v>
      </c>
      <c r="E3" s="186" t="s">
        <v>18</v>
      </c>
      <c r="F3" s="186" t="s">
        <v>19</v>
      </c>
      <c r="G3" s="186" t="s">
        <v>20</v>
      </c>
      <c r="H3" s="186" t="s">
        <v>21</v>
      </c>
      <c r="I3" s="186" t="s">
        <v>1</v>
      </c>
      <c r="J3" s="186" t="s">
        <v>7</v>
      </c>
      <c r="K3" s="186" t="s">
        <v>8</v>
      </c>
      <c r="L3" s="186" t="s">
        <v>9</v>
      </c>
      <c r="M3" s="186" t="s">
        <v>18</v>
      </c>
      <c r="N3" s="186" t="s">
        <v>19</v>
      </c>
      <c r="O3" s="186" t="s">
        <v>20</v>
      </c>
      <c r="P3" s="186" t="s">
        <v>21</v>
      </c>
    </row>
    <row r="4" spans="1:16" ht="12.7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spans="1:16" ht="12.75">
      <c r="A5" s="186">
        <v>1</v>
      </c>
      <c r="B5" s="188" t="str">
        <f>HYPERLINK('пр.взвешивания'!C6)</f>
        <v>КОРШУНОВА Инга Сергеевна</v>
      </c>
      <c r="C5" s="188" t="str">
        <f>HYPERLINK('пр.взвешивания'!D6)</f>
        <v>26.03.93 кмс</v>
      </c>
      <c r="D5" s="188" t="str">
        <f>HYPERLINK('пр.взвешивания'!E6)</f>
        <v>Москва МКС</v>
      </c>
      <c r="E5" s="190"/>
      <c r="F5" s="191"/>
      <c r="G5" s="192"/>
      <c r="H5" s="186"/>
      <c r="I5" s="186">
        <v>5</v>
      </c>
      <c r="J5" s="188" t="str">
        <f>HYPERLINK('пр.взвешивания'!C14)</f>
        <v>ЖИЖИНА Анна Владимировна</v>
      </c>
      <c r="K5" s="188" t="str">
        <f>HYPERLINK('пр.взвешивания'!D14)</f>
        <v>28.09.93 кмс</v>
      </c>
      <c r="L5" s="188" t="str">
        <f>HYPERLINK('пр.взвешивания'!E14)</f>
        <v>ЦФО Брянская Брянск МО</v>
      </c>
      <c r="M5" s="190"/>
      <c r="N5" s="191"/>
      <c r="O5" s="192"/>
      <c r="P5" s="186"/>
    </row>
    <row r="6" spans="1:16" ht="12.75">
      <c r="A6" s="186"/>
      <c r="B6" s="189"/>
      <c r="C6" s="189"/>
      <c r="D6" s="189"/>
      <c r="E6" s="190"/>
      <c r="F6" s="190"/>
      <c r="G6" s="192"/>
      <c r="H6" s="186"/>
      <c r="I6" s="186"/>
      <c r="J6" s="189"/>
      <c r="K6" s="189"/>
      <c r="L6" s="189"/>
      <c r="M6" s="190"/>
      <c r="N6" s="190"/>
      <c r="O6" s="192"/>
      <c r="P6" s="186"/>
    </row>
    <row r="7" spans="1:16" ht="12.75" customHeight="1">
      <c r="A7" s="187">
        <v>2</v>
      </c>
      <c r="B7" s="188" t="str">
        <f>HYPERLINK('пр.взвешивания'!C8)</f>
        <v>ПУШКИНА Екатерина Сергеевна</v>
      </c>
      <c r="C7" s="188" t="str">
        <f>HYPERLINK('пр.взвешивания'!D8)</f>
        <v>12.07.94 1</v>
      </c>
      <c r="D7" s="188" t="str">
        <f>HYPERLINK('пр.взвешивания'!E8)</f>
        <v>ЮФО Волгоградская Волгоград</v>
      </c>
      <c r="E7" s="195"/>
      <c r="F7" s="195"/>
      <c r="G7" s="187"/>
      <c r="H7" s="187"/>
      <c r="I7" s="187">
        <v>6</v>
      </c>
      <c r="J7" s="188" t="str">
        <f>HYPERLINK('пр.взвешивания'!C16)</f>
        <v>ЗАХАРОВА Екатерина Викторовна</v>
      </c>
      <c r="K7" s="188" t="str">
        <f>HYPERLINK('пр.взвешивания'!D16)</f>
        <v>28.02.93 1ю</v>
      </c>
      <c r="L7" s="188" t="str">
        <f>HYPERLINK('пр.взвешивания'!E16)</f>
        <v>ДВФО Приморский Владивосток ПР</v>
      </c>
      <c r="M7" s="195"/>
      <c r="N7" s="195"/>
      <c r="O7" s="187"/>
      <c r="P7" s="187"/>
    </row>
    <row r="8" spans="1:16" ht="13.5" thickBot="1">
      <c r="A8" s="193"/>
      <c r="B8" s="194"/>
      <c r="C8" s="194"/>
      <c r="D8" s="194"/>
      <c r="E8" s="196"/>
      <c r="F8" s="196"/>
      <c r="G8" s="193"/>
      <c r="H8" s="193"/>
      <c r="I8" s="193"/>
      <c r="J8" s="194"/>
      <c r="K8" s="194"/>
      <c r="L8" s="194"/>
      <c r="M8" s="196"/>
      <c r="N8" s="196"/>
      <c r="O8" s="193"/>
      <c r="P8" s="193"/>
    </row>
    <row r="9" spans="1:16" ht="12.75">
      <c r="A9" s="197">
        <v>4</v>
      </c>
      <c r="B9" s="198" t="str">
        <f>HYPERLINK('пр.взвешивания'!C12)</f>
        <v>СУПРУНОВА Юлия Александровна</v>
      </c>
      <c r="C9" s="198" t="str">
        <f>HYPERLINK('пр.взвешивания'!D12)</f>
        <v>16.04.94, 1 р.</v>
      </c>
      <c r="D9" s="198" t="str">
        <f>HYPERLINK('пр.взвешивания'!E12)</f>
        <v>СФО, Кемер.обл., Прокоп., МО</v>
      </c>
      <c r="E9" s="190"/>
      <c r="F9" s="191"/>
      <c r="G9" s="192"/>
      <c r="H9" s="199"/>
      <c r="I9" s="211">
        <v>7</v>
      </c>
      <c r="J9" s="212" t="str">
        <f>HYPERLINK('пр.взвешивания'!C18)</f>
        <v>МАЛЬЦЕВА Валентина Михайловна</v>
      </c>
      <c r="K9" s="212" t="str">
        <f>HYPERLINK('пр.взвешивания'!D18)</f>
        <v>15.02.93 1р</v>
      </c>
      <c r="L9" s="212" t="str">
        <f>HYPERLINK('пр.взвешивания'!E18)</f>
        <v>ПФО Пермский край, Пермь, Д</v>
      </c>
      <c r="M9" s="211" t="s">
        <v>24</v>
      </c>
      <c r="N9" s="213"/>
      <c r="O9" s="214"/>
      <c r="P9" s="215"/>
    </row>
    <row r="10" spans="1:16" ht="12.75">
      <c r="A10" s="186"/>
      <c r="B10" s="189"/>
      <c r="C10" s="189"/>
      <c r="D10" s="189"/>
      <c r="E10" s="190"/>
      <c r="F10" s="190"/>
      <c r="G10" s="192"/>
      <c r="H10" s="186"/>
      <c r="I10" s="186"/>
      <c r="J10" s="189"/>
      <c r="K10" s="189"/>
      <c r="L10" s="189"/>
      <c r="M10" s="186"/>
      <c r="N10" s="190"/>
      <c r="O10" s="192"/>
      <c r="P10" s="186"/>
    </row>
    <row r="11" spans="1:16" ht="12.75">
      <c r="A11" s="187">
        <v>3</v>
      </c>
      <c r="B11" s="188" t="str">
        <f>HYPERLINK('пр.взвешивания'!C10)</f>
        <v>АКУЛЕНКО Гретта Довлетмурадовна</v>
      </c>
      <c r="C11" s="188" t="str">
        <f>HYPERLINK('пр.взвешивания'!D10)</f>
        <v>02.12.94 1ю</v>
      </c>
      <c r="D11" s="188" t="str">
        <f>HYPERLINK('пр.взвешивания'!E10)</f>
        <v>УФО Тюменская Тобольск</v>
      </c>
      <c r="E11" s="195"/>
      <c r="F11" s="195"/>
      <c r="G11" s="187"/>
      <c r="H11" s="187"/>
      <c r="I11" s="42"/>
      <c r="J11" s="42"/>
      <c r="K11" s="42"/>
      <c r="L11" s="42"/>
      <c r="M11" s="42"/>
      <c r="N11" s="42"/>
      <c r="O11" s="42"/>
      <c r="P11" s="42"/>
    </row>
    <row r="12" spans="1:16" ht="12.75">
      <c r="A12" s="197"/>
      <c r="B12" s="189"/>
      <c r="C12" s="189"/>
      <c r="D12" s="189"/>
      <c r="E12" s="200"/>
      <c r="F12" s="200"/>
      <c r="G12" s="197"/>
      <c r="H12" s="197"/>
      <c r="I12" s="42"/>
      <c r="J12" s="42"/>
      <c r="K12" s="42"/>
      <c r="L12" s="42"/>
      <c r="M12" s="42"/>
      <c r="N12" s="42"/>
      <c r="O12" s="42"/>
      <c r="P12" s="42"/>
    </row>
    <row r="13" spans="1:16" ht="24" customHeight="1">
      <c r="A13" s="8" t="s">
        <v>6</v>
      </c>
      <c r="B13" s="8" t="s">
        <v>22</v>
      </c>
      <c r="C13" s="8"/>
      <c r="D13" s="8"/>
      <c r="E13" s="44" t="s">
        <v>63</v>
      </c>
      <c r="F13" s="8"/>
      <c r="G13" s="8"/>
      <c r="H13" s="8"/>
      <c r="I13" s="8" t="s">
        <v>13</v>
      </c>
      <c r="J13" s="8" t="s">
        <v>22</v>
      </c>
      <c r="K13" s="8"/>
      <c r="L13" s="8"/>
      <c r="M13" s="44" t="s">
        <v>63</v>
      </c>
      <c r="N13" s="8"/>
      <c r="O13" s="8"/>
      <c r="P13" s="8"/>
    </row>
    <row r="14" spans="1:16" ht="12.75">
      <c r="A14" s="187" t="s">
        <v>1</v>
      </c>
      <c r="B14" s="187" t="s">
        <v>7</v>
      </c>
      <c r="C14" s="187" t="s">
        <v>8</v>
      </c>
      <c r="D14" s="187" t="s">
        <v>9</v>
      </c>
      <c r="E14" s="187" t="s">
        <v>18</v>
      </c>
      <c r="F14" s="187" t="s">
        <v>19</v>
      </c>
      <c r="G14" s="187" t="s">
        <v>20</v>
      </c>
      <c r="H14" s="187" t="s">
        <v>21</v>
      </c>
      <c r="I14" s="187" t="s">
        <v>1</v>
      </c>
      <c r="J14" s="187" t="s">
        <v>7</v>
      </c>
      <c r="K14" s="187" t="s">
        <v>8</v>
      </c>
      <c r="L14" s="187" t="s">
        <v>9</v>
      </c>
      <c r="M14" s="187" t="s">
        <v>18</v>
      </c>
      <c r="N14" s="187" t="s">
        <v>19</v>
      </c>
      <c r="O14" s="187" t="s">
        <v>20</v>
      </c>
      <c r="P14" s="187" t="s">
        <v>21</v>
      </c>
    </row>
    <row r="15" spans="1:16" ht="12.75">
      <c r="A15" s="201"/>
      <c r="B15" s="201"/>
      <c r="C15" s="201"/>
      <c r="D15" s="201"/>
      <c r="E15" s="201"/>
      <c r="F15" s="201"/>
      <c r="G15" s="201"/>
      <c r="H15" s="201"/>
      <c r="I15" s="201"/>
      <c r="J15" s="216"/>
      <c r="K15" s="201"/>
      <c r="L15" s="201"/>
      <c r="M15" s="201"/>
      <c r="N15" s="201"/>
      <c r="O15" s="201"/>
      <c r="P15" s="201"/>
    </row>
    <row r="16" spans="1:16" ht="12.75" customHeight="1">
      <c r="A16" s="187">
        <v>1</v>
      </c>
      <c r="B16" s="188" t="str">
        <f>HYPERLINK('пр.взвешивания'!C6)</f>
        <v>КОРШУНОВА Инга Сергеевна</v>
      </c>
      <c r="C16" s="188" t="str">
        <f>HYPERLINK('пр.взвешивания'!D6)</f>
        <v>26.03.93 кмс</v>
      </c>
      <c r="D16" s="188" t="str">
        <f>HYPERLINK('пр.взвешивания'!E6)</f>
        <v>Москва МКС</v>
      </c>
      <c r="E16" s="195"/>
      <c r="F16" s="202"/>
      <c r="G16" s="203"/>
      <c r="H16" s="187"/>
      <c r="I16" s="187">
        <v>5</v>
      </c>
      <c r="J16" s="217" t="str">
        <f>HYPERLINK('пр.взвешивания'!C14)</f>
        <v>ЖИЖИНА Анна Владимировна</v>
      </c>
      <c r="K16" s="188" t="str">
        <f>HYPERLINK('пр.взвешивания'!D14)</f>
        <v>28.09.93 кмс</v>
      </c>
      <c r="L16" s="188" t="str">
        <f>HYPERLINK('пр.взвешивания'!E14)</f>
        <v>ЦФО Брянская Брянск МО</v>
      </c>
      <c r="M16" s="187"/>
      <c r="N16" s="202"/>
      <c r="O16" s="203"/>
      <c r="P16" s="187"/>
    </row>
    <row r="17" spans="1:16" ht="12.75">
      <c r="A17" s="197"/>
      <c r="B17" s="189"/>
      <c r="C17" s="189"/>
      <c r="D17" s="189"/>
      <c r="E17" s="200"/>
      <c r="F17" s="201"/>
      <c r="G17" s="204"/>
      <c r="H17" s="197"/>
      <c r="I17" s="197"/>
      <c r="J17" s="218"/>
      <c r="K17" s="189"/>
      <c r="L17" s="189"/>
      <c r="M17" s="197"/>
      <c r="N17" s="201"/>
      <c r="O17" s="204"/>
      <c r="P17" s="197"/>
    </row>
    <row r="18" spans="1:16" ht="12.75">
      <c r="A18" s="187">
        <v>3</v>
      </c>
      <c r="B18" s="188" t="str">
        <f>HYPERLINK('пр.взвешивания'!C10)</f>
        <v>АКУЛЕНКО Гретта Довлетмурадовна</v>
      </c>
      <c r="C18" s="188" t="str">
        <f>HYPERLINK('пр.взвешивания'!D10)</f>
        <v>02.12.94 1ю</v>
      </c>
      <c r="D18" s="188" t="str">
        <f>HYPERLINK('пр.взвешивания'!E10)</f>
        <v>УФО Тюменская Тобольск</v>
      </c>
      <c r="E18" s="195"/>
      <c r="F18" s="195"/>
      <c r="G18" s="187"/>
      <c r="H18" s="187"/>
      <c r="I18" s="187">
        <v>7</v>
      </c>
      <c r="J18" s="188" t="str">
        <f>HYPERLINK('пр.взвешивания'!C18)</f>
        <v>МАЛЬЦЕВА Валентина Михайловна</v>
      </c>
      <c r="K18" s="188" t="str">
        <f>HYPERLINK('пр.взвешивания'!D18)</f>
        <v>15.02.93 1р</v>
      </c>
      <c r="L18" s="188" t="str">
        <f>HYPERLINK('пр.взвешивания'!E18)</f>
        <v>ПФО Пермский край, Пермь, Д</v>
      </c>
      <c r="M18" s="187"/>
      <c r="N18" s="195"/>
      <c r="O18" s="187"/>
      <c r="P18" s="187"/>
    </row>
    <row r="19" spans="1:16" ht="13.5" thickBot="1">
      <c r="A19" s="205"/>
      <c r="B19" s="194"/>
      <c r="C19" s="194"/>
      <c r="D19" s="194"/>
      <c r="E19" s="205"/>
      <c r="F19" s="205"/>
      <c r="G19" s="205"/>
      <c r="H19" s="205"/>
      <c r="I19" s="205"/>
      <c r="J19" s="194"/>
      <c r="K19" s="194"/>
      <c r="L19" s="194"/>
      <c r="M19" s="205"/>
      <c r="N19" s="205"/>
      <c r="O19" s="205"/>
      <c r="P19" s="205"/>
    </row>
    <row r="20" spans="1:16" ht="12.75">
      <c r="A20" s="206">
        <v>2</v>
      </c>
      <c r="B20" s="198" t="str">
        <f>HYPERLINK('пр.взвешивания'!C8)</f>
        <v>ПУШКИНА Екатерина Сергеевна</v>
      </c>
      <c r="C20" s="198" t="str">
        <f>HYPERLINK('пр.взвешивания'!D8)</f>
        <v>12.07.94 1</v>
      </c>
      <c r="D20" s="198" t="str">
        <f>HYPERLINK('пр.взвешивания'!E8)</f>
        <v>ЮФО Волгоградская Волгоград</v>
      </c>
      <c r="E20" s="207"/>
      <c r="F20" s="208"/>
      <c r="G20" s="209"/>
      <c r="H20" s="210"/>
      <c r="I20" s="206">
        <v>6</v>
      </c>
      <c r="J20" s="198" t="str">
        <f>HYPERLINK('пр.взвешивания'!C16)</f>
        <v>ЗАХАРОВА Екатерина Викторовна</v>
      </c>
      <c r="K20" s="198" t="str">
        <f>HYPERLINK('пр.взвешивания'!D16)</f>
        <v>28.02.93 1ю</v>
      </c>
      <c r="L20" s="198" t="str">
        <f>HYPERLINK('пр.взвешивания'!E16)</f>
        <v>ДВФО Приморский Владивосток ПР</v>
      </c>
      <c r="M20" s="206" t="s">
        <v>24</v>
      </c>
      <c r="N20" s="208"/>
      <c r="O20" s="209"/>
      <c r="P20" s="219"/>
    </row>
    <row r="21" spans="1:16" ht="12.75">
      <c r="A21" s="201"/>
      <c r="B21" s="189"/>
      <c r="C21" s="189"/>
      <c r="D21" s="189"/>
      <c r="E21" s="200"/>
      <c r="F21" s="201"/>
      <c r="G21" s="204"/>
      <c r="H21" s="201"/>
      <c r="I21" s="201"/>
      <c r="J21" s="189"/>
      <c r="K21" s="189"/>
      <c r="L21" s="189"/>
      <c r="M21" s="197"/>
      <c r="N21" s="201"/>
      <c r="O21" s="204"/>
      <c r="P21" s="201"/>
    </row>
    <row r="22" spans="1:16" ht="12.75">
      <c r="A22" s="187">
        <v>4</v>
      </c>
      <c r="B22" s="188" t="str">
        <f>HYPERLINK('пр.взвешивания'!C12)</f>
        <v>СУПРУНОВА Юлия Александровна</v>
      </c>
      <c r="C22" s="188" t="str">
        <f>HYPERLINK('пр.взвешивания'!D12)</f>
        <v>16.04.94, 1 р.</v>
      </c>
      <c r="D22" s="188" t="str">
        <f>HYPERLINK('пр.взвешивания'!E12)</f>
        <v>СФО, Кемер.обл., Прокоп., МО</v>
      </c>
      <c r="E22" s="195"/>
      <c r="F22" s="195"/>
      <c r="G22" s="187"/>
      <c r="H22" s="187"/>
      <c r="I22" s="42"/>
      <c r="J22" s="42"/>
      <c r="K22" s="42"/>
      <c r="L22" s="42"/>
      <c r="M22" s="42"/>
      <c r="N22" s="42"/>
      <c r="O22" s="42"/>
      <c r="P22" s="42"/>
    </row>
    <row r="23" spans="1:16" ht="12.75">
      <c r="A23" s="201"/>
      <c r="B23" s="189"/>
      <c r="C23" s="189"/>
      <c r="D23" s="189"/>
      <c r="E23" s="201"/>
      <c r="F23" s="201"/>
      <c r="G23" s="201"/>
      <c r="H23" s="201"/>
      <c r="I23" s="42"/>
      <c r="J23" s="42"/>
      <c r="K23" s="42"/>
      <c r="L23" s="42"/>
      <c r="M23" s="42"/>
      <c r="N23" s="42"/>
      <c r="O23" s="42"/>
      <c r="P23" s="42"/>
    </row>
    <row r="24" spans="1:16" ht="26.25" customHeight="1">
      <c r="A24" s="8" t="s">
        <v>6</v>
      </c>
      <c r="B24" s="8" t="s">
        <v>23</v>
      </c>
      <c r="C24" s="8"/>
      <c r="D24" s="8"/>
      <c r="E24" s="44" t="s">
        <v>63</v>
      </c>
      <c r="F24" s="8"/>
      <c r="G24" s="8"/>
      <c r="H24" s="8"/>
      <c r="I24" s="8" t="s">
        <v>13</v>
      </c>
      <c r="J24" s="8" t="s">
        <v>23</v>
      </c>
      <c r="K24" s="8"/>
      <c r="L24" s="8"/>
      <c r="M24" s="44" t="s">
        <v>63</v>
      </c>
      <c r="N24" s="8"/>
      <c r="O24" s="8"/>
      <c r="P24" s="8"/>
    </row>
    <row r="25" spans="1:16" ht="12.75">
      <c r="A25" s="187" t="s">
        <v>1</v>
      </c>
      <c r="B25" s="187" t="s">
        <v>7</v>
      </c>
      <c r="C25" s="187" t="s">
        <v>8</v>
      </c>
      <c r="D25" s="187" t="s">
        <v>9</v>
      </c>
      <c r="E25" s="187" t="s">
        <v>18</v>
      </c>
      <c r="F25" s="187" t="s">
        <v>19</v>
      </c>
      <c r="G25" s="187" t="s">
        <v>20</v>
      </c>
      <c r="H25" s="187" t="s">
        <v>21</v>
      </c>
      <c r="I25" s="187" t="s">
        <v>1</v>
      </c>
      <c r="J25" s="187" t="s">
        <v>7</v>
      </c>
      <c r="K25" s="187" t="s">
        <v>8</v>
      </c>
      <c r="L25" s="187" t="s">
        <v>9</v>
      </c>
      <c r="M25" s="187" t="s">
        <v>18</v>
      </c>
      <c r="N25" s="187" t="s">
        <v>19</v>
      </c>
      <c r="O25" s="187" t="s">
        <v>20</v>
      </c>
      <c r="P25" s="187" t="s">
        <v>21</v>
      </c>
    </row>
    <row r="26" spans="1:16" ht="12.75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</row>
    <row r="27" spans="1:16" ht="12.75" customHeight="1">
      <c r="A27" s="187">
        <v>1</v>
      </c>
      <c r="B27" s="188" t="str">
        <f>HYPERLINK('пр.взвешивания'!C6)</f>
        <v>КОРШУНОВА Инга Сергеевна</v>
      </c>
      <c r="C27" s="188" t="str">
        <f>HYPERLINK('пр.взвешивания'!D6)</f>
        <v>26.03.93 кмс</v>
      </c>
      <c r="D27" s="188" t="str">
        <f>HYPERLINK('пр.взвешивания'!E6)</f>
        <v>Москва МКС</v>
      </c>
      <c r="E27" s="195"/>
      <c r="F27" s="202"/>
      <c r="G27" s="203"/>
      <c r="H27" s="187"/>
      <c r="I27" s="187">
        <v>7</v>
      </c>
      <c r="J27" s="188" t="str">
        <f>HYPERLINK('пр.взвешивания'!C18)</f>
        <v>МАЛЬЦЕВА Валентина Михайловна</v>
      </c>
      <c r="K27" s="188" t="str">
        <f>HYPERLINK('пр.взвешивания'!D18)</f>
        <v>15.02.93 1р</v>
      </c>
      <c r="L27" s="188" t="str">
        <f>HYPERLINK('пр.взвешивания'!E18)</f>
        <v>ПФО Пермский край, Пермь, Д</v>
      </c>
      <c r="M27" s="187"/>
      <c r="N27" s="202"/>
      <c r="O27" s="203"/>
      <c r="P27" s="187"/>
    </row>
    <row r="28" spans="1:16" ht="12.75">
      <c r="A28" s="197"/>
      <c r="B28" s="189"/>
      <c r="C28" s="189"/>
      <c r="D28" s="189"/>
      <c r="E28" s="200"/>
      <c r="F28" s="201"/>
      <c r="G28" s="204"/>
      <c r="H28" s="197"/>
      <c r="I28" s="197"/>
      <c r="J28" s="189"/>
      <c r="K28" s="189"/>
      <c r="L28" s="189"/>
      <c r="M28" s="197"/>
      <c r="N28" s="201"/>
      <c r="O28" s="204"/>
      <c r="P28" s="197"/>
    </row>
    <row r="29" spans="1:16" ht="12.75" customHeight="1">
      <c r="A29" s="187">
        <v>4</v>
      </c>
      <c r="B29" s="188" t="str">
        <f>HYPERLINK('пр.взвешивания'!C12)</f>
        <v>СУПРУНОВА Юлия Александровна</v>
      </c>
      <c r="C29" s="188" t="str">
        <f>HYPERLINK('пр.взвешивания'!D12)</f>
        <v>16.04.94, 1 р.</v>
      </c>
      <c r="D29" s="188" t="str">
        <f>HYPERLINK('пр.взвешивания'!E12)</f>
        <v>СФО, Кемер.обл., Прокоп., МО</v>
      </c>
      <c r="E29" s="195"/>
      <c r="F29" s="195"/>
      <c r="G29" s="187"/>
      <c r="H29" s="187"/>
      <c r="I29" s="187">
        <v>6</v>
      </c>
      <c r="J29" s="188" t="str">
        <f>HYPERLINK('пр.взвешивания'!C16)</f>
        <v>ЗАХАРОВА Екатерина Викторовна</v>
      </c>
      <c r="K29" s="188" t="str">
        <f>HYPERLINK('пр.взвешивания'!D16)</f>
        <v>28.02.93 1ю</v>
      </c>
      <c r="L29" s="188" t="str">
        <f>HYPERLINK('пр.взвешивания'!E16)</f>
        <v>ДВФО Приморский Владивосток ПР</v>
      </c>
      <c r="M29" s="187"/>
      <c r="N29" s="195"/>
      <c r="O29" s="187"/>
      <c r="P29" s="187"/>
    </row>
    <row r="30" spans="1:16" ht="13.5" thickBot="1">
      <c r="A30" s="205"/>
      <c r="B30" s="194"/>
      <c r="C30" s="194"/>
      <c r="D30" s="194"/>
      <c r="E30" s="205"/>
      <c r="F30" s="205"/>
      <c r="G30" s="205"/>
      <c r="H30" s="205"/>
      <c r="I30" s="205"/>
      <c r="J30" s="194"/>
      <c r="K30" s="194"/>
      <c r="L30" s="194"/>
      <c r="M30" s="205"/>
      <c r="N30" s="205"/>
      <c r="O30" s="205"/>
      <c r="P30" s="205"/>
    </row>
    <row r="31" spans="1:16" ht="12.75" customHeight="1">
      <c r="A31" s="206">
        <v>3</v>
      </c>
      <c r="B31" s="198" t="str">
        <f>HYPERLINK('пр.взвешивания'!C10)</f>
        <v>АКУЛЕНКО Гретта Довлетмурадовна</v>
      </c>
      <c r="C31" s="198" t="str">
        <f>HYPERLINK('пр.взвешивания'!D10)</f>
        <v>02.12.94 1ю</v>
      </c>
      <c r="D31" s="198" t="str">
        <f>HYPERLINK('пр.взвешивания'!E10)</f>
        <v>УФО Тюменская Тобольск</v>
      </c>
      <c r="E31" s="207"/>
      <c r="F31" s="208"/>
      <c r="G31" s="209"/>
      <c r="H31" s="210"/>
      <c r="I31" s="206">
        <v>5</v>
      </c>
      <c r="J31" s="198" t="str">
        <f>HYPERLINK('пр.взвешивания'!C14)</f>
        <v>ЖИЖИНА Анна Владимировна</v>
      </c>
      <c r="K31" s="198" t="str">
        <f>HYPERLINK('пр.взвешивания'!D14)</f>
        <v>28.09.93 кмс</v>
      </c>
      <c r="L31" s="198" t="str">
        <f>HYPERLINK('пр.взвешивания'!E14)</f>
        <v>ЦФО Брянская Брянск МО</v>
      </c>
      <c r="M31" s="206" t="s">
        <v>24</v>
      </c>
      <c r="N31" s="208"/>
      <c r="O31" s="209"/>
      <c r="P31" s="219"/>
    </row>
    <row r="32" spans="1:16" ht="12.75">
      <c r="A32" s="201"/>
      <c r="B32" s="189"/>
      <c r="C32" s="189"/>
      <c r="D32" s="189"/>
      <c r="E32" s="200"/>
      <c r="F32" s="201"/>
      <c r="G32" s="204"/>
      <c r="H32" s="201"/>
      <c r="I32" s="201"/>
      <c r="J32" s="189"/>
      <c r="K32" s="189"/>
      <c r="L32" s="189"/>
      <c r="M32" s="197"/>
      <c r="N32" s="201"/>
      <c r="O32" s="204"/>
      <c r="P32" s="201"/>
    </row>
    <row r="33" spans="1:16" ht="12.75">
      <c r="A33" s="187">
        <v>2</v>
      </c>
      <c r="B33" s="188" t="str">
        <f>HYPERLINK('пр.взвешивания'!C8)</f>
        <v>ПУШКИНА Екатерина Сергеевна</v>
      </c>
      <c r="C33" s="188" t="str">
        <f>HYPERLINK('пр.взвешивания'!D8)</f>
        <v>12.07.94 1</v>
      </c>
      <c r="D33" s="188" t="str">
        <f>HYPERLINK('пр.взвешивания'!E8)</f>
        <v>ЮФО Волгоградская Волгоград</v>
      </c>
      <c r="E33" s="195"/>
      <c r="F33" s="195"/>
      <c r="G33" s="187"/>
      <c r="H33" s="187"/>
      <c r="I33" s="42"/>
      <c r="J33" s="42"/>
      <c r="K33" s="42"/>
      <c r="L33" s="42"/>
      <c r="M33" s="42"/>
      <c r="N33" s="42"/>
      <c r="O33" s="42"/>
      <c r="P33" s="42"/>
    </row>
    <row r="34" spans="1:16" ht="12.75">
      <c r="A34" s="201"/>
      <c r="B34" s="189"/>
      <c r="C34" s="189"/>
      <c r="D34" s="189"/>
      <c r="E34" s="201"/>
      <c r="F34" s="201"/>
      <c r="G34" s="201"/>
      <c r="H34" s="201"/>
      <c r="I34" s="42"/>
      <c r="J34" s="42"/>
      <c r="K34" s="42"/>
      <c r="L34" s="42"/>
      <c r="M34" s="42"/>
      <c r="N34" s="42"/>
      <c r="O34" s="42"/>
      <c r="P34" s="42"/>
    </row>
    <row r="35" spans="2:13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</sheetData>
  <mergeCells count="218">
    <mergeCell ref="E33:E34"/>
    <mergeCell ref="F33:F34"/>
    <mergeCell ref="G33:G34"/>
    <mergeCell ref="H33:H34"/>
    <mergeCell ref="A33:A34"/>
    <mergeCell ref="B33:B34"/>
    <mergeCell ref="C33:C34"/>
    <mergeCell ref="D33:D34"/>
    <mergeCell ref="M31:M32"/>
    <mergeCell ref="N31:N32"/>
    <mergeCell ref="O31:O32"/>
    <mergeCell ref="P31:P32"/>
    <mergeCell ref="I31:I32"/>
    <mergeCell ref="J31:J32"/>
    <mergeCell ref="K31:K32"/>
    <mergeCell ref="L31:L32"/>
    <mergeCell ref="E31:E32"/>
    <mergeCell ref="F31:F32"/>
    <mergeCell ref="G31:G32"/>
    <mergeCell ref="H31:H32"/>
    <mergeCell ref="A31:A32"/>
    <mergeCell ref="B31:B32"/>
    <mergeCell ref="C31:C32"/>
    <mergeCell ref="D31:D32"/>
    <mergeCell ref="M29:M30"/>
    <mergeCell ref="N29:N30"/>
    <mergeCell ref="O29:O30"/>
    <mergeCell ref="P29:P30"/>
    <mergeCell ref="I29:I30"/>
    <mergeCell ref="J29:J30"/>
    <mergeCell ref="K29:K30"/>
    <mergeCell ref="L29:L30"/>
    <mergeCell ref="E29:E30"/>
    <mergeCell ref="F29:F30"/>
    <mergeCell ref="G29:G30"/>
    <mergeCell ref="H29:H30"/>
    <mergeCell ref="A29:A30"/>
    <mergeCell ref="B29:B30"/>
    <mergeCell ref="C29:C30"/>
    <mergeCell ref="D29:D30"/>
    <mergeCell ref="M27:M28"/>
    <mergeCell ref="N27:N28"/>
    <mergeCell ref="O27:O28"/>
    <mergeCell ref="P27:P28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8"/>
  <sheetViews>
    <sheetView workbookViewId="0" topLeftCell="A19">
      <selection activeCell="A28" sqref="A28:H39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13" t="s">
        <v>63</v>
      </c>
    </row>
    <row r="2" ht="29.25" customHeight="1">
      <c r="C2" s="14" t="s">
        <v>25</v>
      </c>
    </row>
    <row r="3" ht="12.75">
      <c r="C3" s="12" t="s">
        <v>26</v>
      </c>
    </row>
    <row r="4" spans="1:8" ht="12.75" customHeight="1">
      <c r="A4" s="186" t="s">
        <v>27</v>
      </c>
      <c r="B4" s="186" t="s">
        <v>1</v>
      </c>
      <c r="C4" s="197" t="s">
        <v>7</v>
      </c>
      <c r="D4" s="186" t="s">
        <v>8</v>
      </c>
      <c r="E4" s="186" t="s">
        <v>9</v>
      </c>
      <c r="F4" s="186" t="s">
        <v>18</v>
      </c>
      <c r="G4" s="186" t="s">
        <v>20</v>
      </c>
      <c r="H4" s="186" t="s">
        <v>21</v>
      </c>
    </row>
    <row r="5" spans="1:8" ht="12.75">
      <c r="A5" s="187"/>
      <c r="B5" s="187"/>
      <c r="C5" s="187"/>
      <c r="D5" s="187"/>
      <c r="E5" s="187"/>
      <c r="F5" s="187"/>
      <c r="G5" s="187"/>
      <c r="H5" s="187"/>
    </row>
    <row r="6" spans="1:8" ht="12.75">
      <c r="A6" s="223"/>
      <c r="B6" s="221"/>
      <c r="C6" s="222" t="e">
        <f>VLOOKUP(B6,'пр.взвешивания'!C6:D19,2,FALSE)</f>
        <v>#N/A</v>
      </c>
      <c r="D6" s="224" t="e">
        <f>VLOOKUP(C6,'пр.взвешивания'!D6:E19,2,FALSE)</f>
        <v>#N/A</v>
      </c>
      <c r="E6" s="224" t="e">
        <f>VLOOKUP(D6,'пр.взвешивания'!E6:F19,2,FALSE)</f>
        <v>#N/A</v>
      </c>
      <c r="F6" s="190"/>
      <c r="G6" s="192"/>
      <c r="H6" s="186"/>
    </row>
    <row r="7" spans="1:8" ht="12.75">
      <c r="A7" s="223"/>
      <c r="B7" s="186"/>
      <c r="C7" s="222"/>
      <c r="D7" s="224"/>
      <c r="E7" s="224"/>
      <c r="F7" s="190"/>
      <c r="G7" s="192"/>
      <c r="H7" s="186"/>
    </row>
    <row r="8" spans="1:8" ht="12.75">
      <c r="A8" s="220"/>
      <c r="B8" s="221"/>
      <c r="C8" s="222" t="e">
        <f>VLOOKUP(B8,'пр.взвешивания'!C8:D19,2,FALSE)</f>
        <v>#N/A</v>
      </c>
      <c r="D8" s="224" t="e">
        <f>VLOOKUP(C8,'пр.взвешивания'!D8:E19,2,FALSE)</f>
        <v>#N/A</v>
      </c>
      <c r="E8" s="224" t="e">
        <f>VLOOKUP(D8,'пр.взвешивания'!E8:F19,2,FALSE)</f>
        <v>#N/A</v>
      </c>
      <c r="F8" s="190"/>
      <c r="G8" s="186"/>
      <c r="H8" s="186"/>
    </row>
    <row r="9" spans="1:8" ht="12.75">
      <c r="A9" s="220"/>
      <c r="B9" s="186"/>
      <c r="C9" s="222"/>
      <c r="D9" s="224"/>
      <c r="E9" s="224"/>
      <c r="F9" s="190"/>
      <c r="G9" s="186"/>
      <c r="H9" s="186"/>
    </row>
    <row r="10" ht="24.75" customHeight="1">
      <c r="E10" s="15"/>
    </row>
    <row r="11" spans="1:4" ht="24.75" customHeight="1">
      <c r="A11" s="15" t="s">
        <v>6</v>
      </c>
      <c r="B11" s="16"/>
      <c r="C11" s="16"/>
      <c r="D11" s="16"/>
    </row>
    <row r="12" spans="1:4" ht="24.75" customHeight="1">
      <c r="A12" s="15" t="s">
        <v>13</v>
      </c>
      <c r="B12" s="16"/>
      <c r="C12" s="16"/>
      <c r="D12" s="16"/>
    </row>
    <row r="13" ht="24.75" customHeight="1"/>
    <row r="14" ht="7.5" customHeight="1"/>
    <row r="15" spans="3:6" ht="24.75" customHeight="1">
      <c r="C15" s="12" t="s">
        <v>26</v>
      </c>
      <c r="F15" s="13" t="s">
        <v>63</v>
      </c>
    </row>
    <row r="16" spans="1:8" ht="12.75" customHeight="1">
      <c r="A16" s="186" t="s">
        <v>27</v>
      </c>
      <c r="B16" s="186" t="s">
        <v>1</v>
      </c>
      <c r="C16" s="197" t="s">
        <v>7</v>
      </c>
      <c r="D16" s="186" t="s">
        <v>8</v>
      </c>
      <c r="E16" s="186" t="s">
        <v>9</v>
      </c>
      <c r="F16" s="186" t="s">
        <v>18</v>
      </c>
      <c r="G16" s="186" t="s">
        <v>20</v>
      </c>
      <c r="H16" s="186" t="s">
        <v>21</v>
      </c>
    </row>
    <row r="17" spans="1:8" ht="12.75">
      <c r="A17" s="187"/>
      <c r="B17" s="187"/>
      <c r="C17" s="187"/>
      <c r="D17" s="187"/>
      <c r="E17" s="187"/>
      <c r="F17" s="187"/>
      <c r="G17" s="187"/>
      <c r="H17" s="187"/>
    </row>
    <row r="18" spans="1:8" ht="12.75">
      <c r="A18" s="223"/>
      <c r="B18" s="221">
        <v>4</v>
      </c>
      <c r="C18" s="222" t="str">
        <f>VLOOKUP(B18,'пр.взвешивания'!B6:G19,2,FALSE)</f>
        <v>СУПРУНОВА Юлия Александровна</v>
      </c>
      <c r="D18" s="222" t="str">
        <f>VLOOKUP(C18,'пр.взвешивания'!C6:H19,2,FALSE)</f>
        <v>16.04.94, 1 р.</v>
      </c>
      <c r="E18" s="222" t="str">
        <f>VLOOKUP(D18,'пр.взвешивания'!D6:I19,2,FALSE)</f>
        <v>СФО, Кемер.обл., Прокоп., МО</v>
      </c>
      <c r="F18" s="190"/>
      <c r="G18" s="192"/>
      <c r="H18" s="186"/>
    </row>
    <row r="19" spans="1:8" ht="12.75">
      <c r="A19" s="223"/>
      <c r="B19" s="186"/>
      <c r="C19" s="222"/>
      <c r="D19" s="222"/>
      <c r="E19" s="222"/>
      <c r="F19" s="190"/>
      <c r="G19" s="192"/>
      <c r="H19" s="186"/>
    </row>
    <row r="20" spans="1:8" ht="12.75">
      <c r="A20" s="220"/>
      <c r="B20" s="221">
        <v>7</v>
      </c>
      <c r="C20" s="222" t="str">
        <f>VLOOKUP(B20,'пр.взвешивания'!B8:G21,2,FALSE)</f>
        <v>МАЛЬЦЕВА Валентина Михайловна</v>
      </c>
      <c r="D20" s="222" t="str">
        <f>VLOOKUP(C20,'пр.взвешивания'!C8:H21,2,FALSE)</f>
        <v>15.02.93 1р</v>
      </c>
      <c r="E20" s="222" t="str">
        <f>VLOOKUP(D20,'пр.взвешивания'!D8:I21,2,FALSE)</f>
        <v>ПФО Пермский край, Пермь, Д</v>
      </c>
      <c r="F20" s="190"/>
      <c r="G20" s="186"/>
      <c r="H20" s="186"/>
    </row>
    <row r="21" spans="1:8" ht="12.75">
      <c r="A21" s="220"/>
      <c r="B21" s="186"/>
      <c r="C21" s="222"/>
      <c r="D21" s="222"/>
      <c r="E21" s="222"/>
      <c r="F21" s="190"/>
      <c r="G21" s="186"/>
      <c r="H21" s="186"/>
    </row>
    <row r="22" ht="24.75" customHeight="1">
      <c r="E22" s="15"/>
    </row>
    <row r="23" spans="5:8" ht="24.75" customHeight="1">
      <c r="E23" s="15" t="s">
        <v>6</v>
      </c>
      <c r="F23" s="16"/>
      <c r="G23" s="16"/>
      <c r="H23" s="16"/>
    </row>
    <row r="24" spans="5:8" ht="24.75" customHeight="1">
      <c r="E24" s="15" t="s">
        <v>13</v>
      </c>
      <c r="F24" s="16"/>
      <c r="G24" s="16"/>
      <c r="H24" s="16"/>
    </row>
    <row r="25" spans="5:8" ht="24.75" customHeight="1">
      <c r="E25" s="15" t="s">
        <v>13</v>
      </c>
      <c r="F25" s="16"/>
      <c r="G25" s="16"/>
      <c r="H25" s="16"/>
    </row>
    <row r="26" ht="24.75" customHeight="1"/>
    <row r="27" ht="9" customHeight="1"/>
    <row r="28" spans="3:6" ht="24.75" customHeight="1">
      <c r="C28" s="17" t="s">
        <v>15</v>
      </c>
      <c r="F28" s="13" t="s">
        <v>63</v>
      </c>
    </row>
    <row r="29" spans="1:8" ht="12.75">
      <c r="A29" s="186" t="s">
        <v>27</v>
      </c>
      <c r="B29" s="186" t="s">
        <v>1</v>
      </c>
      <c r="C29" s="197" t="s">
        <v>7</v>
      </c>
      <c r="D29" s="186" t="s">
        <v>8</v>
      </c>
      <c r="E29" s="186" t="s">
        <v>9</v>
      </c>
      <c r="F29" s="186" t="s">
        <v>18</v>
      </c>
      <c r="G29" s="186" t="s">
        <v>20</v>
      </c>
      <c r="H29" s="186" t="s">
        <v>21</v>
      </c>
    </row>
    <row r="30" spans="1:8" ht="12.75">
      <c r="A30" s="187"/>
      <c r="B30" s="187"/>
      <c r="C30" s="187"/>
      <c r="D30" s="187"/>
      <c r="E30" s="187"/>
      <c r="F30" s="187"/>
      <c r="G30" s="187"/>
      <c r="H30" s="187"/>
    </row>
    <row r="31" spans="1:8" ht="12.75">
      <c r="A31" s="223"/>
      <c r="B31" s="221">
        <v>7</v>
      </c>
      <c r="C31" s="222" t="str">
        <f>VLOOKUP(B31,'пр.взвешивания'!B6:G19,2,FALSE)</f>
        <v>МАЛЬЦЕВА Валентина Михайловна</v>
      </c>
      <c r="D31" s="222" t="str">
        <f>VLOOKUP(C31,'пр.взвешивания'!C6:H19,2,FALSE)</f>
        <v>15.02.93 1р</v>
      </c>
      <c r="E31" s="222" t="str">
        <f>VLOOKUP(D31,'пр.взвешивания'!D6:I19,2,FALSE)</f>
        <v>ПФО Пермский край, Пермь, Д</v>
      </c>
      <c r="F31" s="190"/>
      <c r="G31" s="192"/>
      <c r="H31" s="186"/>
    </row>
    <row r="32" spans="1:8" ht="12.75">
      <c r="A32" s="223"/>
      <c r="B32" s="186"/>
      <c r="C32" s="222"/>
      <c r="D32" s="222"/>
      <c r="E32" s="222"/>
      <c r="F32" s="190"/>
      <c r="G32" s="192"/>
      <c r="H32" s="186"/>
    </row>
    <row r="33" spans="1:8" ht="12.75">
      <c r="A33" s="220"/>
      <c r="B33" s="221">
        <v>5</v>
      </c>
      <c r="C33" s="222" t="str">
        <f>VLOOKUP(B33,'пр.взвешивания'!B6:G19,2,FALSE)</f>
        <v>ЖИЖИНА Анна Владимировна</v>
      </c>
      <c r="D33" s="222" t="str">
        <f>VLOOKUP(C33,'пр.взвешивания'!C6:H19,2,FALSE)</f>
        <v>28.09.93 кмс</v>
      </c>
      <c r="E33" s="222" t="str">
        <f>VLOOKUP(D33,'пр.взвешивания'!D6:I19,2,FALSE)</f>
        <v>ЦФО Брянская Брянск МО</v>
      </c>
      <c r="F33" s="190"/>
      <c r="G33" s="186"/>
      <c r="H33" s="186"/>
    </row>
    <row r="34" spans="1:8" ht="12.75">
      <c r="A34" s="220"/>
      <c r="B34" s="186"/>
      <c r="C34" s="222"/>
      <c r="D34" s="222"/>
      <c r="E34" s="222"/>
      <c r="F34" s="190"/>
      <c r="G34" s="186"/>
      <c r="H34" s="186"/>
    </row>
    <row r="35" ht="24.75" customHeight="1">
      <c r="E35" s="15"/>
    </row>
    <row r="36" spans="5:8" ht="24.75" customHeight="1">
      <c r="E36" s="15" t="s">
        <v>6</v>
      </c>
      <c r="F36" s="16"/>
      <c r="G36" s="16"/>
      <c r="H36" s="16"/>
    </row>
    <row r="37" spans="5:8" ht="24.75" customHeight="1">
      <c r="E37" s="15" t="s">
        <v>13</v>
      </c>
      <c r="F37" s="16"/>
      <c r="G37" s="16"/>
      <c r="H37" s="16"/>
    </row>
    <row r="38" spans="5:8" ht="24.75" customHeight="1">
      <c r="E38" s="15" t="s">
        <v>13</v>
      </c>
      <c r="F38" s="16"/>
      <c r="G38" s="16"/>
      <c r="H38" s="16"/>
    </row>
    <row r="39" ht="24.75" customHeight="1"/>
    <row r="40" ht="24.75" customHeight="1"/>
    <row r="41" ht="24.75" customHeight="1"/>
  </sheetData>
  <mergeCells count="72">
    <mergeCell ref="A4:A5"/>
    <mergeCell ref="G8:G9"/>
    <mergeCell ref="B4:B5"/>
    <mergeCell ref="C4:C5"/>
    <mergeCell ref="D4:D5"/>
    <mergeCell ref="F4:F5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H8:H9"/>
    <mergeCell ref="E16:E17"/>
    <mergeCell ref="F16:F17"/>
    <mergeCell ref="G16:G17"/>
    <mergeCell ref="H16:H17"/>
    <mergeCell ref="E8:E9"/>
    <mergeCell ref="F8:F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workbookViewId="0" topLeftCell="A1">
      <selection activeCell="G14" sqref="G14:G15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22.8515625" style="0" customWidth="1"/>
  </cols>
  <sheetData>
    <row r="1" spans="1:9" ht="40.5" customHeight="1">
      <c r="A1" s="172" t="str">
        <f>HYPERLINK('[1]реквизиты'!$A$2)</f>
        <v>IV Летняя спартакиада учащихся России по САМБО среди  девушек 1993-94 гг.р</v>
      </c>
      <c r="B1" s="232"/>
      <c r="C1" s="232"/>
      <c r="D1" s="232"/>
      <c r="E1" s="232"/>
      <c r="F1" s="232"/>
      <c r="G1" s="232"/>
      <c r="H1" s="1"/>
      <c r="I1" s="1"/>
    </row>
    <row r="2" spans="1:9" ht="18" customHeight="1">
      <c r="A2" s="234" t="str">
        <f>HYPERLINK('[1]реквизиты'!$A$3)</f>
        <v>15 -19 июля 2009 г.                     г. Пенза</v>
      </c>
      <c r="B2" s="234"/>
      <c r="C2" s="234"/>
      <c r="D2" s="234"/>
      <c r="E2" s="234"/>
      <c r="F2" s="234"/>
      <c r="G2" s="234"/>
      <c r="H2" s="231"/>
      <c r="I2" s="231"/>
    </row>
    <row r="4" spans="1:7" ht="12.75">
      <c r="A4" s="186" t="s">
        <v>0</v>
      </c>
      <c r="B4" s="233" t="s">
        <v>1</v>
      </c>
      <c r="C4" s="186" t="s">
        <v>2</v>
      </c>
      <c r="D4" s="186" t="s">
        <v>3</v>
      </c>
      <c r="E4" s="186" t="s">
        <v>4</v>
      </c>
      <c r="F4" s="186" t="s">
        <v>30</v>
      </c>
      <c r="G4" s="186" t="s">
        <v>5</v>
      </c>
    </row>
    <row r="5" spans="1:7" ht="12.75">
      <c r="A5" s="186"/>
      <c r="B5" s="233"/>
      <c r="C5" s="186"/>
      <c r="D5" s="186"/>
      <c r="E5" s="186"/>
      <c r="F5" s="186"/>
      <c r="G5" s="186"/>
    </row>
    <row r="6" spans="1:7" ht="12.75" customHeight="1">
      <c r="A6" s="186"/>
      <c r="B6" s="228">
        <v>1</v>
      </c>
      <c r="C6" s="230" t="s">
        <v>31</v>
      </c>
      <c r="D6" s="186" t="s">
        <v>32</v>
      </c>
      <c r="E6" s="226" t="s">
        <v>33</v>
      </c>
      <c r="F6" s="192" t="s">
        <v>34</v>
      </c>
      <c r="G6" s="121" t="s">
        <v>35</v>
      </c>
    </row>
    <row r="7" spans="1:7" ht="12.75">
      <c r="A7" s="186"/>
      <c r="B7" s="229"/>
      <c r="C7" s="230"/>
      <c r="D7" s="186"/>
      <c r="E7" s="226"/>
      <c r="F7" s="192"/>
      <c r="G7" s="121"/>
    </row>
    <row r="8" spans="1:7" ht="12.75" customHeight="1">
      <c r="A8" s="186"/>
      <c r="B8" s="228">
        <v>2</v>
      </c>
      <c r="C8" s="230" t="s">
        <v>36</v>
      </c>
      <c r="D8" s="186" t="s">
        <v>37</v>
      </c>
      <c r="E8" s="226" t="s">
        <v>38</v>
      </c>
      <c r="F8" s="192" t="s">
        <v>34</v>
      </c>
      <c r="G8" s="121" t="s">
        <v>39</v>
      </c>
    </row>
    <row r="9" spans="1:7" ht="12.75">
      <c r="A9" s="186"/>
      <c r="B9" s="229"/>
      <c r="C9" s="230"/>
      <c r="D9" s="186"/>
      <c r="E9" s="226"/>
      <c r="F9" s="192"/>
      <c r="G9" s="121"/>
    </row>
    <row r="10" spans="1:7" ht="12.75" customHeight="1">
      <c r="A10" s="186"/>
      <c r="B10" s="228">
        <v>3</v>
      </c>
      <c r="C10" s="230" t="s">
        <v>40</v>
      </c>
      <c r="D10" s="186" t="s">
        <v>41</v>
      </c>
      <c r="E10" s="226" t="s">
        <v>42</v>
      </c>
      <c r="F10" s="192" t="s">
        <v>34</v>
      </c>
      <c r="G10" s="121" t="s">
        <v>43</v>
      </c>
    </row>
    <row r="11" spans="1:7" ht="12.75">
      <c r="A11" s="186"/>
      <c r="B11" s="229"/>
      <c r="C11" s="230"/>
      <c r="D11" s="186"/>
      <c r="E11" s="226"/>
      <c r="F11" s="192"/>
      <c r="G11" s="121"/>
    </row>
    <row r="12" spans="1:7" ht="12.75" customHeight="1">
      <c r="A12" s="186"/>
      <c r="B12" s="228">
        <v>4</v>
      </c>
      <c r="C12" s="230" t="s">
        <v>44</v>
      </c>
      <c r="D12" s="186" t="s">
        <v>45</v>
      </c>
      <c r="E12" s="226" t="s">
        <v>46</v>
      </c>
      <c r="F12" s="192" t="s">
        <v>47</v>
      </c>
      <c r="G12" s="121" t="s">
        <v>48</v>
      </c>
    </row>
    <row r="13" spans="1:7" ht="12.75">
      <c r="A13" s="186"/>
      <c r="B13" s="229"/>
      <c r="C13" s="230"/>
      <c r="D13" s="186"/>
      <c r="E13" s="226"/>
      <c r="F13" s="192"/>
      <c r="G13" s="121"/>
    </row>
    <row r="14" spans="1:7" ht="12.75" customHeight="1">
      <c r="A14" s="186"/>
      <c r="B14" s="228">
        <v>5</v>
      </c>
      <c r="C14" s="230" t="s">
        <v>49</v>
      </c>
      <c r="D14" s="186" t="s">
        <v>50</v>
      </c>
      <c r="E14" s="226" t="s">
        <v>51</v>
      </c>
      <c r="F14" s="192" t="s">
        <v>52</v>
      </c>
      <c r="G14" s="121" t="s">
        <v>53</v>
      </c>
    </row>
    <row r="15" spans="1:7" ht="12.75">
      <c r="A15" s="186"/>
      <c r="B15" s="229"/>
      <c r="C15" s="230"/>
      <c r="D15" s="186"/>
      <c r="E15" s="226"/>
      <c r="F15" s="192"/>
      <c r="G15" s="121"/>
    </row>
    <row r="16" spans="1:7" ht="12.75" customHeight="1">
      <c r="A16" s="186"/>
      <c r="B16" s="228">
        <v>6</v>
      </c>
      <c r="C16" s="230" t="s">
        <v>54</v>
      </c>
      <c r="D16" s="186" t="s">
        <v>55</v>
      </c>
      <c r="E16" s="226" t="s">
        <v>56</v>
      </c>
      <c r="F16" s="192" t="s">
        <v>34</v>
      </c>
      <c r="G16" s="121" t="s">
        <v>57</v>
      </c>
    </row>
    <row r="17" spans="1:7" ht="12.75">
      <c r="A17" s="186"/>
      <c r="B17" s="229"/>
      <c r="C17" s="230"/>
      <c r="D17" s="186"/>
      <c r="E17" s="226"/>
      <c r="F17" s="192"/>
      <c r="G17" s="121"/>
    </row>
    <row r="18" spans="1:7" ht="12.75" customHeight="1">
      <c r="A18" s="186"/>
      <c r="B18" s="228">
        <v>7</v>
      </c>
      <c r="C18" s="230" t="s">
        <v>58</v>
      </c>
      <c r="D18" s="186" t="s">
        <v>59</v>
      </c>
      <c r="E18" s="226" t="s">
        <v>60</v>
      </c>
      <c r="F18" s="227" t="s">
        <v>34</v>
      </c>
      <c r="G18" s="121" t="s">
        <v>61</v>
      </c>
    </row>
    <row r="19" spans="1:7" ht="12.75">
      <c r="A19" s="186"/>
      <c r="B19" s="229"/>
      <c r="C19" s="230"/>
      <c r="D19" s="186"/>
      <c r="E19" s="226"/>
      <c r="F19" s="227"/>
      <c r="G19" s="121"/>
    </row>
    <row r="20" spans="1:8" ht="12.75">
      <c r="A20" s="225"/>
      <c r="B20" s="225"/>
      <c r="C20" s="225"/>
      <c r="D20" s="225"/>
      <c r="E20" s="225"/>
      <c r="F20" s="225"/>
      <c r="G20" s="225"/>
      <c r="H20" s="2"/>
    </row>
    <row r="21" spans="1:8" ht="12.75">
      <c r="A21" s="225"/>
      <c r="B21" s="225"/>
      <c r="C21" s="225"/>
      <c r="D21" s="225"/>
      <c r="E21" s="225"/>
      <c r="F21" s="225"/>
      <c r="G21" s="225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</sheetData>
  <mergeCells count="66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A18:A19"/>
    <mergeCell ref="B18:B19"/>
    <mergeCell ref="C18:C19"/>
    <mergeCell ref="D18:D19"/>
    <mergeCell ref="E20:E21"/>
    <mergeCell ref="F20:F21"/>
    <mergeCell ref="G20:G21"/>
    <mergeCell ref="E16:E17"/>
    <mergeCell ref="F16:F17"/>
    <mergeCell ref="G16:G17"/>
    <mergeCell ref="E18:E19"/>
    <mergeCell ref="F18:F19"/>
    <mergeCell ref="G18:G19"/>
    <mergeCell ref="A20:A21"/>
    <mergeCell ref="B20:B21"/>
    <mergeCell ref="C20:C21"/>
    <mergeCell ref="D20:D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cp:lastPrinted>2009-07-18T14:28:53Z</cp:lastPrinted>
  <dcterms:created xsi:type="dcterms:W3CDTF">1996-10-08T23:32:33Z</dcterms:created>
  <dcterms:modified xsi:type="dcterms:W3CDTF">2009-07-18T14:29:15Z</dcterms:modified>
  <cp:category/>
  <cp:version/>
  <cp:contentType/>
  <cp:contentStatus/>
</cp:coreProperties>
</file>