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ОЛУФИНАЛ ФИНАЛ" sheetId="1" r:id="rId1"/>
    <sheet name="пр. хода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<sst xmlns="http://schemas.openxmlformats.org/spreadsheetml/2006/main" count="189" uniqueCount="77">
  <si>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</si>
  <si>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</si>
  <si>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</si>
  <si>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</si>
  <si>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</si>
  <si>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</si>
  <si>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</si>
  <si>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</si>
  <si>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</si>
  <si>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</si>
  <si>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</si>
  <si>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</si>
  <si>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</si>
  <si>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</si>
  <si>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</si>
  <si>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</si>
  <si>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</si>
  <si>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</si>
  <si>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</si>
  <si>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Тренер</t>
  </si>
  <si>
    <t>Цвет</t>
  </si>
  <si>
    <t>ПОЛФИНАЛ</t>
  </si>
  <si>
    <t>ВСТРЕЧА 1</t>
  </si>
  <si>
    <t>Р.К.</t>
  </si>
  <si>
    <t>ФИНАЛ</t>
  </si>
  <si>
    <t>СОСТАВ ПАР ПО КРУГАМ</t>
  </si>
  <si>
    <t xml:space="preserve">А </t>
  </si>
  <si>
    <t xml:space="preserve">В.К. </t>
  </si>
  <si>
    <t>ПОЛУФИНАЛ</t>
  </si>
  <si>
    <t xml:space="preserve">ПРОТОКОЛ ХОДА СОРЕВНОВАНИЙ       </t>
  </si>
  <si>
    <t>ВСЕРОССИЙСКАЯ ФЕДЕРАЦИЯ САМБО</t>
  </si>
  <si>
    <t>спортшкола</t>
  </si>
  <si>
    <t>БАБИНЦЕВА Александра Ивановна</t>
  </si>
  <si>
    <t>04.02.93 1ю</t>
  </si>
  <si>
    <t>Москва МКС</t>
  </si>
  <si>
    <t>СДЮШОР</t>
  </si>
  <si>
    <t>Костин ЛН Ш</t>
  </si>
  <si>
    <t>ПАНОВА Полина Федоровна</t>
  </si>
  <si>
    <t>01.12.94 1ю</t>
  </si>
  <si>
    <t>ЦФО Белгородская МО</t>
  </si>
  <si>
    <t>ДЮСШ</t>
  </si>
  <si>
    <t>Шибаев НА</t>
  </si>
  <si>
    <t>ПЫЛЕНОК Диана Евгеньевна</t>
  </si>
  <si>
    <t>21.08.94 1ю</t>
  </si>
  <si>
    <t>ДВФО Камчатский Апача МО</t>
  </si>
  <si>
    <t>Ким ГН</t>
  </si>
  <si>
    <t>ВОЛОВА Анна Сергеевна</t>
  </si>
  <si>
    <t>25.03.93 2</t>
  </si>
  <si>
    <t>СЗФО Мурманская Мурманск МО</t>
  </si>
  <si>
    <t>Степачев СН</t>
  </si>
  <si>
    <t>ИВАШОВА Валерия Михайловна</t>
  </si>
  <si>
    <t>27.08.94 1</t>
  </si>
  <si>
    <t>ЮФО Краснодарский Новокубанск МО</t>
  </si>
  <si>
    <t>Коневцова ТВ</t>
  </si>
  <si>
    <t>ЧЕРНЕЦКАЯ Антонина Игоревна</t>
  </si>
  <si>
    <t>03.11.93, 1Р</t>
  </si>
  <si>
    <t>ПФО Пермский край, Пермь, МО</t>
  </si>
  <si>
    <t>Бибарцева Л.</t>
  </si>
  <si>
    <t>РЕШЕТНЯК Анна Петровна</t>
  </si>
  <si>
    <t>11.01.94 1</t>
  </si>
  <si>
    <t>УФО ЯНАО Муравленко</t>
  </si>
  <si>
    <t>Миронов ОА Репушко</t>
  </si>
  <si>
    <t>МАКАРОВА Анастасия Сергеевна</t>
  </si>
  <si>
    <t>12.02.93,  1р</t>
  </si>
  <si>
    <t>СФО, Краснояр.кр., Красноярск, МО</t>
  </si>
  <si>
    <t>в.к.     &gt;70     кг.</t>
  </si>
  <si>
    <t>&gt;70</t>
  </si>
  <si>
    <t>В.К .&gt;70</t>
  </si>
  <si>
    <t>Алипкачев ШГ Алексеев ВП</t>
  </si>
  <si>
    <t>3'30''</t>
  </si>
  <si>
    <t>1'30''</t>
  </si>
  <si>
    <t>3'15''</t>
  </si>
  <si>
    <t>4:0</t>
  </si>
  <si>
    <t>7</t>
  </si>
  <si>
    <t>3:0</t>
  </si>
  <si>
    <t>1</t>
  </si>
  <si>
    <t>3,5:0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</si>
</sst>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b/>
      <i/>
      <sz val="11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CyrillicOld"/>
      <family val="0"/>
    </font>
    <font>
      <b/>
      <i/>
      <sz val="12"/>
      <name val="Georgia"/>
      <family val="1"/>
    </font>
    <font>
      <sz val="8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6" xfId="15" applyFont="1" applyBorder="1" applyAlignment="1">
      <alignment horizontal="center"/>
    </xf>
    <xf numFmtId="0" fontId="0" fillId="0" borderId="1" xfId="15" applyFont="1" applyBorder="1" applyAlignment="1">
      <alignment horizontal="center"/>
    </xf>
    <xf numFmtId="0" fontId="0" fillId="0" borderId="7" xfId="15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15" applyFont="1" applyBorder="1" applyAlignment="1">
      <alignment horizontal="center"/>
    </xf>
    <xf numFmtId="0" fontId="0" fillId="0" borderId="10" xfId="15" applyFont="1" applyBorder="1" applyAlignment="1">
      <alignment horizontal="center"/>
    </xf>
    <xf numFmtId="0" fontId="0" fillId="0" borderId="11" xfId="15" applyFont="1" applyBorder="1" applyAlignment="1">
      <alignment horizontal="center"/>
    </xf>
    <xf numFmtId="0" fontId="0" fillId="0" borderId="12" xfId="15" applyFont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15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0" borderId="17" xfId="15" applyFont="1" applyBorder="1" applyAlignment="1">
      <alignment horizontal="center"/>
    </xf>
    <xf numFmtId="0" fontId="1" fillId="0" borderId="18" xfId="15" applyFont="1" applyBorder="1" applyAlignment="1">
      <alignment horizontal="center"/>
    </xf>
    <xf numFmtId="0" fontId="1" fillId="0" borderId="19" xfId="15" applyFont="1" applyBorder="1" applyAlignment="1">
      <alignment horizontal="center"/>
    </xf>
    <xf numFmtId="0" fontId="1" fillId="0" borderId="20" xfId="15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15" applyFont="1" applyBorder="1" applyAlignment="1">
      <alignment horizontal="center"/>
    </xf>
    <xf numFmtId="0" fontId="1" fillId="0" borderId="21" xfId="15" applyFont="1" applyBorder="1" applyAlignment="1">
      <alignment horizontal="center"/>
    </xf>
    <xf numFmtId="0" fontId="1" fillId="0" borderId="22" xfId="15" applyFont="1" applyBorder="1" applyAlignment="1">
      <alignment horizontal="center"/>
    </xf>
    <xf numFmtId="0" fontId="1" fillId="0" borderId="23" xfId="15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25" xfId="15" applyFont="1" applyBorder="1" applyAlignment="1">
      <alignment horizontal="center"/>
    </xf>
    <xf numFmtId="0" fontId="1" fillId="0" borderId="26" xfId="15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0" xfId="15" applyFont="1" applyBorder="1" applyAlignment="1">
      <alignment vertical="center" wrapText="1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3" fillId="0" borderId="0" xfId="15" applyFont="1" applyAlignment="1">
      <alignment/>
    </xf>
    <xf numFmtId="0" fontId="1" fillId="0" borderId="0" xfId="0" applyFont="1" applyAlignment="1">
      <alignment/>
    </xf>
    <xf numFmtId="0" fontId="2" fillId="0" borderId="0" xfId="15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0" fillId="0" borderId="27" xfId="15" applyFont="1" applyBorder="1" applyAlignment="1">
      <alignment horizontal="center" vertical="center" wrapText="1"/>
    </xf>
    <xf numFmtId="0" fontId="0" fillId="0" borderId="27" xfId="15" applyFont="1" applyFill="1" applyBorder="1" applyAlignment="1">
      <alignment horizontal="left" vertical="center" wrapText="1"/>
    </xf>
    <xf numFmtId="0" fontId="0" fillId="0" borderId="27" xfId="15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0" fillId="0" borderId="27" xfId="15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3" fillId="0" borderId="31" xfId="15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17" fillId="0" borderId="27" xfId="15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7" fillId="0" borderId="32" xfId="15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7" fillId="0" borderId="33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left" vertical="center" wrapText="1"/>
    </xf>
    <xf numFmtId="0" fontId="17" fillId="0" borderId="37" xfId="15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5" borderId="48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textRotation="90" wrapText="1"/>
    </xf>
    <xf numFmtId="0" fontId="1" fillId="6" borderId="28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4" fillId="8" borderId="40" xfId="0" applyFont="1" applyFill="1" applyBorder="1" applyAlignment="1">
      <alignment horizontal="center" vertical="center"/>
    </xf>
    <xf numFmtId="0" fontId="14" fillId="8" borderId="42" xfId="0" applyFont="1" applyFill="1" applyBorder="1" applyAlignment="1">
      <alignment horizontal="center" vertical="center"/>
    </xf>
    <xf numFmtId="0" fontId="16" fillId="5" borderId="40" xfId="15" applyNumberFormat="1" applyFont="1" applyFill="1" applyBorder="1" applyAlignment="1" applyProtection="1">
      <alignment horizontal="center" vertical="center" wrapText="1"/>
      <protection/>
    </xf>
    <xf numFmtId="0" fontId="16" fillId="5" borderId="41" xfId="15" applyNumberFormat="1" applyFont="1" applyFill="1" applyBorder="1" applyAlignment="1" applyProtection="1">
      <alignment horizontal="center" vertical="center" wrapText="1"/>
      <protection/>
    </xf>
    <xf numFmtId="0" fontId="16" fillId="5" borderId="42" xfId="15" applyNumberFormat="1" applyFont="1" applyFill="1" applyBorder="1" applyAlignment="1" applyProtection="1">
      <alignment horizontal="center" vertical="center" wrapText="1"/>
      <protection/>
    </xf>
    <xf numFmtId="0" fontId="5" fillId="0" borderId="37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6" xfId="15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34" xfId="15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7" xfId="15" applyFont="1" applyFill="1" applyBorder="1" applyAlignment="1">
      <alignment horizontal="left" vertical="center" wrapText="1"/>
    </xf>
    <xf numFmtId="0" fontId="3" fillId="0" borderId="6" xfId="15" applyFont="1" applyFill="1" applyBorder="1" applyAlignment="1">
      <alignment horizontal="left" vertical="center" wrapText="1"/>
    </xf>
    <xf numFmtId="0" fontId="3" fillId="0" borderId="34" xfId="1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9" borderId="27" xfId="0" applyNumberFormat="1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/>
    </xf>
    <xf numFmtId="0" fontId="3" fillId="0" borderId="44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51" xfId="15" applyFont="1" applyBorder="1" applyAlignment="1">
      <alignment horizontal="center"/>
    </xf>
    <xf numFmtId="0" fontId="0" fillId="0" borderId="52" xfId="15" applyFont="1" applyBorder="1" applyAlignment="1">
      <alignment horizontal="center"/>
    </xf>
    <xf numFmtId="0" fontId="1" fillId="0" borderId="53" xfId="15" applyFont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17" fillId="0" borderId="27" xfId="15" applyFont="1" applyFill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3" fillId="0" borderId="36" xfId="0" applyFont="1" applyFill="1" applyBorder="1" applyAlignment="1">
      <alignment horizontal="left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49" fontId="5" fillId="5" borderId="38" xfId="0" applyNumberFormat="1" applyFont="1" applyFill="1" applyBorder="1" applyAlignment="1">
      <alignment horizontal="center" vertical="center"/>
    </xf>
    <xf numFmtId="49" fontId="3" fillId="5" borderId="45" xfId="0" applyNumberFormat="1" applyFont="1" applyFill="1" applyBorder="1" applyAlignment="1">
      <alignment horizontal="center" vertical="center"/>
    </xf>
    <xf numFmtId="49" fontId="5" fillId="5" borderId="38" xfId="0" applyNumberFormat="1" applyFont="1" applyFill="1" applyBorder="1" applyAlignment="1">
      <alignment horizontal="center" vertical="center"/>
    </xf>
    <xf numFmtId="49" fontId="5" fillId="5" borderId="4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10" xfId="15" applyFont="1" applyBorder="1" applyAlignment="1">
      <alignment horizontal="left" vertical="center" wrapText="1"/>
    </xf>
    <xf numFmtId="0" fontId="17" fillId="0" borderId="6" xfId="15" applyFont="1" applyBorder="1" applyAlignment="1">
      <alignment horizontal="center" vertical="center" wrapText="1"/>
    </xf>
    <xf numFmtId="0" fontId="17" fillId="0" borderId="7" xfId="15" applyFont="1" applyBorder="1" applyAlignment="1">
      <alignment horizontal="center" vertical="center" wrapText="1"/>
    </xf>
    <xf numFmtId="0" fontId="0" fillId="0" borderId="61" xfId="0" applyNumberFormat="1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9" fontId="5" fillId="5" borderId="61" xfId="0" applyNumberFormat="1" applyFont="1" applyFill="1" applyBorder="1" applyAlignment="1">
      <alignment horizontal="center" vertical="center"/>
    </xf>
    <xf numFmtId="49" fontId="5" fillId="7" borderId="63" xfId="0" applyNumberFormat="1" applyFont="1" applyFill="1" applyBorder="1" applyAlignment="1">
      <alignment horizontal="center" vertical="center"/>
    </xf>
    <xf numFmtId="49" fontId="3" fillId="7" borderId="14" xfId="0" applyNumberFormat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54" xfId="0" applyFont="1" applyFill="1" applyBorder="1" applyAlignment="1">
      <alignment horizontal="center" vertical="center" wrapText="1"/>
    </xf>
    <xf numFmtId="0" fontId="1" fillId="6" borderId="64" xfId="0" applyFont="1" applyFill="1" applyBorder="1" applyAlignment="1">
      <alignment horizontal="center" vertical="center" wrapText="1"/>
    </xf>
    <xf numFmtId="0" fontId="1" fillId="6" borderId="55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4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1</xdr:col>
      <xdr:colOff>428625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590550</xdr:colOff>
      <xdr:row>0</xdr:row>
      <xdr:rowOff>114300</xdr:rowOff>
    </xdr:from>
    <xdr:to>
      <xdr:col>16</xdr:col>
      <xdr:colOff>923925</xdr:colOff>
      <xdr:row>3</xdr:row>
      <xdr:rowOff>66675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15225" y="114300"/>
          <a:ext cx="1752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904875</xdr:colOff>
      <xdr:row>28</xdr:row>
      <xdr:rowOff>19050</xdr:rowOff>
    </xdr:from>
    <xdr:to>
      <xdr:col>14</xdr:col>
      <xdr:colOff>876300</xdr:colOff>
      <xdr:row>36</xdr:row>
      <xdr:rowOff>0</xdr:rowOff>
    </xdr:to>
    <xdr:grpSp>
      <xdr:nvGrpSpPr>
        <xdr:cNvPr id="3" name="Group 34"/>
        <xdr:cNvGrpSpPr>
          <a:grpSpLocks/>
        </xdr:cNvGrpSpPr>
      </xdr:nvGrpSpPr>
      <xdr:grpSpPr>
        <a:xfrm>
          <a:off x="6200775" y="5886450"/>
          <a:ext cx="1600200" cy="1276350"/>
          <a:chOff x="172" y="989"/>
          <a:chExt cx="168" cy="134"/>
        </a:xfrm>
        <a:solidFill>
          <a:srgbClr val="FFFFFF"/>
        </a:solidFill>
      </xdr:grpSpPr>
      <xdr:pic>
        <xdr:nvPicPr>
          <xdr:cNvPr id="4" name="Picture 35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16716" t="63302" r="50704" b="22947"/>
          <a:stretch>
            <a:fillRect/>
          </a:stretch>
        </xdr:blipFill>
        <xdr:spPr>
          <a:xfrm>
            <a:off x="172" y="989"/>
            <a:ext cx="130" cy="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36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3740" t="76873" r="44581" b="11875"/>
          <a:stretch>
            <a:fillRect/>
          </a:stretch>
        </xdr:blipFill>
        <xdr:spPr>
          <a:xfrm>
            <a:off x="217" y="1035"/>
            <a:ext cx="123" cy="8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96;&#1072;\&#1056;&#1072;&#1073;&#1086;&#1095;&#1080;&#1081;%20&#1089;&#1090;&#1086;&#1083;\&#1057;&#1087;&#1072;&#1088;&#1090;&#1072;&#1082;&#1080;&#1072;&#1076;&#1072;%20&#1057;&#1040;&#1052;&#1041;&#1054;\&#1050;&#1088;&#1091;&#1075;&#1086;&#1074;&#1072;&#1103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96;&#1072;\&#1056;&#1072;&#1073;&#1086;&#1095;&#1080;&#1081;%20&#1089;&#1090;&#1086;&#1083;\&#1057;&#1087;&#1072;&#1088;&#1090;&#1072;&#1082;&#1080;&#1072;&#1076;&#1072;%20&#1057;&#1040;&#1052;&#1041;&#1054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Летняя спартакиада учащихся России по САМБО среди  девушек 1993-94 гг.р</v>
          </cell>
        </row>
        <row r="3">
          <cell r="A3" t="str">
            <v>15 -19 июля 2009 г.                     г. Пенза</v>
          </cell>
        </row>
        <row r="6">
          <cell r="A6" t="str">
            <v>Гл. судья, судья МК</v>
          </cell>
          <cell r="G6" t="str">
            <v>А.Н. Мельников</v>
          </cell>
        </row>
        <row r="7">
          <cell r="G7" t="str">
            <v>/г. В.Пышма/</v>
          </cell>
        </row>
        <row r="8">
          <cell r="G8" t="str">
            <v>Н.Ю. Глушкова 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8"/>
  <sheetViews>
    <sheetView workbookViewId="0" topLeftCell="A17">
      <selection activeCell="L30" sqref="L30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27" t="s">
        <v>66</v>
      </c>
    </row>
    <row r="2" ht="26.25" customHeight="1">
      <c r="C2" s="23" t="s">
        <v>21</v>
      </c>
    </row>
    <row r="3" ht="25.5" customHeight="1">
      <c r="C3" s="22" t="s">
        <v>22</v>
      </c>
    </row>
    <row r="4" spans="1:9" ht="12.75">
      <c r="A4" s="61" t="s">
        <v>20</v>
      </c>
      <c r="B4" s="61" t="s">
        <v>0</v>
      </c>
      <c r="C4" s="63" t="s">
        <v>1</v>
      </c>
      <c r="D4" s="61" t="s">
        <v>2</v>
      </c>
      <c r="E4" s="61" t="s">
        <v>3</v>
      </c>
      <c r="F4" s="61" t="s">
        <v>9</v>
      </c>
      <c r="G4" s="61" t="s">
        <v>10</v>
      </c>
      <c r="H4" s="61" t="s">
        <v>11</v>
      </c>
      <c r="I4" s="61" t="s">
        <v>12</v>
      </c>
    </row>
    <row r="5" spans="1:9" ht="12.75">
      <c r="A5" s="62"/>
      <c r="B5" s="62"/>
      <c r="C5" s="62"/>
      <c r="D5" s="62"/>
      <c r="E5" s="62"/>
      <c r="F5" s="62"/>
      <c r="G5" s="62"/>
      <c r="H5" s="62"/>
      <c r="I5" s="62"/>
    </row>
    <row r="6" spans="1:9" ht="12.75">
      <c r="A6" s="65"/>
      <c r="B6" s="66">
        <v>1</v>
      </c>
      <c r="C6" s="67" t="str">
        <f>VLOOKUP(B6,'пр.взвешивания'!B5:C20,2,FALSE)</f>
        <v>БАБИНЦЕВА Александра Ивановна</v>
      </c>
      <c r="D6" s="68" t="str">
        <f>VLOOKUP(C6,'пр.взвешивания'!C5:D20,2,FALSE)</f>
        <v>04.02.93 1ю</v>
      </c>
      <c r="E6" s="68" t="str">
        <f>VLOOKUP(D6,'пр.взвешивания'!D5:E20,2,FALSE)</f>
        <v>Москва МКС</v>
      </c>
      <c r="F6" s="71"/>
      <c r="G6" s="72"/>
      <c r="H6" s="64"/>
      <c r="I6" s="61"/>
    </row>
    <row r="7" spans="1:9" ht="12.75">
      <c r="A7" s="65"/>
      <c r="B7" s="61"/>
      <c r="C7" s="67"/>
      <c r="D7" s="68"/>
      <c r="E7" s="68"/>
      <c r="F7" s="71"/>
      <c r="G7" s="71"/>
      <c r="H7" s="64"/>
      <c r="I7" s="61"/>
    </row>
    <row r="8" spans="1:9" ht="12.75">
      <c r="A8" s="69"/>
      <c r="B8" s="70">
        <v>5</v>
      </c>
      <c r="C8" s="67" t="str">
        <f>VLOOKUP(B8,'пр.взвешивания'!B7:C20,2,FALSE)</f>
        <v>ИВАШОВА Валерия Михайловна</v>
      </c>
      <c r="D8" s="68" t="str">
        <f>VLOOKUP(C8,'пр.взвешивания'!C7:D20,2,FALSE)</f>
        <v>27.08.94 1</v>
      </c>
      <c r="E8" s="68" t="str">
        <f>VLOOKUP(D8,'пр.взвешивания'!D7:E20,2,FALSE)</f>
        <v>ЮФО Краснодарский Новокубанск МО</v>
      </c>
      <c r="F8" s="71"/>
      <c r="G8" s="71"/>
      <c r="H8" s="61"/>
      <c r="I8" s="61"/>
    </row>
    <row r="9" spans="1:9" ht="12.75">
      <c r="A9" s="69"/>
      <c r="B9" s="61"/>
      <c r="C9" s="67"/>
      <c r="D9" s="68"/>
      <c r="E9" s="68"/>
      <c r="F9" s="71"/>
      <c r="G9" s="71"/>
      <c r="H9" s="61"/>
      <c r="I9" s="61"/>
    </row>
    <row r="10" ht="28.5" customHeight="1">
      <c r="E10" s="24" t="s">
        <v>23</v>
      </c>
    </row>
    <row r="11" spans="5:9" ht="19.5" customHeight="1">
      <c r="E11" s="24" t="s">
        <v>7</v>
      </c>
      <c r="F11" s="25"/>
      <c r="G11" s="25"/>
      <c r="H11" s="25"/>
      <c r="I11" s="25"/>
    </row>
    <row r="12" spans="5:9" ht="19.5" customHeight="1">
      <c r="E12" s="24" t="s">
        <v>8</v>
      </c>
      <c r="F12" s="1"/>
      <c r="G12" s="1"/>
      <c r="H12" s="1"/>
      <c r="I12" s="1"/>
    </row>
    <row r="13" ht="19.5" customHeight="1"/>
    <row r="14" ht="19.5" customHeight="1">
      <c r="F14" s="27" t="s">
        <v>66</v>
      </c>
    </row>
    <row r="15" ht="21" customHeight="1">
      <c r="C15" s="22" t="s">
        <v>22</v>
      </c>
    </row>
    <row r="16" spans="1:9" ht="12.75">
      <c r="A16" s="61" t="s">
        <v>20</v>
      </c>
      <c r="B16" s="61" t="s">
        <v>0</v>
      </c>
      <c r="C16" s="63" t="s">
        <v>1</v>
      </c>
      <c r="D16" s="61" t="s">
        <v>2</v>
      </c>
      <c r="E16" s="61" t="s">
        <v>3</v>
      </c>
      <c r="F16" s="61" t="s">
        <v>9</v>
      </c>
      <c r="G16" s="61" t="s">
        <v>10</v>
      </c>
      <c r="H16" s="61" t="s">
        <v>11</v>
      </c>
      <c r="I16" s="61" t="s">
        <v>12</v>
      </c>
    </row>
    <row r="17" spans="1:9" ht="12.75">
      <c r="A17" s="62"/>
      <c r="B17" s="62"/>
      <c r="C17" s="62"/>
      <c r="D17" s="62"/>
      <c r="E17" s="62"/>
      <c r="F17" s="62"/>
      <c r="G17" s="62"/>
      <c r="H17" s="62"/>
      <c r="I17" s="62"/>
    </row>
    <row r="18" spans="1:9" ht="12.75">
      <c r="A18" s="65"/>
      <c r="B18" s="66">
        <v>7</v>
      </c>
      <c r="C18" s="67" t="str">
        <f>VLOOKUP(B18,'пр.взвешивания'!B5:C20,2,FALSE)</f>
        <v>РЕШЕТНЯК Анна Петровна</v>
      </c>
      <c r="D18" s="68" t="str">
        <f>VLOOKUP(C18,'пр.взвешивания'!C5:D20,2,FALSE)</f>
        <v>11.01.94 1</v>
      </c>
      <c r="E18" s="68" t="str">
        <f>VLOOKUP(D18,'пр.взвешивания'!D5:E20,2,FALSE)</f>
        <v>УФО ЯНАО Муравленко</v>
      </c>
      <c r="F18" s="71"/>
      <c r="G18" s="72"/>
      <c r="H18" s="64"/>
      <c r="I18" s="61"/>
    </row>
    <row r="19" spans="1:9" ht="12.75">
      <c r="A19" s="65"/>
      <c r="B19" s="61"/>
      <c r="C19" s="67"/>
      <c r="D19" s="68"/>
      <c r="E19" s="68"/>
      <c r="F19" s="71"/>
      <c r="G19" s="71"/>
      <c r="H19" s="64"/>
      <c r="I19" s="61"/>
    </row>
    <row r="20" spans="1:9" ht="12.75">
      <c r="A20" s="69"/>
      <c r="B20" s="70">
        <v>4</v>
      </c>
      <c r="C20" s="67" t="str">
        <f>VLOOKUP(B20,'пр.взвешивания'!B5:C20,2,FALSE)</f>
        <v>ВОЛОВА Анна Сергеевна</v>
      </c>
      <c r="D20" s="67" t="str">
        <f>VLOOKUP(C20,'пр.взвешивания'!C5:D20,2,FALSE)</f>
        <v>25.03.93 2</v>
      </c>
      <c r="E20" s="67" t="str">
        <f>VLOOKUP(D20,'пр.взвешивания'!D5:E20,2,FALSE)</f>
        <v>СЗФО Мурманская Мурманск МО</v>
      </c>
      <c r="F20" s="71"/>
      <c r="G20" s="71"/>
      <c r="H20" s="61"/>
      <c r="I20" s="61"/>
    </row>
    <row r="21" spans="1:9" ht="12.75">
      <c r="A21" s="69"/>
      <c r="B21" s="61"/>
      <c r="C21" s="67"/>
      <c r="D21" s="67"/>
      <c r="E21" s="67"/>
      <c r="F21" s="71"/>
      <c r="G21" s="71"/>
      <c r="H21" s="61"/>
      <c r="I21" s="61"/>
    </row>
    <row r="22" ht="24.75" customHeight="1">
      <c r="E22" s="24" t="s">
        <v>23</v>
      </c>
    </row>
    <row r="23" spans="5:9" ht="24.75" customHeight="1">
      <c r="E23" s="24" t="s">
        <v>7</v>
      </c>
      <c r="F23" s="25"/>
      <c r="G23" s="25"/>
      <c r="H23" s="25"/>
      <c r="I23" s="25"/>
    </row>
    <row r="24" spans="5:9" ht="24.75" customHeight="1">
      <c r="E24" s="24" t="s">
        <v>8</v>
      </c>
      <c r="F24" s="25"/>
      <c r="G24" s="25"/>
      <c r="H24" s="25"/>
      <c r="I24" s="25"/>
    </row>
    <row r="25" spans="5:9" ht="24.75" customHeight="1">
      <c r="E25" s="45"/>
      <c r="F25" s="4"/>
      <c r="G25" s="4"/>
      <c r="H25" s="4"/>
      <c r="I25" s="4"/>
    </row>
    <row r="26" spans="5:9" ht="12.75">
      <c r="E26" s="4"/>
      <c r="F26" s="4"/>
      <c r="G26" s="4"/>
      <c r="H26" s="4"/>
      <c r="I26" s="4"/>
    </row>
    <row r="27" spans="5:9" ht="12.75">
      <c r="E27" s="4"/>
      <c r="F27" s="4"/>
      <c r="G27" s="4"/>
      <c r="H27" s="4"/>
      <c r="I27" s="4"/>
    </row>
    <row r="28" spans="3:5" ht="38.25" customHeight="1">
      <c r="C28" s="26" t="s">
        <v>24</v>
      </c>
      <c r="E28" s="27" t="s">
        <v>66</v>
      </c>
    </row>
    <row r="29" spans="1:9" ht="12.75">
      <c r="A29" s="61" t="s">
        <v>20</v>
      </c>
      <c r="B29" s="61" t="s">
        <v>0</v>
      </c>
      <c r="C29" s="63" t="s">
        <v>1</v>
      </c>
      <c r="D29" s="61" t="s">
        <v>2</v>
      </c>
      <c r="E29" s="61" t="s">
        <v>3</v>
      </c>
      <c r="F29" s="61" t="s">
        <v>9</v>
      </c>
      <c r="G29" s="61" t="s">
        <v>10</v>
      </c>
      <c r="H29" s="61" t="s">
        <v>11</v>
      </c>
      <c r="I29" s="61" t="s">
        <v>12</v>
      </c>
    </row>
    <row r="30" spans="1:9" ht="12.75">
      <c r="A30" s="62"/>
      <c r="B30" s="62"/>
      <c r="C30" s="62"/>
      <c r="D30" s="62"/>
      <c r="E30" s="62"/>
      <c r="F30" s="62"/>
      <c r="G30" s="62"/>
      <c r="H30" s="62"/>
      <c r="I30" s="62"/>
    </row>
    <row r="31" spans="1:9" ht="12.75" customHeight="1">
      <c r="A31" s="65"/>
      <c r="B31" s="61">
        <v>1</v>
      </c>
      <c r="C31" s="67" t="str">
        <f>VLOOKUP(B31,'пр.взвешивания'!B5:C20,2,FALSE)</f>
        <v>БАБИНЦЕВА Александра Ивановна</v>
      </c>
      <c r="D31" s="67" t="str">
        <f>VLOOKUP(C31,'пр.взвешивания'!C5:D20,2,FALSE)</f>
        <v>04.02.93 1ю</v>
      </c>
      <c r="E31" s="175" t="str">
        <f>VLOOKUP(D31,'пр.взвешивания'!D5:E20,2,FALSE)</f>
        <v>Москва МКС</v>
      </c>
      <c r="F31" s="71"/>
      <c r="G31" s="72"/>
      <c r="H31" s="64"/>
      <c r="I31" s="61"/>
    </row>
    <row r="32" spans="1:9" ht="12.75">
      <c r="A32" s="65"/>
      <c r="B32" s="61"/>
      <c r="C32" s="67"/>
      <c r="D32" s="67"/>
      <c r="E32" s="175"/>
      <c r="F32" s="71"/>
      <c r="G32" s="71"/>
      <c r="H32" s="64"/>
      <c r="I32" s="61"/>
    </row>
    <row r="33" spans="1:9" ht="12.75">
      <c r="A33" s="69"/>
      <c r="B33" s="61">
        <v>7</v>
      </c>
      <c r="C33" s="67" t="str">
        <f>VLOOKUP(B33,'пр.взвешивания'!B7:C22,2,FALSE)</f>
        <v>РЕШЕТНЯК Анна Петровна</v>
      </c>
      <c r="D33" s="67" t="str">
        <f>VLOOKUP(C33,'пр.взвешивания'!C7:D22,2,FALSE)</f>
        <v>11.01.94 1</v>
      </c>
      <c r="E33" s="175" t="str">
        <f>VLOOKUP(D33,'пр.взвешивания'!D7:E22,2,FALSE)</f>
        <v>УФО ЯНАО Муравленко</v>
      </c>
      <c r="F33" s="71"/>
      <c r="G33" s="71"/>
      <c r="H33" s="61"/>
      <c r="I33" s="61"/>
    </row>
    <row r="34" spans="1:9" ht="12.75">
      <c r="A34" s="69"/>
      <c r="B34" s="61"/>
      <c r="C34" s="67"/>
      <c r="D34" s="67"/>
      <c r="E34" s="175"/>
      <c r="F34" s="71"/>
      <c r="G34" s="71"/>
      <c r="H34" s="61"/>
      <c r="I34" s="61"/>
    </row>
    <row r="35" ht="24.75" customHeight="1">
      <c r="E35" s="24" t="s">
        <v>23</v>
      </c>
    </row>
    <row r="36" spans="5:9" ht="24.75" customHeight="1">
      <c r="E36" s="24" t="s">
        <v>7</v>
      </c>
      <c r="F36" s="25"/>
      <c r="G36" s="25"/>
      <c r="H36" s="25"/>
      <c r="I36" s="25"/>
    </row>
    <row r="37" ht="24.75" customHeight="1">
      <c r="E37" s="24" t="s">
        <v>8</v>
      </c>
    </row>
    <row r="38" spans="5:9" ht="24.75" customHeight="1">
      <c r="E38" s="24" t="s">
        <v>8</v>
      </c>
      <c r="F38" s="25"/>
      <c r="G38" s="25"/>
      <c r="H38" s="25"/>
      <c r="I38" s="25"/>
    </row>
    <row r="39" ht="24.75" customHeight="1"/>
    <row r="40" ht="24.75" customHeight="1"/>
    <row r="41" ht="24.75" customHeight="1"/>
    <row r="42" ht="24.75" customHeight="1"/>
  </sheetData>
  <mergeCells count="81"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E31:E32"/>
    <mergeCell ref="F31:F32"/>
    <mergeCell ref="G31:G32"/>
    <mergeCell ref="H31:H32"/>
    <mergeCell ref="A31:A32"/>
    <mergeCell ref="B31:B32"/>
    <mergeCell ref="C31:C32"/>
    <mergeCell ref="D31:D32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0:E21"/>
    <mergeCell ref="F20:F21"/>
    <mergeCell ref="G20:G21"/>
    <mergeCell ref="H20:H21"/>
    <mergeCell ref="A20:A21"/>
    <mergeCell ref="B20:B21"/>
    <mergeCell ref="C20:C21"/>
    <mergeCell ref="D20:D21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E16:E17"/>
    <mergeCell ref="F16:F17"/>
    <mergeCell ref="G16:G17"/>
    <mergeCell ref="H16:H17"/>
    <mergeCell ref="A16:A17"/>
    <mergeCell ref="B16:B17"/>
    <mergeCell ref="C16:C17"/>
    <mergeCell ref="D16:D17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A8:A9"/>
    <mergeCell ref="B8:B9"/>
    <mergeCell ref="C8:C9"/>
    <mergeCell ref="D8:D9"/>
    <mergeCell ref="H6:H7"/>
    <mergeCell ref="A6:A7"/>
    <mergeCell ref="B6:B7"/>
    <mergeCell ref="C6:C7"/>
    <mergeCell ref="D6:D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36"/>
  <sheetViews>
    <sheetView tabSelected="1" workbookViewId="0" topLeftCell="A1">
      <selection activeCell="Q35" sqref="A1:Q35"/>
    </sheetView>
  </sheetViews>
  <sheetFormatPr defaultColWidth="9.140625" defaultRowHeight="12.75"/>
  <cols>
    <col min="1" max="1" width="5.7109375" style="0" customWidth="1"/>
    <col min="2" max="2" width="18.00390625" style="0" customWidth="1"/>
    <col min="3" max="3" width="7.7109375" style="0" customWidth="1"/>
    <col min="4" max="4" width="13.8515625" style="0" customWidth="1"/>
    <col min="5" max="10" width="4.7109375" style="0" customWidth="1"/>
    <col min="11" max="11" width="1.57421875" style="0" customWidth="1"/>
    <col min="12" max="12" width="4.28125" style="0" customWidth="1"/>
    <col min="13" max="13" width="17.7109375" style="0" customWidth="1"/>
    <col min="14" max="14" width="6.7109375" style="0" customWidth="1"/>
    <col min="15" max="15" width="13.57421875" style="0" customWidth="1"/>
    <col min="16" max="16" width="7.7109375" style="0" customWidth="1"/>
    <col min="17" max="17" width="14.421875" style="0" customWidth="1"/>
  </cols>
  <sheetData>
    <row r="1" spans="1:17" ht="24" customHeight="1">
      <c r="A1" s="73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9.5" customHeight="1" thickBot="1">
      <c r="A2" s="116" t="s">
        <v>29</v>
      </c>
      <c r="B2" s="117"/>
      <c r="C2" s="117"/>
      <c r="D2" s="117"/>
      <c r="E2" s="117"/>
      <c r="F2" s="117"/>
      <c r="G2" s="117"/>
      <c r="H2" s="117"/>
      <c r="I2" s="117"/>
      <c r="J2" s="29"/>
      <c r="K2" s="118" t="str">
        <f>HYPERLINK('[3]реквизиты'!$L$7)</f>
        <v>ИТОГОВЫЙ ПРОТОКОЛ</v>
      </c>
      <c r="L2" s="118"/>
      <c r="M2" s="118"/>
      <c r="N2" s="118"/>
      <c r="O2" s="118"/>
      <c r="P2" s="118"/>
      <c r="Q2" s="60"/>
    </row>
    <row r="3" spans="1:17" ht="32.25" customHeight="1" thickBot="1">
      <c r="A3" s="29"/>
      <c r="B3" s="55"/>
      <c r="C3" s="122" t="str">
        <f>HYPERLINK('[2]реквизиты'!$A$2)</f>
        <v>IV Летняя спартакиада учащихся России по САМБО среди  девушек 1993-94 гг.р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4"/>
      <c r="O3" s="55"/>
      <c r="P3" s="55"/>
      <c r="Q3" s="55"/>
    </row>
    <row r="4" spans="1:18" ht="18.75" customHeight="1" thickBot="1">
      <c r="A4" s="119" t="str">
        <f>HYPERLINK('[2]реквизиты'!$A$3)</f>
        <v>15 -19 июля 2009 г.                     г. Пенза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53"/>
    </row>
    <row r="5" spans="1:18" ht="25.5" customHeight="1" thickBot="1">
      <c r="A5" s="5" t="s">
        <v>7</v>
      </c>
      <c r="B5" s="29"/>
      <c r="C5" s="29"/>
      <c r="D5" s="5"/>
      <c r="E5" s="29"/>
      <c r="F5" s="29"/>
      <c r="G5" s="115"/>
      <c r="H5" s="115"/>
      <c r="I5" s="115"/>
      <c r="J5" s="29"/>
      <c r="K5" s="29"/>
      <c r="L5" s="29"/>
      <c r="M5" s="29"/>
      <c r="N5" s="5"/>
      <c r="O5" s="29"/>
      <c r="P5" s="120" t="s">
        <v>65</v>
      </c>
      <c r="Q5" s="121"/>
      <c r="R5" s="54"/>
    </row>
    <row r="6" spans="1:18" ht="30" customHeight="1" thickBot="1">
      <c r="A6" s="90" t="s">
        <v>0</v>
      </c>
      <c r="B6" s="90" t="s">
        <v>1</v>
      </c>
      <c r="C6" s="90" t="s">
        <v>2</v>
      </c>
      <c r="D6" s="90" t="s">
        <v>3</v>
      </c>
      <c r="E6" s="93" t="s">
        <v>4</v>
      </c>
      <c r="F6" s="94"/>
      <c r="G6" s="94"/>
      <c r="H6" s="95"/>
      <c r="I6" s="90" t="s">
        <v>5</v>
      </c>
      <c r="J6" s="97" t="s">
        <v>6</v>
      </c>
      <c r="L6" s="103" t="s">
        <v>6</v>
      </c>
      <c r="M6" s="105" t="s">
        <v>1</v>
      </c>
      <c r="N6" s="107" t="s">
        <v>17</v>
      </c>
      <c r="O6" s="107" t="s">
        <v>18</v>
      </c>
      <c r="P6" s="111" t="s">
        <v>31</v>
      </c>
      <c r="Q6" s="101" t="s">
        <v>19</v>
      </c>
      <c r="R6" s="4"/>
    </row>
    <row r="7" spans="1:17" ht="19.5" customHeight="1" thickBot="1">
      <c r="A7" s="91"/>
      <c r="B7" s="91"/>
      <c r="C7" s="91"/>
      <c r="D7" s="92"/>
      <c r="E7" s="49">
        <v>1</v>
      </c>
      <c r="F7" s="50">
        <v>2</v>
      </c>
      <c r="G7" s="50">
        <v>3</v>
      </c>
      <c r="H7" s="51">
        <v>4</v>
      </c>
      <c r="I7" s="96"/>
      <c r="J7" s="98"/>
      <c r="L7" s="104"/>
      <c r="M7" s="106"/>
      <c r="N7" s="108"/>
      <c r="O7" s="108"/>
      <c r="P7" s="112"/>
      <c r="Q7" s="102"/>
    </row>
    <row r="8" spans="1:17" ht="13.5" customHeight="1">
      <c r="A8" s="203">
        <v>1</v>
      </c>
      <c r="B8" s="88" t="str">
        <f>HYPERLINK('пр.взвешивания'!C5)</f>
        <v>БАБИНЦЕВА Александра Ивановна</v>
      </c>
      <c r="C8" s="89" t="str">
        <f>HYPERLINK('пр.взвешивания'!D5)</f>
        <v>04.02.93 1ю</v>
      </c>
      <c r="D8" s="83" t="str">
        <f>HYPERLINK('пр.взвешивания'!E5)</f>
        <v>Москва МКС</v>
      </c>
      <c r="E8" s="32"/>
      <c r="F8" s="33">
        <v>3.5</v>
      </c>
      <c r="G8" s="34">
        <v>4</v>
      </c>
      <c r="H8" s="160">
        <v>3</v>
      </c>
      <c r="I8" s="166">
        <f>SUM(E8:H8)</f>
        <v>10.5</v>
      </c>
      <c r="J8" s="203">
        <v>1</v>
      </c>
      <c r="K8" s="150">
        <v>1</v>
      </c>
      <c r="L8" s="109">
        <v>1</v>
      </c>
      <c r="M8" s="189" t="str">
        <f>VLOOKUP(K8,'пр.взвешивания'!B5:G20,2,FALSE)</f>
        <v>БАБИНЦЕВА Александра Ивановна</v>
      </c>
      <c r="N8" s="190" t="str">
        <f>VLOOKUP(K8,'пр.взвешивания'!B5:G20,3,FALSE)</f>
        <v>04.02.93 1ю</v>
      </c>
      <c r="O8" s="191" t="str">
        <f>VLOOKUP(K8,'пр.взвешивания'!B5:G20,4,FALSE)</f>
        <v>Москва МКС</v>
      </c>
      <c r="P8" s="192" t="str">
        <f>VLOOKUP(K8,'пр.взвешивания'!B5:G20,5,FALSE)</f>
        <v>СДЮШОР</v>
      </c>
      <c r="Q8" s="193" t="str">
        <f>VLOOKUP(K8,'пр.взвешивания'!B5:G20,6,FALSE)</f>
        <v>Костин ЛН Ш</v>
      </c>
    </row>
    <row r="9" spans="1:17" ht="13.5" customHeight="1">
      <c r="A9" s="211"/>
      <c r="B9" s="80"/>
      <c r="C9" s="82"/>
      <c r="D9" s="84"/>
      <c r="E9" s="10"/>
      <c r="F9" s="11">
        <f>HYPERLINK(круги!H5)</f>
      </c>
      <c r="G9" s="12" t="s">
        <v>69</v>
      </c>
      <c r="H9" s="161">
        <f>HYPERLINK(круги!H23)</f>
      </c>
      <c r="I9" s="167"/>
      <c r="J9" s="211"/>
      <c r="K9" s="150"/>
      <c r="L9" s="110"/>
      <c r="M9" s="151"/>
      <c r="N9" s="194"/>
      <c r="O9" s="195"/>
      <c r="P9" s="196"/>
      <c r="Q9" s="197"/>
    </row>
    <row r="10" spans="1:17" ht="13.5" customHeight="1">
      <c r="A10" s="205">
        <v>2</v>
      </c>
      <c r="B10" s="206" t="str">
        <f>HYPERLINK('пр.взвешивания'!C7)</f>
        <v>ПАНОВА Полина Федоровна</v>
      </c>
      <c r="C10" s="207" t="str">
        <f>HYPERLINK('пр.взвешивания'!D7)</f>
        <v>01.12.94 1ю</v>
      </c>
      <c r="D10" s="208" t="str">
        <f>HYPERLINK('пр.взвешивания'!E7)</f>
        <v>ЦФО Белгородская МО</v>
      </c>
      <c r="E10" s="36">
        <v>0</v>
      </c>
      <c r="F10" s="37"/>
      <c r="G10" s="38">
        <v>0</v>
      </c>
      <c r="H10" s="44">
        <v>1</v>
      </c>
      <c r="I10" s="209">
        <f>SUM(E10:H10)</f>
        <v>1</v>
      </c>
      <c r="J10" s="210">
        <v>4</v>
      </c>
      <c r="K10" s="150">
        <v>7</v>
      </c>
      <c r="L10" s="114">
        <v>2</v>
      </c>
      <c r="M10" s="151" t="str">
        <f>VLOOKUP(K10,'пр.взвешивания'!B5:G20,2,FALSE)</f>
        <v>РЕШЕТНЯК Анна Петровна</v>
      </c>
      <c r="N10" s="198" t="str">
        <f>VLOOKUP(K10,'пр.взвешивания'!B5:G20,3,FALSE)</f>
        <v>11.01.94 1</v>
      </c>
      <c r="O10" s="199" t="str">
        <f>VLOOKUP(K10,'пр.взвешивания'!B5:G20,4,FALSE)</f>
        <v>УФО ЯНАО Муравленко</v>
      </c>
      <c r="P10" s="200"/>
      <c r="Q10" s="187" t="str">
        <f>VLOOKUP(K10,'пр.взвешивания'!B5:G20,6,FALSE)</f>
        <v>Миронов ОА Репушко</v>
      </c>
    </row>
    <row r="11" spans="1:17" ht="13.5" customHeight="1">
      <c r="A11" s="76"/>
      <c r="B11" s="80"/>
      <c r="C11" s="82"/>
      <c r="D11" s="84"/>
      <c r="E11" s="16">
        <f>HYPERLINK(круги!H7)</f>
      </c>
      <c r="F11" s="14"/>
      <c r="G11" s="11">
        <f>HYPERLINK(круги!H29)</f>
      </c>
      <c r="H11" s="161">
        <f>HYPERLINK(круги!H18)</f>
      </c>
      <c r="I11" s="167"/>
      <c r="J11" s="164"/>
      <c r="K11" s="150"/>
      <c r="L11" s="114"/>
      <c r="M11" s="151"/>
      <c r="N11" s="198"/>
      <c r="O11" s="199"/>
      <c r="P11" s="200"/>
      <c r="Q11" s="187"/>
    </row>
    <row r="12" spans="1:17" ht="13.5" customHeight="1">
      <c r="A12" s="74">
        <v>3</v>
      </c>
      <c r="B12" s="79" t="str">
        <f>HYPERLINK('пр.взвешивания'!C9)</f>
        <v>ПЫЛЕНОК Диана Евгеньевна</v>
      </c>
      <c r="C12" s="81" t="str">
        <f>HYPERLINK('пр.взвешивания'!D9)</f>
        <v>21.08.94 1ю</v>
      </c>
      <c r="D12" s="87" t="str">
        <f>HYPERLINK('пр.взвешивания'!E9)</f>
        <v>ДВФО Камчатский Апача МО</v>
      </c>
      <c r="E12" s="40">
        <v>0</v>
      </c>
      <c r="F12" s="41">
        <v>3</v>
      </c>
      <c r="G12" s="42"/>
      <c r="H12" s="162">
        <v>0</v>
      </c>
      <c r="I12" s="167">
        <f>SUM(E12:H12)</f>
        <v>3</v>
      </c>
      <c r="J12" s="165">
        <v>3</v>
      </c>
      <c r="K12" s="150">
        <v>5</v>
      </c>
      <c r="L12" s="113">
        <v>3</v>
      </c>
      <c r="M12" s="151" t="str">
        <f>VLOOKUP(K12,'пр.взвешивания'!B5:G20,2,FALSE)</f>
        <v>ИВАШОВА Валерия Михайловна</v>
      </c>
      <c r="N12" s="198" t="str">
        <f>VLOOKUP(K12,'пр.взвешивания'!B5:G20,3,FALSE)</f>
        <v>27.08.94 1</v>
      </c>
      <c r="O12" s="199" t="str">
        <f>VLOOKUP(K12,'пр.взвешивания'!B5:G20,4,FALSE)</f>
        <v>ЮФО Краснодарский Новокубанск МО</v>
      </c>
      <c r="P12" s="200" t="str">
        <f>VLOOKUP(K12,'пр.взвешивания'!B5:G20,5,FALSE)</f>
        <v>ДЮСШ</v>
      </c>
      <c r="Q12" s="187" t="str">
        <f>VLOOKUP(K12,'пр.взвешивания'!B5:G20,6,FALSE)</f>
        <v>Коневцова ТВ</v>
      </c>
    </row>
    <row r="13" spans="1:17" ht="13.5" customHeight="1">
      <c r="A13" s="74"/>
      <c r="B13" s="80"/>
      <c r="C13" s="82"/>
      <c r="D13" s="84"/>
      <c r="E13" s="16">
        <f>HYPERLINK(круги!H16)</f>
      </c>
      <c r="F13" s="11">
        <f>HYPERLINK(круги!H27)</f>
      </c>
      <c r="G13" s="21"/>
      <c r="H13" s="161">
        <f>HYPERLINK(круги!H11)</f>
      </c>
      <c r="I13" s="167"/>
      <c r="J13" s="165"/>
      <c r="K13" s="150"/>
      <c r="L13" s="113"/>
      <c r="M13" s="151"/>
      <c r="N13" s="198"/>
      <c r="O13" s="199"/>
      <c r="P13" s="200"/>
      <c r="Q13" s="187"/>
    </row>
    <row r="14" spans="1:17" ht="13.5" customHeight="1">
      <c r="A14" s="113">
        <v>4</v>
      </c>
      <c r="B14" s="79" t="str">
        <f>HYPERLINK('пр.взвешивания'!C11)</f>
        <v>ВОЛОВА Анна Сергеевна</v>
      </c>
      <c r="C14" s="81" t="str">
        <f>HYPERLINK('пр.взвешивания'!D11)</f>
        <v>25.03.93 2</v>
      </c>
      <c r="D14" s="87" t="str">
        <f>HYPERLINK('пр.взвешивания'!E11)</f>
        <v>СЗФО Мурманская Мурманск МО</v>
      </c>
      <c r="E14" s="36">
        <v>0</v>
      </c>
      <c r="F14" s="44">
        <v>3</v>
      </c>
      <c r="G14" s="41">
        <v>3.5</v>
      </c>
      <c r="H14" s="21"/>
      <c r="I14" s="167">
        <f>SUM(E14:H14)</f>
        <v>6.5</v>
      </c>
      <c r="J14" s="220">
        <v>2</v>
      </c>
      <c r="K14" s="150">
        <v>4</v>
      </c>
      <c r="L14" s="113">
        <v>3</v>
      </c>
      <c r="M14" s="151" t="str">
        <f>VLOOKUP(K14,'пр.взвешивания'!B5:G20,2,FALSE)</f>
        <v>ВОЛОВА Анна Сергеевна</v>
      </c>
      <c r="N14" s="198" t="str">
        <f>VLOOKUP(K14,'пр.взвешивания'!B5:G20,3,FALSE)</f>
        <v>25.03.93 2</v>
      </c>
      <c r="O14" s="199" t="str">
        <f>VLOOKUP(K14,'пр.взвешивания'!B5:G20,4,FALSE)</f>
        <v>СЗФО Мурманская Мурманск МО</v>
      </c>
      <c r="P14" s="200" t="str">
        <f>VLOOKUP(K14,'пр.взвешивания'!B5:G20,5,FALSE)</f>
        <v>ДЮСШ</v>
      </c>
      <c r="Q14" s="187" t="str">
        <f>VLOOKUP(K14,'пр.взвешивания'!B5:G20,6,FALSE)</f>
        <v>Степачев СН</v>
      </c>
    </row>
    <row r="15" spans="1:17" ht="13.5" customHeight="1" thickBot="1">
      <c r="A15" s="219"/>
      <c r="B15" s="100"/>
      <c r="C15" s="85"/>
      <c r="D15" s="99"/>
      <c r="E15" s="17"/>
      <c r="F15" s="18">
        <f>HYPERLINK(круги!H20)</f>
      </c>
      <c r="G15" s="15">
        <f>HYPERLINK(круги!H9)</f>
      </c>
      <c r="H15" s="163"/>
      <c r="I15" s="168"/>
      <c r="J15" s="221"/>
      <c r="K15" s="150"/>
      <c r="L15" s="113"/>
      <c r="M15" s="151"/>
      <c r="N15" s="198"/>
      <c r="O15" s="199"/>
      <c r="P15" s="200"/>
      <c r="Q15" s="187"/>
    </row>
    <row r="16" spans="1:17" ht="13.5" customHeight="1" thickBot="1">
      <c r="A16" s="5" t="s">
        <v>8</v>
      </c>
      <c r="I16" s="157"/>
      <c r="J16" s="8"/>
      <c r="K16" s="150">
        <v>3</v>
      </c>
      <c r="L16" s="76">
        <v>5</v>
      </c>
      <c r="M16" s="151" t="str">
        <f>VLOOKUP(K16,'пр.взвешивания'!B5:G20,2,FALSE)</f>
        <v>ПЫЛЕНОК Диана Евгеньевна</v>
      </c>
      <c r="N16" s="181" t="str">
        <f>VLOOKUP(K16,'пр.взвешивания'!B5:G20,3,FALSE)</f>
        <v>21.08.94 1ю</v>
      </c>
      <c r="O16" s="182" t="str">
        <f>VLOOKUP(K16,'пр.взвешивания'!B5:G20,4,FALSE)</f>
        <v>ДВФО Камчатский Апача МО</v>
      </c>
      <c r="P16" s="183" t="str">
        <f>VLOOKUP(K16,'пр.взвешивания'!B5:G20,5,FALSE)</f>
        <v>ДЮСШ</v>
      </c>
      <c r="Q16" s="152" t="str">
        <f>VLOOKUP(K16,'пр.взвешивания'!B5:G20,6,FALSE)</f>
        <v>Ким ГН</v>
      </c>
    </row>
    <row r="17" spans="1:17" ht="13.5" customHeight="1" thickBot="1">
      <c r="A17" s="90" t="s">
        <v>0</v>
      </c>
      <c r="B17" s="90" t="s">
        <v>1</v>
      </c>
      <c r="C17" s="90" t="s">
        <v>2</v>
      </c>
      <c r="D17" s="90" t="s">
        <v>3</v>
      </c>
      <c r="E17" s="93" t="s">
        <v>4</v>
      </c>
      <c r="F17" s="94"/>
      <c r="G17" s="94"/>
      <c r="H17" s="95"/>
      <c r="I17" s="158" t="s">
        <v>5</v>
      </c>
      <c r="J17" s="97" t="s">
        <v>6</v>
      </c>
      <c r="K17" s="153"/>
      <c r="L17" s="76"/>
      <c r="M17" s="151"/>
      <c r="N17" s="181"/>
      <c r="O17" s="182"/>
      <c r="P17" s="183"/>
      <c r="Q17" s="152"/>
    </row>
    <row r="18" spans="1:17" ht="13.5" customHeight="1" thickBot="1">
      <c r="A18" s="91"/>
      <c r="B18" s="91"/>
      <c r="C18" s="91"/>
      <c r="D18" s="92"/>
      <c r="E18" s="2">
        <v>1</v>
      </c>
      <c r="F18" s="3">
        <v>2</v>
      </c>
      <c r="G18" s="3">
        <v>3</v>
      </c>
      <c r="H18" s="9">
        <v>4</v>
      </c>
      <c r="I18" s="159"/>
      <c r="J18" s="98"/>
      <c r="K18" s="153">
        <v>6</v>
      </c>
      <c r="L18" s="76">
        <v>5</v>
      </c>
      <c r="M18" s="151" t="str">
        <f>VLOOKUP(K18,'пр.взвешивания'!B5:G20,2,FALSE)</f>
        <v>ЧЕРНЕЦКАЯ Антонина Игоревна</v>
      </c>
      <c r="N18" s="181" t="str">
        <f>VLOOKUP(K18,'пр.взвешивания'!B5:G20,3,FALSE)</f>
        <v>03.11.93, 1Р</v>
      </c>
      <c r="O18" s="182" t="str">
        <f>VLOOKUP(K18,'пр.взвешивания'!B5:G20,4,FALSE)</f>
        <v>ПФО Пермский край, Пермь, МО</v>
      </c>
      <c r="P18" s="183" t="str">
        <f>VLOOKUP(K18,'пр.взвешивания'!B5:G20,5,FALSE)</f>
        <v>СДЮШОР</v>
      </c>
      <c r="Q18" s="152" t="str">
        <f>VLOOKUP(K18,'пр.взвешивания'!B5:G20,6,FALSE)</f>
        <v>Бибарцева Л.</v>
      </c>
    </row>
    <row r="19" spans="1:17" ht="13.5" customHeight="1">
      <c r="A19" s="224">
        <v>5</v>
      </c>
      <c r="B19" s="88" t="str">
        <f>HYPERLINK('пр.взвешивания'!C13)</f>
        <v>ИВАШОВА Валерия Михайловна</v>
      </c>
      <c r="C19" s="89" t="str">
        <f>HYPERLINK('пр.взвешивания'!D13)</f>
        <v>27.08.94 1</v>
      </c>
      <c r="D19" s="83" t="str">
        <f>HYPERLINK('пр.взвешивания'!E13)</f>
        <v>ЮФО Краснодарский Новокубанск МО</v>
      </c>
      <c r="E19" s="32"/>
      <c r="F19" s="33">
        <v>3</v>
      </c>
      <c r="G19" s="34">
        <v>0</v>
      </c>
      <c r="H19" s="35">
        <v>3.5</v>
      </c>
      <c r="I19" s="166">
        <f>SUM(E19:H19)</f>
        <v>6.5</v>
      </c>
      <c r="J19" s="222">
        <v>2</v>
      </c>
      <c r="K19" s="150"/>
      <c r="L19" s="76"/>
      <c r="M19" s="151"/>
      <c r="N19" s="181"/>
      <c r="O19" s="182"/>
      <c r="P19" s="183"/>
      <c r="Q19" s="152"/>
    </row>
    <row r="20" spans="1:17" ht="13.5" customHeight="1">
      <c r="A20" s="113"/>
      <c r="B20" s="80"/>
      <c r="C20" s="82"/>
      <c r="D20" s="84"/>
      <c r="E20" s="10"/>
      <c r="F20" s="11">
        <f>HYPERLINK(круги!H34)</f>
      </c>
      <c r="G20" s="12">
        <f>HYPERLINK(круги!H43)</f>
      </c>
      <c r="H20" s="13">
        <f>HYPERLINK(круги!H52)</f>
      </c>
      <c r="I20" s="167"/>
      <c r="J20" s="223"/>
      <c r="K20" s="150">
        <v>2</v>
      </c>
      <c r="L20" s="76">
        <v>7</v>
      </c>
      <c r="M20" s="151" t="str">
        <f>VLOOKUP(K20,'пр.взвешивания'!B5:G20,2,FALSE)</f>
        <v>ПАНОВА Полина Федоровна</v>
      </c>
      <c r="N20" s="181" t="str">
        <f>VLOOKUP(K20,'пр.взвешивания'!B5:G20,3,FALSE)</f>
        <v>01.12.94 1ю</v>
      </c>
      <c r="O20" s="182" t="str">
        <f>VLOOKUP(K20,'пр.взвешивания'!B5:G20,4,FALSE)</f>
        <v>ЦФО Белгородская МО</v>
      </c>
      <c r="P20" s="183" t="str">
        <f>VLOOKUP(K20,'пр.взвешивания'!B5:G20,5,FALSE)</f>
        <v>ДЮСШ</v>
      </c>
      <c r="Q20" s="152" t="str">
        <f>VLOOKUP(K20,'пр.взвешивания'!B5:G20,6,FALSE)</f>
        <v>Шибаев НА</v>
      </c>
    </row>
    <row r="21" spans="1:17" ht="13.5" customHeight="1">
      <c r="A21" s="76">
        <v>6</v>
      </c>
      <c r="B21" s="79" t="str">
        <f>HYPERLINK('пр.взвешивания'!C15)</f>
        <v>ЧЕРНЕЦКАЯ Антонина Игоревна</v>
      </c>
      <c r="C21" s="81" t="str">
        <f>HYPERLINK('пр.взвешивания'!D15)</f>
        <v>03.11.93, 1Р</v>
      </c>
      <c r="D21" s="87" t="str">
        <f>HYPERLINK('пр.взвешивания'!E15)</f>
        <v>ПФО Пермский край, Пермь, МО</v>
      </c>
      <c r="E21" s="36">
        <v>0</v>
      </c>
      <c r="F21" s="37"/>
      <c r="G21" s="38">
        <v>0</v>
      </c>
      <c r="H21" s="39">
        <v>4</v>
      </c>
      <c r="I21" s="167">
        <f>SUM(E21:H21)</f>
        <v>4</v>
      </c>
      <c r="J21" s="86">
        <v>3</v>
      </c>
      <c r="K21" s="150"/>
      <c r="L21" s="76"/>
      <c r="M21" s="151"/>
      <c r="N21" s="181"/>
      <c r="O21" s="182"/>
      <c r="P21" s="183"/>
      <c r="Q21" s="152"/>
    </row>
    <row r="22" spans="1:17" ht="13.5" customHeight="1">
      <c r="A22" s="76"/>
      <c r="B22" s="80"/>
      <c r="C22" s="82"/>
      <c r="D22" s="84"/>
      <c r="E22" s="16">
        <f>HYPERLINK(круги!H36)</f>
      </c>
      <c r="F22" s="14"/>
      <c r="G22" s="11"/>
      <c r="H22" s="13" t="s">
        <v>70</v>
      </c>
      <c r="I22" s="167"/>
      <c r="J22" s="217"/>
      <c r="K22" s="150">
        <v>8</v>
      </c>
      <c r="L22" s="76">
        <v>7</v>
      </c>
      <c r="M22" s="151" t="str">
        <f>VLOOKUP(K22,'пр.взвешивания'!B5:G20,2,FALSE)</f>
        <v>МАКАРОВА Анастасия Сергеевна</v>
      </c>
      <c r="N22" s="181" t="str">
        <f>VLOOKUP(K22,'пр.взвешивания'!B5:G20,3,FALSE)</f>
        <v>12.02.93,  1р</v>
      </c>
      <c r="O22" s="182" t="str">
        <f>VLOOKUP(K22,'пр.взвешивания'!B5:G20,4,FALSE)</f>
        <v>СФО, Краснояр.кр., Красноярск, МО</v>
      </c>
      <c r="P22" s="183" t="str">
        <f>VLOOKUP(K22,'пр.взвешивания'!B5:G20,5,FALSE)</f>
        <v>СДЮШОР</v>
      </c>
      <c r="Q22" s="152" t="str">
        <f>VLOOKUP(K22,'пр.взвешивания'!B5:G20,6,FALSE)</f>
        <v>Алипкачев ШГ Алексеев ВП</v>
      </c>
    </row>
    <row r="23" spans="1:17" ht="13.5" customHeight="1" thickBot="1">
      <c r="A23" s="215">
        <v>7</v>
      </c>
      <c r="B23" s="79" t="str">
        <f>HYPERLINK('пр.взвешивания'!C17)</f>
        <v>РЕШЕТНЯК Анна Петровна</v>
      </c>
      <c r="C23" s="81" t="str">
        <f>HYPERLINK('пр.взвешивания'!D17)</f>
        <v>11.01.94 1</v>
      </c>
      <c r="D23" s="87" t="str">
        <f>HYPERLINK('пр.взвешивания'!E17)</f>
        <v>УФО ЯНАО Муравленко</v>
      </c>
      <c r="E23" s="40">
        <v>4</v>
      </c>
      <c r="F23" s="41">
        <v>4</v>
      </c>
      <c r="G23" s="42"/>
      <c r="H23" s="43">
        <v>3.5</v>
      </c>
      <c r="I23" s="167">
        <f>SUM(E23:H23)</f>
        <v>11.5</v>
      </c>
      <c r="J23" s="215">
        <v>1</v>
      </c>
      <c r="K23" s="216"/>
      <c r="L23" s="77"/>
      <c r="M23" s="154"/>
      <c r="N23" s="184"/>
      <c r="O23" s="185"/>
      <c r="P23" s="186"/>
      <c r="Q23" s="156"/>
    </row>
    <row r="24" spans="1:17" ht="13.5" customHeight="1">
      <c r="A24" s="215"/>
      <c r="B24" s="80"/>
      <c r="C24" s="82"/>
      <c r="D24" s="84"/>
      <c r="E24" s="16" t="s">
        <v>70</v>
      </c>
      <c r="F24" s="11" t="s">
        <v>71</v>
      </c>
      <c r="G24" s="21"/>
      <c r="H24" s="13">
        <f>HYPERLINK(круги!H40)</f>
      </c>
      <c r="I24" s="167"/>
      <c r="J24" s="215"/>
      <c r="K24" s="8"/>
      <c r="L24" s="8"/>
      <c r="M24" s="8"/>
      <c r="N24" s="8"/>
      <c r="O24" s="8"/>
      <c r="P24" s="8"/>
      <c r="Q24" s="8"/>
    </row>
    <row r="25" spans="1:17" ht="13.5" customHeight="1">
      <c r="A25" s="74">
        <v>8</v>
      </c>
      <c r="B25" s="79" t="str">
        <f>HYPERLINK('пр.взвешивания'!C19)</f>
        <v>МАКАРОВА Анастасия Сергеевна</v>
      </c>
      <c r="C25" s="81" t="str">
        <f>HYPERLINK('пр.взвешивания'!D19)</f>
        <v>12.02.93,  1р</v>
      </c>
      <c r="D25" s="87" t="str">
        <f>HYPERLINK('пр.взвешивания'!E19)</f>
        <v>СФО, Краснояр.кр., Красноярск, МО</v>
      </c>
      <c r="E25" s="36">
        <v>0</v>
      </c>
      <c r="F25" s="44">
        <v>0</v>
      </c>
      <c r="G25" s="41">
        <v>0</v>
      </c>
      <c r="H25" s="19"/>
      <c r="I25" s="167">
        <f>SUM(E25:H25)</f>
        <v>0</v>
      </c>
      <c r="J25" s="218">
        <v>4</v>
      </c>
      <c r="K25" s="8"/>
      <c r="L25" s="8"/>
      <c r="M25" s="8"/>
      <c r="N25" s="8"/>
      <c r="O25" s="8"/>
      <c r="P25" s="8"/>
      <c r="Q25" s="8"/>
    </row>
    <row r="26" spans="1:17" ht="13.5" customHeight="1" thickBot="1">
      <c r="A26" s="75"/>
      <c r="B26" s="100"/>
      <c r="C26" s="85"/>
      <c r="D26" s="99"/>
      <c r="E26" s="17">
        <f>HYPERLINK(круги!H54)</f>
      </c>
      <c r="F26" s="18">
        <f>HYPERLINK(круги!H49)</f>
      </c>
      <c r="G26" s="15">
        <f>HYPERLINK(круги!H38)</f>
      </c>
      <c r="H26" s="20"/>
      <c r="I26" s="168"/>
      <c r="J26" s="78"/>
      <c r="K26" s="8"/>
      <c r="L26" s="8"/>
      <c r="M26" s="8"/>
      <c r="N26" s="8"/>
      <c r="O26" s="8"/>
      <c r="P26" s="8"/>
      <c r="Q26" s="8"/>
    </row>
    <row r="27" spans="1:8" ht="23.25" customHeight="1" thickBot="1">
      <c r="A27" s="52"/>
      <c r="B27" s="52" t="s">
        <v>28</v>
      </c>
      <c r="C27" s="52"/>
      <c r="D27" s="52"/>
      <c r="E27" s="52"/>
      <c r="F27" s="52" t="s">
        <v>24</v>
      </c>
      <c r="G27" s="52"/>
      <c r="H27" s="52"/>
    </row>
    <row r="28" spans="1:17" ht="12.75" customHeight="1" thickBot="1">
      <c r="A28" s="203" t="s">
        <v>75</v>
      </c>
      <c r="B28" s="169" t="e">
        <f>VLOOKUP(A28,'пр.взвешивания'!B5:C20,2,FALSE)</f>
        <v>#N/A</v>
      </c>
      <c r="C28" s="128" t="e">
        <f>VLOOKUP(A28,'пр.взвешивания'!B5:G20,3,FALSE)</f>
        <v>#N/A</v>
      </c>
      <c r="D28" s="170" t="e">
        <f>VLOOKUP(A28,'пр.взвешивания'!B5:G20,4,FALSE)</f>
        <v>#N/A</v>
      </c>
      <c r="E28" s="48"/>
      <c r="F28" s="48"/>
      <c r="G28" s="48"/>
      <c r="H28" s="48"/>
      <c r="I28" s="47"/>
      <c r="J28" s="30"/>
      <c r="K28" s="30"/>
      <c r="L28" s="30"/>
      <c r="M28" s="30"/>
      <c r="N28" s="30"/>
      <c r="O28" s="30"/>
      <c r="P28" s="30"/>
      <c r="Q28" s="30"/>
    </row>
    <row r="29" spans="1:9" ht="12.75" customHeight="1" thickBot="1">
      <c r="A29" s="204"/>
      <c r="B29" s="171"/>
      <c r="C29" s="61"/>
      <c r="D29" s="172"/>
      <c r="E29" s="201">
        <v>1</v>
      </c>
      <c r="F29" s="48"/>
      <c r="G29" s="48"/>
      <c r="H29" s="48"/>
      <c r="I29" s="47"/>
    </row>
    <row r="30" spans="1:15" ht="12.75" customHeight="1" thickBot="1">
      <c r="A30" s="113">
        <v>5</v>
      </c>
      <c r="B30" s="171" t="str">
        <f>VLOOKUP(A30,'пр.взвешивания'!B5:E20,2,FALSE)</f>
        <v>ИВАШОВА Валерия Михайловна</v>
      </c>
      <c r="C30" s="61" t="str">
        <f>VLOOKUP(A30,'пр.взвешивания'!B5:G22,3,FALSE)</f>
        <v>27.08.94 1</v>
      </c>
      <c r="D30" s="172" t="str">
        <f>VLOOKUP(A30,'пр.взвешивания'!B5:G22,4,FALSE)</f>
        <v>ЮФО Краснодарский Новокубанск МО</v>
      </c>
      <c r="E30" s="202" t="s">
        <v>72</v>
      </c>
      <c r="F30" s="176"/>
      <c r="G30" s="177"/>
      <c r="H30" s="48"/>
      <c r="I30" s="47"/>
      <c r="M30" s="4"/>
      <c r="N30" s="4"/>
      <c r="O30" s="4"/>
    </row>
    <row r="31" spans="1:17" ht="12.75" customHeight="1" thickBot="1">
      <c r="A31" s="219"/>
      <c r="B31" s="173"/>
      <c r="C31" s="155"/>
      <c r="D31" s="174"/>
      <c r="E31" s="48"/>
      <c r="F31" s="178"/>
      <c r="G31" s="178"/>
      <c r="H31" s="201" t="s">
        <v>75</v>
      </c>
      <c r="I31" s="47"/>
      <c r="J31" s="56" t="str">
        <f>HYPERLINK('[2]реквизиты'!$A$6)</f>
        <v>Гл. судья, судья МК</v>
      </c>
      <c r="K31" s="57"/>
      <c r="L31" s="57"/>
      <c r="M31" s="46"/>
      <c r="N31" s="188"/>
      <c r="O31" s="188"/>
      <c r="P31" s="58" t="str">
        <f>HYPERLINK('[2]реквизиты'!$G$6)</f>
        <v>А.Н. Мельников</v>
      </c>
      <c r="Q31" s="30"/>
    </row>
    <row r="32" spans="1:17" ht="12.75" customHeight="1" thickBot="1">
      <c r="A32" s="214">
        <v>7</v>
      </c>
      <c r="B32" s="169" t="str">
        <f>VLOOKUP(A32,'пр.взвешивания'!B5:E20,2,FALSE)</f>
        <v>РЕШЕТНЯК Анна Петровна</v>
      </c>
      <c r="C32" s="128" t="str">
        <f>VLOOKUP(A32,'пр.взвешивания'!B5:G24,3,FALSE)</f>
        <v>11.01.94 1</v>
      </c>
      <c r="D32" s="170" t="str">
        <f>VLOOKUP(A32,'пр.взвешивания'!B5:G24,4,FALSE)</f>
        <v>УФО ЯНАО Муравленко</v>
      </c>
      <c r="E32" s="48"/>
      <c r="F32" s="178"/>
      <c r="G32" s="178"/>
      <c r="H32" s="202" t="s">
        <v>76</v>
      </c>
      <c r="I32" s="47"/>
      <c r="J32" s="57"/>
      <c r="K32" s="57"/>
      <c r="L32" s="57"/>
      <c r="M32" s="46"/>
      <c r="N32" s="188"/>
      <c r="O32" s="188"/>
      <c r="P32" s="28" t="str">
        <f>HYPERLINK('[2]реквизиты'!$G$7)</f>
        <v>/г. В.Пышма/</v>
      </c>
      <c r="Q32" s="30"/>
    </row>
    <row r="33" spans="1:17" ht="12.75" customHeight="1">
      <c r="A33" s="114"/>
      <c r="B33" s="171"/>
      <c r="C33" s="61"/>
      <c r="D33" s="172"/>
      <c r="E33" s="212" t="s">
        <v>73</v>
      </c>
      <c r="F33" s="179"/>
      <c r="G33" s="180"/>
      <c r="H33" s="48"/>
      <c r="I33" s="47"/>
      <c r="J33" s="59"/>
      <c r="K33" s="59"/>
      <c r="L33" s="59"/>
      <c r="M33" s="46"/>
      <c r="N33" s="46"/>
      <c r="O33" s="46"/>
      <c r="P33" s="30"/>
      <c r="Q33" s="30"/>
    </row>
    <row r="34" spans="1:17" ht="12.75" customHeight="1" thickBot="1">
      <c r="A34" s="113">
        <v>4</v>
      </c>
      <c r="B34" s="171" t="str">
        <f>VLOOKUP(A34,'пр.взвешивания'!B5:C20,2,FALSE)</f>
        <v>ВОЛОВА Анна Сергеевна</v>
      </c>
      <c r="C34" s="61" t="str">
        <f>VLOOKUP(A34,'пр.взвешивания'!B5:G26,3,FALSE)</f>
        <v>25.03.93 2</v>
      </c>
      <c r="D34" s="172" t="str">
        <f>VLOOKUP(A34,'пр.взвешивания'!B5:G26,4,FALSE)</f>
        <v>СЗФО Мурманская Мурманск МО</v>
      </c>
      <c r="E34" s="213" t="s">
        <v>74</v>
      </c>
      <c r="F34" s="48"/>
      <c r="G34" s="48"/>
      <c r="H34" s="48"/>
      <c r="I34" s="47"/>
      <c r="J34" s="56" t="str">
        <f>HYPERLINK('[4]реквизиты'!$A$22)</f>
        <v>Гл. секретарь, судья МК</v>
      </c>
      <c r="K34" s="57"/>
      <c r="L34" s="57"/>
      <c r="M34" s="46"/>
      <c r="N34" s="188"/>
      <c r="O34" s="188"/>
      <c r="P34" s="58" t="str">
        <f>HYPERLINK('[2]реквизиты'!$G$8)</f>
        <v>Н.Ю. Глушкова </v>
      </c>
      <c r="Q34" s="30"/>
    </row>
    <row r="35" spans="1:17" ht="12.75" customHeight="1" thickBot="1">
      <c r="A35" s="219"/>
      <c r="B35" s="173"/>
      <c r="C35" s="155"/>
      <c r="D35" s="174"/>
      <c r="E35" s="48"/>
      <c r="F35" s="48"/>
      <c r="G35" s="48"/>
      <c r="H35" s="48"/>
      <c r="I35" s="47"/>
      <c r="J35" s="59"/>
      <c r="K35" s="59"/>
      <c r="L35" s="59"/>
      <c r="M35" s="46"/>
      <c r="N35" s="46"/>
      <c r="O35" s="46"/>
      <c r="P35" s="28" t="str">
        <f>HYPERLINK('[2]реквизиты'!$G$9)</f>
        <v>/г. Рязань/</v>
      </c>
      <c r="Q35" s="30"/>
    </row>
    <row r="36" spans="5:10" ht="12.75" customHeight="1">
      <c r="E36" s="47"/>
      <c r="F36" s="47"/>
      <c r="G36" s="47"/>
      <c r="H36" s="47"/>
      <c r="I36" s="47"/>
      <c r="J36" s="47"/>
    </row>
    <row r="37" ht="12.75" customHeight="1"/>
    <row r="38" ht="26.2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147">
    <mergeCell ref="K16:K17"/>
    <mergeCell ref="K18:K19"/>
    <mergeCell ref="K20:K21"/>
    <mergeCell ref="K22:K23"/>
    <mergeCell ref="K8:K9"/>
    <mergeCell ref="K10:K11"/>
    <mergeCell ref="K12:K13"/>
    <mergeCell ref="K14:K15"/>
    <mergeCell ref="G5:I5"/>
    <mergeCell ref="A2:I2"/>
    <mergeCell ref="K2:P2"/>
    <mergeCell ref="A4:Q4"/>
    <mergeCell ref="P5:Q5"/>
    <mergeCell ref="C3:N3"/>
    <mergeCell ref="P22:P23"/>
    <mergeCell ref="Q22:Q23"/>
    <mergeCell ref="L22:L23"/>
    <mergeCell ref="M22:M23"/>
    <mergeCell ref="N22:N23"/>
    <mergeCell ref="O22:O23"/>
    <mergeCell ref="P20:P21"/>
    <mergeCell ref="Q20:Q21"/>
    <mergeCell ref="L18:L19"/>
    <mergeCell ref="M18:M19"/>
    <mergeCell ref="L20:L21"/>
    <mergeCell ref="M20:M21"/>
    <mergeCell ref="N20:N21"/>
    <mergeCell ref="O20:O21"/>
    <mergeCell ref="N18:N19"/>
    <mergeCell ref="O18:O19"/>
    <mergeCell ref="P18:P19"/>
    <mergeCell ref="P14:P15"/>
    <mergeCell ref="Q14:Q15"/>
    <mergeCell ref="P16:P17"/>
    <mergeCell ref="Q16:Q17"/>
    <mergeCell ref="Q18:Q19"/>
    <mergeCell ref="L16:L17"/>
    <mergeCell ref="M16:M17"/>
    <mergeCell ref="N16:N17"/>
    <mergeCell ref="O16:O17"/>
    <mergeCell ref="L14:L15"/>
    <mergeCell ref="M14:M15"/>
    <mergeCell ref="N14:N15"/>
    <mergeCell ref="O14:O15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O10:O11"/>
    <mergeCell ref="O6:O7"/>
    <mergeCell ref="P6:P7"/>
    <mergeCell ref="P10:P11"/>
    <mergeCell ref="P8:P9"/>
    <mergeCell ref="Q8:Q9"/>
    <mergeCell ref="L6:L7"/>
    <mergeCell ref="M6:M7"/>
    <mergeCell ref="N6:N7"/>
    <mergeCell ref="L8:L9"/>
    <mergeCell ref="M8:M9"/>
    <mergeCell ref="N8:N9"/>
    <mergeCell ref="O8:O9"/>
    <mergeCell ref="B6:B7"/>
    <mergeCell ref="C6:C7"/>
    <mergeCell ref="Q6:Q7"/>
    <mergeCell ref="J6:J7"/>
    <mergeCell ref="A23:A24"/>
    <mergeCell ref="A28:A29"/>
    <mergeCell ref="A25:A26"/>
    <mergeCell ref="B25:B26"/>
    <mergeCell ref="A14:A15"/>
    <mergeCell ref="A10:A11"/>
    <mergeCell ref="B10:B11"/>
    <mergeCell ref="C10:C11"/>
    <mergeCell ref="B14:B15"/>
    <mergeCell ref="C14:C15"/>
    <mergeCell ref="D34:D35"/>
    <mergeCell ref="D30:D31"/>
    <mergeCell ref="I23:I24"/>
    <mergeCell ref="I25:I26"/>
    <mergeCell ref="D23:D24"/>
    <mergeCell ref="D32:D33"/>
    <mergeCell ref="D25:D26"/>
    <mergeCell ref="I8:I9"/>
    <mergeCell ref="J8:J9"/>
    <mergeCell ref="A6:A7"/>
    <mergeCell ref="D6:D7"/>
    <mergeCell ref="E6:H6"/>
    <mergeCell ref="A8:A9"/>
    <mergeCell ref="B8:B9"/>
    <mergeCell ref="C8:C9"/>
    <mergeCell ref="D8:D9"/>
    <mergeCell ref="I6:I7"/>
    <mergeCell ref="I10:I11"/>
    <mergeCell ref="J10:J11"/>
    <mergeCell ref="A12:A13"/>
    <mergeCell ref="B12:B13"/>
    <mergeCell ref="C12:C13"/>
    <mergeCell ref="D12:D13"/>
    <mergeCell ref="I12:I13"/>
    <mergeCell ref="J12:J13"/>
    <mergeCell ref="D10:D11"/>
    <mergeCell ref="J14:J15"/>
    <mergeCell ref="A17:A18"/>
    <mergeCell ref="B17:B18"/>
    <mergeCell ref="C17:C18"/>
    <mergeCell ref="D17:D18"/>
    <mergeCell ref="E17:H17"/>
    <mergeCell ref="I17:I18"/>
    <mergeCell ref="J17:J18"/>
    <mergeCell ref="D14:D15"/>
    <mergeCell ref="I14:I15"/>
    <mergeCell ref="J19:J20"/>
    <mergeCell ref="A21:A22"/>
    <mergeCell ref="B21:B22"/>
    <mergeCell ref="C21:C22"/>
    <mergeCell ref="D21:D22"/>
    <mergeCell ref="I21:I22"/>
    <mergeCell ref="J21:J22"/>
    <mergeCell ref="A19:A20"/>
    <mergeCell ref="B19:B20"/>
    <mergeCell ref="C19:C20"/>
    <mergeCell ref="C28:C29"/>
    <mergeCell ref="D28:D29"/>
    <mergeCell ref="B28:B29"/>
    <mergeCell ref="I19:I20"/>
    <mergeCell ref="D19:D20"/>
    <mergeCell ref="C25:C26"/>
    <mergeCell ref="J23:J24"/>
    <mergeCell ref="J25:J26"/>
    <mergeCell ref="B23:B24"/>
    <mergeCell ref="C23:C24"/>
    <mergeCell ref="A1:Q1"/>
    <mergeCell ref="A34:A35"/>
    <mergeCell ref="B34:B35"/>
    <mergeCell ref="C34:C35"/>
    <mergeCell ref="A32:A33"/>
    <mergeCell ref="B32:B33"/>
    <mergeCell ref="C32:C33"/>
    <mergeCell ref="A30:A31"/>
    <mergeCell ref="B30:B31"/>
    <mergeCell ref="C30:C31"/>
  </mergeCells>
  <printOptions horizontalCentered="1" verticalCentered="1"/>
  <pageMargins left="0" right="0.3937007874015748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R81"/>
  <sheetViews>
    <sheetView workbookViewId="0" topLeftCell="A1">
      <selection activeCell="M20" sqref="M20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138" t="s">
        <v>25</v>
      </c>
      <c r="B1" s="138"/>
      <c r="C1" s="138"/>
      <c r="D1" s="138"/>
      <c r="E1" s="138"/>
      <c r="F1" s="138"/>
      <c r="G1" s="138"/>
      <c r="H1" s="138"/>
      <c r="Q1" s="7"/>
    </row>
    <row r="2" spans="1:17" ht="18" customHeight="1">
      <c r="A2" s="6" t="s">
        <v>26</v>
      </c>
      <c r="B2" s="6" t="s">
        <v>13</v>
      </c>
      <c r="C2" s="6"/>
      <c r="D2" s="6"/>
      <c r="E2" s="31" t="s">
        <v>67</v>
      </c>
      <c r="F2" s="6"/>
      <c r="G2" s="6"/>
      <c r="H2" s="6"/>
      <c r="Q2" s="7"/>
    </row>
    <row r="3" spans="1:17" ht="12.75" customHeight="1">
      <c r="A3" s="61" t="s">
        <v>0</v>
      </c>
      <c r="B3" s="61" t="s">
        <v>1</v>
      </c>
      <c r="C3" s="61" t="s">
        <v>2</v>
      </c>
      <c r="D3" s="61" t="s">
        <v>3</v>
      </c>
      <c r="E3" s="61" t="s">
        <v>9</v>
      </c>
      <c r="F3" s="61" t="s">
        <v>10</v>
      </c>
      <c r="G3" s="61" t="s">
        <v>11</v>
      </c>
      <c r="H3" s="61" t="s">
        <v>12</v>
      </c>
      <c r="Q3" s="7"/>
    </row>
    <row r="4" spans="1:17" ht="12.75">
      <c r="A4" s="62"/>
      <c r="B4" s="62"/>
      <c r="C4" s="62"/>
      <c r="D4" s="62"/>
      <c r="E4" s="62"/>
      <c r="F4" s="62"/>
      <c r="G4" s="62"/>
      <c r="H4" s="62"/>
      <c r="Q4" s="7"/>
    </row>
    <row r="5" spans="1:18" ht="12.75">
      <c r="A5" s="61">
        <v>1</v>
      </c>
      <c r="B5" s="135" t="str">
        <f>VLOOKUP(A5,'пр.взвешивания'!B5:C20,2,FALSE)</f>
        <v>БАБИНЦЕВА Александра Ивановна</v>
      </c>
      <c r="C5" s="135" t="str">
        <f>VLOOKUP(B5,'пр.взвешивания'!C5:D20,2,FALSE)</f>
        <v>04.02.93 1ю</v>
      </c>
      <c r="D5" s="135" t="str">
        <f>VLOOKUP(C5,'пр.взвешивания'!D5:E20,2,FALSE)</f>
        <v>Москва МКС</v>
      </c>
      <c r="E5" s="71"/>
      <c r="F5" s="72"/>
      <c r="G5" s="64"/>
      <c r="H5" s="61"/>
      <c r="Q5" s="7"/>
      <c r="R5" s="8"/>
    </row>
    <row r="6" spans="1:18" ht="12.75">
      <c r="A6" s="61"/>
      <c r="B6" s="135"/>
      <c r="C6" s="135"/>
      <c r="D6" s="135"/>
      <c r="E6" s="71"/>
      <c r="F6" s="71"/>
      <c r="G6" s="64"/>
      <c r="H6" s="61"/>
      <c r="Q6" s="7"/>
      <c r="R6" s="8"/>
    </row>
    <row r="7" spans="1:18" ht="12.75">
      <c r="A7" s="62">
        <v>2</v>
      </c>
      <c r="B7" s="135" t="str">
        <f>VLOOKUP(A7,'пр.взвешивания'!B7:C22,2,FALSE)</f>
        <v>ПАНОВА Полина Федоровна</v>
      </c>
      <c r="C7" s="135" t="str">
        <f>VLOOKUP(B7,'пр.взвешивания'!C7:D22,2,FALSE)</f>
        <v>01.12.94 1ю</v>
      </c>
      <c r="D7" s="135" t="str">
        <f>VLOOKUP(C7,'пр.взвешивания'!D7:E22,2,FALSE)</f>
        <v>ЦФО Белгородская МО</v>
      </c>
      <c r="E7" s="130"/>
      <c r="F7" s="130"/>
      <c r="G7" s="62"/>
      <c r="H7" s="62"/>
      <c r="Q7" s="7"/>
      <c r="R7" s="8"/>
    </row>
    <row r="8" spans="1:18" ht="13.5" thickBot="1">
      <c r="A8" s="132"/>
      <c r="B8" s="137"/>
      <c r="C8" s="137"/>
      <c r="D8" s="137"/>
      <c r="E8" s="131"/>
      <c r="F8" s="131"/>
      <c r="G8" s="132"/>
      <c r="H8" s="132"/>
      <c r="Q8" s="7"/>
      <c r="R8" s="8"/>
    </row>
    <row r="9" spans="1:18" ht="12.75" customHeight="1">
      <c r="A9" s="128">
        <v>4</v>
      </c>
      <c r="B9" s="136" t="str">
        <f>VLOOKUP(A9,'пр.взвешивания'!B5:C20,2,FALSE)</f>
        <v>ВОЛОВА Анна Сергеевна</v>
      </c>
      <c r="C9" s="136" t="str">
        <f>VLOOKUP(B9,'пр.взвешивания'!C5:D20,2,FALSE)</f>
        <v>25.03.93 2</v>
      </c>
      <c r="D9" s="136" t="str">
        <f>VLOOKUP(C9,'пр.взвешивания'!D5:E20,2,FALSE)</f>
        <v>СЗФО Мурманская Мурманск МО</v>
      </c>
      <c r="E9" s="125"/>
      <c r="F9" s="126"/>
      <c r="G9" s="127"/>
      <c r="H9" s="128"/>
      <c r="Q9" s="7"/>
      <c r="R9" s="8"/>
    </row>
    <row r="10" spans="1:18" ht="12.75">
      <c r="A10" s="61"/>
      <c r="B10" s="135"/>
      <c r="C10" s="135"/>
      <c r="D10" s="135"/>
      <c r="E10" s="71"/>
      <c r="F10" s="71"/>
      <c r="G10" s="64"/>
      <c r="H10" s="61"/>
      <c r="Q10" s="7"/>
      <c r="R10" s="8"/>
    </row>
    <row r="11" spans="1:8" ht="12.75" customHeight="1">
      <c r="A11" s="62">
        <v>3</v>
      </c>
      <c r="B11" s="136" t="str">
        <f>VLOOKUP(A11,'пр.взвешивания'!B5:C20,2,FALSE)</f>
        <v>ПЫЛЕНОК Диана Евгеньевна</v>
      </c>
      <c r="C11" s="135" t="str">
        <f>VLOOKUP(B11,'пр.взвешивания'!C5:D20,2,FALSE)</f>
        <v>21.08.94 1ю</v>
      </c>
      <c r="D11" s="135" t="str">
        <f>VLOOKUP(C11,'пр.взвешивания'!D5:E20,2,FALSE)</f>
        <v>ДВФО Камчатский Апача МО</v>
      </c>
      <c r="E11" s="130"/>
      <c r="F11" s="130"/>
      <c r="G11" s="62"/>
      <c r="H11" s="62"/>
    </row>
    <row r="12" spans="1:8" ht="12.75" customHeight="1">
      <c r="A12" s="63"/>
      <c r="B12" s="135"/>
      <c r="C12" s="135"/>
      <c r="D12" s="135"/>
      <c r="E12" s="134"/>
      <c r="F12" s="134"/>
      <c r="G12" s="63"/>
      <c r="H12" s="63"/>
    </row>
    <row r="13" spans="1:5" ht="18.75" customHeight="1">
      <c r="A13" s="6" t="s">
        <v>26</v>
      </c>
      <c r="B13" s="6" t="s">
        <v>14</v>
      </c>
      <c r="C13" s="7"/>
      <c r="D13" s="7"/>
      <c r="E13" s="31" t="s">
        <v>67</v>
      </c>
    </row>
    <row r="14" spans="1:8" ht="12.75">
      <c r="A14" s="61">
        <v>1</v>
      </c>
      <c r="B14" s="135" t="str">
        <f>VLOOKUP(A14,'пр.взвешивания'!B5:C20,2,FALSE)</f>
        <v>БАБИНЦЕВА Александра Ивановна</v>
      </c>
      <c r="C14" s="135" t="str">
        <f>VLOOKUP(B14,'пр.взвешивания'!C5:D20,2,FALSE)</f>
        <v>04.02.93 1ю</v>
      </c>
      <c r="D14" s="135" t="str">
        <f>VLOOKUP(C14,'пр.взвешивания'!D5:E20,2,FALSE)</f>
        <v>Москва МКС</v>
      </c>
      <c r="E14" s="71"/>
      <c r="F14" s="72"/>
      <c r="G14" s="64"/>
      <c r="H14" s="61"/>
    </row>
    <row r="15" spans="1:8" ht="12.75">
      <c r="A15" s="61"/>
      <c r="B15" s="135"/>
      <c r="C15" s="135"/>
      <c r="D15" s="135"/>
      <c r="E15" s="71"/>
      <c r="F15" s="71"/>
      <c r="G15" s="64"/>
      <c r="H15" s="61"/>
    </row>
    <row r="16" spans="1:8" ht="12.75">
      <c r="A16" s="62">
        <v>3</v>
      </c>
      <c r="B16" s="135" t="str">
        <f>VLOOKUP(A16,'пр.взвешивания'!B7:C22,2,FALSE)</f>
        <v>ПЫЛЕНОК Диана Евгеньевна</v>
      </c>
      <c r="C16" s="135" t="str">
        <f>VLOOKUP(B16,'пр.взвешивания'!C7:D22,2,FALSE)</f>
        <v>21.08.94 1ю</v>
      </c>
      <c r="D16" s="135" t="str">
        <f>VLOOKUP(C16,'пр.взвешивания'!D7:E22,2,FALSE)</f>
        <v>ДВФО Камчатский Апача МО</v>
      </c>
      <c r="E16" s="130"/>
      <c r="F16" s="130"/>
      <c r="G16" s="62"/>
      <c r="H16" s="62"/>
    </row>
    <row r="17" spans="1:8" ht="13.5" thickBot="1">
      <c r="A17" s="132"/>
      <c r="B17" s="137"/>
      <c r="C17" s="137"/>
      <c r="D17" s="137"/>
      <c r="E17" s="131"/>
      <c r="F17" s="131"/>
      <c r="G17" s="132"/>
      <c r="H17" s="132"/>
    </row>
    <row r="18" spans="1:8" ht="12.75" customHeight="1">
      <c r="A18" s="128">
        <v>2</v>
      </c>
      <c r="B18" s="136" t="str">
        <f>VLOOKUP(A18,'пр.взвешивания'!B5:C20,2,FALSE)</f>
        <v>ПАНОВА Полина Федоровна</v>
      </c>
      <c r="C18" s="136" t="str">
        <f>VLOOKUP(B18,'пр.взвешивания'!C5:D20,2,FALSE)</f>
        <v>01.12.94 1ю</v>
      </c>
      <c r="D18" s="136" t="str">
        <f>VLOOKUP(C18,'пр.взвешивания'!D5:E20,2,FALSE)</f>
        <v>ЦФО Белгородская МО</v>
      </c>
      <c r="E18" s="125"/>
      <c r="F18" s="126"/>
      <c r="G18" s="127"/>
      <c r="H18" s="128"/>
    </row>
    <row r="19" spans="1:8" ht="12.75" customHeight="1">
      <c r="A19" s="61"/>
      <c r="B19" s="135"/>
      <c r="C19" s="135"/>
      <c r="D19" s="135"/>
      <c r="E19" s="71"/>
      <c r="F19" s="71"/>
      <c r="G19" s="64"/>
      <c r="H19" s="61"/>
    </row>
    <row r="20" spans="1:8" ht="12.75">
      <c r="A20" s="62">
        <v>4</v>
      </c>
      <c r="B20" s="135" t="str">
        <f>VLOOKUP(A20,'пр.взвешивания'!B11:C26,2,FALSE)</f>
        <v>ВОЛОВА Анна Сергеевна</v>
      </c>
      <c r="C20" s="135" t="str">
        <f>VLOOKUP(B20,'пр.взвешивания'!C11:D26,2,FALSE)</f>
        <v>25.03.93 2</v>
      </c>
      <c r="D20" s="135" t="str">
        <f>VLOOKUP(C20,'пр.взвешивания'!D11:E26,2,FALSE)</f>
        <v>СЗФО Мурманская Мурманск МО</v>
      </c>
      <c r="E20" s="130"/>
      <c r="F20" s="130"/>
      <c r="G20" s="62"/>
      <c r="H20" s="62"/>
    </row>
    <row r="21" spans="1:8" ht="12.75">
      <c r="A21" s="63"/>
      <c r="B21" s="135"/>
      <c r="C21" s="135"/>
      <c r="D21" s="135"/>
      <c r="E21" s="134"/>
      <c r="F21" s="134"/>
      <c r="G21" s="63"/>
      <c r="H21" s="63"/>
    </row>
    <row r="22" spans="1:5" ht="21" customHeight="1">
      <c r="A22" s="6" t="s">
        <v>26</v>
      </c>
      <c r="B22" s="6" t="s">
        <v>15</v>
      </c>
      <c r="C22" s="7"/>
      <c r="D22" s="7"/>
      <c r="E22" s="31" t="s">
        <v>67</v>
      </c>
    </row>
    <row r="23" spans="1:8" ht="12.75">
      <c r="A23" s="61">
        <v>1</v>
      </c>
      <c r="B23" s="135" t="str">
        <f>VLOOKUP(A23,'пр.взвешивания'!B5:C20,2,FALSE)</f>
        <v>БАБИНЦЕВА Александра Ивановна</v>
      </c>
      <c r="C23" s="135" t="str">
        <f>VLOOKUP(B23,'пр.взвешивания'!C5:D20,2,FALSE)</f>
        <v>04.02.93 1ю</v>
      </c>
      <c r="D23" s="135" t="str">
        <f>VLOOKUP(C23,'пр.взвешивания'!D5:E20,2,FALSE)</f>
        <v>Москва МКС</v>
      </c>
      <c r="E23" s="71"/>
      <c r="F23" s="72"/>
      <c r="G23" s="64"/>
      <c r="H23" s="61"/>
    </row>
    <row r="24" spans="1:8" ht="12.75">
      <c r="A24" s="61"/>
      <c r="B24" s="135"/>
      <c r="C24" s="135"/>
      <c r="D24" s="135"/>
      <c r="E24" s="71"/>
      <c r="F24" s="71"/>
      <c r="G24" s="64"/>
      <c r="H24" s="61"/>
    </row>
    <row r="25" spans="1:8" ht="12.75" customHeight="1">
      <c r="A25" s="62">
        <v>4</v>
      </c>
      <c r="B25" s="135" t="str">
        <f>VLOOKUP(A25,'пр.взвешивания'!B7:C22,2,FALSE)</f>
        <v>ВОЛОВА Анна Сергеевна</v>
      </c>
      <c r="C25" s="135" t="str">
        <f>VLOOKUP(B25,'пр.взвешивания'!C7:D22,2,FALSE)</f>
        <v>25.03.93 2</v>
      </c>
      <c r="D25" s="135" t="str">
        <f>VLOOKUP(C25,'пр.взвешивания'!D7:E22,2,FALSE)</f>
        <v>СЗФО Мурманская Мурманск МО</v>
      </c>
      <c r="E25" s="130"/>
      <c r="F25" s="130"/>
      <c r="G25" s="62"/>
      <c r="H25" s="62"/>
    </row>
    <row r="26" spans="1:8" ht="12.75" customHeight="1" thickBot="1">
      <c r="A26" s="132"/>
      <c r="B26" s="137"/>
      <c r="C26" s="137"/>
      <c r="D26" s="137"/>
      <c r="E26" s="131"/>
      <c r="F26" s="131"/>
      <c r="G26" s="132"/>
      <c r="H26" s="132"/>
    </row>
    <row r="27" spans="1:8" ht="12.75">
      <c r="A27" s="128">
        <v>3</v>
      </c>
      <c r="B27" s="136" t="str">
        <f>VLOOKUP(A27,'пр.взвешивания'!B9:C24,2,FALSE)</f>
        <v>ПЫЛЕНОК Диана Евгеньевна</v>
      </c>
      <c r="C27" s="136" t="str">
        <f>VLOOKUP(B27,'пр.взвешивания'!C9:D24,2,FALSE)</f>
        <v>21.08.94 1ю</v>
      </c>
      <c r="D27" s="136" t="str">
        <f>VLOOKUP(C27,'пр.взвешивания'!D9:E24,2,FALSE)</f>
        <v>ДВФО Камчатский Апача МО</v>
      </c>
      <c r="E27" s="125"/>
      <c r="F27" s="126"/>
      <c r="G27" s="127"/>
      <c r="H27" s="128"/>
    </row>
    <row r="28" spans="1:8" ht="12.75">
      <c r="A28" s="61"/>
      <c r="B28" s="135"/>
      <c r="C28" s="135"/>
      <c r="D28" s="135"/>
      <c r="E28" s="71"/>
      <c r="F28" s="71"/>
      <c r="G28" s="64"/>
      <c r="H28" s="61"/>
    </row>
    <row r="29" spans="1:8" ht="12.75">
      <c r="A29" s="62">
        <v>2</v>
      </c>
      <c r="B29" s="135" t="str">
        <f>VLOOKUP(A29,'пр.взвешивания'!B5:C20,2,FALSE)</f>
        <v>ПАНОВА Полина Федоровна</v>
      </c>
      <c r="C29" s="135" t="str">
        <f>VLOOKUP(B29,'пр.взвешивания'!C5:D20,2,FALSE)</f>
        <v>01.12.94 1ю</v>
      </c>
      <c r="D29" s="135" t="str">
        <f>VLOOKUP(C29,'пр.взвешивания'!D5:E20,2,FALSE)</f>
        <v>ЦФО Белгородская МО</v>
      </c>
      <c r="E29" s="130"/>
      <c r="F29" s="130"/>
      <c r="G29" s="62"/>
      <c r="H29" s="62"/>
    </row>
    <row r="30" spans="1:8" ht="12.75">
      <c r="A30" s="63"/>
      <c r="B30" s="135"/>
      <c r="C30" s="135"/>
      <c r="D30" s="135"/>
      <c r="E30" s="134"/>
      <c r="F30" s="134"/>
      <c r="G30" s="63"/>
      <c r="H30" s="63"/>
    </row>
    <row r="31" spans="1:8" ht="21" customHeight="1">
      <c r="A31" s="6" t="s">
        <v>8</v>
      </c>
      <c r="B31" s="6" t="s">
        <v>13</v>
      </c>
      <c r="C31" s="6"/>
      <c r="D31" s="6"/>
      <c r="E31" s="31" t="s">
        <v>67</v>
      </c>
      <c r="F31" s="6"/>
      <c r="G31" s="6"/>
      <c r="H31" s="6"/>
    </row>
    <row r="32" spans="1:8" ht="12.75">
      <c r="A32" s="61" t="s">
        <v>0</v>
      </c>
      <c r="B32" s="61" t="s">
        <v>1</v>
      </c>
      <c r="C32" s="61" t="s">
        <v>2</v>
      </c>
      <c r="D32" s="61" t="s">
        <v>3</v>
      </c>
      <c r="E32" s="61" t="s">
        <v>9</v>
      </c>
      <c r="F32" s="61" t="s">
        <v>10</v>
      </c>
      <c r="G32" s="61" t="s">
        <v>11</v>
      </c>
      <c r="H32" s="61" t="s">
        <v>12</v>
      </c>
    </row>
    <row r="33" spans="1:8" ht="12.75">
      <c r="A33" s="62"/>
      <c r="B33" s="62"/>
      <c r="C33" s="62"/>
      <c r="D33" s="62"/>
      <c r="E33" s="62"/>
      <c r="F33" s="62"/>
      <c r="G33" s="62"/>
      <c r="H33" s="62"/>
    </row>
    <row r="34" spans="1:8" ht="12.75" customHeight="1">
      <c r="A34" s="61">
        <v>5</v>
      </c>
      <c r="B34" s="67" t="str">
        <f>VLOOKUP(A34,'пр.взвешивания'!B5:E20,2,FALSE)</f>
        <v>ИВАШОВА Валерия Михайловна</v>
      </c>
      <c r="C34" s="67" t="str">
        <f>VLOOKUP(B34,'пр.взвешивания'!C5:F20,2,FALSE)</f>
        <v>27.08.94 1</v>
      </c>
      <c r="D34" s="67" t="str">
        <f>VLOOKUP(C34,'пр.взвешивания'!D5:G20,2,FALSE)</f>
        <v>ЮФО Краснодарский Новокубанск МО</v>
      </c>
      <c r="E34" s="71"/>
      <c r="F34" s="72"/>
      <c r="G34" s="64"/>
      <c r="H34" s="61"/>
    </row>
    <row r="35" spans="1:8" ht="12.75" customHeight="1">
      <c r="A35" s="61"/>
      <c r="B35" s="67"/>
      <c r="C35" s="67"/>
      <c r="D35" s="67"/>
      <c r="E35" s="71"/>
      <c r="F35" s="71"/>
      <c r="G35" s="64"/>
      <c r="H35" s="61"/>
    </row>
    <row r="36" spans="1:8" ht="12.75">
      <c r="A36" s="62">
        <v>6</v>
      </c>
      <c r="B36" s="67" t="str">
        <f>VLOOKUP(A36,'пр.взвешивания'!B7:E22,2,FALSE)</f>
        <v>ЧЕРНЕЦКАЯ Антонина Игоревна</v>
      </c>
      <c r="C36" s="67" t="str">
        <f>VLOOKUP(B36,'пр.взвешивания'!C7:F22,2,FALSE)</f>
        <v>03.11.93, 1Р</v>
      </c>
      <c r="D36" s="67" t="str">
        <f>VLOOKUP(C36,'пр.взвешивания'!D7:G22,2,FALSE)</f>
        <v>ПФО Пермский край, Пермь, МО</v>
      </c>
      <c r="E36" s="130"/>
      <c r="F36" s="130"/>
      <c r="G36" s="62"/>
      <c r="H36" s="62"/>
    </row>
    <row r="37" spans="1:8" ht="13.5" thickBot="1">
      <c r="A37" s="132"/>
      <c r="B37" s="133"/>
      <c r="C37" s="133"/>
      <c r="D37" s="133"/>
      <c r="E37" s="131"/>
      <c r="F37" s="131"/>
      <c r="G37" s="132"/>
      <c r="H37" s="132"/>
    </row>
    <row r="38" spans="1:8" ht="12.75">
      <c r="A38" s="128">
        <v>8</v>
      </c>
      <c r="B38" s="129" t="str">
        <f>VLOOKUP(A38,'пр.взвешивания'!B9:E24,2,FALSE)</f>
        <v>МАКАРОВА Анастасия Сергеевна</v>
      </c>
      <c r="C38" s="129" t="str">
        <f>VLOOKUP(B38,'пр.взвешивания'!C9:F24,2,FALSE)</f>
        <v>12.02.93,  1р</v>
      </c>
      <c r="D38" s="129" t="str">
        <f>VLOOKUP(C38,'пр.взвешивания'!D9:G24,2,FALSE)</f>
        <v>СФО, Краснояр.кр., Красноярск, МО</v>
      </c>
      <c r="E38" s="125"/>
      <c r="F38" s="126"/>
      <c r="G38" s="127"/>
      <c r="H38" s="128"/>
    </row>
    <row r="39" spans="1:8" ht="12.75">
      <c r="A39" s="61"/>
      <c r="B39" s="67"/>
      <c r="C39" s="67"/>
      <c r="D39" s="67"/>
      <c r="E39" s="71"/>
      <c r="F39" s="71"/>
      <c r="G39" s="64"/>
      <c r="H39" s="61"/>
    </row>
    <row r="40" spans="1:8" ht="12.75" customHeight="1">
      <c r="A40" s="62">
        <v>7</v>
      </c>
      <c r="B40" s="67" t="str">
        <f>VLOOKUP(A40,'пр.взвешивания'!B11:E26,2,FALSE)</f>
        <v>РЕШЕТНЯК Анна Петровна</v>
      </c>
      <c r="C40" s="67" t="str">
        <f>VLOOKUP(B40,'пр.взвешивания'!C11:F26,2,FALSE)</f>
        <v>11.01.94 1</v>
      </c>
      <c r="D40" s="67" t="str">
        <f>VLOOKUP(C40,'пр.взвешивания'!D11:G26,2,FALSE)</f>
        <v>УФО ЯНАО Муравленко</v>
      </c>
      <c r="E40" s="130"/>
      <c r="F40" s="130"/>
      <c r="G40" s="62"/>
      <c r="H40" s="62"/>
    </row>
    <row r="41" spans="1:8" ht="12.75" customHeight="1">
      <c r="A41" s="63"/>
      <c r="B41" s="67"/>
      <c r="C41" s="67"/>
      <c r="D41" s="67"/>
      <c r="E41" s="134"/>
      <c r="F41" s="134"/>
      <c r="G41" s="63"/>
      <c r="H41" s="63"/>
    </row>
    <row r="42" spans="1:5" ht="18" customHeight="1">
      <c r="A42" s="6" t="s">
        <v>8</v>
      </c>
      <c r="B42" s="6" t="s">
        <v>14</v>
      </c>
      <c r="E42" s="31" t="s">
        <v>67</v>
      </c>
    </row>
    <row r="43" spans="1:8" ht="12.75">
      <c r="A43" s="61">
        <v>5</v>
      </c>
      <c r="B43" s="67" t="str">
        <f>VLOOKUP(A43,'пр.взвешивания'!B5:E20,2,FALSE)</f>
        <v>ИВАШОВА Валерия Михайловна</v>
      </c>
      <c r="C43" s="67" t="str">
        <f>VLOOKUP(B43,'пр.взвешивания'!C5:F20,2,FALSE)</f>
        <v>27.08.94 1</v>
      </c>
      <c r="D43" s="67" t="str">
        <f>VLOOKUP(C43,'пр.взвешивания'!D5:G20,2,FALSE)</f>
        <v>ЮФО Краснодарский Новокубанск МО</v>
      </c>
      <c r="E43" s="71"/>
      <c r="F43" s="72"/>
      <c r="G43" s="64"/>
      <c r="H43" s="61"/>
    </row>
    <row r="44" spans="1:8" ht="12.75">
      <c r="A44" s="61"/>
      <c r="B44" s="67"/>
      <c r="C44" s="67"/>
      <c r="D44" s="67"/>
      <c r="E44" s="71"/>
      <c r="F44" s="71"/>
      <c r="G44" s="64"/>
      <c r="H44" s="61"/>
    </row>
    <row r="45" spans="1:8" ht="12.75">
      <c r="A45" s="62">
        <v>7</v>
      </c>
      <c r="B45" s="67" t="str">
        <f>VLOOKUP(A45,'пр.взвешивания'!B7:E22,2,FALSE)</f>
        <v>РЕШЕТНЯК Анна Петровна</v>
      </c>
      <c r="C45" s="67" t="str">
        <f>VLOOKUP(B45,'пр.взвешивания'!C7:F22,2,FALSE)</f>
        <v>11.01.94 1</v>
      </c>
      <c r="D45" s="67" t="str">
        <f>VLOOKUP(C45,'пр.взвешивания'!D7:G22,2,FALSE)</f>
        <v>УФО ЯНАО Муравленко</v>
      </c>
      <c r="E45" s="130"/>
      <c r="F45" s="130"/>
      <c r="G45" s="62"/>
      <c r="H45" s="62"/>
    </row>
    <row r="46" spans="1:8" ht="13.5" thickBot="1">
      <c r="A46" s="132"/>
      <c r="B46" s="133"/>
      <c r="C46" s="133"/>
      <c r="D46" s="133"/>
      <c r="E46" s="131"/>
      <c r="F46" s="131"/>
      <c r="G46" s="132"/>
      <c r="H46" s="132"/>
    </row>
    <row r="47" spans="1:8" ht="12.75">
      <c r="A47" s="128">
        <v>6</v>
      </c>
      <c r="B47" s="129" t="str">
        <f>VLOOKUP(A47,'пр.взвешивания'!B9:E24,2,FALSE)</f>
        <v>ЧЕРНЕЦКАЯ Антонина Игоревна</v>
      </c>
      <c r="C47" s="129" t="str">
        <f>VLOOKUP(B47,'пр.взвешивания'!C9:F24,2,FALSE)</f>
        <v>03.11.93, 1Р</v>
      </c>
      <c r="D47" s="129" t="str">
        <f>VLOOKUP(C47,'пр.взвешивания'!D9:G24,2,FALSE)</f>
        <v>ПФО Пермский край, Пермь, МО</v>
      </c>
      <c r="E47" s="125"/>
      <c r="F47" s="126"/>
      <c r="G47" s="127"/>
      <c r="H47" s="128"/>
    </row>
    <row r="48" spans="1:8" ht="12.75">
      <c r="A48" s="61"/>
      <c r="B48" s="67"/>
      <c r="C48" s="67"/>
      <c r="D48" s="67"/>
      <c r="E48" s="71"/>
      <c r="F48" s="71"/>
      <c r="G48" s="64"/>
      <c r="H48" s="61"/>
    </row>
    <row r="49" spans="1:8" ht="12.75">
      <c r="A49" s="62">
        <v>8</v>
      </c>
      <c r="B49" s="67" t="str">
        <f>VLOOKUP(A49,'пр.взвешивания'!B11:E26,2,FALSE)</f>
        <v>МАКАРОВА Анастасия Сергеевна</v>
      </c>
      <c r="C49" s="67" t="str">
        <f>VLOOKUP(B49,'пр.взвешивания'!C11:F26,2,FALSE)</f>
        <v>12.02.93,  1р</v>
      </c>
      <c r="D49" s="67" t="str">
        <f>VLOOKUP(C49,'пр.взвешивания'!D11:G26,2,FALSE)</f>
        <v>СФО, Краснояр.кр., Красноярск, МО</v>
      </c>
      <c r="E49" s="130"/>
      <c r="F49" s="130"/>
      <c r="G49" s="62"/>
      <c r="H49" s="62"/>
    </row>
    <row r="50" spans="1:8" ht="12.75">
      <c r="A50" s="63"/>
      <c r="B50" s="67"/>
      <c r="C50" s="67"/>
      <c r="D50" s="67"/>
      <c r="E50" s="134"/>
      <c r="F50" s="134"/>
      <c r="G50" s="63"/>
      <c r="H50" s="63"/>
    </row>
    <row r="51" spans="1:5" ht="17.25" customHeight="1">
      <c r="A51" s="6" t="s">
        <v>8</v>
      </c>
      <c r="B51" s="6" t="s">
        <v>15</v>
      </c>
      <c r="E51" s="31" t="s">
        <v>67</v>
      </c>
    </row>
    <row r="52" spans="1:8" ht="12.75">
      <c r="A52" s="61">
        <v>5</v>
      </c>
      <c r="B52" s="67" t="str">
        <f>VLOOKUP(A52,'пр.взвешивания'!B5:E20,2,FALSE)</f>
        <v>ИВАШОВА Валерия Михайловна</v>
      </c>
      <c r="C52" s="67" t="str">
        <f>VLOOKUP(B52,'пр.взвешивания'!C5:F20,2,FALSE)</f>
        <v>27.08.94 1</v>
      </c>
      <c r="D52" s="67" t="str">
        <f>VLOOKUP(C52,'пр.взвешивания'!D5:G20,2,FALSE)</f>
        <v>ЮФО Краснодарский Новокубанск МО</v>
      </c>
      <c r="E52" s="71"/>
      <c r="F52" s="72"/>
      <c r="G52" s="64"/>
      <c r="H52" s="61"/>
    </row>
    <row r="53" spans="1:8" ht="12.75">
      <c r="A53" s="61"/>
      <c r="B53" s="67"/>
      <c r="C53" s="67"/>
      <c r="D53" s="67"/>
      <c r="E53" s="71"/>
      <c r="F53" s="71"/>
      <c r="G53" s="64"/>
      <c r="H53" s="61"/>
    </row>
    <row r="54" spans="1:8" ht="12.75">
      <c r="A54" s="62">
        <v>8</v>
      </c>
      <c r="B54" s="67" t="str">
        <f>VLOOKUP(A54,'пр.взвешивания'!B7:E22,2,FALSE)</f>
        <v>МАКАРОВА Анастасия Сергеевна</v>
      </c>
      <c r="C54" s="67" t="str">
        <f>VLOOKUP(B54,'пр.взвешивания'!C7:F22,2,FALSE)</f>
        <v>12.02.93,  1р</v>
      </c>
      <c r="D54" s="67" t="str">
        <f>VLOOKUP(C54,'пр.взвешивания'!D7:G22,2,FALSE)</f>
        <v>СФО, Краснояр.кр., Красноярск, МО</v>
      </c>
      <c r="E54" s="130"/>
      <c r="F54" s="130"/>
      <c r="G54" s="62"/>
      <c r="H54" s="62"/>
    </row>
    <row r="55" spans="1:8" ht="13.5" thickBot="1">
      <c r="A55" s="132"/>
      <c r="B55" s="133"/>
      <c r="C55" s="133"/>
      <c r="D55" s="133"/>
      <c r="E55" s="131"/>
      <c r="F55" s="131"/>
      <c r="G55" s="132"/>
      <c r="H55" s="132"/>
    </row>
    <row r="56" spans="1:8" ht="12.75" customHeight="1">
      <c r="A56" s="128">
        <v>7</v>
      </c>
      <c r="B56" s="129" t="str">
        <f>VLOOKUP(A56,'пр.взвешивания'!B9:E24,2,FALSE)</f>
        <v>РЕШЕТНЯК Анна Петровна</v>
      </c>
      <c r="C56" s="129" t="str">
        <f>VLOOKUP(B56,'пр.взвешивания'!C9:F24,2,FALSE)</f>
        <v>11.01.94 1</v>
      </c>
      <c r="D56" s="129" t="str">
        <f>VLOOKUP(C56,'пр.взвешивания'!D9:G24,2,FALSE)</f>
        <v>УФО ЯНАО Муравленко</v>
      </c>
      <c r="E56" s="125"/>
      <c r="F56" s="126"/>
      <c r="G56" s="127"/>
      <c r="H56" s="128"/>
    </row>
    <row r="57" spans="1:8" ht="12.75" customHeight="1">
      <c r="A57" s="61"/>
      <c r="B57" s="67"/>
      <c r="C57" s="67"/>
      <c r="D57" s="67"/>
      <c r="E57" s="71"/>
      <c r="F57" s="71"/>
      <c r="G57" s="64"/>
      <c r="H57" s="61"/>
    </row>
    <row r="58" spans="1:8" ht="12.75" customHeight="1">
      <c r="A58" s="62">
        <v>6</v>
      </c>
      <c r="B58" s="67" t="str">
        <f>VLOOKUP(A58,'пр.взвешивания'!B11:E26,2,FALSE)</f>
        <v>ЧЕРНЕЦКАЯ Антонина Игоревна</v>
      </c>
      <c r="C58" s="67" t="str">
        <f>VLOOKUP(B58,'пр.взвешивания'!C11:F26,2,FALSE)</f>
        <v>03.11.93, 1Р</v>
      </c>
      <c r="D58" s="67" t="str">
        <f>VLOOKUP(C58,'пр.взвешивания'!D11:G26,2,FALSE)</f>
        <v>ПФО Пермский край, Пермь, МО</v>
      </c>
      <c r="E58" s="130"/>
      <c r="F58" s="130"/>
      <c r="G58" s="62"/>
      <c r="H58" s="62"/>
    </row>
    <row r="59" spans="1:8" ht="12.75" customHeight="1">
      <c r="A59" s="63"/>
      <c r="B59" s="67"/>
      <c r="C59" s="67"/>
      <c r="D59" s="67"/>
      <c r="E59" s="134"/>
      <c r="F59" s="134"/>
      <c r="G59" s="63"/>
      <c r="H59" s="63"/>
    </row>
    <row r="61" spans="1:16" ht="28.5" customHeight="1">
      <c r="A61" s="138" t="s">
        <v>25</v>
      </c>
      <c r="B61" s="138"/>
      <c r="C61" s="138"/>
      <c r="D61" s="138"/>
      <c r="E61" s="138"/>
      <c r="F61" s="138"/>
      <c r="G61" s="138"/>
      <c r="H61" s="138"/>
      <c r="I61" s="138" t="s">
        <v>25</v>
      </c>
      <c r="J61" s="138"/>
      <c r="K61" s="138"/>
      <c r="L61" s="138"/>
      <c r="M61" s="138"/>
      <c r="N61" s="138"/>
      <c r="O61" s="138"/>
      <c r="P61" s="138"/>
    </row>
    <row r="62" spans="1:16" ht="29.25" customHeight="1">
      <c r="A62" s="6" t="s">
        <v>7</v>
      </c>
      <c r="B62" s="6" t="s">
        <v>13</v>
      </c>
      <c r="C62" s="6"/>
      <c r="D62" s="6"/>
      <c r="E62" s="6" t="s">
        <v>27</v>
      </c>
      <c r="F62" s="6"/>
      <c r="G62" s="6"/>
      <c r="H62" s="6"/>
      <c r="I62" s="6" t="s">
        <v>8</v>
      </c>
      <c r="J62" s="6" t="s">
        <v>13</v>
      </c>
      <c r="K62" s="6"/>
      <c r="L62" s="6"/>
      <c r="M62" s="6" t="s">
        <v>27</v>
      </c>
      <c r="N62" s="6"/>
      <c r="O62" s="6"/>
      <c r="P62" s="6"/>
    </row>
    <row r="63" spans="1:16" ht="12.75">
      <c r="A63" s="61" t="s">
        <v>0</v>
      </c>
      <c r="B63" s="61" t="s">
        <v>1</v>
      </c>
      <c r="C63" s="61" t="s">
        <v>2</v>
      </c>
      <c r="D63" s="61" t="s">
        <v>3</v>
      </c>
      <c r="E63" s="61" t="s">
        <v>9</v>
      </c>
      <c r="F63" s="61" t="s">
        <v>10</v>
      </c>
      <c r="G63" s="61" t="s">
        <v>11</v>
      </c>
      <c r="H63" s="61" t="s">
        <v>12</v>
      </c>
      <c r="I63" s="61" t="s">
        <v>0</v>
      </c>
      <c r="J63" s="61" t="s">
        <v>1</v>
      </c>
      <c r="K63" s="61" t="s">
        <v>2</v>
      </c>
      <c r="L63" s="61" t="s">
        <v>3</v>
      </c>
      <c r="M63" s="61" t="s">
        <v>9</v>
      </c>
      <c r="N63" s="61" t="s">
        <v>10</v>
      </c>
      <c r="O63" s="61" t="s">
        <v>11</v>
      </c>
      <c r="P63" s="61" t="s">
        <v>12</v>
      </c>
    </row>
    <row r="64" spans="1:16" ht="12.7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</row>
    <row r="65" spans="1:16" ht="12.75" customHeight="1">
      <c r="A65" s="61"/>
      <c r="B65" s="67" t="e">
        <f>VLOOKUP(A65,'пр.взвешивания'!B5:C20,2,FALSE)</f>
        <v>#N/A</v>
      </c>
      <c r="C65" s="67" t="e">
        <f>VLOOKUP(B65,'пр.взвешивания'!C5:D20,2,FALSE)</f>
        <v>#N/A</v>
      </c>
      <c r="D65" s="67" t="e">
        <f>VLOOKUP(C65,'пр.взвешивания'!D5:E20,2,FALSE)</f>
        <v>#N/A</v>
      </c>
      <c r="E65" s="71"/>
      <c r="F65" s="72"/>
      <c r="G65" s="64"/>
      <c r="H65" s="61"/>
      <c r="I65" s="61"/>
      <c r="J65" s="67" t="e">
        <f>VLOOKUP(I65,'пр.взвешивания'!B5:C20,2,FALSE)</f>
        <v>#N/A</v>
      </c>
      <c r="K65" s="67" t="e">
        <f>VLOOKUP(J65,'пр.взвешивания'!C5:D20,2,FALSE)</f>
        <v>#N/A</v>
      </c>
      <c r="L65" s="67" t="e">
        <f>VLOOKUP(K65,'пр.взвешивания'!D5:E20,2,FALSE)</f>
        <v>#N/A</v>
      </c>
      <c r="M65" s="71"/>
      <c r="N65" s="72"/>
      <c r="O65" s="64"/>
      <c r="P65" s="61"/>
    </row>
    <row r="66" spans="1:16" ht="12.75" customHeight="1">
      <c r="A66" s="61"/>
      <c r="B66" s="67"/>
      <c r="C66" s="67"/>
      <c r="D66" s="67"/>
      <c r="E66" s="71"/>
      <c r="F66" s="71"/>
      <c r="G66" s="64"/>
      <c r="H66" s="61"/>
      <c r="I66" s="61"/>
      <c r="J66" s="67"/>
      <c r="K66" s="67"/>
      <c r="L66" s="67"/>
      <c r="M66" s="71"/>
      <c r="N66" s="71"/>
      <c r="O66" s="64"/>
      <c r="P66" s="61"/>
    </row>
    <row r="67" spans="1:16" ht="12.75" customHeight="1">
      <c r="A67" s="62"/>
      <c r="B67" s="67" t="e">
        <f>VLOOKUP(A67,'пр.взвешивания'!B7:C20,2,FALSE)</f>
        <v>#N/A</v>
      </c>
      <c r="C67" s="67" t="e">
        <f>VLOOKUP(B67,'пр.взвешивания'!C7:D20,2,FALSE)</f>
        <v>#N/A</v>
      </c>
      <c r="D67" s="67" t="e">
        <f>VLOOKUP(C67,'пр.взвешивания'!D7:E20,2,FALSE)</f>
        <v>#N/A</v>
      </c>
      <c r="E67" s="130"/>
      <c r="F67" s="130" t="s">
        <v>66</v>
      </c>
      <c r="G67" s="62"/>
      <c r="H67" s="62"/>
      <c r="I67" s="62"/>
      <c r="J67" s="67" t="e">
        <f>VLOOKUP(I67,'пр.взвешивания'!B7:C20,2,FALSE)</f>
        <v>#N/A</v>
      </c>
      <c r="K67" s="67" t="e">
        <f>VLOOKUP(J67,'пр.взвешивания'!C7:D20,2,FALSE)</f>
        <v>#N/A</v>
      </c>
      <c r="L67" s="67" t="e">
        <f>VLOOKUP(K67,'пр.взвешивания'!D7:E20,2,FALSE)</f>
        <v>#N/A</v>
      </c>
      <c r="M67" s="130"/>
      <c r="N67" s="130"/>
      <c r="O67" s="62"/>
      <c r="P67" s="62"/>
    </row>
    <row r="68" spans="1:16" ht="12.75" customHeight="1" thickBot="1">
      <c r="A68" s="132"/>
      <c r="B68" s="133"/>
      <c r="C68" s="133"/>
      <c r="D68" s="133"/>
      <c r="E68" s="131"/>
      <c r="F68" s="131"/>
      <c r="G68" s="132"/>
      <c r="H68" s="132"/>
      <c r="I68" s="132"/>
      <c r="J68" s="133"/>
      <c r="K68" s="133"/>
      <c r="L68" s="133"/>
      <c r="M68" s="131"/>
      <c r="N68" s="131"/>
      <c r="O68" s="132"/>
      <c r="P68" s="132"/>
    </row>
    <row r="69" spans="1:16" ht="12.75" customHeight="1">
      <c r="A69" s="128"/>
      <c r="B69" s="129" t="e">
        <f>VLOOKUP(A69,'пр.взвешивания'!B9:C20,2,FALSE)</f>
        <v>#N/A</v>
      </c>
      <c r="C69" s="129" t="e">
        <f>VLOOKUP(B69,'пр.взвешивания'!C9:D20,2,FALSE)</f>
        <v>#N/A</v>
      </c>
      <c r="D69" s="129" t="e">
        <f>VLOOKUP(C69,'пр.взвешивания'!D9:E20,2,FALSE)</f>
        <v>#N/A</v>
      </c>
      <c r="E69" s="125"/>
      <c r="F69" s="126"/>
      <c r="G69" s="127"/>
      <c r="H69" s="128"/>
      <c r="I69" s="128"/>
      <c r="J69" s="129" t="e">
        <f>VLOOKUP(I69,'пр.взвешивания'!B9:C20,2,FALSE)</f>
        <v>#N/A</v>
      </c>
      <c r="K69" s="129" t="e">
        <f>VLOOKUP(J69,'пр.взвешивания'!C9:D20,2,FALSE)</f>
        <v>#N/A</v>
      </c>
      <c r="L69" s="129" t="e">
        <f>VLOOKUP(K69,'пр.взвешивания'!D9:E20,2,FALSE)</f>
        <v>#N/A</v>
      </c>
      <c r="M69" s="125"/>
      <c r="N69" s="126"/>
      <c r="O69" s="127"/>
      <c r="P69" s="128"/>
    </row>
    <row r="70" spans="1:16" ht="12.75" customHeight="1">
      <c r="A70" s="61"/>
      <c r="B70" s="67"/>
      <c r="C70" s="67"/>
      <c r="D70" s="67"/>
      <c r="E70" s="71"/>
      <c r="F70" s="71"/>
      <c r="G70" s="64"/>
      <c r="H70" s="61"/>
      <c r="I70" s="61"/>
      <c r="J70" s="67"/>
      <c r="K70" s="67"/>
      <c r="L70" s="67"/>
      <c r="M70" s="71"/>
      <c r="N70" s="71"/>
      <c r="O70" s="64"/>
      <c r="P70" s="61"/>
    </row>
    <row r="71" spans="1:16" ht="12.75" customHeight="1">
      <c r="A71" s="62"/>
      <c r="B71" s="67" t="e">
        <f>VLOOKUP(A71,'пр.взвешивания'!B11:C20,2,FALSE)</f>
        <v>#N/A</v>
      </c>
      <c r="C71" s="67" t="e">
        <f>VLOOKUP(B71,'пр.взвешивания'!C11:D20,2,FALSE)</f>
        <v>#N/A</v>
      </c>
      <c r="D71" s="67" t="e">
        <f>VLOOKUP(C71,'пр.взвешивания'!D11:E20,2,FALSE)</f>
        <v>#N/A</v>
      </c>
      <c r="E71" s="130"/>
      <c r="F71" s="130"/>
      <c r="G71" s="62"/>
      <c r="H71" s="62"/>
      <c r="I71" s="62"/>
      <c r="J71" s="67" t="e">
        <f>VLOOKUP(I71,'пр.взвешивания'!B11:C20,2,FALSE)</f>
        <v>#N/A</v>
      </c>
      <c r="K71" s="67" t="e">
        <f>VLOOKUP(J71,'пр.взвешивания'!C11:D20,2,FALSE)</f>
        <v>#N/A</v>
      </c>
      <c r="L71" s="67" t="e">
        <f>VLOOKUP(K71,'пр.взвешивания'!D11:E20,2,FALSE)</f>
        <v>#N/A</v>
      </c>
      <c r="M71" s="130"/>
      <c r="N71" s="130"/>
      <c r="O71" s="62"/>
      <c r="P71" s="62"/>
    </row>
    <row r="72" spans="1:16" ht="12.75" customHeight="1">
      <c r="A72" s="63"/>
      <c r="B72" s="67"/>
      <c r="C72" s="67"/>
      <c r="D72" s="67"/>
      <c r="E72" s="134"/>
      <c r="F72" s="134"/>
      <c r="G72" s="63"/>
      <c r="H72" s="63"/>
      <c r="I72" s="63"/>
      <c r="J72" s="67"/>
      <c r="K72" s="67"/>
      <c r="L72" s="67"/>
      <c r="M72" s="134"/>
      <c r="N72" s="134"/>
      <c r="O72" s="63"/>
      <c r="P72" s="63"/>
    </row>
    <row r="73" spans="2:10" ht="33.75" customHeight="1">
      <c r="B73" s="6" t="s">
        <v>14</v>
      </c>
      <c r="J73" s="6" t="s">
        <v>14</v>
      </c>
    </row>
    <row r="74" spans="1:16" ht="12.75" customHeight="1">
      <c r="A74" s="61"/>
      <c r="B74" s="67" t="e">
        <f>VLOOKUP(A74,'пр.взвешивания'!B5:C20,2,FALSE)</f>
        <v>#N/A</v>
      </c>
      <c r="C74" s="67" t="e">
        <f>VLOOKUP(B74,'пр.взвешивания'!C5:D20,2,FALSE)</f>
        <v>#N/A</v>
      </c>
      <c r="D74" s="67" t="e">
        <f>VLOOKUP(C74,'пр.взвешивания'!D5:E20,2,FALSE)</f>
        <v>#N/A</v>
      </c>
      <c r="E74" s="71"/>
      <c r="F74" s="72"/>
      <c r="G74" s="64"/>
      <c r="H74" s="61"/>
      <c r="I74" s="61"/>
      <c r="J74" s="67" t="e">
        <f>VLOOKUP(I74,'пр.взвешивания'!B5:C20,2,FALSE)</f>
        <v>#N/A</v>
      </c>
      <c r="K74" s="67" t="e">
        <f>VLOOKUP(J74,'пр.взвешивания'!C5:D20,2,FALSE)</f>
        <v>#N/A</v>
      </c>
      <c r="L74" s="67" t="e">
        <f>VLOOKUP(K74,'пр.взвешивания'!D5:E20,2,FALSE)</f>
        <v>#N/A</v>
      </c>
      <c r="M74" s="71"/>
      <c r="N74" s="72"/>
      <c r="O74" s="64"/>
      <c r="P74" s="61"/>
    </row>
    <row r="75" spans="1:16" ht="12.75" customHeight="1">
      <c r="A75" s="61"/>
      <c r="B75" s="67"/>
      <c r="C75" s="67"/>
      <c r="D75" s="67"/>
      <c r="E75" s="71"/>
      <c r="F75" s="71"/>
      <c r="G75" s="64"/>
      <c r="H75" s="61"/>
      <c r="I75" s="61"/>
      <c r="J75" s="67"/>
      <c r="K75" s="67"/>
      <c r="L75" s="67"/>
      <c r="M75" s="71"/>
      <c r="N75" s="71"/>
      <c r="O75" s="64"/>
      <c r="P75" s="61"/>
    </row>
    <row r="76" spans="1:16" ht="12.75" customHeight="1">
      <c r="A76" s="62"/>
      <c r="B76" s="67" t="e">
        <f>VLOOKUP(A76,'пр.взвешивания'!B7:C20,2,FALSE)</f>
        <v>#N/A</v>
      </c>
      <c r="C76" s="67" t="e">
        <f>VLOOKUP(B76,'пр.взвешивания'!C7:D20,2,FALSE)</f>
        <v>#N/A</v>
      </c>
      <c r="D76" s="67" t="e">
        <f>VLOOKUP(C76,'пр.взвешивания'!D7:E20,2,FALSE)</f>
        <v>#N/A</v>
      </c>
      <c r="E76" s="130"/>
      <c r="F76" s="130"/>
      <c r="G76" s="62"/>
      <c r="H76" s="62"/>
      <c r="I76" s="62"/>
      <c r="J76" s="67" t="e">
        <f>VLOOKUP(I76,'пр.взвешивания'!B7:C20,2,FALSE)</f>
        <v>#N/A</v>
      </c>
      <c r="K76" s="67" t="e">
        <f>VLOOKUP(J76,'пр.взвешивания'!C7:D20,2,FALSE)</f>
        <v>#N/A</v>
      </c>
      <c r="L76" s="67" t="e">
        <f>VLOOKUP(K76,'пр.взвешивания'!D7:E20,2,FALSE)</f>
        <v>#N/A</v>
      </c>
      <c r="M76" s="130"/>
      <c r="N76" s="130"/>
      <c r="O76" s="62"/>
      <c r="P76" s="62"/>
    </row>
    <row r="77" spans="1:16" ht="12.75" customHeight="1" thickBot="1">
      <c r="A77" s="132"/>
      <c r="B77" s="133"/>
      <c r="C77" s="133"/>
      <c r="D77" s="133"/>
      <c r="E77" s="131"/>
      <c r="F77" s="131"/>
      <c r="G77" s="132"/>
      <c r="H77" s="132"/>
      <c r="I77" s="132"/>
      <c r="J77" s="133"/>
      <c r="K77" s="133"/>
      <c r="L77" s="133"/>
      <c r="M77" s="131"/>
      <c r="N77" s="131"/>
      <c r="O77" s="132"/>
      <c r="P77" s="132"/>
    </row>
    <row r="78" spans="1:16" ht="12.75" customHeight="1">
      <c r="A78" s="128"/>
      <c r="B78" s="129" t="e">
        <f>VLOOKUP(A78,'пр.взвешивания'!B9:C20,2,FALSE)</f>
        <v>#N/A</v>
      </c>
      <c r="C78" s="129" t="e">
        <f>VLOOKUP(B78,'пр.взвешивания'!C9:D20,2,FALSE)</f>
        <v>#N/A</v>
      </c>
      <c r="D78" s="129" t="e">
        <f>VLOOKUP(C78,'пр.взвешивания'!D9:E20,2,FALSE)</f>
        <v>#N/A</v>
      </c>
      <c r="E78" s="125"/>
      <c r="F78" s="126"/>
      <c r="G78" s="127"/>
      <c r="H78" s="128"/>
      <c r="I78" s="128"/>
      <c r="J78" s="129" t="e">
        <f>VLOOKUP(I78,'пр.взвешивания'!B9:C20,2,FALSE)</f>
        <v>#N/A</v>
      </c>
      <c r="K78" s="129" t="e">
        <f>VLOOKUP(J78,'пр.взвешивания'!C9:D20,2,FALSE)</f>
        <v>#N/A</v>
      </c>
      <c r="L78" s="129" t="e">
        <f>VLOOKUP(K78,'пр.взвешивания'!D9:E20,2,FALSE)</f>
        <v>#N/A</v>
      </c>
      <c r="M78" s="125"/>
      <c r="N78" s="126"/>
      <c r="O78" s="127"/>
      <c r="P78" s="128"/>
    </row>
    <row r="79" spans="1:16" ht="12.75" customHeight="1">
      <c r="A79" s="61"/>
      <c r="B79" s="67"/>
      <c r="C79" s="67"/>
      <c r="D79" s="67"/>
      <c r="E79" s="71"/>
      <c r="F79" s="71"/>
      <c r="G79" s="64"/>
      <c r="H79" s="61"/>
      <c r="I79" s="61"/>
      <c r="J79" s="67"/>
      <c r="K79" s="67"/>
      <c r="L79" s="67"/>
      <c r="M79" s="71"/>
      <c r="N79" s="71"/>
      <c r="O79" s="64"/>
      <c r="P79" s="61"/>
    </row>
    <row r="80" spans="1:16" ht="12.75" customHeight="1">
      <c r="A80" s="62"/>
      <c r="B80" s="67" t="e">
        <f>VLOOKUP(A80,'пр.взвешивания'!B11:C20,2,FALSE)</f>
        <v>#N/A</v>
      </c>
      <c r="C80" s="67" t="e">
        <f>VLOOKUP(B80,'пр.взвешивания'!C11:D20,2,FALSE)</f>
        <v>#N/A</v>
      </c>
      <c r="D80" s="67" t="e">
        <f>VLOOKUP(C80,'пр.взвешивания'!D11:E20,2,FALSE)</f>
        <v>#N/A</v>
      </c>
      <c r="E80" s="130"/>
      <c r="F80" s="130"/>
      <c r="G80" s="62"/>
      <c r="H80" s="62"/>
      <c r="I80" s="62"/>
      <c r="J80" s="67" t="e">
        <f>VLOOKUP(I80,'пр.взвешивания'!B11:C20,2,FALSE)</f>
        <v>#N/A</v>
      </c>
      <c r="K80" s="67" t="e">
        <f>VLOOKUP(J80,'пр.взвешивания'!C11:D20,2,FALSE)</f>
        <v>#N/A</v>
      </c>
      <c r="L80" s="67" t="e">
        <f>VLOOKUP(K80,'пр.взвешивания'!D11:E20,2,FALSE)</f>
        <v>#N/A</v>
      </c>
      <c r="M80" s="130"/>
      <c r="N80" s="130"/>
      <c r="O80" s="62"/>
      <c r="P80" s="62"/>
    </row>
    <row r="81" spans="1:16" ht="12.75" customHeight="1">
      <c r="A81" s="63"/>
      <c r="B81" s="67"/>
      <c r="C81" s="67"/>
      <c r="D81" s="67"/>
      <c r="E81" s="134"/>
      <c r="F81" s="134"/>
      <c r="G81" s="63"/>
      <c r="H81" s="63"/>
      <c r="I81" s="63"/>
      <c r="J81" s="67"/>
      <c r="K81" s="67"/>
      <c r="L81" s="67"/>
      <c r="M81" s="134"/>
      <c r="N81" s="134"/>
      <c r="O81" s="63"/>
      <c r="P81" s="63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mergeCells count="355">
    <mergeCell ref="E58:E59"/>
    <mergeCell ref="F58:F59"/>
    <mergeCell ref="G58:G59"/>
    <mergeCell ref="A58:A59"/>
    <mergeCell ref="B58:B59"/>
    <mergeCell ref="C58:C59"/>
    <mergeCell ref="D58:D59"/>
    <mergeCell ref="E56:E57"/>
    <mergeCell ref="F56:F57"/>
    <mergeCell ref="G56:G57"/>
    <mergeCell ref="H56:H57"/>
    <mergeCell ref="A56:A57"/>
    <mergeCell ref="B56:B57"/>
    <mergeCell ref="C56:C57"/>
    <mergeCell ref="D56:D57"/>
    <mergeCell ref="E54:E55"/>
    <mergeCell ref="F54:F55"/>
    <mergeCell ref="G54:G55"/>
    <mergeCell ref="H54:H55"/>
    <mergeCell ref="A54:A55"/>
    <mergeCell ref="B54:B55"/>
    <mergeCell ref="C54:C55"/>
    <mergeCell ref="D54:D55"/>
    <mergeCell ref="E52:E53"/>
    <mergeCell ref="F52:F53"/>
    <mergeCell ref="G52:G53"/>
    <mergeCell ref="H52:H53"/>
    <mergeCell ref="A52:A53"/>
    <mergeCell ref="B52:B53"/>
    <mergeCell ref="C52:C53"/>
    <mergeCell ref="D52:D53"/>
    <mergeCell ref="E49:E50"/>
    <mergeCell ref="F49:F50"/>
    <mergeCell ref="G49:G50"/>
    <mergeCell ref="H49:H50"/>
    <mergeCell ref="A49:A50"/>
    <mergeCell ref="B49:B50"/>
    <mergeCell ref="C49:C50"/>
    <mergeCell ref="D49:D50"/>
    <mergeCell ref="E25:E26"/>
    <mergeCell ref="F25:F26"/>
    <mergeCell ref="G25:G26"/>
    <mergeCell ref="H25:H26"/>
    <mergeCell ref="A25:A26"/>
    <mergeCell ref="B25:B26"/>
    <mergeCell ref="C25:C26"/>
    <mergeCell ref="D25:D26"/>
    <mergeCell ref="A61:H61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I61:P61"/>
    <mergeCell ref="I63:I64"/>
    <mergeCell ref="J63:J64"/>
    <mergeCell ref="K63:K64"/>
    <mergeCell ref="L63:L64"/>
    <mergeCell ref="M63:M64"/>
    <mergeCell ref="N63:N64"/>
    <mergeCell ref="O63:O64"/>
    <mergeCell ref="P63:P64"/>
    <mergeCell ref="E65:E66"/>
    <mergeCell ref="F65:F66"/>
    <mergeCell ref="G65:G66"/>
    <mergeCell ref="H65:H66"/>
    <mergeCell ref="A67:A68"/>
    <mergeCell ref="B67:B68"/>
    <mergeCell ref="C67:C68"/>
    <mergeCell ref="D67:D68"/>
    <mergeCell ref="E67:E68"/>
    <mergeCell ref="F67:F68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I65:I66"/>
    <mergeCell ref="J65:J66"/>
    <mergeCell ref="K65:K66"/>
    <mergeCell ref="L65:L66"/>
    <mergeCell ref="M65:M66"/>
    <mergeCell ref="N65:N66"/>
    <mergeCell ref="O65:O66"/>
    <mergeCell ref="P65:P66"/>
    <mergeCell ref="I67:I68"/>
    <mergeCell ref="J67:J68"/>
    <mergeCell ref="K67:K68"/>
    <mergeCell ref="L67:L68"/>
    <mergeCell ref="M67:M68"/>
    <mergeCell ref="N67:N68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4:I75"/>
    <mergeCell ref="J74:J75"/>
    <mergeCell ref="K74:K75"/>
    <mergeCell ref="L74:L75"/>
    <mergeCell ref="M74:M75"/>
    <mergeCell ref="N74:N75"/>
    <mergeCell ref="O74:O75"/>
    <mergeCell ref="P74:P75"/>
    <mergeCell ref="I76:I77"/>
    <mergeCell ref="J76:J77"/>
    <mergeCell ref="K76:K77"/>
    <mergeCell ref="L76:L77"/>
    <mergeCell ref="M76:M77"/>
    <mergeCell ref="N76:N77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I80:I81"/>
    <mergeCell ref="J80:J81"/>
    <mergeCell ref="K80:K81"/>
    <mergeCell ref="L80:L81"/>
    <mergeCell ref="M80:M81"/>
    <mergeCell ref="N80:N81"/>
    <mergeCell ref="O80:O81"/>
    <mergeCell ref="P80:P81"/>
    <mergeCell ref="H58:H59"/>
    <mergeCell ref="B5:B6"/>
    <mergeCell ref="C5:C6"/>
    <mergeCell ref="A7:A8"/>
    <mergeCell ref="B7:B8"/>
    <mergeCell ref="C7:C8"/>
    <mergeCell ref="F7:F8"/>
    <mergeCell ref="G7:G8"/>
    <mergeCell ref="H7:H8"/>
    <mergeCell ref="E5:E6"/>
    <mergeCell ref="A3:A4"/>
    <mergeCell ref="B3:B4"/>
    <mergeCell ref="C3:C4"/>
    <mergeCell ref="A5:A6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F9:F10"/>
    <mergeCell ref="G9:G10"/>
    <mergeCell ref="H9:H10"/>
    <mergeCell ref="A9:A10"/>
    <mergeCell ref="B9:B10"/>
    <mergeCell ref="C9:C10"/>
    <mergeCell ref="D9:D10"/>
    <mergeCell ref="E7:E8"/>
    <mergeCell ref="A11:A12"/>
    <mergeCell ref="B11:B12"/>
    <mergeCell ref="C11:C12"/>
    <mergeCell ref="D11:D12"/>
    <mergeCell ref="E11:E12"/>
    <mergeCell ref="E9:E10"/>
    <mergeCell ref="D7:D8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G18:G19"/>
    <mergeCell ref="H18:H19"/>
    <mergeCell ref="E20:E21"/>
    <mergeCell ref="F20:F21"/>
    <mergeCell ref="G20:G21"/>
    <mergeCell ref="H20:H21"/>
    <mergeCell ref="A23:A24"/>
    <mergeCell ref="B23:B24"/>
    <mergeCell ref="C23:C24"/>
    <mergeCell ref="D23:D24"/>
    <mergeCell ref="E23:E24"/>
    <mergeCell ref="F23:F24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2:A33"/>
    <mergeCell ref="B32:B33"/>
    <mergeCell ref="C32:C33"/>
    <mergeCell ref="D32:D33"/>
    <mergeCell ref="E32:E33"/>
    <mergeCell ref="F32:F33"/>
    <mergeCell ref="G32:G33"/>
    <mergeCell ref="H32:H33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G34:G35"/>
    <mergeCell ref="H34:H35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81"/>
  <sheetViews>
    <sheetView workbookViewId="0" topLeftCell="A1">
      <selection activeCell="K7" sqref="K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119" t="str">
        <f>HYPERLINK('[2]реквизиты'!$A$2)</f>
        <v>IV Летняя спартакиада учащихся России по САМБО среди  девушек 1993-94 гг.р</v>
      </c>
      <c r="B1" s="142"/>
      <c r="C1" s="142"/>
      <c r="D1" s="142"/>
      <c r="E1" s="142"/>
      <c r="F1" s="142"/>
      <c r="G1" s="142"/>
    </row>
    <row r="2" spans="1:7" ht="20.25" customHeight="1">
      <c r="A2" s="139" t="str">
        <f>HYPERLINK('[2]реквизиты'!$A$3)</f>
        <v>15 -19 июля 2009 г.                     г. Пенза</v>
      </c>
      <c r="B2" s="139"/>
      <c r="C2" s="139"/>
      <c r="D2" s="139"/>
      <c r="E2" s="139"/>
      <c r="F2" s="139"/>
      <c r="G2" s="139"/>
    </row>
    <row r="3" spans="1:7" ht="12.75">
      <c r="A3" s="62" t="s">
        <v>16</v>
      </c>
      <c r="B3" s="62" t="s">
        <v>0</v>
      </c>
      <c r="C3" s="62" t="s">
        <v>1</v>
      </c>
      <c r="D3" s="62" t="s">
        <v>17</v>
      </c>
      <c r="E3" s="62" t="s">
        <v>18</v>
      </c>
      <c r="F3" s="62" t="s">
        <v>31</v>
      </c>
      <c r="G3" s="62" t="s">
        <v>19</v>
      </c>
    </row>
    <row r="4" spans="1:7" ht="12.75">
      <c r="A4" s="63"/>
      <c r="B4" s="63"/>
      <c r="C4" s="63"/>
      <c r="D4" s="63"/>
      <c r="E4" s="63"/>
      <c r="F4" s="63"/>
      <c r="G4" s="63"/>
    </row>
    <row r="5" spans="1:7" ht="12.75" customHeight="1">
      <c r="A5" s="145"/>
      <c r="B5" s="146">
        <v>1</v>
      </c>
      <c r="C5" s="148" t="s">
        <v>32</v>
      </c>
      <c r="D5" s="61" t="s">
        <v>33</v>
      </c>
      <c r="E5" s="143" t="s">
        <v>34</v>
      </c>
      <c r="F5" s="64" t="s">
        <v>35</v>
      </c>
      <c r="G5" s="144" t="s">
        <v>36</v>
      </c>
    </row>
    <row r="6" spans="1:7" ht="12.75">
      <c r="A6" s="145"/>
      <c r="B6" s="147"/>
      <c r="C6" s="148"/>
      <c r="D6" s="61"/>
      <c r="E6" s="143"/>
      <c r="F6" s="64"/>
      <c r="G6" s="144"/>
    </row>
    <row r="7" spans="1:7" ht="12.75" customHeight="1">
      <c r="A7" s="145"/>
      <c r="B7" s="146">
        <v>2</v>
      </c>
      <c r="C7" s="148" t="s">
        <v>37</v>
      </c>
      <c r="D7" s="61" t="s">
        <v>38</v>
      </c>
      <c r="E7" s="143" t="s">
        <v>39</v>
      </c>
      <c r="F7" s="64" t="s">
        <v>40</v>
      </c>
      <c r="G7" s="144" t="s">
        <v>41</v>
      </c>
    </row>
    <row r="8" spans="1:7" ht="12.75">
      <c r="A8" s="145"/>
      <c r="B8" s="147"/>
      <c r="C8" s="148"/>
      <c r="D8" s="61"/>
      <c r="E8" s="143"/>
      <c r="F8" s="64"/>
      <c r="G8" s="144"/>
    </row>
    <row r="9" spans="1:7" ht="12.75" customHeight="1">
      <c r="A9" s="145"/>
      <c r="B9" s="146">
        <v>3</v>
      </c>
      <c r="C9" s="148" t="s">
        <v>42</v>
      </c>
      <c r="D9" s="61" t="s">
        <v>43</v>
      </c>
      <c r="E9" s="143" t="s">
        <v>44</v>
      </c>
      <c r="F9" s="64" t="s">
        <v>40</v>
      </c>
      <c r="G9" s="144" t="s">
        <v>45</v>
      </c>
    </row>
    <row r="10" spans="1:7" ht="12.75">
      <c r="A10" s="145"/>
      <c r="B10" s="147"/>
      <c r="C10" s="148"/>
      <c r="D10" s="61"/>
      <c r="E10" s="143"/>
      <c r="F10" s="64"/>
      <c r="G10" s="144"/>
    </row>
    <row r="11" spans="1:7" ht="12.75" customHeight="1">
      <c r="A11" s="145"/>
      <c r="B11" s="146">
        <v>4</v>
      </c>
      <c r="C11" s="148" t="s">
        <v>46</v>
      </c>
      <c r="D11" s="61" t="s">
        <v>47</v>
      </c>
      <c r="E11" s="143" t="s">
        <v>48</v>
      </c>
      <c r="F11" s="64" t="s">
        <v>40</v>
      </c>
      <c r="G11" s="144" t="s">
        <v>49</v>
      </c>
    </row>
    <row r="12" spans="1:7" ht="12.75">
      <c r="A12" s="145"/>
      <c r="B12" s="147"/>
      <c r="C12" s="148"/>
      <c r="D12" s="61"/>
      <c r="E12" s="143"/>
      <c r="F12" s="64"/>
      <c r="G12" s="144"/>
    </row>
    <row r="13" spans="1:7" ht="12.75" customHeight="1">
      <c r="A13" s="145"/>
      <c r="B13" s="146">
        <v>5</v>
      </c>
      <c r="C13" s="148" t="s">
        <v>50</v>
      </c>
      <c r="D13" s="61" t="s">
        <v>51</v>
      </c>
      <c r="E13" s="143" t="s">
        <v>52</v>
      </c>
      <c r="F13" s="64" t="s">
        <v>40</v>
      </c>
      <c r="G13" s="144" t="s">
        <v>53</v>
      </c>
    </row>
    <row r="14" spans="1:7" ht="12.75">
      <c r="A14" s="145"/>
      <c r="B14" s="147"/>
      <c r="C14" s="148"/>
      <c r="D14" s="61"/>
      <c r="E14" s="143"/>
      <c r="F14" s="64"/>
      <c r="G14" s="144"/>
    </row>
    <row r="15" spans="1:7" ht="12.75" customHeight="1">
      <c r="A15" s="145"/>
      <c r="B15" s="146">
        <v>6</v>
      </c>
      <c r="C15" s="148" t="s">
        <v>54</v>
      </c>
      <c r="D15" s="61" t="s">
        <v>55</v>
      </c>
      <c r="E15" s="143" t="s">
        <v>56</v>
      </c>
      <c r="F15" s="149" t="s">
        <v>35</v>
      </c>
      <c r="G15" s="144" t="s">
        <v>57</v>
      </c>
    </row>
    <row r="16" spans="1:7" ht="12.75">
      <c r="A16" s="145"/>
      <c r="B16" s="147"/>
      <c r="C16" s="148"/>
      <c r="D16" s="61"/>
      <c r="E16" s="143"/>
      <c r="F16" s="149"/>
      <c r="G16" s="144"/>
    </row>
    <row r="17" spans="1:7" ht="12.75" customHeight="1">
      <c r="A17" s="145"/>
      <c r="B17" s="146">
        <v>7</v>
      </c>
      <c r="C17" s="148" t="s">
        <v>58</v>
      </c>
      <c r="D17" s="61" t="s">
        <v>59</v>
      </c>
      <c r="E17" s="143" t="s">
        <v>60</v>
      </c>
      <c r="F17" s="64"/>
      <c r="G17" s="144" t="s">
        <v>61</v>
      </c>
    </row>
    <row r="18" spans="1:7" ht="12.75">
      <c r="A18" s="145"/>
      <c r="B18" s="147"/>
      <c r="C18" s="148"/>
      <c r="D18" s="61"/>
      <c r="E18" s="143"/>
      <c r="F18" s="64"/>
      <c r="G18" s="144"/>
    </row>
    <row r="19" spans="1:7" ht="12.75" customHeight="1">
      <c r="A19" s="145"/>
      <c r="B19" s="146">
        <v>8</v>
      </c>
      <c r="C19" s="148" t="s">
        <v>62</v>
      </c>
      <c r="D19" s="61" t="s">
        <v>63</v>
      </c>
      <c r="E19" s="143" t="s">
        <v>64</v>
      </c>
      <c r="F19" s="64" t="s">
        <v>35</v>
      </c>
      <c r="G19" s="144" t="s">
        <v>68</v>
      </c>
    </row>
    <row r="20" spans="1:7" ht="12.75">
      <c r="A20" s="145"/>
      <c r="B20" s="147"/>
      <c r="C20" s="148"/>
      <c r="D20" s="61"/>
      <c r="E20" s="143"/>
      <c r="F20" s="64"/>
      <c r="G20" s="144"/>
    </row>
    <row r="21" spans="1:8" ht="12.75">
      <c r="A21" s="140"/>
      <c r="B21" s="140"/>
      <c r="C21" s="140"/>
      <c r="D21" s="140"/>
      <c r="E21" s="140"/>
      <c r="F21" s="140"/>
      <c r="G21" s="141"/>
      <c r="H21" s="4"/>
    </row>
    <row r="22" spans="1:8" ht="12.75">
      <c r="A22" s="140"/>
      <c r="B22" s="140"/>
      <c r="C22" s="140"/>
      <c r="D22" s="140"/>
      <c r="E22" s="140"/>
      <c r="F22" s="140"/>
      <c r="G22" s="141"/>
      <c r="H22" s="4"/>
    </row>
    <row r="23" spans="1:8" ht="12.75">
      <c r="A23" s="140"/>
      <c r="B23" s="140"/>
      <c r="C23" s="140"/>
      <c r="D23" s="140"/>
      <c r="E23" s="140"/>
      <c r="F23" s="140"/>
      <c r="G23" s="140"/>
      <c r="H23" s="4"/>
    </row>
    <row r="24" spans="1:8" ht="12.75">
      <c r="A24" s="140"/>
      <c r="B24" s="140"/>
      <c r="C24" s="140"/>
      <c r="D24" s="140"/>
      <c r="E24" s="140"/>
      <c r="F24" s="140"/>
      <c r="G24" s="140"/>
      <c r="H24" s="4"/>
    </row>
    <row r="25" spans="1:8" ht="12.75">
      <c r="A25" s="140"/>
      <c r="B25" s="140"/>
      <c r="C25" s="140"/>
      <c r="D25" s="140"/>
      <c r="E25" s="140"/>
      <c r="F25" s="140"/>
      <c r="G25" s="141"/>
      <c r="H25" s="4"/>
    </row>
    <row r="26" spans="1:8" ht="12.75">
      <c r="A26" s="140"/>
      <c r="B26" s="140"/>
      <c r="C26" s="140"/>
      <c r="D26" s="140"/>
      <c r="E26" s="140"/>
      <c r="F26" s="140"/>
      <c r="G26" s="141"/>
      <c r="H26" s="4"/>
    </row>
    <row r="27" spans="1:8" ht="12.75">
      <c r="A27" s="140"/>
      <c r="B27" s="140"/>
      <c r="C27" s="140"/>
      <c r="D27" s="140"/>
      <c r="E27" s="140"/>
      <c r="F27" s="140"/>
      <c r="G27" s="140"/>
      <c r="H27" s="4"/>
    </row>
    <row r="28" spans="1:8" ht="12.75">
      <c r="A28" s="140"/>
      <c r="B28" s="140"/>
      <c r="C28" s="140"/>
      <c r="D28" s="140"/>
      <c r="E28" s="140"/>
      <c r="F28" s="140"/>
      <c r="G28" s="140"/>
      <c r="H28" s="4"/>
    </row>
    <row r="29" spans="1:8" ht="12.75">
      <c r="A29" s="140"/>
      <c r="B29" s="140"/>
      <c r="C29" s="140"/>
      <c r="D29" s="140"/>
      <c r="E29" s="140"/>
      <c r="F29" s="140"/>
      <c r="G29" s="141"/>
      <c r="H29" s="4"/>
    </row>
    <row r="30" spans="1:8" ht="12.75">
      <c r="A30" s="140"/>
      <c r="B30" s="140"/>
      <c r="C30" s="140"/>
      <c r="D30" s="140"/>
      <c r="E30" s="140"/>
      <c r="F30" s="140"/>
      <c r="G30" s="141"/>
      <c r="H30" s="4"/>
    </row>
    <row r="31" spans="1:8" ht="12.75">
      <c r="A31" s="140"/>
      <c r="B31" s="140"/>
      <c r="C31" s="140"/>
      <c r="D31" s="140"/>
      <c r="E31" s="140"/>
      <c r="F31" s="140"/>
      <c r="G31" s="140"/>
      <c r="H31" s="4"/>
    </row>
    <row r="32" spans="1:8" ht="12.75">
      <c r="A32" s="140"/>
      <c r="B32" s="140"/>
      <c r="C32" s="140"/>
      <c r="D32" s="140"/>
      <c r="E32" s="140"/>
      <c r="F32" s="140"/>
      <c r="G32" s="140"/>
      <c r="H32" s="4"/>
    </row>
    <row r="33" spans="1:8" ht="12.75">
      <c r="A33" s="140"/>
      <c r="B33" s="140"/>
      <c r="C33" s="140"/>
      <c r="D33" s="140"/>
      <c r="E33" s="140"/>
      <c r="F33" s="140"/>
      <c r="G33" s="141"/>
      <c r="H33" s="4"/>
    </row>
    <row r="34" spans="1:8" ht="12.75">
      <c r="A34" s="140"/>
      <c r="B34" s="140"/>
      <c r="C34" s="140"/>
      <c r="D34" s="140"/>
      <c r="E34" s="140"/>
      <c r="F34" s="140"/>
      <c r="G34" s="141"/>
      <c r="H34" s="4"/>
    </row>
    <row r="35" spans="1:8" ht="12.75">
      <c r="A35" s="140"/>
      <c r="B35" s="140"/>
      <c r="C35" s="140"/>
      <c r="D35" s="140"/>
      <c r="E35" s="140"/>
      <c r="F35" s="140"/>
      <c r="G35" s="140"/>
      <c r="H35" s="4"/>
    </row>
    <row r="36" spans="1:8" ht="12.75">
      <c r="A36" s="140"/>
      <c r="B36" s="140"/>
      <c r="C36" s="140"/>
      <c r="D36" s="140"/>
      <c r="E36" s="140"/>
      <c r="F36" s="140"/>
      <c r="G36" s="140"/>
      <c r="H36" s="4"/>
    </row>
    <row r="37" spans="1:8" ht="12.75">
      <c r="A37" s="140"/>
      <c r="B37" s="140"/>
      <c r="C37" s="140"/>
      <c r="D37" s="140"/>
      <c r="E37" s="140"/>
      <c r="F37" s="140"/>
      <c r="G37" s="141"/>
      <c r="H37" s="4"/>
    </row>
    <row r="38" spans="1:8" ht="12.75">
      <c r="A38" s="140"/>
      <c r="B38" s="140"/>
      <c r="C38" s="140"/>
      <c r="D38" s="140"/>
      <c r="E38" s="140"/>
      <c r="F38" s="140"/>
      <c r="G38" s="141"/>
      <c r="H38" s="4"/>
    </row>
    <row r="39" spans="1:8" ht="12.75">
      <c r="A39" s="140"/>
      <c r="B39" s="140"/>
      <c r="C39" s="140"/>
      <c r="D39" s="140"/>
      <c r="E39" s="140"/>
      <c r="F39" s="140"/>
      <c r="G39" s="140"/>
      <c r="H39" s="4"/>
    </row>
    <row r="40" spans="1:8" ht="12.75">
      <c r="A40" s="140"/>
      <c r="B40" s="140"/>
      <c r="C40" s="140"/>
      <c r="D40" s="140"/>
      <c r="E40" s="140"/>
      <c r="F40" s="140"/>
      <c r="G40" s="140"/>
      <c r="H40" s="4"/>
    </row>
    <row r="41" spans="1:8" ht="12.75">
      <c r="A41" s="140"/>
      <c r="B41" s="140"/>
      <c r="C41" s="140"/>
      <c r="D41" s="140"/>
      <c r="E41" s="140"/>
      <c r="F41" s="140"/>
      <c r="G41" s="141"/>
      <c r="H41" s="4"/>
    </row>
    <row r="42" spans="1:8" ht="12.75">
      <c r="A42" s="140"/>
      <c r="B42" s="140"/>
      <c r="C42" s="140"/>
      <c r="D42" s="140"/>
      <c r="E42" s="140"/>
      <c r="F42" s="140"/>
      <c r="G42" s="141"/>
      <c r="H42" s="4"/>
    </row>
    <row r="43" spans="1:8" ht="12.75">
      <c r="A43" s="140"/>
      <c r="B43" s="140"/>
      <c r="C43" s="140"/>
      <c r="D43" s="140"/>
      <c r="E43" s="140"/>
      <c r="F43" s="140"/>
      <c r="G43" s="140"/>
      <c r="H43" s="4"/>
    </row>
    <row r="44" spans="1:8" ht="12.75">
      <c r="A44" s="140"/>
      <c r="B44" s="140"/>
      <c r="C44" s="140"/>
      <c r="D44" s="140"/>
      <c r="E44" s="140"/>
      <c r="F44" s="140"/>
      <c r="G44" s="140"/>
      <c r="H44" s="4"/>
    </row>
    <row r="45" spans="1:8" ht="12.75">
      <c r="A45" s="140"/>
      <c r="B45" s="140"/>
      <c r="C45" s="140"/>
      <c r="D45" s="140"/>
      <c r="E45" s="140"/>
      <c r="F45" s="140"/>
      <c r="G45" s="141"/>
      <c r="H45" s="4"/>
    </row>
    <row r="46" spans="1:8" ht="12.75">
      <c r="A46" s="140"/>
      <c r="B46" s="140"/>
      <c r="C46" s="140"/>
      <c r="D46" s="140"/>
      <c r="E46" s="140"/>
      <c r="F46" s="140"/>
      <c r="G46" s="141"/>
      <c r="H46" s="4"/>
    </row>
    <row r="47" spans="1:8" ht="12.75">
      <c r="A47" s="140"/>
      <c r="B47" s="140"/>
      <c r="C47" s="140"/>
      <c r="D47" s="140"/>
      <c r="E47" s="140"/>
      <c r="F47" s="140"/>
      <c r="G47" s="140"/>
      <c r="H47" s="4"/>
    </row>
    <row r="48" spans="1:8" ht="12.75">
      <c r="A48" s="140"/>
      <c r="B48" s="140"/>
      <c r="C48" s="140"/>
      <c r="D48" s="140"/>
      <c r="E48" s="140"/>
      <c r="F48" s="140"/>
      <c r="G48" s="140"/>
      <c r="H48" s="4"/>
    </row>
    <row r="49" spans="1:8" ht="12.75">
      <c r="A49" s="140"/>
      <c r="B49" s="140"/>
      <c r="C49" s="140"/>
      <c r="D49" s="140"/>
      <c r="E49" s="140"/>
      <c r="F49" s="140"/>
      <c r="G49" s="141"/>
      <c r="H49" s="4"/>
    </row>
    <row r="50" spans="1:8" ht="12.75">
      <c r="A50" s="140"/>
      <c r="B50" s="140"/>
      <c r="C50" s="140"/>
      <c r="D50" s="140"/>
      <c r="E50" s="140"/>
      <c r="F50" s="140"/>
      <c r="G50" s="141"/>
      <c r="H50" s="4"/>
    </row>
    <row r="51" spans="1:8" ht="12.75">
      <c r="A51" s="140"/>
      <c r="B51" s="140"/>
      <c r="C51" s="140"/>
      <c r="D51" s="140"/>
      <c r="E51" s="140"/>
      <c r="F51" s="140"/>
      <c r="G51" s="140"/>
      <c r="H51" s="4"/>
    </row>
    <row r="52" spans="1:8" ht="12.75">
      <c r="A52" s="140"/>
      <c r="B52" s="140"/>
      <c r="C52" s="140"/>
      <c r="D52" s="140"/>
      <c r="E52" s="140"/>
      <c r="F52" s="140"/>
      <c r="G52" s="140"/>
      <c r="H52" s="4"/>
    </row>
    <row r="53" spans="1:8" ht="12.75">
      <c r="A53" s="140"/>
      <c r="B53" s="140"/>
      <c r="C53" s="140"/>
      <c r="D53" s="140"/>
      <c r="E53" s="140"/>
      <c r="F53" s="140"/>
      <c r="G53" s="141"/>
      <c r="H53" s="4"/>
    </row>
    <row r="54" spans="1:8" ht="12.75">
      <c r="A54" s="140"/>
      <c r="B54" s="140"/>
      <c r="C54" s="140"/>
      <c r="D54" s="140"/>
      <c r="E54" s="140"/>
      <c r="F54" s="140"/>
      <c r="G54" s="141"/>
      <c r="H54" s="4"/>
    </row>
    <row r="55" spans="1:8" ht="12.75">
      <c r="A55" s="140"/>
      <c r="B55" s="140"/>
      <c r="C55" s="140"/>
      <c r="D55" s="140"/>
      <c r="E55" s="140"/>
      <c r="F55" s="140"/>
      <c r="G55" s="140"/>
      <c r="H55" s="4"/>
    </row>
    <row r="56" spans="1:8" ht="12.75">
      <c r="A56" s="140"/>
      <c r="B56" s="140"/>
      <c r="C56" s="140"/>
      <c r="D56" s="140"/>
      <c r="E56" s="140"/>
      <c r="F56" s="140"/>
      <c r="G56" s="140"/>
      <c r="H56" s="4"/>
    </row>
    <row r="57" spans="1:8" ht="12.75">
      <c r="A57" s="140"/>
      <c r="B57" s="140"/>
      <c r="C57" s="140"/>
      <c r="D57" s="140"/>
      <c r="E57" s="140"/>
      <c r="F57" s="140"/>
      <c r="G57" s="141"/>
      <c r="H57" s="4"/>
    </row>
    <row r="58" spans="1:8" ht="12.75">
      <c r="A58" s="140"/>
      <c r="B58" s="140"/>
      <c r="C58" s="140"/>
      <c r="D58" s="140"/>
      <c r="E58" s="140"/>
      <c r="F58" s="140"/>
      <c r="G58" s="141"/>
      <c r="H58" s="4"/>
    </row>
    <row r="59" spans="1:8" ht="12.75">
      <c r="A59" s="140"/>
      <c r="B59" s="140"/>
      <c r="C59" s="140"/>
      <c r="D59" s="140"/>
      <c r="E59" s="140"/>
      <c r="F59" s="140"/>
      <c r="G59" s="140"/>
      <c r="H59" s="4"/>
    </row>
    <row r="60" spans="1:8" ht="12.75">
      <c r="A60" s="140"/>
      <c r="B60" s="140"/>
      <c r="C60" s="140"/>
      <c r="D60" s="140"/>
      <c r="E60" s="140"/>
      <c r="F60" s="140"/>
      <c r="G60" s="140"/>
      <c r="H60" s="4"/>
    </row>
    <row r="61" spans="1:8" ht="12.75">
      <c r="A61" s="140"/>
      <c r="B61" s="140"/>
      <c r="C61" s="140"/>
      <c r="D61" s="140"/>
      <c r="E61" s="140"/>
      <c r="F61" s="140"/>
      <c r="G61" s="141"/>
      <c r="H61" s="4"/>
    </row>
    <row r="62" spans="1:8" ht="12.75">
      <c r="A62" s="140"/>
      <c r="B62" s="140"/>
      <c r="C62" s="140"/>
      <c r="D62" s="140"/>
      <c r="E62" s="140"/>
      <c r="F62" s="140"/>
      <c r="G62" s="141"/>
      <c r="H62" s="4"/>
    </row>
    <row r="63" spans="1:8" ht="12.75">
      <c r="A63" s="140"/>
      <c r="B63" s="140"/>
      <c r="C63" s="140"/>
      <c r="D63" s="140"/>
      <c r="E63" s="140"/>
      <c r="F63" s="140"/>
      <c r="G63" s="140"/>
      <c r="H63" s="4"/>
    </row>
    <row r="64" spans="1:8" ht="12.75">
      <c r="A64" s="140"/>
      <c r="B64" s="140"/>
      <c r="C64" s="140"/>
      <c r="D64" s="140"/>
      <c r="E64" s="140"/>
      <c r="F64" s="140"/>
      <c r="G64" s="140"/>
      <c r="H64" s="4"/>
    </row>
    <row r="65" spans="1:8" ht="12.75">
      <c r="A65" s="140"/>
      <c r="B65" s="140"/>
      <c r="C65" s="140"/>
      <c r="D65" s="140"/>
      <c r="E65" s="140"/>
      <c r="F65" s="140"/>
      <c r="G65" s="141"/>
      <c r="H65" s="4"/>
    </row>
    <row r="66" spans="1:8" ht="12.75">
      <c r="A66" s="140"/>
      <c r="B66" s="140"/>
      <c r="C66" s="140"/>
      <c r="D66" s="140"/>
      <c r="E66" s="140"/>
      <c r="F66" s="140"/>
      <c r="G66" s="141"/>
      <c r="H66" s="4"/>
    </row>
    <row r="67" spans="1:8" ht="12.75">
      <c r="A67" s="140"/>
      <c r="B67" s="140"/>
      <c r="C67" s="140"/>
      <c r="D67" s="140"/>
      <c r="E67" s="140"/>
      <c r="F67" s="140"/>
      <c r="G67" s="140"/>
      <c r="H67" s="4"/>
    </row>
    <row r="68" spans="1:8" ht="12.75">
      <c r="A68" s="140"/>
      <c r="B68" s="140"/>
      <c r="C68" s="140"/>
      <c r="D68" s="140"/>
      <c r="E68" s="140"/>
      <c r="F68" s="140"/>
      <c r="G68" s="140"/>
      <c r="H68" s="4"/>
    </row>
    <row r="69" spans="1:8" ht="12.75">
      <c r="A69" s="140"/>
      <c r="B69" s="140"/>
      <c r="C69" s="140"/>
      <c r="D69" s="140"/>
      <c r="E69" s="140"/>
      <c r="F69" s="140"/>
      <c r="G69" s="141"/>
      <c r="H69" s="4"/>
    </row>
    <row r="70" spans="1:8" ht="12.75">
      <c r="A70" s="140"/>
      <c r="B70" s="140"/>
      <c r="C70" s="140"/>
      <c r="D70" s="140"/>
      <c r="E70" s="140"/>
      <c r="F70" s="140"/>
      <c r="G70" s="141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</sheetData>
  <mergeCells count="240">
    <mergeCell ref="A3:A4"/>
    <mergeCell ref="B3:B4"/>
    <mergeCell ref="C3:C4"/>
    <mergeCell ref="D3:D4"/>
    <mergeCell ref="E3:E4"/>
    <mergeCell ref="F3:F4"/>
    <mergeCell ref="G3:G4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E19:E20"/>
    <mergeCell ref="F19:F20"/>
    <mergeCell ref="G19:G20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F61:F62"/>
    <mergeCell ref="C61:C62"/>
    <mergeCell ref="E57:E58"/>
    <mergeCell ref="F57:F58"/>
    <mergeCell ref="C57:C58"/>
    <mergeCell ref="D57:D58"/>
    <mergeCell ref="D61:D62"/>
    <mergeCell ref="A61:A62"/>
    <mergeCell ref="B61:B62"/>
    <mergeCell ref="A63:A64"/>
    <mergeCell ref="B63:B64"/>
    <mergeCell ref="G61:G62"/>
    <mergeCell ref="B65:B66"/>
    <mergeCell ref="C65:C66"/>
    <mergeCell ref="D65:D66"/>
    <mergeCell ref="E61:E62"/>
    <mergeCell ref="E63:E64"/>
    <mergeCell ref="F63:F64"/>
    <mergeCell ref="G63:G64"/>
    <mergeCell ref="C63:C64"/>
    <mergeCell ref="D63:D64"/>
    <mergeCell ref="A1:G1"/>
    <mergeCell ref="A69:A70"/>
    <mergeCell ref="B69:B70"/>
    <mergeCell ref="C69:C70"/>
    <mergeCell ref="D69:D70"/>
    <mergeCell ref="E65:E66"/>
    <mergeCell ref="F65:F66"/>
    <mergeCell ref="G65:G66"/>
    <mergeCell ref="A67:A68"/>
    <mergeCell ref="B67:B68"/>
    <mergeCell ref="A2:G2"/>
    <mergeCell ref="E69:E70"/>
    <mergeCell ref="F69:F70"/>
    <mergeCell ref="G69:G70"/>
    <mergeCell ref="C67:C68"/>
    <mergeCell ref="D67:D68"/>
    <mergeCell ref="E67:E68"/>
    <mergeCell ref="F67:F68"/>
    <mergeCell ref="G67:G68"/>
    <mergeCell ref="A65:A6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cp:lastPrinted>2009-07-18T10:36:05Z</cp:lastPrinted>
  <dcterms:created xsi:type="dcterms:W3CDTF">1996-10-08T23:32:33Z</dcterms:created>
  <dcterms:modified xsi:type="dcterms:W3CDTF">2009-07-18T10:54:02Z</dcterms:modified>
  <cp:category/>
  <cp:version/>
  <cp:contentType/>
  <cp:contentStatus/>
</cp:coreProperties>
</file>