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.ПР" sheetId="1" r:id="rId1"/>
    <sheet name="полуфинал" sheetId="2" r:id="rId2"/>
    <sheet name="пр.взв." sheetId="3" r:id="rId3"/>
    <sheet name="СТАРТОВЫЙ" sheetId="4" r:id="rId4"/>
    <sheet name="пр.хода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<sst xmlns="http://schemas.openxmlformats.org/spreadsheetml/2006/main" count="218" uniqueCount="94">
  <si>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</si>
  <si>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</si>
  <si>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</si>
  <si>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</si>
  <si>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</si>
  <si>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</si>
  <si>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</si>
  <si>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</si>
  <si>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</si>
  <si>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</si>
  <si>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</si>
  <si>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</si>
  <si>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</si>
  <si>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</si>
  <si>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</si>
  <si>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</si>
  <si>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</si>
  <si>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</si>
  <si>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</si>
  <si>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</si>
  <si>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</si>
  <si>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</si>
  <si>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</si>
  <si>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</si>
  <si>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</si>
  <si>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</si>
  <si>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</si>
  <si>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</si>
  <si>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</si>
  <si>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</si>
  <si>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</si>
  <si>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</si>
  <si>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Фондорко Данила Игоревич</t>
  </si>
  <si>
    <t>25.06.1991г.КМС</t>
  </si>
  <si>
    <t>СФО,Омск.обл.,Омск,ПР. ОГ УОР</t>
  </si>
  <si>
    <t>002996022</t>
  </si>
  <si>
    <t>Горбунов А.В. Бобровский В.А.</t>
  </si>
  <si>
    <t>Ткаченко Юрий Сергеевич</t>
  </si>
  <si>
    <t>05.07.1987г.КМС</t>
  </si>
  <si>
    <t>СФО,Омск.обл.,Омск,ПР.</t>
  </si>
  <si>
    <t>002178055</t>
  </si>
  <si>
    <t>Мордовин М.В. Литманович А.В.</t>
  </si>
  <si>
    <t>Зуев Александр Александрович</t>
  </si>
  <si>
    <t>06.09.1985г.КМС</t>
  </si>
  <si>
    <t>СФО,Омск.обл.,Омск,МО.</t>
  </si>
  <si>
    <t>Ваисова А.Х.        Ваисов Ж.М.</t>
  </si>
  <si>
    <t>Гениятов Димид Эдуардович</t>
  </si>
  <si>
    <t>02.01.1984г.КМС</t>
  </si>
  <si>
    <t>УФО,Сверд.обл.,Екатеренбург,МО.</t>
  </si>
  <si>
    <t>Козлов А.А.</t>
  </si>
  <si>
    <t xml:space="preserve">Котов Станислав Николаевич </t>
  </si>
  <si>
    <t>08.01.1990г. КМС</t>
  </si>
  <si>
    <t>СФО, Омск.обл., Омск, МО</t>
  </si>
  <si>
    <t>001812055</t>
  </si>
  <si>
    <t xml:space="preserve">Галиева Р.Ф. </t>
  </si>
  <si>
    <t xml:space="preserve">Харченко Антон Петрович </t>
  </si>
  <si>
    <t>03.07.1988г. КМС</t>
  </si>
  <si>
    <t>УФО, Чел.обл., Челябинск, МО</t>
  </si>
  <si>
    <t>008457074</t>
  </si>
  <si>
    <t xml:space="preserve">ШумаковЮ.И. </t>
  </si>
  <si>
    <t>Куликов Александр Сергеевич</t>
  </si>
  <si>
    <t>1979г.МС</t>
  </si>
  <si>
    <t>Сарсенов Тимур Нугурбекович</t>
  </si>
  <si>
    <t>1986г.МС</t>
  </si>
  <si>
    <t>Ефимов Денис Валерьевич</t>
  </si>
  <si>
    <t>19.05.1988г.МС</t>
  </si>
  <si>
    <t>СФО,Нов.обл.   Новосибирск,Д.</t>
  </si>
  <si>
    <t>Томилов И.А.          Рафальский В.В.</t>
  </si>
  <si>
    <t>Пасечников Сергей Евгеньевич</t>
  </si>
  <si>
    <t>18.03.1992г. КМС</t>
  </si>
  <si>
    <t xml:space="preserve">Манаков С.А. </t>
  </si>
  <si>
    <t>Мышкин Артем Евгеньевич</t>
  </si>
  <si>
    <t>07.09.1992г. КМС</t>
  </si>
  <si>
    <t>в.к.  100       кг.</t>
  </si>
  <si>
    <t>Ларионов Евгений Борисович</t>
  </si>
  <si>
    <t>18.08.1982г. КМС</t>
  </si>
  <si>
    <t>СФО,Алт.кр.,Бийск,Пр.</t>
  </si>
  <si>
    <t>002114022</t>
  </si>
  <si>
    <t>Димитриенко И.В.</t>
  </si>
  <si>
    <t>9</t>
  </si>
  <si>
    <t>4:0</t>
  </si>
  <si>
    <t>5</t>
  </si>
  <si>
    <t>3</t>
  </si>
  <si>
    <t>3:0</t>
  </si>
  <si>
    <t>7</t>
  </si>
  <si>
    <t>3:1</t>
  </si>
  <si>
    <t>10</t>
  </si>
  <si>
    <t>6</t>
  </si>
  <si>
    <t>4</t>
  </si>
  <si>
    <t>8</t>
  </si>
  <si>
    <t>2</t>
  </si>
  <si>
    <t>5-6</t>
  </si>
  <si>
    <t>7-8</t>
  </si>
  <si>
    <t>10-12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</si>
</sst>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6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0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sz val="12"/>
      <color indexed="9"/>
      <name val="Arial Narrow"/>
      <family val="2"/>
    </font>
    <font>
      <b/>
      <sz val="12"/>
      <color indexed="9"/>
      <name val="Arial Narrow"/>
      <family val="2"/>
    </font>
    <font>
      <sz val="8"/>
      <name val="Arial Narrow"/>
      <family val="2"/>
    </font>
    <font>
      <sz val="8"/>
      <color indexed="9"/>
      <name val="Arial Narrow"/>
      <family val="2"/>
    </font>
    <font>
      <b/>
      <sz val="10"/>
      <color indexed="9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0" fillId="0" borderId="0" xfId="15" applyFont="1" applyAlignment="1">
      <alignment/>
    </xf>
    <xf numFmtId="0" fontId="6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5" fillId="0" borderId="0" xfId="15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15" applyFont="1" applyBorder="1" applyAlignment="1">
      <alignment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15" applyNumberFormat="1" applyFont="1" applyBorder="1" applyAlignment="1">
      <alignment/>
    </xf>
    <xf numFmtId="0" fontId="0" fillId="0" borderId="0" xfId="15" applyNumberFormat="1" applyFon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15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12" fillId="0" borderId="0" xfId="15" applyFont="1" applyAlignment="1" applyProtection="1">
      <alignment/>
      <protection/>
    </xf>
    <xf numFmtId="0" fontId="0" fillId="0" borderId="0" xfId="15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2" xfId="0" applyNumberFormat="1" applyBorder="1" applyAlignment="1">
      <alignment/>
    </xf>
    <xf numFmtId="0" fontId="5" fillId="0" borderId="0" xfId="15" applyFont="1" applyAlignment="1">
      <alignment horizontal="center"/>
    </xf>
    <xf numFmtId="0" fontId="3" fillId="0" borderId="0" xfId="15" applyFont="1" applyAlignment="1">
      <alignment horizontal="center" vertical="center"/>
    </xf>
    <xf numFmtId="0" fontId="0" fillId="0" borderId="1" xfId="0" applyNumberFormat="1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15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 wrapText="1"/>
    </xf>
    <xf numFmtId="0" fontId="0" fillId="0" borderId="0" xfId="15" applyFont="1" applyBorder="1" applyAlignment="1">
      <alignment horizontal="center"/>
    </xf>
    <xf numFmtId="0" fontId="1" fillId="0" borderId="0" xfId="15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5" fillId="0" borderId="15" xfId="0" applyNumberFormat="1" applyFont="1" applyBorder="1" applyAlignment="1">
      <alignment horizontal="center" vertical="center"/>
    </xf>
    <xf numFmtId="0" fontId="12" fillId="0" borderId="16" xfId="15" applyFont="1" applyBorder="1" applyAlignment="1" applyProtection="1">
      <alignment horizontal="center" vertical="center" wrapText="1"/>
      <protection/>
    </xf>
    <xf numFmtId="49" fontId="2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49" fontId="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5" fillId="0" borderId="1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right" vertical="center" wrapText="1"/>
    </xf>
    <xf numFmtId="0" fontId="22" fillId="0" borderId="0" xfId="0" applyNumberFormat="1" applyFont="1" applyBorder="1" applyAlignment="1">
      <alignment horizontal="right" vertical="center" wrapText="1"/>
    </xf>
    <xf numFmtId="0" fontId="3" fillId="0" borderId="1" xfId="15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14" fontId="6" fillId="0" borderId="17" xfId="0" applyNumberFormat="1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2" fillId="2" borderId="21" xfId="15" applyFont="1" applyFill="1" applyBorder="1" applyAlignment="1" applyProtection="1">
      <alignment horizontal="center" vertical="center" wrapText="1"/>
      <protection/>
    </xf>
    <xf numFmtId="0" fontId="12" fillId="2" borderId="22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13" fillId="0" borderId="0" xfId="0" applyFont="1" applyAlignment="1">
      <alignment horizontal="center" vertical="center"/>
    </xf>
    <xf numFmtId="0" fontId="5" fillId="0" borderId="0" xfId="15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12" fillId="0" borderId="11" xfId="15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0" fillId="0" borderId="20" xfId="15" applyFont="1" applyBorder="1" applyAlignment="1">
      <alignment horizontal="center" vertical="center" wrapText="1"/>
    </xf>
    <xf numFmtId="0" fontId="6" fillId="0" borderId="20" xfId="15" applyFont="1" applyFill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12" fillId="0" borderId="21" xfId="15" applyFont="1" applyBorder="1" applyAlignment="1" applyProtection="1">
      <alignment horizontal="center" vertical="center" wrapText="1"/>
      <protection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15" applyFont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5" fillId="0" borderId="0" xfId="15" applyFont="1" applyBorder="1" applyAlignment="1">
      <alignment horizontal="center" vertical="center" wrapText="1"/>
    </xf>
    <xf numFmtId="0" fontId="0" fillId="0" borderId="0" xfId="15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6" fillId="0" borderId="26" xfId="15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6" fillId="0" borderId="29" xfId="15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4" fillId="0" borderId="31" xfId="0" applyNumberFormat="1" applyFont="1" applyBorder="1" applyAlignment="1">
      <alignment horizontal="center" vertical="center" wrapText="1"/>
    </xf>
    <xf numFmtId="0" fontId="14" fillId="0" borderId="32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" fillId="0" borderId="33" xfId="15" applyFont="1" applyBorder="1" applyAlignment="1">
      <alignment horizontal="center" vertical="center" wrapText="1"/>
    </xf>
    <xf numFmtId="0" fontId="6" fillId="0" borderId="2" xfId="15" applyFont="1" applyBorder="1" applyAlignment="1">
      <alignment horizontal="center" vertical="center" wrapText="1"/>
    </xf>
    <xf numFmtId="0" fontId="6" fillId="0" borderId="34" xfId="15" applyFont="1" applyBorder="1" applyAlignment="1">
      <alignment horizontal="center" vertical="center" wrapText="1"/>
    </xf>
    <xf numFmtId="0" fontId="6" fillId="0" borderId="16" xfId="15" applyFont="1" applyBorder="1" applyAlignment="1">
      <alignment horizontal="center" vertical="center" wrapText="1"/>
    </xf>
    <xf numFmtId="0" fontId="6" fillId="0" borderId="11" xfId="15" applyFont="1" applyBorder="1" applyAlignment="1">
      <alignment horizontal="center" vertical="center" wrapText="1"/>
    </xf>
    <xf numFmtId="0" fontId="6" fillId="0" borderId="35" xfId="15" applyFont="1" applyBorder="1" applyAlignment="1">
      <alignment horizontal="center" vertical="center" wrapText="1"/>
    </xf>
    <xf numFmtId="0" fontId="6" fillId="0" borderId="36" xfId="15" applyFont="1" applyBorder="1" applyAlignment="1">
      <alignment horizontal="center" vertical="center" wrapText="1"/>
    </xf>
    <xf numFmtId="0" fontId="6" fillId="0" borderId="37" xfId="15" applyFont="1" applyBorder="1" applyAlignment="1">
      <alignment horizontal="center" vertical="center" wrapText="1"/>
    </xf>
    <xf numFmtId="0" fontId="6" fillId="0" borderId="38" xfId="15" applyFont="1" applyBorder="1" applyAlignment="1">
      <alignment horizontal="center" vertical="center" wrapText="1"/>
    </xf>
    <xf numFmtId="0" fontId="6" fillId="0" borderId="39" xfId="15" applyFont="1" applyBorder="1" applyAlignment="1">
      <alignment horizontal="center" vertical="center" wrapText="1"/>
    </xf>
    <xf numFmtId="0" fontId="6" fillId="0" borderId="1" xfId="15" applyFont="1" applyBorder="1" applyAlignment="1">
      <alignment horizontal="center" vertical="center" wrapText="1"/>
    </xf>
    <xf numFmtId="0" fontId="6" fillId="0" borderId="40" xfId="15" applyFont="1" applyBorder="1" applyAlignment="1">
      <alignment horizontal="center" vertical="center" wrapText="1"/>
    </xf>
    <xf numFmtId="0" fontId="19" fillId="0" borderId="33" xfId="15" applyFont="1" applyBorder="1" applyAlignment="1">
      <alignment horizontal="center" vertical="center" wrapText="1"/>
    </xf>
    <xf numFmtId="0" fontId="19" fillId="0" borderId="2" xfId="15" applyFont="1" applyBorder="1" applyAlignment="1">
      <alignment horizontal="center" vertical="center" wrapText="1"/>
    </xf>
    <xf numFmtId="0" fontId="19" fillId="0" borderId="34" xfId="15" applyFont="1" applyBorder="1" applyAlignment="1">
      <alignment horizontal="center" vertical="center" wrapText="1"/>
    </xf>
    <xf numFmtId="0" fontId="19" fillId="0" borderId="16" xfId="15" applyFont="1" applyBorder="1" applyAlignment="1">
      <alignment horizontal="center" vertical="center" wrapText="1"/>
    </xf>
    <xf numFmtId="0" fontId="19" fillId="0" borderId="11" xfId="15" applyFont="1" applyBorder="1" applyAlignment="1">
      <alignment horizontal="center" vertical="center" wrapText="1"/>
    </xf>
    <xf numFmtId="0" fontId="19" fillId="0" borderId="35" xfId="15" applyFont="1" applyBorder="1" applyAlignment="1">
      <alignment horizontal="center" vertical="center" wrapText="1"/>
    </xf>
    <xf numFmtId="0" fontId="1" fillId="0" borderId="0" xfId="15" applyFont="1" applyAlignment="1" applyProtection="1">
      <alignment horizontal="left"/>
      <protection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5" xfId="0" applyBorder="1" applyAlignment="1">
      <alignment horizontal="center"/>
    </xf>
    <xf numFmtId="0" fontId="6" fillId="0" borderId="26" xfId="15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9" fillId="0" borderId="29" xfId="15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4" fillId="0" borderId="41" xfId="0" applyNumberFormat="1" applyFont="1" applyBorder="1" applyAlignment="1">
      <alignment horizontal="center" vertical="center" wrapText="1"/>
    </xf>
    <xf numFmtId="0" fontId="14" fillId="0" borderId="42" xfId="0" applyNumberFormat="1" applyFont="1" applyBorder="1" applyAlignment="1">
      <alignment horizontal="center" vertical="center" wrapText="1"/>
    </xf>
    <xf numFmtId="0" fontId="14" fillId="0" borderId="43" xfId="0" applyNumberFormat="1" applyFont="1" applyBorder="1" applyAlignment="1">
      <alignment horizontal="center" vertical="center" wrapText="1"/>
    </xf>
    <xf numFmtId="0" fontId="14" fillId="0" borderId="44" xfId="0" applyNumberFormat="1" applyFont="1" applyBorder="1" applyAlignment="1">
      <alignment horizontal="center" vertical="center" wrapText="1"/>
    </xf>
    <xf numFmtId="0" fontId="14" fillId="0" borderId="45" xfId="0" applyNumberFormat="1" applyFont="1" applyBorder="1" applyAlignment="1">
      <alignment horizontal="center" vertical="center" wrapText="1"/>
    </xf>
    <xf numFmtId="0" fontId="14" fillId="0" borderId="46" xfId="0" applyNumberFormat="1" applyFont="1" applyBorder="1" applyAlignment="1">
      <alignment horizontal="center" vertical="center" wrapText="1"/>
    </xf>
    <xf numFmtId="0" fontId="23" fillId="0" borderId="26" xfId="15" applyFont="1" applyBorder="1" applyAlignment="1">
      <alignment horizontal="left" vertical="center" wrapText="1"/>
    </xf>
    <xf numFmtId="0" fontId="23" fillId="0" borderId="27" xfId="0" applyFont="1" applyBorder="1" applyAlignment="1">
      <alignment horizontal="left" vertical="center" wrapText="1"/>
    </xf>
    <xf numFmtId="0" fontId="23" fillId="0" borderId="29" xfId="15" applyFont="1" applyBorder="1" applyAlignment="1">
      <alignment horizontal="left" vertical="center" wrapText="1"/>
    </xf>
    <xf numFmtId="0" fontId="23" fillId="0" borderId="30" xfId="0" applyFont="1" applyBorder="1" applyAlignment="1">
      <alignment horizontal="left" vertical="center" wrapText="1"/>
    </xf>
    <xf numFmtId="0" fontId="24" fillId="0" borderId="29" xfId="15" applyFont="1" applyBorder="1" applyAlignment="1">
      <alignment horizontal="left" vertical="center" wrapText="1"/>
    </xf>
    <xf numFmtId="0" fontId="24" fillId="0" borderId="30" xfId="0" applyFont="1" applyBorder="1" applyAlignment="1">
      <alignment horizontal="left" vertical="center" wrapText="1"/>
    </xf>
    <xf numFmtId="0" fontId="5" fillId="2" borderId="21" xfId="15" applyFont="1" applyFill="1" applyBorder="1" applyAlignment="1">
      <alignment horizontal="center" vertical="center" wrapText="1"/>
    </xf>
    <xf numFmtId="0" fontId="5" fillId="2" borderId="22" xfId="15" applyFont="1" applyFill="1" applyBorder="1" applyAlignment="1">
      <alignment horizontal="center" vertical="center" wrapText="1"/>
    </xf>
    <xf numFmtId="0" fontId="5" fillId="2" borderId="23" xfId="15" applyFont="1" applyFill="1" applyBorder="1" applyAlignment="1">
      <alignment horizontal="center" vertical="center" wrapText="1"/>
    </xf>
    <xf numFmtId="0" fontId="3" fillId="0" borderId="21" xfId="15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9" fillId="0" borderId="47" xfId="0" applyNumberFormat="1" applyFont="1" applyBorder="1" applyAlignment="1">
      <alignment horizontal="center" vertical="center" wrapText="1"/>
    </xf>
    <xf numFmtId="0" fontId="9" fillId="0" borderId="48" xfId="0" applyNumberFormat="1" applyFont="1" applyBorder="1" applyAlignment="1">
      <alignment horizontal="center" vertical="center" wrapText="1"/>
    </xf>
    <xf numFmtId="0" fontId="9" fillId="0" borderId="49" xfId="0" applyNumberFormat="1" applyFont="1" applyBorder="1" applyAlignment="1">
      <alignment horizontal="center" vertical="center" wrapText="1"/>
    </xf>
    <xf numFmtId="0" fontId="9" fillId="0" borderId="50" xfId="0" applyNumberFormat="1" applyFont="1" applyBorder="1" applyAlignment="1">
      <alignment horizontal="center" vertical="center" wrapText="1"/>
    </xf>
    <xf numFmtId="0" fontId="9" fillId="0" borderId="51" xfId="0" applyNumberFormat="1" applyFont="1" applyBorder="1" applyAlignment="1">
      <alignment horizontal="center" vertical="center" wrapText="1"/>
    </xf>
    <xf numFmtId="0" fontId="9" fillId="0" borderId="52" xfId="0" applyNumberFormat="1" applyFont="1" applyBorder="1" applyAlignment="1">
      <alignment horizontal="center" vertical="center" wrapText="1"/>
    </xf>
    <xf numFmtId="0" fontId="19" fillId="0" borderId="29" xfId="15" applyFont="1" applyBorder="1" applyAlignment="1">
      <alignment horizontal="left" vertical="center" wrapText="1"/>
    </xf>
    <xf numFmtId="0" fontId="19" fillId="0" borderId="30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5" fillId="0" borderId="53" xfId="0" applyNumberFormat="1" applyFont="1" applyBorder="1" applyAlignment="1">
      <alignment horizontal="center" vertical="center" wrapText="1"/>
    </xf>
    <xf numFmtId="0" fontId="15" fillId="0" borderId="54" xfId="0" applyNumberFormat="1" applyFont="1" applyBorder="1" applyAlignment="1">
      <alignment horizontal="center" vertical="center" wrapText="1"/>
    </xf>
    <xf numFmtId="0" fontId="15" fillId="0" borderId="55" xfId="0" applyNumberFormat="1" applyFont="1" applyBorder="1" applyAlignment="1">
      <alignment horizontal="center" vertical="center" wrapText="1"/>
    </xf>
    <xf numFmtId="0" fontId="15" fillId="0" borderId="56" xfId="0" applyNumberFormat="1" applyFont="1" applyBorder="1" applyAlignment="1">
      <alignment horizontal="center" vertical="center" wrapText="1"/>
    </xf>
    <xf numFmtId="0" fontId="15" fillId="0" borderId="57" xfId="0" applyNumberFormat="1" applyFont="1" applyBorder="1" applyAlignment="1">
      <alignment horizontal="center" vertical="center" wrapText="1"/>
    </xf>
    <xf numFmtId="0" fontId="15" fillId="0" borderId="58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19" fillId="0" borderId="17" xfId="0" applyNumberFormat="1" applyFont="1" applyBorder="1" applyAlignment="1">
      <alignment horizontal="left" vertical="center" wrapText="1"/>
    </xf>
    <xf numFmtId="0" fontId="19" fillId="0" borderId="17" xfId="0" applyNumberFormat="1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19" fillId="0" borderId="18" xfId="0" applyNumberFormat="1" applyFont="1" applyBorder="1" applyAlignment="1">
      <alignment horizontal="left" vertical="center" wrapText="1"/>
    </xf>
    <xf numFmtId="0" fontId="19" fillId="0" borderId="18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171450</xdr:rowOff>
    </xdr:from>
    <xdr:to>
      <xdr:col>1</xdr:col>
      <xdr:colOff>114300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14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40180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Х Всероссийский турнир по самбо на призы ЗМС А.М.Пушницы.</v>
          </cell>
        </row>
        <row r="3">
          <cell r="A3" t="str">
            <v>30.10.-2.11.2009г.      Омск</v>
          </cell>
        </row>
        <row r="6">
          <cell r="A6" t="str">
            <v>Гл. судья, судья МК</v>
          </cell>
          <cell r="G6" t="str">
            <v>В.А.Метелица</v>
          </cell>
        </row>
        <row r="7">
          <cell r="G7" t="str">
            <v>/Барнаул/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46"/>
  <sheetViews>
    <sheetView tabSelected="1" workbookViewId="0" topLeftCell="A4">
      <selection activeCell="O5" sqref="O5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19.57421875" style="0" customWidth="1"/>
    <col min="4" max="4" width="12.8515625" style="0" customWidth="1"/>
    <col min="5" max="5" width="18.8515625" style="0" customWidth="1"/>
    <col min="6" max="6" width="9.8515625" style="0" customWidth="1"/>
    <col min="7" max="7" width="16.7109375" style="0" customWidth="1"/>
  </cols>
  <sheetData>
    <row r="1" spans="1:7" ht="19.5" customHeight="1">
      <c r="A1" s="136" t="s">
        <v>25</v>
      </c>
      <c r="B1" s="136"/>
      <c r="C1" s="136"/>
      <c r="D1" s="136"/>
      <c r="E1" s="136"/>
      <c r="F1" s="136"/>
      <c r="G1" s="136"/>
    </row>
    <row r="2" spans="1:7" ht="25.5" customHeight="1" thickBot="1">
      <c r="A2" s="137" t="s">
        <v>27</v>
      </c>
      <c r="B2" s="138"/>
      <c r="C2" s="138"/>
      <c r="D2" s="138"/>
      <c r="E2" s="138"/>
      <c r="F2" s="138"/>
      <c r="G2" s="138"/>
    </row>
    <row r="3" spans="1:7" ht="32.25" customHeight="1" thickBot="1">
      <c r="A3" s="132" t="str">
        <f>HYPERLINK('[1]реквизиты'!$A$2)</f>
        <v>Х Всероссийский турнир по самбо на призы ЗМС А.М.Пушницы.</v>
      </c>
      <c r="B3" s="133"/>
      <c r="C3" s="133"/>
      <c r="D3" s="133"/>
      <c r="E3" s="133"/>
      <c r="F3" s="133"/>
      <c r="G3" s="134"/>
    </row>
    <row r="4" spans="1:7" ht="15" customHeight="1">
      <c r="A4" s="139" t="str">
        <f>HYPERLINK('[1]реквизиты'!$A$3)</f>
        <v>30.10.-2.11.2009г.      Омск</v>
      </c>
      <c r="B4" s="139"/>
      <c r="C4" s="139"/>
      <c r="D4" s="139"/>
      <c r="E4" s="139"/>
      <c r="F4" s="139"/>
      <c r="G4" s="139"/>
    </row>
    <row r="5" spans="4:5" ht="24" customHeight="1">
      <c r="D5" s="115" t="str">
        <f>HYPERLINK('пр.взв.'!D4)</f>
        <v>в.к.  100       кг.</v>
      </c>
      <c r="E5" s="116"/>
    </row>
    <row r="6" spans="1:7" ht="12.75" customHeight="1">
      <c r="A6" s="117" t="s">
        <v>9</v>
      </c>
      <c r="B6" s="117" t="s">
        <v>4</v>
      </c>
      <c r="C6" s="117" t="s">
        <v>5</v>
      </c>
      <c r="D6" s="119" t="s">
        <v>6</v>
      </c>
      <c r="E6" s="119" t="s">
        <v>7</v>
      </c>
      <c r="F6" s="117" t="s">
        <v>11</v>
      </c>
      <c r="G6" s="117" t="s">
        <v>8</v>
      </c>
    </row>
    <row r="7" spans="1:7" ht="12.75">
      <c r="A7" s="118"/>
      <c r="B7" s="118"/>
      <c r="C7" s="118"/>
      <c r="D7" s="118"/>
      <c r="E7" s="118"/>
      <c r="F7" s="118"/>
      <c r="G7" s="118"/>
    </row>
    <row r="8" spans="1:7" ht="12.75" customHeight="1">
      <c r="A8" s="117">
        <v>1</v>
      </c>
      <c r="B8" s="236">
        <v>5</v>
      </c>
      <c r="C8" s="121" t="s">
        <v>32</v>
      </c>
      <c r="D8" s="123" t="s">
        <v>33</v>
      </c>
      <c r="E8" s="125" t="s">
        <v>34</v>
      </c>
      <c r="F8" s="127" t="s">
        <v>35</v>
      </c>
      <c r="G8" s="121" t="s">
        <v>36</v>
      </c>
    </row>
    <row r="9" spans="1:7" ht="12.75">
      <c r="A9" s="118"/>
      <c r="B9" s="236"/>
      <c r="C9" s="122"/>
      <c r="D9" s="118"/>
      <c r="E9" s="126"/>
      <c r="F9" s="128"/>
      <c r="G9" s="135"/>
    </row>
    <row r="10" spans="1:7" ht="12.75" customHeight="1">
      <c r="A10" s="117">
        <v>2</v>
      </c>
      <c r="B10" s="236">
        <v>8</v>
      </c>
      <c r="C10" s="121" t="s">
        <v>60</v>
      </c>
      <c r="D10" s="123" t="s">
        <v>61</v>
      </c>
      <c r="E10" s="125" t="s">
        <v>48</v>
      </c>
      <c r="F10" s="127"/>
      <c r="G10" s="121" t="s">
        <v>49</v>
      </c>
    </row>
    <row r="11" spans="1:7" ht="12.75">
      <c r="A11" s="118"/>
      <c r="B11" s="236"/>
      <c r="C11" s="122"/>
      <c r="D11" s="118"/>
      <c r="E11" s="126"/>
      <c r="F11" s="128"/>
      <c r="G11" s="122"/>
    </row>
    <row r="12" spans="1:7" ht="12.75" customHeight="1">
      <c r="A12" s="117">
        <v>3</v>
      </c>
      <c r="B12" s="236">
        <v>9</v>
      </c>
      <c r="C12" s="121" t="s">
        <v>64</v>
      </c>
      <c r="D12" s="123" t="s">
        <v>65</v>
      </c>
      <c r="E12" s="125" t="s">
        <v>66</v>
      </c>
      <c r="F12" s="127"/>
      <c r="G12" s="121" t="s">
        <v>67</v>
      </c>
    </row>
    <row r="13" spans="1:7" ht="12.75">
      <c r="A13" s="118"/>
      <c r="B13" s="236"/>
      <c r="C13" s="122"/>
      <c r="D13" s="118"/>
      <c r="E13" s="126"/>
      <c r="F13" s="128"/>
      <c r="G13" s="122"/>
    </row>
    <row r="14" spans="1:7" ht="12.75" customHeight="1">
      <c r="A14" s="117">
        <v>3</v>
      </c>
      <c r="B14" s="236">
        <v>4</v>
      </c>
      <c r="C14" s="121" t="s">
        <v>50</v>
      </c>
      <c r="D14" s="123" t="s">
        <v>51</v>
      </c>
      <c r="E14" s="125" t="s">
        <v>52</v>
      </c>
      <c r="F14" s="127" t="s">
        <v>53</v>
      </c>
      <c r="G14" s="121" t="s">
        <v>54</v>
      </c>
    </row>
    <row r="15" spans="1:7" ht="12.75">
      <c r="A15" s="118"/>
      <c r="B15" s="236"/>
      <c r="C15" s="122"/>
      <c r="D15" s="118"/>
      <c r="E15" s="126"/>
      <c r="F15" s="128"/>
      <c r="G15" s="122"/>
    </row>
    <row r="16" spans="1:7" ht="12.75" customHeight="1">
      <c r="A16" s="127" t="s">
        <v>91</v>
      </c>
      <c r="B16" s="236">
        <v>7</v>
      </c>
      <c r="C16" s="121" t="s">
        <v>42</v>
      </c>
      <c r="D16" s="123" t="s">
        <v>43</v>
      </c>
      <c r="E16" s="125" t="s">
        <v>44</v>
      </c>
      <c r="F16" s="127"/>
      <c r="G16" s="121" t="s">
        <v>45</v>
      </c>
    </row>
    <row r="17" spans="1:7" ht="12.75">
      <c r="A17" s="128"/>
      <c r="B17" s="236"/>
      <c r="C17" s="122"/>
      <c r="D17" s="118"/>
      <c r="E17" s="126"/>
      <c r="F17" s="128"/>
      <c r="G17" s="122"/>
    </row>
    <row r="18" spans="1:7" ht="12.75" customHeight="1">
      <c r="A18" s="127" t="s">
        <v>91</v>
      </c>
      <c r="B18" s="237">
        <v>10</v>
      </c>
      <c r="C18" s="121" t="s">
        <v>62</v>
      </c>
      <c r="D18" s="123" t="s">
        <v>63</v>
      </c>
      <c r="E18" s="125" t="s">
        <v>39</v>
      </c>
      <c r="F18" s="127"/>
      <c r="G18" s="121" t="s">
        <v>41</v>
      </c>
    </row>
    <row r="19" spans="1:7" ht="12.75">
      <c r="A19" s="128"/>
      <c r="B19" s="236"/>
      <c r="C19" s="122"/>
      <c r="D19" s="118"/>
      <c r="E19" s="126"/>
      <c r="F19" s="128"/>
      <c r="G19" s="122"/>
    </row>
    <row r="20" spans="1:7" ht="12.75" customHeight="1">
      <c r="A20" s="127" t="s">
        <v>92</v>
      </c>
      <c r="B20" s="237">
        <v>2</v>
      </c>
      <c r="C20" s="121" t="s">
        <v>74</v>
      </c>
      <c r="D20" s="117" t="s">
        <v>75</v>
      </c>
      <c r="E20" s="125" t="s">
        <v>76</v>
      </c>
      <c r="F20" s="127" t="s">
        <v>77</v>
      </c>
      <c r="G20" s="121" t="s">
        <v>78</v>
      </c>
    </row>
    <row r="21" spans="1:7" ht="12.75">
      <c r="A21" s="128"/>
      <c r="B21" s="236"/>
      <c r="C21" s="122"/>
      <c r="D21" s="118"/>
      <c r="E21" s="126"/>
      <c r="F21" s="128"/>
      <c r="G21" s="122"/>
    </row>
    <row r="22" spans="1:7" ht="12.75" customHeight="1">
      <c r="A22" s="127" t="s">
        <v>92</v>
      </c>
      <c r="B22" s="236">
        <v>3</v>
      </c>
      <c r="C22" s="121" t="s">
        <v>55</v>
      </c>
      <c r="D22" s="123" t="s">
        <v>56</v>
      </c>
      <c r="E22" s="125" t="s">
        <v>57</v>
      </c>
      <c r="F22" s="127" t="s">
        <v>58</v>
      </c>
      <c r="G22" s="121" t="s">
        <v>59</v>
      </c>
    </row>
    <row r="23" spans="1:7" ht="12.75">
      <c r="A23" s="128"/>
      <c r="B23" s="236"/>
      <c r="C23" s="122"/>
      <c r="D23" s="118"/>
      <c r="E23" s="126"/>
      <c r="F23" s="128"/>
      <c r="G23" s="122"/>
    </row>
    <row r="24" spans="1:7" ht="12.75" customHeight="1">
      <c r="A24" s="127" t="s">
        <v>79</v>
      </c>
      <c r="B24" s="236">
        <v>6</v>
      </c>
      <c r="C24" s="121" t="s">
        <v>37</v>
      </c>
      <c r="D24" s="123" t="s">
        <v>38</v>
      </c>
      <c r="E24" s="125" t="s">
        <v>39</v>
      </c>
      <c r="F24" s="127" t="s">
        <v>40</v>
      </c>
      <c r="G24" s="121" t="s">
        <v>41</v>
      </c>
    </row>
    <row r="25" spans="1:7" ht="12.75">
      <c r="A25" s="128"/>
      <c r="B25" s="236"/>
      <c r="C25" s="122"/>
      <c r="D25" s="118"/>
      <c r="E25" s="126"/>
      <c r="F25" s="128"/>
      <c r="G25" s="122"/>
    </row>
    <row r="26" spans="1:7" ht="12.75" customHeight="1">
      <c r="A26" s="127" t="s">
        <v>93</v>
      </c>
      <c r="B26" s="236">
        <v>1</v>
      </c>
      <c r="C26" s="121" t="s">
        <v>46</v>
      </c>
      <c r="D26" s="117" t="s">
        <v>47</v>
      </c>
      <c r="E26" s="125" t="s">
        <v>48</v>
      </c>
      <c r="F26" s="127"/>
      <c r="G26" s="121" t="s">
        <v>49</v>
      </c>
    </row>
    <row r="27" spans="1:7" ht="12.75">
      <c r="A27" s="128"/>
      <c r="B27" s="236"/>
      <c r="C27" s="122"/>
      <c r="D27" s="118"/>
      <c r="E27" s="126"/>
      <c r="F27" s="128"/>
      <c r="G27" s="122"/>
    </row>
    <row r="28" spans="1:7" ht="12.75" customHeight="1">
      <c r="A28" s="127" t="s">
        <v>93</v>
      </c>
      <c r="B28" s="236">
        <v>11</v>
      </c>
      <c r="C28" s="121" t="s">
        <v>68</v>
      </c>
      <c r="D28" s="123" t="s">
        <v>69</v>
      </c>
      <c r="E28" s="125" t="s">
        <v>44</v>
      </c>
      <c r="F28" s="127"/>
      <c r="G28" s="121" t="s">
        <v>70</v>
      </c>
    </row>
    <row r="29" spans="1:7" ht="12.75">
      <c r="A29" s="128"/>
      <c r="B29" s="236"/>
      <c r="C29" s="122"/>
      <c r="D29" s="118"/>
      <c r="E29" s="126"/>
      <c r="F29" s="128"/>
      <c r="G29" s="122"/>
    </row>
    <row r="30" spans="1:7" ht="12.75">
      <c r="A30" s="127" t="s">
        <v>93</v>
      </c>
      <c r="B30" s="236">
        <v>12</v>
      </c>
      <c r="C30" s="121" t="s">
        <v>71</v>
      </c>
      <c r="D30" s="123" t="s">
        <v>72</v>
      </c>
      <c r="E30" s="125" t="s">
        <v>44</v>
      </c>
      <c r="F30" s="127"/>
      <c r="G30" s="121" t="s">
        <v>70</v>
      </c>
    </row>
    <row r="31" spans="1:7" ht="12.75">
      <c r="A31" s="128"/>
      <c r="B31" s="236"/>
      <c r="C31" s="122"/>
      <c r="D31" s="118"/>
      <c r="E31" s="126"/>
      <c r="F31" s="128"/>
      <c r="G31" s="122"/>
    </row>
    <row r="32" spans="1:7" ht="12.75">
      <c r="A32" s="238"/>
      <c r="B32" s="239"/>
      <c r="C32" s="240" t="e">
        <f>VLOOKUP(B32,'пр.взв.'!B7:G38,2,FALSE)</f>
        <v>#N/A</v>
      </c>
      <c r="D32" s="241" t="e">
        <f>VLOOKUP(B32,'пр.взв.'!B7:G38,3,FALSE)</f>
        <v>#N/A</v>
      </c>
      <c r="E32" s="241" t="e">
        <f>VLOOKUP(B32,'пр.взв.'!B17:G32,4,FALSE)</f>
        <v>#N/A</v>
      </c>
      <c r="F32" s="241" t="e">
        <f>VLOOKUP(B32,'пр.взв.'!B7:G38,5,FALSE)</f>
        <v>#N/A</v>
      </c>
      <c r="G32" s="240" t="e">
        <f>VLOOKUP(B32,'пр.взв.'!B7:G38,6,FALSE)</f>
        <v>#N/A</v>
      </c>
    </row>
    <row r="33" spans="1:7" ht="12.75">
      <c r="A33" s="242"/>
      <c r="B33" s="243"/>
      <c r="C33" s="244"/>
      <c r="D33" s="245"/>
      <c r="E33" s="245"/>
      <c r="F33" s="245"/>
      <c r="G33" s="244"/>
    </row>
    <row r="34" spans="1:7" ht="12.75">
      <c r="A34" s="238"/>
      <c r="B34" s="239"/>
      <c r="C34" s="240" t="e">
        <f>VLOOKUP(B34,'пр.взв.'!B7:G38,2,FALSE)</f>
        <v>#N/A</v>
      </c>
      <c r="D34" s="241" t="e">
        <f>VLOOKUP(B34,'пр.взв.'!B7:G38,3,FALSE)</f>
        <v>#N/A</v>
      </c>
      <c r="E34" s="241" t="e">
        <f>VLOOKUP(B34,'пр.взв.'!B19:G34,4,FALSE)</f>
        <v>#N/A</v>
      </c>
      <c r="F34" s="241" t="e">
        <f>VLOOKUP(B34,'пр.взв.'!B7:G38,5,FALSE)</f>
        <v>#N/A</v>
      </c>
      <c r="G34" s="240" t="e">
        <f>VLOOKUP(B34,'пр.взв.'!B7:G38,6,FALSE)</f>
        <v>#N/A</v>
      </c>
    </row>
    <row r="35" spans="1:7" ht="12.75">
      <c r="A35" s="242"/>
      <c r="B35" s="243"/>
      <c r="C35" s="244"/>
      <c r="D35" s="245"/>
      <c r="E35" s="245"/>
      <c r="F35" s="245"/>
      <c r="G35" s="244"/>
    </row>
    <row r="36" spans="1:7" ht="12.75">
      <c r="A36" s="238"/>
      <c r="B36" s="239"/>
      <c r="C36" s="240" t="e">
        <f>VLOOKUP(B36,'пр.взв.'!B7:G38,2,FALSE)</f>
        <v>#N/A</v>
      </c>
      <c r="D36" s="241" t="e">
        <f>VLOOKUP(B36,'пр.взв.'!B7:G38,3,FALSE)</f>
        <v>#N/A</v>
      </c>
      <c r="E36" s="241" t="e">
        <f>VLOOKUP(B36,'пр.взв.'!B21:G36,4,FALSE)</f>
        <v>#N/A</v>
      </c>
      <c r="F36" s="241" t="e">
        <f>VLOOKUP(B36,'пр.взв.'!B7:G38,5,FALSE)</f>
        <v>#N/A</v>
      </c>
      <c r="G36" s="240" t="e">
        <f>VLOOKUP(B36,'пр.взв.'!B7:G38,6,FALSE)</f>
        <v>#N/A</v>
      </c>
    </row>
    <row r="37" spans="1:7" ht="12.75">
      <c r="A37" s="242"/>
      <c r="B37" s="243"/>
      <c r="C37" s="244"/>
      <c r="D37" s="245"/>
      <c r="E37" s="245"/>
      <c r="F37" s="245"/>
      <c r="G37" s="244"/>
    </row>
    <row r="38" spans="1:7" ht="12.75">
      <c r="A38" s="238"/>
      <c r="B38" s="239"/>
      <c r="C38" s="240" t="e">
        <f>VLOOKUP(B38,'пр.взв.'!B7:G38,2,FALSE)</f>
        <v>#N/A</v>
      </c>
      <c r="D38" s="241" t="e">
        <f>VLOOKUP(B38,'пр.взв.'!B7:G38,3,FALSE)</f>
        <v>#N/A</v>
      </c>
      <c r="E38" s="241" t="e">
        <f>VLOOKUP(B38,'пр.взв.'!B23:G38,4,FALSE)</f>
        <v>#N/A</v>
      </c>
      <c r="F38" s="241" t="e">
        <f>VLOOKUP(B38,'пр.взв.'!B7:G38,5,FALSE)</f>
        <v>#N/A</v>
      </c>
      <c r="G38" s="240" t="e">
        <f>VLOOKUP(B38,'пр.взв.'!B7:G38,6,FALSE)</f>
        <v>#N/A</v>
      </c>
    </row>
    <row r="39" spans="1:7" ht="12.75">
      <c r="A39" s="242"/>
      <c r="B39" s="243"/>
      <c r="C39" s="244"/>
      <c r="D39" s="245"/>
      <c r="E39" s="245"/>
      <c r="F39" s="245"/>
      <c r="G39" s="244"/>
    </row>
    <row r="42" spans="1:7" ht="15">
      <c r="A42" s="77" t="str">
        <f>HYPERLINK('[1]реквизиты'!$A$6)</f>
        <v>Гл. судья, судья МК</v>
      </c>
      <c r="B42" s="78"/>
      <c r="C42" s="79"/>
      <c r="D42" s="80"/>
      <c r="E42" s="80"/>
      <c r="F42" s="81" t="str">
        <f>HYPERLINK('[1]реквизиты'!$G$6)</f>
        <v>В.А.Метелица</v>
      </c>
      <c r="G42" s="5"/>
    </row>
    <row r="43" spans="1:7" ht="15">
      <c r="A43" s="78"/>
      <c r="B43" s="78"/>
      <c r="C43" s="79"/>
      <c r="D43" s="5"/>
      <c r="E43" s="5"/>
      <c r="F43" s="82" t="str">
        <f>HYPERLINK('[1]реквизиты'!$G$7)</f>
        <v>/Барнаул/</v>
      </c>
      <c r="G43" s="5"/>
    </row>
    <row r="44" spans="1:7" ht="15">
      <c r="A44" s="78"/>
      <c r="B44" s="78"/>
      <c r="C44" s="79"/>
      <c r="D44" s="5"/>
      <c r="E44" s="5"/>
      <c r="F44" s="5"/>
      <c r="G44" s="5"/>
    </row>
    <row r="45" spans="1:7" ht="15">
      <c r="A45" s="77" t="str">
        <f>HYPERLINK('[1]реквизиты'!$A$8)</f>
        <v>Гл. секретарь, судья МК</v>
      </c>
      <c r="B45" s="78"/>
      <c r="C45" s="79"/>
      <c r="D45" s="80"/>
      <c r="E45" s="80"/>
      <c r="F45" s="81" t="str">
        <f>HYPERLINK('[1]реквизиты'!$G$8)</f>
        <v>С.М.Трескин</v>
      </c>
      <c r="G45" s="5"/>
    </row>
    <row r="46" spans="1:7" ht="15">
      <c r="A46" s="78"/>
      <c r="B46" s="78"/>
      <c r="C46" s="78"/>
      <c r="D46" s="5"/>
      <c r="E46" s="5"/>
      <c r="F46" s="82" t="str">
        <f>HYPERLINK('[1]реквизиты'!$G$9)</f>
        <v>/Бийск/</v>
      </c>
      <c r="G46" s="5"/>
    </row>
  </sheetData>
  <mergeCells count="124">
    <mergeCell ref="A1:G1"/>
    <mergeCell ref="A2:G2"/>
    <mergeCell ref="G36:G37"/>
    <mergeCell ref="G38:G39"/>
    <mergeCell ref="A4:G4"/>
    <mergeCell ref="D5:E5"/>
    <mergeCell ref="G28:G29"/>
    <mergeCell ref="G30:G31"/>
    <mergeCell ref="G32:G33"/>
    <mergeCell ref="G34:G35"/>
    <mergeCell ref="G20:G21"/>
    <mergeCell ref="G22:G23"/>
    <mergeCell ref="G24:G25"/>
    <mergeCell ref="G26:G27"/>
    <mergeCell ref="E38:E39"/>
    <mergeCell ref="F38:F39"/>
    <mergeCell ref="E34:E35"/>
    <mergeCell ref="F34:F35"/>
    <mergeCell ref="E36:E37"/>
    <mergeCell ref="F36:F37"/>
    <mergeCell ref="A3:G3"/>
    <mergeCell ref="G6:G7"/>
    <mergeCell ref="G8:G9"/>
    <mergeCell ref="G10:G11"/>
    <mergeCell ref="E6:E7"/>
    <mergeCell ref="F6:F7"/>
    <mergeCell ref="E8:E9"/>
    <mergeCell ref="F8:F9"/>
    <mergeCell ref="E10:E11"/>
    <mergeCell ref="F10:F11"/>
    <mergeCell ref="G12:G13"/>
    <mergeCell ref="G14:G15"/>
    <mergeCell ref="E14:E15"/>
    <mergeCell ref="F14:F15"/>
    <mergeCell ref="E12:E13"/>
    <mergeCell ref="F12:F13"/>
    <mergeCell ref="G16:G17"/>
    <mergeCell ref="G18:G19"/>
    <mergeCell ref="A38:A39"/>
    <mergeCell ref="B38:B39"/>
    <mergeCell ref="C38:C39"/>
    <mergeCell ref="D38:D39"/>
    <mergeCell ref="A36:A37"/>
    <mergeCell ref="B36:B37"/>
    <mergeCell ref="C36:C37"/>
    <mergeCell ref="D36:D37"/>
    <mergeCell ref="A34:A35"/>
    <mergeCell ref="B34:B35"/>
    <mergeCell ref="C34:C35"/>
    <mergeCell ref="D34:D35"/>
    <mergeCell ref="A32:A33"/>
    <mergeCell ref="B32:B33"/>
    <mergeCell ref="C32:C33"/>
    <mergeCell ref="D32:D33"/>
    <mergeCell ref="A30:A31"/>
    <mergeCell ref="B30:B31"/>
    <mergeCell ref="C30:C31"/>
    <mergeCell ref="D30:D31"/>
    <mergeCell ref="E22:E23"/>
    <mergeCell ref="F22:F23"/>
    <mergeCell ref="F24:F25"/>
    <mergeCell ref="E32:E33"/>
    <mergeCell ref="F32:F33"/>
    <mergeCell ref="F28:F29"/>
    <mergeCell ref="F26:F27"/>
    <mergeCell ref="E30:E31"/>
    <mergeCell ref="F30:F31"/>
    <mergeCell ref="A24:A25"/>
    <mergeCell ref="B24:B25"/>
    <mergeCell ref="C24:C25"/>
    <mergeCell ref="E28:E29"/>
    <mergeCell ref="D24:D25"/>
    <mergeCell ref="E24:E25"/>
    <mergeCell ref="E26:E27"/>
    <mergeCell ref="A26:A27"/>
    <mergeCell ref="B26:B27"/>
    <mergeCell ref="C26:C27"/>
    <mergeCell ref="D26:D27"/>
    <mergeCell ref="A28:A29"/>
    <mergeCell ref="B28:B29"/>
    <mergeCell ref="C28:C29"/>
    <mergeCell ref="D28:D29"/>
    <mergeCell ref="A22:A23"/>
    <mergeCell ref="B22:B23"/>
    <mergeCell ref="C22:C23"/>
    <mergeCell ref="D22:D23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E16:E17"/>
    <mergeCell ref="F16:F17"/>
    <mergeCell ref="E18:E19"/>
    <mergeCell ref="F18:F19"/>
    <mergeCell ref="A16:A17"/>
    <mergeCell ref="B16:B17"/>
    <mergeCell ref="C16:C17"/>
    <mergeCell ref="D16:D17"/>
    <mergeCell ref="A14:A15"/>
    <mergeCell ref="B14:B15"/>
    <mergeCell ref="C14:C15"/>
    <mergeCell ref="D14:D15"/>
    <mergeCell ref="A10:A11"/>
    <mergeCell ref="B10:B11"/>
    <mergeCell ref="A12:A13"/>
    <mergeCell ref="B12:B13"/>
    <mergeCell ref="C12:C13"/>
    <mergeCell ref="D12:D13"/>
    <mergeCell ref="C10:C11"/>
    <mergeCell ref="D10:D11"/>
    <mergeCell ref="A8:A9"/>
    <mergeCell ref="B8:B9"/>
    <mergeCell ref="C8:C9"/>
    <mergeCell ref="D8:D9"/>
    <mergeCell ref="A6:A7"/>
    <mergeCell ref="B6:B7"/>
    <mergeCell ref="C6:C7"/>
    <mergeCell ref="D6:D7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H44"/>
  <sheetViews>
    <sheetView workbookViewId="0" topLeftCell="A21">
      <selection activeCell="K36" sqref="K36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5.140625" style="0" customWidth="1"/>
    <col min="6" max="6" width="19.8515625" style="0" customWidth="1"/>
  </cols>
  <sheetData>
    <row r="1" spans="1:8" ht="32.25" customHeight="1" thickBot="1">
      <c r="A1" s="104" t="str">
        <f>HYPERLINK('[1]реквизиты'!$A$2)</f>
        <v>Х Всероссийский турнир по самбо на призы ЗМС А.М.Пушницы.</v>
      </c>
      <c r="B1" s="140"/>
      <c r="C1" s="140"/>
      <c r="D1" s="140"/>
      <c r="E1" s="140"/>
      <c r="F1" s="140"/>
      <c r="G1" s="140"/>
      <c r="H1" s="140"/>
    </row>
    <row r="2" spans="4:5" ht="27" customHeight="1">
      <c r="D2" s="59" t="s">
        <v>12</v>
      </c>
      <c r="E2" s="86" t="str">
        <f>HYPERLINK('пр.взв.'!D4)</f>
        <v>в.к.  100       кг.</v>
      </c>
    </row>
    <row r="3" ht="21" customHeight="1">
      <c r="C3" s="60" t="s">
        <v>23</v>
      </c>
    </row>
    <row r="4" ht="19.5" customHeight="1">
      <c r="C4" s="61" t="s">
        <v>13</v>
      </c>
    </row>
    <row r="5" spans="1:8" ht="12.75">
      <c r="A5" s="141" t="s">
        <v>14</v>
      </c>
      <c r="B5" s="141" t="s">
        <v>4</v>
      </c>
      <c r="C5" s="118" t="s">
        <v>5</v>
      </c>
      <c r="D5" s="141" t="s">
        <v>15</v>
      </c>
      <c r="E5" s="141" t="s">
        <v>16</v>
      </c>
      <c r="F5" s="141" t="s">
        <v>17</v>
      </c>
      <c r="G5" s="141" t="s">
        <v>18</v>
      </c>
      <c r="H5" s="141" t="s">
        <v>19</v>
      </c>
    </row>
    <row r="6" spans="1:8" ht="12.75">
      <c r="A6" s="117"/>
      <c r="B6" s="117"/>
      <c r="C6" s="117"/>
      <c r="D6" s="117"/>
      <c r="E6" s="117"/>
      <c r="F6" s="117"/>
      <c r="G6" s="117"/>
      <c r="H6" s="117"/>
    </row>
    <row r="7" spans="1:8" ht="12.75">
      <c r="A7" s="142"/>
      <c r="B7" s="143"/>
      <c r="C7" s="144" t="e">
        <f>VLOOKUP(B7,'пр.взв.'!B7:E38,2,FALSE)</f>
        <v>#N/A</v>
      </c>
      <c r="D7" s="144" t="e">
        <f>VLOOKUP(C7,'пр.взв.'!C7:F38,2,FALSE)</f>
        <v>#N/A</v>
      </c>
      <c r="E7" s="144" t="e">
        <f>VLOOKUP(D7,'пр.взв.'!D7:G38,2,FALSE)</f>
        <v>#N/A</v>
      </c>
      <c r="F7" s="145"/>
      <c r="G7" s="146"/>
      <c r="H7" s="141"/>
    </row>
    <row r="8" spans="1:8" ht="12.75">
      <c r="A8" s="142"/>
      <c r="B8" s="141"/>
      <c r="C8" s="144"/>
      <c r="D8" s="144"/>
      <c r="E8" s="144"/>
      <c r="F8" s="145"/>
      <c r="G8" s="146"/>
      <c r="H8" s="141"/>
    </row>
    <row r="9" spans="1:8" ht="12.75">
      <c r="A9" s="147"/>
      <c r="B9" s="143"/>
      <c r="C9" s="144" t="e">
        <f>VLOOKUP(B9,'пр.взв.'!B9:E40,2,FALSE)</f>
        <v>#N/A</v>
      </c>
      <c r="D9" s="144" t="e">
        <f>VLOOKUP(C9,'пр.взв.'!C9:F40,2,FALSE)</f>
        <v>#N/A</v>
      </c>
      <c r="E9" s="144" t="e">
        <f>VLOOKUP(D9,'пр.взв.'!D9:G40,2,FALSE)</f>
        <v>#N/A</v>
      </c>
      <c r="F9" s="145"/>
      <c r="G9" s="141"/>
      <c r="H9" s="141"/>
    </row>
    <row r="10" spans="1:8" ht="12.75">
      <c r="A10" s="147"/>
      <c r="B10" s="141"/>
      <c r="C10" s="144"/>
      <c r="D10" s="144"/>
      <c r="E10" s="144"/>
      <c r="F10" s="145"/>
      <c r="G10" s="141"/>
      <c r="H10" s="141"/>
    </row>
    <row r="11" spans="1:2" ht="29.25" customHeight="1">
      <c r="A11" s="2" t="s">
        <v>20</v>
      </c>
      <c r="B11" s="2"/>
    </row>
    <row r="12" spans="2:8" ht="19.5" customHeight="1">
      <c r="B12" s="2" t="s">
        <v>0</v>
      </c>
      <c r="C12" s="62"/>
      <c r="D12" s="62"/>
      <c r="E12" s="62"/>
      <c r="F12" s="62"/>
      <c r="G12" s="62"/>
      <c r="H12" s="62"/>
    </row>
    <row r="13" spans="2:8" ht="19.5" customHeight="1">
      <c r="B13" s="2" t="s">
        <v>1</v>
      </c>
      <c r="C13" s="62"/>
      <c r="D13" s="62"/>
      <c r="E13" s="62"/>
      <c r="F13" s="62"/>
      <c r="G13" s="62"/>
      <c r="H13" s="62"/>
    </row>
    <row r="14" ht="19.5" customHeight="1"/>
    <row r="15" ht="19.5" customHeight="1">
      <c r="C15" s="76" t="s">
        <v>24</v>
      </c>
    </row>
    <row r="16" spans="3:5" ht="24.75" customHeight="1">
      <c r="C16" s="61" t="s">
        <v>21</v>
      </c>
      <c r="E16" s="86" t="str">
        <f>HYPERLINK('пр.взв.'!D4)</f>
        <v>в.к.  100       кг.</v>
      </c>
    </row>
    <row r="17" spans="1:8" ht="12.75">
      <c r="A17" s="141" t="s">
        <v>14</v>
      </c>
      <c r="B17" s="141" t="s">
        <v>4</v>
      </c>
      <c r="C17" s="118" t="s">
        <v>5</v>
      </c>
      <c r="D17" s="141" t="s">
        <v>15</v>
      </c>
      <c r="E17" s="141" t="s">
        <v>16</v>
      </c>
      <c r="F17" s="141" t="s">
        <v>17</v>
      </c>
      <c r="G17" s="141" t="s">
        <v>18</v>
      </c>
      <c r="H17" s="141" t="s">
        <v>19</v>
      </c>
    </row>
    <row r="18" spans="1:8" ht="12.75">
      <c r="A18" s="117"/>
      <c r="B18" s="117"/>
      <c r="C18" s="117"/>
      <c r="D18" s="117"/>
      <c r="E18" s="117"/>
      <c r="F18" s="117"/>
      <c r="G18" s="117"/>
      <c r="H18" s="117"/>
    </row>
    <row r="19" spans="1:8" ht="12.75">
      <c r="A19" s="142"/>
      <c r="B19" s="143"/>
      <c r="C19" s="144" t="e">
        <f>VLOOKUP(B19,'пр.взв.'!B7:E38,2,FALSE)</f>
        <v>#N/A</v>
      </c>
      <c r="D19" s="144" t="e">
        <f>VLOOKUP(C19,'пр.взв.'!C7:F38,2,FALSE)</f>
        <v>#N/A</v>
      </c>
      <c r="E19" s="144" t="e">
        <f>VLOOKUP(D19,'пр.взв.'!D7:G38,2,FALSE)</f>
        <v>#N/A</v>
      </c>
      <c r="F19" s="145"/>
      <c r="G19" s="146"/>
      <c r="H19" s="141"/>
    </row>
    <row r="20" spans="1:8" ht="12.75">
      <c r="A20" s="142"/>
      <c r="B20" s="141"/>
      <c r="C20" s="144"/>
      <c r="D20" s="144"/>
      <c r="E20" s="144"/>
      <c r="F20" s="145"/>
      <c r="G20" s="146"/>
      <c r="H20" s="141"/>
    </row>
    <row r="21" spans="1:8" ht="12.75">
      <c r="A21" s="147"/>
      <c r="B21" s="143"/>
      <c r="C21" s="144" t="e">
        <f>VLOOKUP(B21,'пр.взв.'!B9:E40,2,FALSE)</f>
        <v>#N/A</v>
      </c>
      <c r="D21" s="144" t="e">
        <f>VLOOKUP(C21,'пр.взв.'!C9:F40,2,FALSE)</f>
        <v>#N/A</v>
      </c>
      <c r="E21" s="144" t="e">
        <f>VLOOKUP(D21,'пр.взв.'!D9:G40,2,FALSE)</f>
        <v>#N/A</v>
      </c>
      <c r="F21" s="145"/>
      <c r="G21" s="141"/>
      <c r="H21" s="141"/>
    </row>
    <row r="22" spans="1:8" ht="12.75">
      <c r="A22" s="147"/>
      <c r="B22" s="141"/>
      <c r="C22" s="144"/>
      <c r="D22" s="144"/>
      <c r="E22" s="144"/>
      <c r="F22" s="145"/>
      <c r="G22" s="141"/>
      <c r="H22" s="141"/>
    </row>
    <row r="23" spans="1:2" ht="29.25" customHeight="1">
      <c r="A23" s="2" t="s">
        <v>20</v>
      </c>
      <c r="B23" s="2"/>
    </row>
    <row r="24" spans="2:8" ht="19.5" customHeight="1">
      <c r="B24" s="2" t="s">
        <v>0</v>
      </c>
      <c r="C24" s="62"/>
      <c r="D24" s="62"/>
      <c r="E24" s="62"/>
      <c r="F24" s="62"/>
      <c r="G24" s="62"/>
      <c r="H24" s="62"/>
    </row>
    <row r="25" spans="2:8" ht="19.5" customHeight="1">
      <c r="B25" s="2" t="s">
        <v>1</v>
      </c>
      <c r="C25" s="62"/>
      <c r="D25" s="62"/>
      <c r="E25" s="62"/>
      <c r="F25" s="62"/>
      <c r="G25" s="62"/>
      <c r="H25" s="62"/>
    </row>
    <row r="26" ht="19.5" customHeight="1"/>
    <row r="27" ht="19.5" customHeight="1"/>
    <row r="28" ht="19.5" customHeight="1"/>
    <row r="29" spans="3:5" ht="15.75">
      <c r="C29" s="52" t="s">
        <v>22</v>
      </c>
      <c r="E29" s="86" t="str">
        <f>HYPERLINK('пр.взв.'!D4)</f>
        <v>в.к.  100       кг.</v>
      </c>
    </row>
    <row r="30" spans="1:8" ht="12.75">
      <c r="A30" s="141" t="s">
        <v>14</v>
      </c>
      <c r="B30" s="141" t="s">
        <v>4</v>
      </c>
      <c r="C30" s="118" t="s">
        <v>5</v>
      </c>
      <c r="D30" s="141" t="s">
        <v>15</v>
      </c>
      <c r="E30" s="141" t="s">
        <v>16</v>
      </c>
      <c r="F30" s="141" t="s">
        <v>17</v>
      </c>
      <c r="G30" s="141" t="s">
        <v>18</v>
      </c>
      <c r="H30" s="141" t="s">
        <v>19</v>
      </c>
    </row>
    <row r="31" spans="1:8" ht="12.75">
      <c r="A31" s="117"/>
      <c r="B31" s="117"/>
      <c r="C31" s="117"/>
      <c r="D31" s="117"/>
      <c r="E31" s="117"/>
      <c r="F31" s="117"/>
      <c r="G31" s="117"/>
      <c r="H31" s="117"/>
    </row>
    <row r="32" spans="1:8" ht="12.75">
      <c r="A32" s="142"/>
      <c r="B32" s="143"/>
      <c r="C32" s="144" t="e">
        <f>VLOOKUP(B32,'пр.взв.'!B7:D38,2,FALSE)</f>
        <v>#N/A</v>
      </c>
      <c r="D32" s="144" t="e">
        <f>VLOOKUP(C32,'пр.взв.'!C7:E38,2,FALSE)</f>
        <v>#N/A</v>
      </c>
      <c r="E32" s="144" t="e">
        <f>VLOOKUP(D32,'пр.взв.'!D7:F38,2,FALSE)</f>
        <v>#N/A</v>
      </c>
      <c r="F32" s="145"/>
      <c r="G32" s="146"/>
      <c r="H32" s="141"/>
    </row>
    <row r="33" spans="1:8" ht="12.75">
      <c r="A33" s="142"/>
      <c r="B33" s="141"/>
      <c r="C33" s="144"/>
      <c r="D33" s="144"/>
      <c r="E33" s="144"/>
      <c r="F33" s="145"/>
      <c r="G33" s="146"/>
      <c r="H33" s="141"/>
    </row>
    <row r="34" spans="1:8" ht="12.75">
      <c r="A34" s="147"/>
      <c r="B34" s="143"/>
      <c r="C34" s="144" t="e">
        <f>VLOOKUP(B34,'пр.взв.'!B9:D40,2,FALSE)</f>
        <v>#N/A</v>
      </c>
      <c r="D34" s="144" t="e">
        <f>VLOOKUP(C34,'пр.взв.'!C9:E40,2,FALSE)</f>
        <v>#N/A</v>
      </c>
      <c r="E34" s="144" t="e">
        <f>VLOOKUP(D34,'пр.взв.'!D9:F40,2,FALSE)</f>
        <v>#N/A</v>
      </c>
      <c r="F34" s="145"/>
      <c r="G34" s="141"/>
      <c r="H34" s="141"/>
    </row>
    <row r="35" spans="1:8" ht="12.75">
      <c r="A35" s="147"/>
      <c r="B35" s="141"/>
      <c r="C35" s="144"/>
      <c r="D35" s="144"/>
      <c r="E35" s="144"/>
      <c r="F35" s="145"/>
      <c r="G35" s="141"/>
      <c r="H35" s="141"/>
    </row>
    <row r="36" spans="1:2" ht="36" customHeight="1">
      <c r="A36" s="2" t="s">
        <v>20</v>
      </c>
      <c r="B36" s="2"/>
    </row>
    <row r="37" spans="2:8" ht="19.5" customHeight="1">
      <c r="B37" s="2" t="s">
        <v>0</v>
      </c>
      <c r="C37" s="62"/>
      <c r="D37" s="62"/>
      <c r="E37" s="62"/>
      <c r="F37" s="62"/>
      <c r="G37" s="62"/>
      <c r="H37" s="62"/>
    </row>
    <row r="38" spans="2:8" ht="19.5" customHeight="1">
      <c r="B38" s="2" t="s">
        <v>1</v>
      </c>
      <c r="C38" s="62"/>
      <c r="D38" s="62"/>
      <c r="E38" s="62"/>
      <c r="F38" s="62"/>
      <c r="G38" s="62"/>
      <c r="H38" s="62"/>
    </row>
    <row r="39" ht="19.5" customHeight="1"/>
    <row r="42" spans="1:7" ht="12.75">
      <c r="A42" s="53">
        <f>HYPERLINK('[1]реквизиты'!$A$20)</f>
      </c>
      <c r="B42" s="54"/>
      <c r="C42" s="54"/>
      <c r="D42" s="54"/>
      <c r="E42" s="4"/>
      <c r="F42" s="63">
        <f>HYPERLINK('[1]реквизиты'!$G$20)</f>
      </c>
      <c r="G42" s="56">
        <f>HYPERLINK('[1]реквизиты'!$G$21)</f>
      </c>
    </row>
    <row r="43" spans="1:7" ht="12.75">
      <c r="A43" s="54"/>
      <c r="B43" s="54"/>
      <c r="C43" s="54"/>
      <c r="D43" s="54"/>
      <c r="E43" s="4"/>
      <c r="F43" s="8"/>
      <c r="G43" s="4"/>
    </row>
    <row r="44" spans="1:7" ht="12.75">
      <c r="A44" s="57">
        <f>HYPERLINK('[1]реквизиты'!$A$22)</f>
      </c>
      <c r="C44" s="54"/>
      <c r="D44" s="54"/>
      <c r="E44" s="55"/>
      <c r="F44" s="63">
        <f>HYPERLINK('[1]реквизиты'!$G$22)</f>
      </c>
      <c r="G44" s="58">
        <f>HYPERLINK('[1]реквизиты'!$G$23)</f>
      </c>
    </row>
  </sheetData>
  <mergeCells count="73"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F32:F33"/>
    <mergeCell ref="G32:G33"/>
    <mergeCell ref="H32:H33"/>
    <mergeCell ref="A32:A33"/>
    <mergeCell ref="B32:B33"/>
    <mergeCell ref="C32:C33"/>
    <mergeCell ref="D32:D33"/>
    <mergeCell ref="E30:E31"/>
    <mergeCell ref="F30:F31"/>
    <mergeCell ref="G30:G31"/>
    <mergeCell ref="H30:H31"/>
    <mergeCell ref="A30:A31"/>
    <mergeCell ref="B30:B31"/>
    <mergeCell ref="C30:C31"/>
    <mergeCell ref="D30:D31"/>
    <mergeCell ref="E21:E22"/>
    <mergeCell ref="F21:F22"/>
    <mergeCell ref="G21:G22"/>
    <mergeCell ref="H21:H22"/>
    <mergeCell ref="A21:A22"/>
    <mergeCell ref="B21:B22"/>
    <mergeCell ref="C21:C22"/>
    <mergeCell ref="D21:D22"/>
    <mergeCell ref="E19:E20"/>
    <mergeCell ref="F19:F20"/>
    <mergeCell ref="G19:G20"/>
    <mergeCell ref="H19:H20"/>
    <mergeCell ref="A19:A20"/>
    <mergeCell ref="B19:B20"/>
    <mergeCell ref="C19:C20"/>
    <mergeCell ref="D19:D20"/>
    <mergeCell ref="E17:E18"/>
    <mergeCell ref="F17:F18"/>
    <mergeCell ref="G17:G18"/>
    <mergeCell ref="H17:H18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A1:H1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G44"/>
  <sheetViews>
    <sheetView workbookViewId="0" topLeftCell="A4">
      <selection activeCell="B29" sqref="B29:G3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7.8515625" style="0" customWidth="1"/>
    <col min="7" max="7" width="18.28125" style="0" customWidth="1"/>
  </cols>
  <sheetData>
    <row r="1" spans="1:7" ht="29.25" customHeight="1" thickBot="1">
      <c r="A1" s="137" t="s">
        <v>28</v>
      </c>
      <c r="B1" s="138"/>
      <c r="C1" s="138"/>
      <c r="D1" s="138"/>
      <c r="E1" s="138"/>
      <c r="F1" s="138"/>
      <c r="G1" s="138"/>
    </row>
    <row r="2" spans="1:7" ht="29.25" customHeight="1" thickBot="1">
      <c r="A2" s="148" t="str">
        <f>HYPERLINK('[1]реквизиты'!$A$2)</f>
        <v>Х Всероссийский турнир по самбо на призы ЗМС А.М.Пушницы.</v>
      </c>
      <c r="B2" s="149"/>
      <c r="C2" s="149"/>
      <c r="D2" s="149"/>
      <c r="E2" s="149"/>
      <c r="F2" s="149"/>
      <c r="G2" s="150"/>
    </row>
    <row r="3" spans="1:7" ht="12.75" customHeight="1">
      <c r="A3" s="152" t="str">
        <f>HYPERLINK('[1]реквизиты'!$A$3)</f>
        <v>30.10.-2.11.2009г.      Омск</v>
      </c>
      <c r="B3" s="152"/>
      <c r="C3" s="152"/>
      <c r="D3" s="152"/>
      <c r="E3" s="152"/>
      <c r="F3" s="152"/>
      <c r="G3" s="152"/>
    </row>
    <row r="4" spans="4:5" ht="12.75" customHeight="1">
      <c r="D4" s="151" t="s">
        <v>73</v>
      </c>
      <c r="E4" s="151"/>
    </row>
    <row r="5" spans="1:7" ht="12.75" customHeight="1">
      <c r="A5" s="117" t="s">
        <v>10</v>
      </c>
      <c r="B5" s="117" t="s">
        <v>4</v>
      </c>
      <c r="C5" s="117" t="s">
        <v>5</v>
      </c>
      <c r="D5" s="117" t="s">
        <v>6</v>
      </c>
      <c r="E5" s="117" t="s">
        <v>7</v>
      </c>
      <c r="F5" s="117" t="s">
        <v>11</v>
      </c>
      <c r="G5" s="117" t="s">
        <v>8</v>
      </c>
    </row>
    <row r="6" spans="1:7" ht="12.75">
      <c r="A6" s="118"/>
      <c r="B6" s="118"/>
      <c r="C6" s="118"/>
      <c r="D6" s="118"/>
      <c r="E6" s="118"/>
      <c r="F6" s="118"/>
      <c r="G6" s="118"/>
    </row>
    <row r="7" spans="1:7" ht="12.75" customHeight="1">
      <c r="A7" s="117">
        <v>1</v>
      </c>
      <c r="B7" s="124">
        <v>1</v>
      </c>
      <c r="C7" s="121" t="s">
        <v>46</v>
      </c>
      <c r="D7" s="117" t="s">
        <v>47</v>
      </c>
      <c r="E7" s="125" t="s">
        <v>48</v>
      </c>
      <c r="F7" s="127"/>
      <c r="G7" s="121" t="s">
        <v>49</v>
      </c>
    </row>
    <row r="8" spans="1:7" ht="12.75" customHeight="1">
      <c r="A8" s="118"/>
      <c r="B8" s="124"/>
      <c r="C8" s="122"/>
      <c r="D8" s="118"/>
      <c r="E8" s="126"/>
      <c r="F8" s="128"/>
      <c r="G8" s="122"/>
    </row>
    <row r="9" spans="1:7" ht="12.75" customHeight="1">
      <c r="A9" s="117">
        <v>2</v>
      </c>
      <c r="B9" s="129">
        <v>2</v>
      </c>
      <c r="C9" s="121" t="s">
        <v>74</v>
      </c>
      <c r="D9" s="117" t="s">
        <v>75</v>
      </c>
      <c r="E9" s="125" t="s">
        <v>76</v>
      </c>
      <c r="F9" s="127" t="s">
        <v>77</v>
      </c>
      <c r="G9" s="121" t="s">
        <v>78</v>
      </c>
    </row>
    <row r="10" spans="1:7" ht="15" customHeight="1">
      <c r="A10" s="118"/>
      <c r="B10" s="124"/>
      <c r="C10" s="122"/>
      <c r="D10" s="118"/>
      <c r="E10" s="126"/>
      <c r="F10" s="128"/>
      <c r="G10" s="122"/>
    </row>
    <row r="11" spans="1:7" ht="12.75" customHeight="1">
      <c r="A11" s="117">
        <v>3</v>
      </c>
      <c r="B11" s="120">
        <v>3</v>
      </c>
      <c r="C11" s="121" t="s">
        <v>55</v>
      </c>
      <c r="D11" s="123" t="s">
        <v>56</v>
      </c>
      <c r="E11" s="125" t="s">
        <v>57</v>
      </c>
      <c r="F11" s="127" t="s">
        <v>58</v>
      </c>
      <c r="G11" s="121" t="s">
        <v>59</v>
      </c>
    </row>
    <row r="12" spans="1:7" ht="15" customHeight="1">
      <c r="A12" s="118"/>
      <c r="B12" s="120"/>
      <c r="C12" s="122"/>
      <c r="D12" s="118"/>
      <c r="E12" s="126"/>
      <c r="F12" s="128"/>
      <c r="G12" s="122"/>
    </row>
    <row r="13" spans="1:7" ht="15" customHeight="1">
      <c r="A13" s="117">
        <v>4</v>
      </c>
      <c r="B13" s="120">
        <v>4</v>
      </c>
      <c r="C13" s="121" t="s">
        <v>50</v>
      </c>
      <c r="D13" s="123" t="s">
        <v>51</v>
      </c>
      <c r="E13" s="125" t="s">
        <v>52</v>
      </c>
      <c r="F13" s="127" t="s">
        <v>53</v>
      </c>
      <c r="G13" s="121" t="s">
        <v>54</v>
      </c>
    </row>
    <row r="14" spans="1:7" ht="15.75" customHeight="1">
      <c r="A14" s="118"/>
      <c r="B14" s="120"/>
      <c r="C14" s="122"/>
      <c r="D14" s="118"/>
      <c r="E14" s="126"/>
      <c r="F14" s="128"/>
      <c r="G14" s="122"/>
    </row>
    <row r="15" spans="1:7" ht="12.75" customHeight="1">
      <c r="A15" s="117">
        <v>5</v>
      </c>
      <c r="B15" s="120">
        <v>5</v>
      </c>
      <c r="C15" s="121" t="s">
        <v>32</v>
      </c>
      <c r="D15" s="123" t="s">
        <v>33</v>
      </c>
      <c r="E15" s="125" t="s">
        <v>34</v>
      </c>
      <c r="F15" s="127" t="s">
        <v>35</v>
      </c>
      <c r="G15" s="121" t="s">
        <v>36</v>
      </c>
    </row>
    <row r="16" spans="1:7" ht="15" customHeight="1">
      <c r="A16" s="118"/>
      <c r="B16" s="120"/>
      <c r="C16" s="122"/>
      <c r="D16" s="118"/>
      <c r="E16" s="126"/>
      <c r="F16" s="128"/>
      <c r="G16" s="135"/>
    </row>
    <row r="17" spans="1:7" ht="12.75" customHeight="1">
      <c r="A17" s="117">
        <v>6</v>
      </c>
      <c r="B17" s="124">
        <v>6</v>
      </c>
      <c r="C17" s="121" t="s">
        <v>37</v>
      </c>
      <c r="D17" s="123" t="s">
        <v>38</v>
      </c>
      <c r="E17" s="125" t="s">
        <v>39</v>
      </c>
      <c r="F17" s="127" t="s">
        <v>40</v>
      </c>
      <c r="G17" s="121" t="s">
        <v>41</v>
      </c>
    </row>
    <row r="18" spans="1:7" ht="15" customHeight="1">
      <c r="A18" s="118"/>
      <c r="B18" s="124"/>
      <c r="C18" s="122"/>
      <c r="D18" s="118"/>
      <c r="E18" s="126"/>
      <c r="F18" s="128"/>
      <c r="G18" s="122"/>
    </row>
    <row r="19" spans="1:7" ht="12.75" customHeight="1">
      <c r="A19" s="117">
        <v>7</v>
      </c>
      <c r="B19" s="124">
        <v>7</v>
      </c>
      <c r="C19" s="121" t="s">
        <v>42</v>
      </c>
      <c r="D19" s="123" t="s">
        <v>43</v>
      </c>
      <c r="E19" s="125" t="s">
        <v>44</v>
      </c>
      <c r="F19" s="127"/>
      <c r="G19" s="121" t="s">
        <v>45</v>
      </c>
    </row>
    <row r="20" spans="1:7" ht="15" customHeight="1">
      <c r="A20" s="118"/>
      <c r="B20" s="124"/>
      <c r="C20" s="122"/>
      <c r="D20" s="118"/>
      <c r="E20" s="126"/>
      <c r="F20" s="128"/>
      <c r="G20" s="122"/>
    </row>
    <row r="21" spans="1:7" ht="12.75" customHeight="1">
      <c r="A21" s="117">
        <v>8</v>
      </c>
      <c r="B21" s="124">
        <v>8</v>
      </c>
      <c r="C21" s="121" t="s">
        <v>60</v>
      </c>
      <c r="D21" s="123" t="s">
        <v>61</v>
      </c>
      <c r="E21" s="125" t="s">
        <v>48</v>
      </c>
      <c r="F21" s="127"/>
      <c r="G21" s="121" t="s">
        <v>49</v>
      </c>
    </row>
    <row r="22" spans="1:7" ht="15" customHeight="1">
      <c r="A22" s="118"/>
      <c r="B22" s="124"/>
      <c r="C22" s="122"/>
      <c r="D22" s="118"/>
      <c r="E22" s="126"/>
      <c r="F22" s="128"/>
      <c r="G22" s="122"/>
    </row>
    <row r="23" spans="1:7" ht="12.75" customHeight="1">
      <c r="A23" s="117">
        <v>9</v>
      </c>
      <c r="B23" s="124">
        <v>9</v>
      </c>
      <c r="C23" s="121" t="s">
        <v>64</v>
      </c>
      <c r="D23" s="123" t="s">
        <v>65</v>
      </c>
      <c r="E23" s="125" t="s">
        <v>66</v>
      </c>
      <c r="F23" s="127"/>
      <c r="G23" s="121" t="s">
        <v>67</v>
      </c>
    </row>
    <row r="24" spans="1:7" ht="15" customHeight="1">
      <c r="A24" s="118"/>
      <c r="B24" s="124"/>
      <c r="C24" s="122"/>
      <c r="D24" s="118"/>
      <c r="E24" s="126"/>
      <c r="F24" s="128"/>
      <c r="G24" s="122"/>
    </row>
    <row r="25" spans="1:7" ht="12.75" customHeight="1">
      <c r="A25" s="117">
        <v>10</v>
      </c>
      <c r="B25" s="129">
        <v>10</v>
      </c>
      <c r="C25" s="121" t="s">
        <v>62</v>
      </c>
      <c r="D25" s="123" t="s">
        <v>63</v>
      </c>
      <c r="E25" s="125" t="s">
        <v>39</v>
      </c>
      <c r="F25" s="127"/>
      <c r="G25" s="121" t="s">
        <v>41</v>
      </c>
    </row>
    <row r="26" spans="1:7" ht="15" customHeight="1">
      <c r="A26" s="118"/>
      <c r="B26" s="124"/>
      <c r="C26" s="122"/>
      <c r="D26" s="118"/>
      <c r="E26" s="126"/>
      <c r="F26" s="128"/>
      <c r="G26" s="122"/>
    </row>
    <row r="27" spans="1:7" ht="12.75" customHeight="1">
      <c r="A27" s="117">
        <v>11</v>
      </c>
      <c r="B27" s="120">
        <v>11</v>
      </c>
      <c r="C27" s="121" t="s">
        <v>68</v>
      </c>
      <c r="D27" s="123" t="s">
        <v>69</v>
      </c>
      <c r="E27" s="125" t="s">
        <v>44</v>
      </c>
      <c r="F27" s="127"/>
      <c r="G27" s="121" t="s">
        <v>70</v>
      </c>
    </row>
    <row r="28" spans="1:7" ht="15" customHeight="1">
      <c r="A28" s="118"/>
      <c r="B28" s="120"/>
      <c r="C28" s="122"/>
      <c r="D28" s="118"/>
      <c r="E28" s="126"/>
      <c r="F28" s="128"/>
      <c r="G28" s="122"/>
    </row>
    <row r="29" spans="1:7" ht="12.75">
      <c r="A29" s="117">
        <v>12</v>
      </c>
      <c r="B29" s="120">
        <v>12</v>
      </c>
      <c r="C29" s="121" t="s">
        <v>71</v>
      </c>
      <c r="D29" s="123" t="s">
        <v>72</v>
      </c>
      <c r="E29" s="125" t="s">
        <v>44</v>
      </c>
      <c r="F29" s="127"/>
      <c r="G29" s="121" t="s">
        <v>70</v>
      </c>
    </row>
    <row r="30" spans="1:7" ht="15" customHeight="1">
      <c r="A30" s="118"/>
      <c r="B30" s="120"/>
      <c r="C30" s="122"/>
      <c r="D30" s="118"/>
      <c r="E30" s="126"/>
      <c r="F30" s="128"/>
      <c r="G30" s="122"/>
    </row>
    <row r="31" spans="1:7" ht="15.75" customHeight="1">
      <c r="A31" s="117"/>
      <c r="B31" s="130"/>
      <c r="C31" s="117"/>
      <c r="D31" s="117"/>
      <c r="E31" s="117"/>
      <c r="F31" s="117"/>
      <c r="G31" s="117"/>
    </row>
    <row r="32" spans="1:7" ht="15" customHeight="1">
      <c r="A32" s="118"/>
      <c r="B32" s="131"/>
      <c r="C32" s="118"/>
      <c r="D32" s="118"/>
      <c r="E32" s="118"/>
      <c r="F32" s="118"/>
      <c r="G32" s="118"/>
    </row>
    <row r="33" spans="1:7" ht="12.75">
      <c r="A33" s="117"/>
      <c r="B33" s="130"/>
      <c r="C33" s="117"/>
      <c r="D33" s="117"/>
      <c r="E33" s="117"/>
      <c r="F33" s="117"/>
      <c r="G33" s="117"/>
    </row>
    <row r="34" spans="1:7" ht="15" customHeight="1">
      <c r="A34" s="118"/>
      <c r="B34" s="131"/>
      <c r="C34" s="118"/>
      <c r="D34" s="118"/>
      <c r="E34" s="118"/>
      <c r="F34" s="118"/>
      <c r="G34" s="118"/>
    </row>
    <row r="35" spans="1:7" ht="12.75">
      <c r="A35" s="117"/>
      <c r="B35" s="130"/>
      <c r="C35" s="117"/>
      <c r="D35" s="117"/>
      <c r="E35" s="117"/>
      <c r="F35" s="117"/>
      <c r="G35" s="117"/>
    </row>
    <row r="36" spans="1:7" ht="15" customHeight="1">
      <c r="A36" s="118"/>
      <c r="B36" s="131"/>
      <c r="C36" s="118"/>
      <c r="D36" s="118"/>
      <c r="E36" s="118"/>
      <c r="F36" s="118"/>
      <c r="G36" s="118"/>
    </row>
    <row r="37" spans="1:7" ht="12.75">
      <c r="A37" s="117"/>
      <c r="B37" s="130"/>
      <c r="C37" s="117"/>
      <c r="D37" s="117"/>
      <c r="E37" s="117"/>
      <c r="F37" s="117"/>
      <c r="G37" s="117"/>
    </row>
    <row r="38" spans="1:7" ht="15" customHeight="1">
      <c r="A38" s="118"/>
      <c r="B38" s="131"/>
      <c r="C38" s="118"/>
      <c r="D38" s="118"/>
      <c r="E38" s="118"/>
      <c r="F38" s="118"/>
      <c r="G38" s="118"/>
    </row>
    <row r="39" ht="15.75" customHeight="1"/>
    <row r="41" spans="1:6" ht="12.75">
      <c r="A41" s="53">
        <f>HYPERLINK('[1]реквизиты'!$A$20)</f>
      </c>
      <c r="B41" s="54"/>
      <c r="C41" s="54"/>
      <c r="D41" s="54"/>
      <c r="E41" s="55">
        <f>HYPERLINK('[1]реквизиты'!$G$20)</f>
      </c>
      <c r="F41" s="56">
        <f>HYPERLINK('[1]реквизиты'!$G$21)</f>
      </c>
    </row>
    <row r="42" spans="1:5" ht="12.75">
      <c r="A42" s="54"/>
      <c r="B42" s="54"/>
      <c r="C42" s="54"/>
      <c r="D42" s="54"/>
      <c r="E42" s="4"/>
    </row>
    <row r="43" spans="1:6" ht="12.75">
      <c r="A43" s="57">
        <f>HYPERLINK('[1]реквизиты'!$A$22)</f>
      </c>
      <c r="B43" s="54"/>
      <c r="C43" s="54"/>
      <c r="D43" s="54"/>
      <c r="E43" s="55">
        <f>HYPERLINK('[1]реквизиты'!$G$22)</f>
      </c>
      <c r="F43" s="58">
        <f>HYPERLINK('[1]реквизиты'!$G$23)</f>
      </c>
    </row>
    <row r="44" spans="1:5" ht="12.75">
      <c r="A44" s="2"/>
      <c r="B44" s="2"/>
      <c r="C44" s="54"/>
      <c r="D44" s="54"/>
      <c r="E44" s="4"/>
    </row>
  </sheetData>
  <mergeCells count="123">
    <mergeCell ref="A1:G1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G35:G36"/>
    <mergeCell ref="A35:A36"/>
    <mergeCell ref="B35:B36"/>
    <mergeCell ref="C35:C36"/>
    <mergeCell ref="D35:D36"/>
    <mergeCell ref="A33:A34"/>
    <mergeCell ref="B33:B34"/>
    <mergeCell ref="C33:C34"/>
    <mergeCell ref="D33:D34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A27:A28"/>
    <mergeCell ref="B27:B28"/>
    <mergeCell ref="C27:C28"/>
    <mergeCell ref="D27:D28"/>
    <mergeCell ref="E23:E24"/>
    <mergeCell ref="F23:F24"/>
    <mergeCell ref="A25:A26"/>
    <mergeCell ref="B25:B26"/>
    <mergeCell ref="C25:C26"/>
    <mergeCell ref="D25:D26"/>
    <mergeCell ref="E25:E26"/>
    <mergeCell ref="F25:F26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C17:C18"/>
    <mergeCell ref="D17:D18"/>
    <mergeCell ref="E13:E14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G7:G8"/>
    <mergeCell ref="A9:A10"/>
    <mergeCell ref="B9:B10"/>
    <mergeCell ref="C9:C10"/>
    <mergeCell ref="D9:D10"/>
    <mergeCell ref="E9:E10"/>
    <mergeCell ref="F9:F10"/>
    <mergeCell ref="G9:G10"/>
    <mergeCell ref="E5:E6"/>
    <mergeCell ref="F5:F6"/>
    <mergeCell ref="G5:G6"/>
    <mergeCell ref="A7:A8"/>
    <mergeCell ref="B7:B8"/>
    <mergeCell ref="F7:F8"/>
    <mergeCell ref="A5:A6"/>
    <mergeCell ref="B5:B6"/>
    <mergeCell ref="C5:C6"/>
    <mergeCell ref="D5:D6"/>
    <mergeCell ref="G21:G22"/>
    <mergeCell ref="G23:G24"/>
    <mergeCell ref="G25:G26"/>
    <mergeCell ref="G11:G12"/>
    <mergeCell ref="A2:G2"/>
    <mergeCell ref="A37:A38"/>
    <mergeCell ref="B37:B38"/>
    <mergeCell ref="C37:C38"/>
    <mergeCell ref="D37:D38"/>
    <mergeCell ref="C7:C8"/>
    <mergeCell ref="D7:D8"/>
    <mergeCell ref="E7:E8"/>
    <mergeCell ref="E11:E12"/>
    <mergeCell ref="F11:F12"/>
    <mergeCell ref="A11:A12"/>
    <mergeCell ref="B11:B12"/>
    <mergeCell ref="C11:C12"/>
    <mergeCell ref="D11:D12"/>
    <mergeCell ref="A13:A14"/>
    <mergeCell ref="B13:B14"/>
    <mergeCell ref="C13:C14"/>
    <mergeCell ref="D13:D14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F29:F30"/>
    <mergeCell ref="A31:A32"/>
    <mergeCell ref="B31:B32"/>
    <mergeCell ref="A29:A30"/>
    <mergeCell ref="B29:B30"/>
    <mergeCell ref="C29:C30"/>
    <mergeCell ref="D29:D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workbookViewId="0" topLeftCell="A23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54" t="str">
        <f>HYPERLINK('[1]реквизиты'!$A$2)</f>
        <v>Х Всероссийский турнир по самбо на призы ЗМС А.М.Пушницы.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49"/>
      <c r="M1" s="49"/>
      <c r="N1" s="49"/>
      <c r="O1" s="49"/>
      <c r="P1" s="49"/>
    </row>
    <row r="2" spans="1:19" ht="12.75" customHeight="1">
      <c r="A2" s="155" t="str">
        <f>HYPERLINK('[1]реквизиты'!$A$3)</f>
        <v>30.10.-2.11.2009г.      Омск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50"/>
      <c r="M2" s="50"/>
      <c r="N2" s="50"/>
      <c r="O2" s="50"/>
      <c r="P2" s="50"/>
      <c r="S2" s="9"/>
    </row>
    <row r="3" spans="1:12" ht="15.75">
      <c r="A3" s="51"/>
      <c r="B3" s="51"/>
      <c r="C3" s="51"/>
      <c r="D3" s="51"/>
      <c r="E3" s="51"/>
      <c r="F3" s="85" t="str">
        <f>HYPERLINK('пр.взв.'!D4)</f>
        <v>в.к.  100       кг.</v>
      </c>
      <c r="G3" s="51"/>
      <c r="H3" s="51"/>
      <c r="I3" s="51"/>
      <c r="J3" s="51"/>
      <c r="K3" s="51"/>
      <c r="L3" s="51"/>
    </row>
    <row r="4" spans="1:3" ht="16.5" thickBot="1">
      <c r="A4" s="153" t="s">
        <v>0</v>
      </c>
      <c r="B4" s="153"/>
      <c r="C4" s="5"/>
    </row>
    <row r="5" spans="1:13" ht="12.75" customHeight="1" thickBot="1">
      <c r="A5" s="156">
        <v>1</v>
      </c>
      <c r="B5" s="158" t="str">
        <f>VLOOKUP(A5,'пр.взв.'!B5:C36,2,FALSE)</f>
        <v>Гениятов Димид Эдуардович</v>
      </c>
      <c r="C5" s="158" t="str">
        <f>VLOOKUP(A5,'пр.взв.'!B5:F36,3,FALSE)</f>
        <v>02.01.1984г.КМС</v>
      </c>
      <c r="D5" s="158" t="str">
        <f>VLOOKUP(A5,'пр.взв.'!B5:E36,4,FALSE)</f>
        <v>УФО,Сверд.обл.,Екатеренбург,МО.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157"/>
      <c r="B6" s="159"/>
      <c r="C6" s="159"/>
      <c r="D6" s="159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157">
        <v>9</v>
      </c>
      <c r="B7" s="161" t="str">
        <f>VLOOKUP(A7,'пр.взв.'!B7:C38,2,FALSE)</f>
        <v>Ефимов Денис Валерьевич</v>
      </c>
      <c r="C7" s="161" t="str">
        <f>VLOOKUP(A7,'пр.взв.'!B5:F36,3,FALSE)</f>
        <v>19.05.1988г.МС</v>
      </c>
      <c r="D7" s="161" t="str">
        <f>VLOOKUP(A7,'пр.взв.'!B5:F36,4,FALSE)</f>
        <v>СФО,Нов.обл.   Новосибирск,Д.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160"/>
      <c r="B8" s="162"/>
      <c r="C8" s="162"/>
      <c r="D8" s="162"/>
      <c r="E8" s="17"/>
      <c r="F8" s="21"/>
      <c r="G8" s="19"/>
      <c r="H8" s="13"/>
      <c r="I8" s="13"/>
      <c r="J8" s="48"/>
      <c r="K8" s="48"/>
      <c r="L8" s="48"/>
      <c r="M8" s="14"/>
    </row>
    <row r="9" spans="1:13" ht="12.75" customHeight="1" thickBot="1">
      <c r="A9" s="156">
        <v>5</v>
      </c>
      <c r="B9" s="158" t="str">
        <f>VLOOKUP(A9,'пр.взв.'!B9:C40,2,FALSE)</f>
        <v>Фондорко Данила Игоревич</v>
      </c>
      <c r="C9" s="158" t="str">
        <f>VLOOKUP(A9,'пр.взв.'!B5:E36,3,FALSE)</f>
        <v>25.06.1991г.КМС</v>
      </c>
      <c r="D9" s="158" t="str">
        <f>VLOOKUP(A9,'пр.взв.'!B5:E36,4,FALSE)</f>
        <v>СФО,Омск.обл.,Омск,ПР. ОГ УОР</v>
      </c>
      <c r="E9" s="12"/>
      <c r="F9" s="21"/>
      <c r="G9" s="16"/>
      <c r="H9" s="26"/>
      <c r="I9" s="13"/>
      <c r="J9" s="48"/>
      <c r="K9" s="48"/>
      <c r="L9" s="48"/>
      <c r="M9" s="14"/>
    </row>
    <row r="10" spans="1:13" ht="12.75" customHeight="1">
      <c r="A10" s="157"/>
      <c r="B10" s="159"/>
      <c r="C10" s="159"/>
      <c r="D10" s="159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157">
        <v>13</v>
      </c>
      <c r="B11" s="161" t="e">
        <f>VLOOKUP(A11,'пр.взв.'!B5:C36,2,FALSE)</f>
        <v>#N/A</v>
      </c>
      <c r="C11" s="161" t="e">
        <f>VLOOKUP(A11,'пр.взв.'!B5:E36,3,FALSE)</f>
        <v>#N/A</v>
      </c>
      <c r="D11" s="161" t="e">
        <f>VLOOKUP(A11,'пр.взв.'!B5:E36,4,FALSE)</f>
        <v>#N/A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160"/>
      <c r="B12" s="162"/>
      <c r="C12" s="162"/>
      <c r="D12" s="162"/>
      <c r="E12" s="17"/>
      <c r="F12" s="163"/>
      <c r="G12" s="163"/>
      <c r="H12" s="25"/>
      <c r="I12" s="19"/>
      <c r="J12" s="13"/>
      <c r="K12" s="13"/>
      <c r="L12" s="13"/>
    </row>
    <row r="13" spans="1:12" ht="12.75" customHeight="1" thickBot="1">
      <c r="A13" s="156">
        <v>3</v>
      </c>
      <c r="B13" s="158" t="str">
        <f>VLOOKUP(A13,'пр.взв.'!B5:C36,2,FALSE)</f>
        <v>Харченко Антон Петрович </v>
      </c>
      <c r="C13" s="158" t="str">
        <f>VLOOKUP(A13,'пр.взв.'!B5:E36,3,FALSE)</f>
        <v>03.07.1988г. КМС</v>
      </c>
      <c r="D13" s="158" t="str">
        <f>VLOOKUP(A13,'пр.взв.'!B5:E36,4,FALSE)</f>
        <v>УФО, Чел.обл., Челябинск, МО</v>
      </c>
      <c r="E13" s="12"/>
      <c r="F13" s="15"/>
      <c r="G13" s="15"/>
      <c r="H13" s="25"/>
      <c r="I13" s="16"/>
      <c r="J13" s="47"/>
      <c r="K13" s="26"/>
      <c r="L13" s="13"/>
    </row>
    <row r="14" spans="1:13" ht="12.75" customHeight="1">
      <c r="A14" s="157"/>
      <c r="B14" s="159"/>
      <c r="C14" s="159"/>
      <c r="D14" s="159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157">
        <v>11</v>
      </c>
      <c r="B15" s="161" t="str">
        <f>VLOOKUP(A15,'пр.взв.'!B15:C45,2,FALSE)</f>
        <v>Пасечников Сергей Евгеньевич</v>
      </c>
      <c r="C15" s="161" t="str">
        <f>VLOOKUP(A15,'пр.взв.'!B5:E36,3,FALSE)</f>
        <v>18.03.1992г. КМС</v>
      </c>
      <c r="D15" s="161" t="str">
        <f>VLOOKUP(A15,'пр.взв.'!B5:F36,4,FALSE)</f>
        <v>СФО,Омск.обл.,Омск,МО.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160"/>
      <c r="B16" s="162"/>
      <c r="C16" s="162"/>
      <c r="D16" s="162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156">
        <v>7</v>
      </c>
      <c r="B17" s="158" t="str">
        <f>VLOOKUP(A17,'пр.взв.'!B17:C47,2,FALSE)</f>
        <v>Зуев Александр Александрович</v>
      </c>
      <c r="C17" s="158" t="str">
        <f>VLOOKUP(A17,'пр.взв.'!B5:E36,3,FALSE)</f>
        <v>06.09.1985г.КМС</v>
      </c>
      <c r="D17" s="158" t="str">
        <f>VLOOKUP(A17,'пр.взв.'!B5:E36,4,FALSE)</f>
        <v>СФО,Омск.обл.,Омск,МО.</v>
      </c>
      <c r="E17" s="12"/>
      <c r="F17" s="22"/>
      <c r="G17" s="16"/>
      <c r="H17" s="10"/>
      <c r="I17" s="10"/>
      <c r="J17" s="10"/>
      <c r="K17" s="46"/>
      <c r="L17" s="10"/>
      <c r="M17" s="14"/>
    </row>
    <row r="18" spans="1:13" ht="12.75" customHeight="1">
      <c r="A18" s="157"/>
      <c r="B18" s="159"/>
      <c r="C18" s="159"/>
      <c r="D18" s="159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157">
        <v>15</v>
      </c>
      <c r="B19" s="161" t="e">
        <f>VLOOKUP(A19,'пр.взв.'!B19:C49,2,FALSE)</f>
        <v>#N/A</v>
      </c>
      <c r="C19" s="161" t="e">
        <f>VLOOKUP(A19,'пр.взв.'!B5:E36,3,FALSE)</f>
        <v>#N/A</v>
      </c>
      <c r="D19" s="161" t="e">
        <f>VLOOKUP(A19,'пр.взв.'!B5:E36,4,FALSE)</f>
        <v>#N/A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160"/>
      <c r="B20" s="162"/>
      <c r="C20" s="162"/>
      <c r="D20" s="162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5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156">
        <v>2</v>
      </c>
      <c r="B22" s="158" t="str">
        <f>VLOOKUP(A22,'пр.взв.'!B7:E38,2,FALSE)</f>
        <v>Ларионов Евгений Борисович</v>
      </c>
      <c r="C22" s="158" t="str">
        <f>VLOOKUP(A22,'пр.взв.'!B7:E38,3,FALSE)</f>
        <v>18.08.1982г. КМС</v>
      </c>
      <c r="D22" s="158" t="str">
        <f>VLOOKUP(A22,'пр.взв.'!B7:E38,4,FALSE)</f>
        <v>СФО,Алт.кр.,Бийск,Пр.</v>
      </c>
      <c r="E22" s="12"/>
      <c r="F22" s="13"/>
      <c r="G22" s="13"/>
      <c r="H22" s="13"/>
      <c r="I22" s="13"/>
      <c r="J22" s="4"/>
      <c r="K22" s="16"/>
    </row>
    <row r="23" spans="1:11" ht="15.75">
      <c r="A23" s="157"/>
      <c r="B23" s="159"/>
      <c r="C23" s="159"/>
      <c r="D23" s="159"/>
      <c r="E23" s="19"/>
      <c r="F23" s="15"/>
      <c r="G23" s="15"/>
      <c r="H23" s="13"/>
      <c r="I23" s="13"/>
      <c r="J23" s="4"/>
      <c r="K23" s="36"/>
    </row>
    <row r="24" spans="1:11" ht="16.5" thickBot="1">
      <c r="A24" s="157">
        <v>10</v>
      </c>
      <c r="B24" s="161" t="str">
        <f>VLOOKUP(A24,'пр.взв.'!B7:E38,2,FALSE)</f>
        <v>Сарсенов Тимур Нугурбекович</v>
      </c>
      <c r="C24" s="161" t="str">
        <f>VLOOKUP(A24,'пр.взв.'!B7:E38,3,FALSE)</f>
        <v>1986г.МС</v>
      </c>
      <c r="D24" s="161" t="str">
        <f>VLOOKUP(A24,'пр.взв.'!B7:E38,4,FALSE)</f>
        <v>СФО,Омск.обл.,Омск,ПР.</v>
      </c>
      <c r="E24" s="16"/>
      <c r="F24" s="20"/>
      <c r="G24" s="15"/>
      <c r="H24" s="13"/>
      <c r="I24" s="13"/>
      <c r="J24" s="4"/>
      <c r="K24" s="36"/>
    </row>
    <row r="25" spans="1:11" ht="16.5" thickBot="1">
      <c r="A25" s="160"/>
      <c r="B25" s="162"/>
      <c r="C25" s="162"/>
      <c r="D25" s="162"/>
      <c r="E25" s="17"/>
      <c r="F25" s="21"/>
      <c r="G25" s="19"/>
      <c r="H25" s="13"/>
      <c r="I25" s="13"/>
      <c r="J25" s="4"/>
      <c r="K25" s="36"/>
    </row>
    <row r="26" spans="1:11" ht="16.5" thickBot="1">
      <c r="A26" s="156">
        <v>6</v>
      </c>
      <c r="B26" s="158" t="str">
        <f>VLOOKUP(A26,'пр.взв.'!B7:E38,2,FALSE)</f>
        <v>Ткаченко Юрий Сергеевич</v>
      </c>
      <c r="C26" s="158" t="str">
        <f>VLOOKUP(A26,'пр.взв.'!B7:E38,3,FALSE)</f>
        <v>05.07.1987г.КМС</v>
      </c>
      <c r="D26" s="158" t="str">
        <f>VLOOKUP(A26,'пр.взв.'!B7:E38,4,FALSE)</f>
        <v>СФО,Омск.обл.,Омск,ПР.</v>
      </c>
      <c r="E26" s="12"/>
      <c r="F26" s="21"/>
      <c r="G26" s="16"/>
      <c r="H26" s="26"/>
      <c r="I26" s="13"/>
      <c r="J26" s="4"/>
      <c r="K26" s="36"/>
    </row>
    <row r="27" spans="1:11" ht="15.75">
      <c r="A27" s="157"/>
      <c r="B27" s="159"/>
      <c r="C27" s="159"/>
      <c r="D27" s="159"/>
      <c r="E27" s="19"/>
      <c r="F27" s="24"/>
      <c r="G27" s="15"/>
      <c r="H27" s="25"/>
      <c r="I27" s="13"/>
      <c r="J27" s="4"/>
      <c r="K27" s="36"/>
    </row>
    <row r="28" spans="1:11" ht="16.5" thickBot="1">
      <c r="A28" s="157">
        <v>14</v>
      </c>
      <c r="B28" s="161" t="e">
        <f>VLOOKUP(A28,'пр.взв.'!B7:E38,2,FALSE)</f>
        <v>#N/A</v>
      </c>
      <c r="C28" s="161" t="e">
        <f>VLOOKUP(A28,'пр.взв.'!B7:E38,3,FALSE)</f>
        <v>#N/A</v>
      </c>
      <c r="D28" s="161" t="e">
        <f>VLOOKUP(A28,'пр.взв.'!B7:E38,4,FALSE)</f>
        <v>#N/A</v>
      </c>
      <c r="E28" s="16"/>
      <c r="F28" s="15"/>
      <c r="G28" s="15"/>
      <c r="H28" s="25"/>
      <c r="I28" s="28"/>
      <c r="J28" s="4"/>
      <c r="K28" s="36"/>
    </row>
    <row r="29" spans="1:11" ht="16.5" thickBot="1">
      <c r="A29" s="160"/>
      <c r="B29" s="162"/>
      <c r="C29" s="162"/>
      <c r="D29" s="162"/>
      <c r="E29" s="17"/>
      <c r="F29" s="163"/>
      <c r="G29" s="163"/>
      <c r="H29" s="25"/>
      <c r="I29" s="19"/>
      <c r="J29" s="3"/>
      <c r="K29" s="35"/>
    </row>
    <row r="30" spans="1:9" ht="16.5" thickBot="1">
      <c r="A30" s="156">
        <v>4</v>
      </c>
      <c r="B30" s="158" t="str">
        <f>VLOOKUP(A30,'пр.взв.'!B7:E38,2,FALSE)</f>
        <v>Котов Станислав Николаевич </v>
      </c>
      <c r="C30" s="158" t="str">
        <f>VLOOKUP(A30,'пр.взв.'!B7:E38,3,FALSE)</f>
        <v>08.01.1990г. КМС</v>
      </c>
      <c r="D30" s="158" t="str">
        <f>VLOOKUP(A30,'пр.взв.'!B7:E38,4,FALSE)</f>
        <v>СФО, Омск.обл., Омск, МО</v>
      </c>
      <c r="E30" s="12"/>
      <c r="F30" s="15"/>
      <c r="G30" s="15"/>
      <c r="H30" s="25"/>
      <c r="I30" s="16"/>
    </row>
    <row r="31" spans="1:9" ht="15.75">
      <c r="A31" s="157"/>
      <c r="B31" s="159"/>
      <c r="C31" s="159"/>
      <c r="D31" s="159"/>
      <c r="E31" s="19"/>
      <c r="F31" s="15"/>
      <c r="G31" s="15"/>
      <c r="H31" s="25"/>
      <c r="I31" s="13"/>
    </row>
    <row r="32" spans="1:9" ht="16.5" thickBot="1">
      <c r="A32" s="157">
        <v>12</v>
      </c>
      <c r="B32" s="161" t="str">
        <f>VLOOKUP(A32,'пр.взв.'!B7:E38,2,FALSE)</f>
        <v>Мышкин Артем Евгеньевич</v>
      </c>
      <c r="C32" s="161" t="str">
        <f>VLOOKUP(A32,'пр.взв.'!B7:E38,3,FALSE)</f>
        <v>07.09.1992г. КМС</v>
      </c>
      <c r="D32" s="161" t="str">
        <f>VLOOKUP(A32,'пр.взв.'!B7:E38,4,FALSE)</f>
        <v>СФО,Омск.обл.,Омск,МО.</v>
      </c>
      <c r="E32" s="16"/>
      <c r="F32" s="20"/>
      <c r="G32" s="15"/>
      <c r="H32" s="25"/>
      <c r="I32" s="13"/>
    </row>
    <row r="33" spans="1:9" ht="16.5" thickBot="1">
      <c r="A33" s="160"/>
      <c r="B33" s="162"/>
      <c r="C33" s="162"/>
      <c r="D33" s="162"/>
      <c r="E33" s="17"/>
      <c r="F33" s="21"/>
      <c r="G33" s="19"/>
      <c r="H33" s="27"/>
      <c r="I33" s="13"/>
    </row>
    <row r="34" spans="1:9" ht="16.5" thickBot="1">
      <c r="A34" s="156">
        <v>8</v>
      </c>
      <c r="B34" s="158" t="str">
        <f>VLOOKUP(A34,'пр.взв.'!B7:E38,2,FALSE)</f>
        <v>Куликов Александр Сергеевич</v>
      </c>
      <c r="C34" s="158" t="str">
        <f>VLOOKUP(A34,'пр.взв.'!B7:E38,3,FALSE)</f>
        <v>1979г.МС</v>
      </c>
      <c r="D34" s="158" t="str">
        <f>VLOOKUP(A34,'пр.взв.'!B7:E38,4,FALSE)</f>
        <v>УФО,Сверд.обл.,Екатеренбург,МО.</v>
      </c>
      <c r="E34" s="12"/>
      <c r="F34" s="22"/>
      <c r="G34" s="16"/>
      <c r="H34" s="10"/>
      <c r="I34" s="10"/>
    </row>
    <row r="35" spans="1:9" ht="15.75">
      <c r="A35" s="157"/>
      <c r="B35" s="159"/>
      <c r="C35" s="159"/>
      <c r="D35" s="159"/>
      <c r="E35" s="19"/>
      <c r="F35" s="23"/>
      <c r="G35" s="17"/>
      <c r="H35" s="18"/>
      <c r="I35" s="18"/>
    </row>
    <row r="36" spans="1:9" ht="16.5" thickBot="1">
      <c r="A36" s="157">
        <v>16</v>
      </c>
      <c r="B36" s="161" t="e">
        <f>VLOOKUP(A36,'пр.взв.'!B7:E38,2,FALSE)</f>
        <v>#N/A</v>
      </c>
      <c r="C36" s="161" t="e">
        <f>VLOOKUP(A36,'пр.взв.'!B7:E38,3,FALSE)</f>
        <v>#N/A</v>
      </c>
      <c r="D36" s="161" t="e">
        <f>VLOOKUP(A36,'пр.взв.'!B7:E38,4,FALSE)</f>
        <v>#N/A</v>
      </c>
      <c r="E36" s="16"/>
      <c r="F36" s="17"/>
      <c r="G36" s="17"/>
      <c r="H36" s="18"/>
      <c r="I36" s="18"/>
    </row>
    <row r="37" spans="1:9" ht="16.5" thickBot="1">
      <c r="A37" s="160"/>
      <c r="B37" s="162"/>
      <c r="C37" s="162"/>
      <c r="D37" s="162"/>
      <c r="E37" s="17"/>
      <c r="F37" s="12"/>
      <c r="G37" s="12"/>
      <c r="H37" s="18"/>
      <c r="I37" s="18"/>
    </row>
    <row r="38" ht="8.25" customHeight="1"/>
    <row r="39" spans="2:9" ht="12.75">
      <c r="B39" s="37"/>
      <c r="C39" s="38"/>
      <c r="D39" s="164" t="s">
        <v>2</v>
      </c>
      <c r="E39" s="39"/>
      <c r="F39" s="39"/>
      <c r="G39" s="39"/>
      <c r="H39" s="39"/>
      <c r="I39" s="39"/>
    </row>
    <row r="40" spans="2:9" ht="12" customHeight="1">
      <c r="B40" s="66"/>
      <c r="C40" s="37"/>
      <c r="D40" s="164"/>
      <c r="E40" s="39"/>
      <c r="F40" s="39"/>
      <c r="G40" s="39"/>
      <c r="H40" s="39"/>
      <c r="I40" s="39"/>
    </row>
    <row r="41" spans="2:10" ht="12" customHeight="1">
      <c r="B41" s="37"/>
      <c r="C41" s="37"/>
      <c r="E41" s="39"/>
      <c r="F41" s="39"/>
      <c r="G41" s="39"/>
      <c r="H41" s="39"/>
      <c r="I41" s="39"/>
      <c r="J41" s="39"/>
    </row>
    <row r="42" spans="2:11" ht="12" customHeight="1">
      <c r="B42" s="37"/>
      <c r="C42" s="37"/>
      <c r="E42" s="6"/>
      <c r="F42" s="42"/>
      <c r="G42" s="39"/>
      <c r="H42" s="39"/>
      <c r="I42" s="39"/>
      <c r="J42" s="39"/>
      <c r="K42" s="39"/>
    </row>
    <row r="43" spans="2:11" ht="12" customHeight="1">
      <c r="B43" s="37"/>
      <c r="C43" s="37"/>
      <c r="E43" s="3"/>
      <c r="F43" s="41"/>
      <c r="G43" s="40"/>
      <c r="H43" s="42"/>
      <c r="I43" s="39"/>
      <c r="J43" s="39"/>
      <c r="K43" s="37"/>
    </row>
    <row r="44" spans="2:11" ht="12" customHeight="1">
      <c r="B44" s="66"/>
      <c r="C44" s="37"/>
      <c r="F44" s="39"/>
      <c r="G44" s="37"/>
      <c r="H44" s="44"/>
      <c r="I44" s="39"/>
      <c r="J44" s="39"/>
      <c r="K44" s="37"/>
    </row>
    <row r="45" spans="2:11" ht="12" customHeight="1" thickBot="1">
      <c r="B45" s="37"/>
      <c r="C45" s="37"/>
      <c r="F45" s="39"/>
      <c r="G45" s="37"/>
      <c r="H45" s="44"/>
      <c r="I45" s="40"/>
      <c r="J45" s="42"/>
      <c r="K45" s="37"/>
    </row>
    <row r="46" spans="2:12" ht="12" customHeight="1">
      <c r="B46" s="37"/>
      <c r="C46" s="37"/>
      <c r="E46" s="6"/>
      <c r="F46" s="42"/>
      <c r="G46" s="43"/>
      <c r="H46" s="41"/>
      <c r="I46" s="37"/>
      <c r="J46" s="44"/>
      <c r="K46" s="19"/>
      <c r="L46" s="4"/>
    </row>
    <row r="47" spans="2:13" ht="12" customHeight="1" thickBot="1">
      <c r="B47" s="37"/>
      <c r="C47" s="37"/>
      <c r="E47" s="3"/>
      <c r="F47" s="41"/>
      <c r="G47" s="39"/>
      <c r="H47" s="39"/>
      <c r="I47" s="37"/>
      <c r="J47" s="44"/>
      <c r="K47" s="16"/>
      <c r="L47" s="4"/>
      <c r="M47" s="4"/>
    </row>
    <row r="48" spans="2:13" ht="12" customHeight="1">
      <c r="B48" s="39"/>
      <c r="C48" s="39"/>
      <c r="D48" s="165" t="s">
        <v>3</v>
      </c>
      <c r="F48" s="39"/>
      <c r="G48" s="39"/>
      <c r="H48" s="39"/>
      <c r="I48" s="43"/>
      <c r="J48" s="41"/>
      <c r="K48" s="37"/>
      <c r="L48" s="4"/>
      <c r="M48" s="4"/>
    </row>
    <row r="49" spans="2:13" ht="12" customHeight="1">
      <c r="B49" s="66"/>
      <c r="C49" s="37"/>
      <c r="D49" s="165"/>
      <c r="F49" s="39"/>
      <c r="G49" s="39"/>
      <c r="H49" s="39"/>
      <c r="I49" s="39"/>
      <c r="J49" s="39"/>
      <c r="K49" s="4"/>
      <c r="L49" s="4"/>
      <c r="M49" s="4"/>
    </row>
    <row r="50" spans="2:13" ht="15.75" customHeight="1">
      <c r="B50" s="37"/>
      <c r="C50" s="37"/>
      <c r="D50" s="4"/>
      <c r="F50" s="39"/>
      <c r="G50" s="39"/>
      <c r="H50" s="39"/>
      <c r="I50" s="39"/>
      <c r="J50" s="39"/>
      <c r="K50" s="37"/>
      <c r="L50" s="12"/>
      <c r="M50" s="4"/>
    </row>
    <row r="51" spans="2:13" ht="15.75" customHeight="1">
      <c r="B51" s="37"/>
      <c r="C51" s="37"/>
      <c r="D51" s="4"/>
      <c r="E51" s="6"/>
      <c r="F51" s="42"/>
      <c r="G51" s="39"/>
      <c r="H51" s="39"/>
      <c r="I51" s="39"/>
      <c r="J51" s="39"/>
      <c r="K51" s="37"/>
      <c r="L51" s="17"/>
      <c r="M51" s="4"/>
    </row>
    <row r="52" spans="2:13" ht="12" customHeight="1">
      <c r="B52" s="37"/>
      <c r="C52" s="37"/>
      <c r="D52" s="4"/>
      <c r="E52" s="3"/>
      <c r="F52" s="41"/>
      <c r="G52" s="40"/>
      <c r="H52" s="42"/>
      <c r="I52" s="39"/>
      <c r="J52" s="39"/>
      <c r="K52" s="37"/>
      <c r="L52" s="4"/>
      <c r="M52" s="4"/>
    </row>
    <row r="53" spans="2:13" ht="12" customHeight="1">
      <c r="B53" s="66"/>
      <c r="C53" s="37"/>
      <c r="D53" s="37"/>
      <c r="F53" s="39"/>
      <c r="G53" s="37"/>
      <c r="H53" s="44"/>
      <c r="I53" s="39"/>
      <c r="J53" s="39"/>
      <c r="K53" s="37"/>
      <c r="L53" s="4"/>
      <c r="M53" s="4"/>
    </row>
    <row r="54" spans="2:13" ht="12" customHeight="1" thickBot="1">
      <c r="B54" s="37"/>
      <c r="C54" s="37"/>
      <c r="D54" s="4"/>
      <c r="F54" s="39"/>
      <c r="G54" s="37"/>
      <c r="H54" s="44"/>
      <c r="I54" s="40"/>
      <c r="J54" s="42"/>
      <c r="K54" s="37"/>
      <c r="L54" s="4"/>
      <c r="M54" s="4"/>
    </row>
    <row r="55" spans="2:13" ht="12" customHeight="1">
      <c r="B55" s="37"/>
      <c r="C55" s="37"/>
      <c r="D55" s="4"/>
      <c r="E55" s="6"/>
      <c r="F55" s="42"/>
      <c r="G55" s="43"/>
      <c r="H55" s="41"/>
      <c r="I55" s="37"/>
      <c r="J55" s="44"/>
      <c r="K55" s="19"/>
      <c r="L55" s="4"/>
      <c r="M55" s="4"/>
    </row>
    <row r="56" spans="2:13" ht="12" customHeight="1" thickBot="1">
      <c r="B56" s="37"/>
      <c r="C56" s="39"/>
      <c r="E56" s="3"/>
      <c r="F56" s="41"/>
      <c r="G56" s="39"/>
      <c r="H56" s="39"/>
      <c r="I56" s="37"/>
      <c r="J56" s="44"/>
      <c r="K56" s="16"/>
      <c r="L56" s="4"/>
      <c r="M56" s="4"/>
    </row>
    <row r="57" spans="2:12" ht="15.75">
      <c r="B57" s="39"/>
      <c r="C57" s="39"/>
      <c r="F57" s="39"/>
      <c r="G57" s="39"/>
      <c r="H57" s="39"/>
      <c r="I57" s="43"/>
      <c r="J57" s="41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7"/>
      <c r="J59" s="4"/>
      <c r="L59" s="4"/>
    </row>
  </sheetData>
  <mergeCells count="71">
    <mergeCell ref="A36:A37"/>
    <mergeCell ref="D39:D40"/>
    <mergeCell ref="D48:D49"/>
    <mergeCell ref="B36:B37"/>
    <mergeCell ref="C36:C37"/>
    <mergeCell ref="D36:D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C26:C27"/>
    <mergeCell ref="D26:D27"/>
    <mergeCell ref="A28:A29"/>
    <mergeCell ref="D28:D29"/>
    <mergeCell ref="A30:A31"/>
    <mergeCell ref="A32:A33"/>
    <mergeCell ref="A34:A35"/>
    <mergeCell ref="A22:A23"/>
    <mergeCell ref="A24:A25"/>
    <mergeCell ref="A26:A27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9:A10"/>
    <mergeCell ref="B9:B10"/>
    <mergeCell ref="C9:C10"/>
    <mergeCell ref="D9:D10"/>
    <mergeCell ref="A7:A8"/>
    <mergeCell ref="B7:B8"/>
    <mergeCell ref="C7:C8"/>
    <mergeCell ref="D7:D8"/>
    <mergeCell ref="A4:B4"/>
    <mergeCell ref="A1:K1"/>
    <mergeCell ref="A2:K2"/>
    <mergeCell ref="A5:A6"/>
    <mergeCell ref="B5:B6"/>
    <mergeCell ref="C5:C6"/>
    <mergeCell ref="D5:D6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workbookViewId="0" topLeftCell="A1">
      <selection activeCell="A40" sqref="A1:U40"/>
    </sheetView>
  </sheetViews>
  <sheetFormatPr defaultColWidth="9.140625" defaultRowHeight="12.75"/>
  <cols>
    <col min="1" max="1" width="3.8515625" style="0" customWidth="1"/>
    <col min="2" max="2" width="15.140625" style="0" customWidth="1"/>
    <col min="3" max="3" width="7.57421875" style="0" customWidth="1"/>
    <col min="4" max="4" width="13.57421875" style="0" customWidth="1"/>
    <col min="5" max="5" width="4.7109375" style="0" customWidth="1"/>
    <col min="6" max="6" width="3.7109375" style="0" customWidth="1"/>
    <col min="7" max="7" width="4.7109375" style="0" customWidth="1"/>
    <col min="8" max="8" width="4.00390625" style="0" customWidth="1"/>
    <col min="9" max="9" width="4.7109375" style="0" customWidth="1"/>
    <col min="10" max="10" width="6.140625" style="0" customWidth="1"/>
    <col min="11" max="13" width="4.7109375" style="0" customWidth="1"/>
    <col min="14" max="14" width="3.7109375" style="0" customWidth="1"/>
    <col min="15" max="17" width="4.7109375" style="0" customWidth="1"/>
    <col min="18" max="18" width="15.140625" style="0" customWidth="1"/>
    <col min="19" max="19" width="7.57421875" style="0" customWidth="1"/>
    <col min="20" max="20" width="13.421875" style="0" customWidth="1"/>
    <col min="21" max="21" width="4.140625" style="0" customWidth="1"/>
  </cols>
  <sheetData>
    <row r="1" spans="1:21" ht="24" customHeight="1">
      <c r="A1" s="136" t="s">
        <v>25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</row>
    <row r="2" spans="1:21" ht="27.75" customHeight="1" thickBot="1">
      <c r="A2" s="137" t="s">
        <v>26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</row>
    <row r="3" spans="3:18" ht="33" customHeight="1" thickBot="1">
      <c r="C3" s="211" t="str">
        <f>HYPERLINK('[1]реквизиты'!$A$2)</f>
        <v>Х Всероссийский турнир по самбо на призы ЗМС А.М.Пушницы.</v>
      </c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3"/>
    </row>
    <row r="4" spans="1:19" ht="15.75" customHeight="1" thickBot="1">
      <c r="A4" s="9"/>
      <c r="B4" s="9"/>
      <c r="C4" s="155" t="str">
        <f>HYPERLINK('[1]реквизиты'!$A$3)</f>
        <v>30.10.-2.11.2009г.      Омск</v>
      </c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9"/>
    </row>
    <row r="5" spans="9:13" ht="20.25" customHeight="1" thickBot="1">
      <c r="I5" s="75"/>
      <c r="J5" s="214" t="str">
        <f>HYPERLINK('пр.взв.'!D4)</f>
        <v>в.к.  100       кг.</v>
      </c>
      <c r="K5" s="215"/>
      <c r="L5" s="216"/>
      <c r="M5" s="75"/>
    </row>
    <row r="6" spans="1:21" ht="18" customHeight="1" thickBot="1">
      <c r="A6" s="153" t="s">
        <v>0</v>
      </c>
      <c r="B6" s="153"/>
      <c r="C6" s="5"/>
      <c r="R6" s="45"/>
      <c r="S6" s="45"/>
      <c r="U6" s="45" t="s">
        <v>1</v>
      </c>
    </row>
    <row r="7" spans="1:29" ht="12.75" customHeight="1" thickBot="1">
      <c r="A7" s="156">
        <v>1</v>
      </c>
      <c r="B7" s="158" t="str">
        <f>VLOOKUP(A7,'пр.взв.'!B7:C38,2,FALSE)</f>
        <v>Гениятов Димид Эдуардович</v>
      </c>
      <c r="C7" s="205" t="str">
        <f>VLOOKUP(A7,'пр.взв.'!B7:F38,3,FALSE)</f>
        <v>02.01.1984г.КМС</v>
      </c>
      <c r="D7" s="205" t="str">
        <f>VLOOKUP(A7,'пр.взв.'!B7:E38,4,FALSE)</f>
        <v>УФО,Сверд.обл.,Екатеренбург,МО.</v>
      </c>
      <c r="E7" s="12"/>
      <c r="F7" s="13"/>
      <c r="G7" s="13"/>
      <c r="H7" s="13"/>
      <c r="I7" s="37" t="s">
        <v>30</v>
      </c>
      <c r="J7" s="13"/>
      <c r="K7" s="13"/>
      <c r="L7" s="13"/>
      <c r="M7" s="14"/>
      <c r="N7" s="14"/>
      <c r="O7" s="14"/>
      <c r="P7" s="14"/>
      <c r="R7" s="158" t="str">
        <f>VLOOKUP(U7,'пр.взв.'!B7:E38,2,FALSE)</f>
        <v>Ларионов Евгений Борисович</v>
      </c>
      <c r="S7" s="205" t="str">
        <f>VLOOKUP(U7,'пр.взв.'!B7:E38,3,FALSE)</f>
        <v>18.08.1982г. КМС</v>
      </c>
      <c r="T7" s="205" t="str">
        <f>VLOOKUP(U7,'пр.взв.'!B7:E38,4,FALSE)</f>
        <v>СФО,Алт.кр.,Бийск,Пр.</v>
      </c>
      <c r="U7" s="234">
        <v>2</v>
      </c>
      <c r="Y7" s="4"/>
      <c r="Z7" s="4"/>
      <c r="AA7" s="4"/>
      <c r="AB7" s="4"/>
      <c r="AC7" s="4"/>
    </row>
    <row r="8" spans="1:29" ht="12.75" customHeight="1">
      <c r="A8" s="157"/>
      <c r="B8" s="159"/>
      <c r="C8" s="206"/>
      <c r="D8" s="206"/>
      <c r="E8" s="105" t="s">
        <v>79</v>
      </c>
      <c r="F8" s="15"/>
      <c r="G8" s="15"/>
      <c r="H8" s="68">
        <v>5</v>
      </c>
      <c r="I8" s="217" t="str">
        <f>VLOOKUP(H8,'пр.взв.'!B7:E38,2,FALSE)</f>
        <v>Фондорко Данила Игоревич</v>
      </c>
      <c r="J8" s="218"/>
      <c r="K8" s="218"/>
      <c r="L8" s="218"/>
      <c r="M8" s="219"/>
      <c r="N8" s="14"/>
      <c r="O8" s="14"/>
      <c r="P8" s="14"/>
      <c r="Q8" s="105" t="s">
        <v>86</v>
      </c>
      <c r="R8" s="159"/>
      <c r="S8" s="206"/>
      <c r="T8" s="206"/>
      <c r="U8" s="226"/>
      <c r="Y8" s="4"/>
      <c r="Z8" s="4"/>
      <c r="AA8" s="4"/>
      <c r="AB8" s="4"/>
      <c r="AC8" s="4"/>
    </row>
    <row r="9" spans="1:29" ht="12.75" customHeight="1" thickBot="1">
      <c r="A9" s="157">
        <v>9</v>
      </c>
      <c r="B9" s="161" t="str">
        <f>VLOOKUP(A9,'пр.взв.'!B9:C40,2,FALSE)</f>
        <v>Ефимов Денис Валерьевич</v>
      </c>
      <c r="C9" s="207" t="str">
        <f>VLOOKUP(A9,'пр.взв.'!B7:F38,3,FALSE)</f>
        <v>19.05.1988г.МС</v>
      </c>
      <c r="D9" s="207" t="str">
        <f>VLOOKUP(A9,'пр.взв.'!B7:F38,4,FALSE)</f>
        <v>СФО,Нов.обл.   Новосибирск,Д.</v>
      </c>
      <c r="E9" s="106" t="s">
        <v>80</v>
      </c>
      <c r="F9" s="20"/>
      <c r="G9" s="15"/>
      <c r="H9" s="13"/>
      <c r="I9" s="220"/>
      <c r="J9" s="221"/>
      <c r="K9" s="221"/>
      <c r="L9" s="221"/>
      <c r="M9" s="222"/>
      <c r="N9" s="14"/>
      <c r="O9" s="14"/>
      <c r="P9" s="30"/>
      <c r="Q9" s="106" t="s">
        <v>85</v>
      </c>
      <c r="R9" s="161" t="str">
        <f>VLOOKUP(U9,'пр.взв.'!B9:E40,2,FALSE)</f>
        <v>Сарсенов Тимур Нугурбекович</v>
      </c>
      <c r="S9" s="207" t="str">
        <f>VLOOKUP(U9,'пр.взв.'!B9:E40,3,FALSE)</f>
        <v>1986г.МС</v>
      </c>
      <c r="T9" s="207" t="str">
        <f>VLOOKUP(U9,'пр.взв.'!B9:E40,4,FALSE)</f>
        <v>СФО,Омск.обл.,Омск,ПР.</v>
      </c>
      <c r="U9" s="226">
        <v>10</v>
      </c>
      <c r="Y9" s="4"/>
      <c r="Z9" s="4"/>
      <c r="AA9" s="4"/>
      <c r="AB9" s="4"/>
      <c r="AC9" s="4"/>
    </row>
    <row r="10" spans="1:29" ht="12.75" customHeight="1" thickBot="1">
      <c r="A10" s="160"/>
      <c r="B10" s="162"/>
      <c r="C10" s="208"/>
      <c r="D10" s="208"/>
      <c r="E10" s="17"/>
      <c r="F10" s="21"/>
      <c r="G10" s="105" t="s">
        <v>81</v>
      </c>
      <c r="H10" s="13"/>
      <c r="M10" s="14"/>
      <c r="N10" s="14"/>
      <c r="O10" s="105" t="s">
        <v>86</v>
      </c>
      <c r="P10" s="31"/>
      <c r="Q10" s="108"/>
      <c r="R10" s="162"/>
      <c r="S10" s="208"/>
      <c r="T10" s="208"/>
      <c r="U10" s="227"/>
      <c r="Y10" s="4"/>
      <c r="Z10" s="4"/>
      <c r="AA10" s="4"/>
      <c r="AB10" s="4"/>
      <c r="AC10" s="4"/>
    </row>
    <row r="11" spans="1:29" ht="12.75" customHeight="1" thickBot="1">
      <c r="A11" s="156">
        <v>5</v>
      </c>
      <c r="B11" s="158" t="str">
        <f>VLOOKUP(A11,'пр.взв.'!B11:C42,2,FALSE)</f>
        <v>Фондорко Данила Игоревич</v>
      </c>
      <c r="C11" s="205" t="str">
        <f>VLOOKUP(A11,'пр.взв.'!B7:E38,3,FALSE)</f>
        <v>25.06.1991г.КМС</v>
      </c>
      <c r="D11" s="205" t="str">
        <f>VLOOKUP(A11,'пр.взв.'!B7:E38,4,FALSE)</f>
        <v>СФО,Омск.обл.,Омск,ПР. ОГ УОР</v>
      </c>
      <c r="E11" s="17"/>
      <c r="F11" s="21"/>
      <c r="G11" s="106" t="s">
        <v>85</v>
      </c>
      <c r="H11" s="26"/>
      <c r="I11" s="13"/>
      <c r="M11" s="14"/>
      <c r="N11" s="30"/>
      <c r="O11" s="106" t="s">
        <v>80</v>
      </c>
      <c r="P11" s="31"/>
      <c r="Q11" s="108"/>
      <c r="R11" s="158" t="str">
        <f>VLOOKUP(U11,'пр.взв.'!B11:E42,2,FALSE)</f>
        <v>Ткаченко Юрий Сергеевич</v>
      </c>
      <c r="S11" s="205" t="str">
        <f>VLOOKUP(U11,'пр.взв.'!B11:E42,3,FALSE)</f>
        <v>05.07.1987г.КМС</v>
      </c>
      <c r="T11" s="205" t="str">
        <f>VLOOKUP(U11,'пр.взв.'!B11:E42,4,FALSE)</f>
        <v>СФО,Омск.обл.,Омск,ПР.</v>
      </c>
      <c r="U11" s="225">
        <v>6</v>
      </c>
      <c r="Y11" s="4"/>
      <c r="Z11" s="4"/>
      <c r="AA11" s="4"/>
      <c r="AB11" s="4"/>
      <c r="AC11" s="4"/>
    </row>
    <row r="12" spans="1:29" ht="12.75" customHeight="1">
      <c r="A12" s="157"/>
      <c r="B12" s="159"/>
      <c r="C12" s="206"/>
      <c r="D12" s="206"/>
      <c r="E12" s="105" t="s">
        <v>81</v>
      </c>
      <c r="F12" s="24"/>
      <c r="G12" s="15"/>
      <c r="H12" s="25"/>
      <c r="I12" s="13"/>
      <c r="J12" s="168" t="s">
        <v>22</v>
      </c>
      <c r="K12" s="168"/>
      <c r="L12" s="168"/>
      <c r="M12" s="14"/>
      <c r="N12" s="31"/>
      <c r="O12" s="14"/>
      <c r="P12" s="32"/>
      <c r="Q12" s="105" t="s">
        <v>87</v>
      </c>
      <c r="R12" s="159"/>
      <c r="S12" s="206"/>
      <c r="T12" s="206"/>
      <c r="U12" s="226"/>
      <c r="Y12" s="4"/>
      <c r="Z12" s="4"/>
      <c r="AA12" s="4"/>
      <c r="AB12" s="4"/>
      <c r="AC12" s="4"/>
    </row>
    <row r="13" spans="1:29" ht="12.75" customHeight="1" thickBot="1">
      <c r="A13" s="157">
        <v>13</v>
      </c>
      <c r="B13" s="223" t="e">
        <f>VLOOKUP(A13,'пр.взв.'!B7:C38,2,FALSE)</f>
        <v>#N/A</v>
      </c>
      <c r="C13" s="209" t="e">
        <f>VLOOKUP(A13,'пр.взв.'!B7:E38,3,FALSE)</f>
        <v>#N/A</v>
      </c>
      <c r="D13" s="209" t="e">
        <f>VLOOKUP(A13,'пр.взв.'!B7:E38,4,FALSE)</f>
        <v>#N/A</v>
      </c>
      <c r="E13" s="16"/>
      <c r="F13" s="15"/>
      <c r="G13" s="15"/>
      <c r="H13" s="25"/>
      <c r="I13" s="28"/>
      <c r="J13" s="29"/>
      <c r="K13" s="14" t="s">
        <v>81</v>
      </c>
      <c r="L13" s="13"/>
      <c r="M13" s="14"/>
      <c r="N13" s="31"/>
      <c r="O13" s="14"/>
      <c r="P13" s="14"/>
      <c r="Q13" s="16"/>
      <c r="R13" s="223" t="e">
        <f>VLOOKUP(U13,'пр.взв.'!B13:E44,2,FALSE)</f>
        <v>#N/A</v>
      </c>
      <c r="S13" s="209" t="e">
        <f>VLOOKUP(U13,'пр.взв.'!B13:E44,3,FALSE)</f>
        <v>#N/A</v>
      </c>
      <c r="T13" s="209" t="e">
        <f>VLOOKUP(U13,'пр.взв.'!B13:E44,4,FALSE)</f>
        <v>#N/A</v>
      </c>
      <c r="U13" s="226">
        <v>14</v>
      </c>
      <c r="Y13" s="4"/>
      <c r="Z13" s="4"/>
      <c r="AA13" s="4"/>
      <c r="AB13" s="4"/>
      <c r="AC13" s="4"/>
    </row>
    <row r="14" spans="1:29" ht="12.75" customHeight="1" thickBot="1">
      <c r="A14" s="160"/>
      <c r="B14" s="224"/>
      <c r="C14" s="210"/>
      <c r="D14" s="210"/>
      <c r="E14" s="17"/>
      <c r="F14" s="163"/>
      <c r="G14" s="163"/>
      <c r="H14" s="25"/>
      <c r="I14" s="105" t="s">
        <v>81</v>
      </c>
      <c r="J14" s="15"/>
      <c r="K14" s="109" t="s">
        <v>83</v>
      </c>
      <c r="L14" s="15"/>
      <c r="M14" s="105" t="s">
        <v>89</v>
      </c>
      <c r="N14" s="28"/>
      <c r="O14" s="14"/>
      <c r="P14" s="14"/>
      <c r="Q14" s="108"/>
      <c r="R14" s="224"/>
      <c r="S14" s="210"/>
      <c r="T14" s="210"/>
      <c r="U14" s="235"/>
      <c r="Y14" s="4"/>
      <c r="Z14" s="4"/>
      <c r="AA14" s="4"/>
      <c r="AB14" s="4"/>
      <c r="AC14" s="4"/>
    </row>
    <row r="15" spans="1:29" ht="12.75" customHeight="1" thickBot="1">
      <c r="A15" s="156">
        <v>3</v>
      </c>
      <c r="B15" s="158" t="str">
        <f>VLOOKUP(A15,'пр.взв.'!B7:C38,2,FALSE)</f>
        <v>Харченко Антон Петрович </v>
      </c>
      <c r="C15" s="205" t="str">
        <f>VLOOKUP(A15,'пр.взв.'!B7:E38,3,FALSE)</f>
        <v>03.07.1988г. КМС</v>
      </c>
      <c r="D15" s="205" t="str">
        <f>VLOOKUP(A15,'пр.взв.'!B7:E38,4,FALSE)</f>
        <v>УФО, Чел.обл., Челябинск, МО</v>
      </c>
      <c r="E15" s="17"/>
      <c r="F15" s="15"/>
      <c r="G15" s="15"/>
      <c r="H15" s="25"/>
      <c r="I15" s="106" t="s">
        <v>83</v>
      </c>
      <c r="J15" s="107"/>
      <c r="K15" s="107"/>
      <c r="L15" s="107"/>
      <c r="M15" s="106" t="s">
        <v>85</v>
      </c>
      <c r="N15" s="31"/>
      <c r="O15" s="14"/>
      <c r="P15" s="14"/>
      <c r="Q15" s="108"/>
      <c r="R15" s="158" t="str">
        <f>VLOOKUP(U15,'пр.взв.'!B7:C38,2,FALSE)</f>
        <v>Котов Станислав Николаевич </v>
      </c>
      <c r="S15" s="205" t="str">
        <f>VLOOKUP(U15,'пр.взв.'!B7:E38,3,FALSE)</f>
        <v>08.01.1990г. КМС</v>
      </c>
      <c r="T15" s="205" t="str">
        <f>VLOOKUP(U15,'пр.взв.'!B7:E38,4,FALSE)</f>
        <v>СФО, Омск.обл., Омск, МО</v>
      </c>
      <c r="U15" s="234">
        <v>4</v>
      </c>
      <c r="Y15" s="4"/>
      <c r="Z15" s="4"/>
      <c r="AA15" s="4"/>
      <c r="AB15" s="4"/>
      <c r="AC15" s="4"/>
    </row>
    <row r="16" spans="1:29" ht="12.75" customHeight="1">
      <c r="A16" s="157"/>
      <c r="B16" s="159"/>
      <c r="C16" s="206"/>
      <c r="D16" s="206"/>
      <c r="E16" s="105" t="s">
        <v>82</v>
      </c>
      <c r="F16" s="15"/>
      <c r="G16" s="15"/>
      <c r="H16" s="25"/>
      <c r="I16" s="13"/>
      <c r="J16" s="13"/>
      <c r="K16" s="13"/>
      <c r="L16" s="13"/>
      <c r="M16" s="14"/>
      <c r="N16" s="31"/>
      <c r="O16" s="14"/>
      <c r="P16" s="14"/>
      <c r="Q16" s="105" t="s">
        <v>88</v>
      </c>
      <c r="R16" s="159"/>
      <c r="S16" s="206"/>
      <c r="T16" s="206"/>
      <c r="U16" s="226"/>
      <c r="Y16" s="4"/>
      <c r="Z16" s="4"/>
      <c r="AA16" s="4"/>
      <c r="AB16" s="4"/>
      <c r="AC16" s="4"/>
    </row>
    <row r="17" spans="1:29" ht="12.75" customHeight="1" thickBot="1">
      <c r="A17" s="157">
        <v>11</v>
      </c>
      <c r="B17" s="161" t="str">
        <f>VLOOKUP(A17,'пр.взв.'!B17:C47,2,FALSE)</f>
        <v>Пасечников Сергей Евгеньевич</v>
      </c>
      <c r="C17" s="207" t="str">
        <f>VLOOKUP(A17,'пр.взв.'!B7:E38,3,FALSE)</f>
        <v>18.03.1992г. КМС</v>
      </c>
      <c r="D17" s="207" t="str">
        <f>VLOOKUP(A17,'пр.взв.'!B7:F38,4,FALSE)</f>
        <v>СФО,Омск.обл.,Омск,МО.</v>
      </c>
      <c r="E17" s="106" t="s">
        <v>83</v>
      </c>
      <c r="F17" s="20"/>
      <c r="G17" s="15"/>
      <c r="H17" s="25"/>
      <c r="I17" s="13"/>
      <c r="J17" s="13"/>
      <c r="K17" s="13"/>
      <c r="L17" s="13"/>
      <c r="M17" s="14"/>
      <c r="N17" s="31"/>
      <c r="O17" s="14"/>
      <c r="P17" s="30"/>
      <c r="Q17" s="106" t="s">
        <v>80</v>
      </c>
      <c r="R17" s="161" t="str">
        <f>VLOOKUP(U17,'пр.взв.'!B17:E47,2,FALSE)</f>
        <v>Мышкин Артем Евгеньевич</v>
      </c>
      <c r="S17" s="207" t="str">
        <f>VLOOKUP(U17,'пр.взв.'!B17:E47,3,FALSE)</f>
        <v>07.09.1992г. КМС</v>
      </c>
      <c r="T17" s="207" t="str">
        <f>VLOOKUP(U17,'пр.взв.'!B17:E47,4,FALSE)</f>
        <v>СФО,Омск.обл.,Омск,МО.</v>
      </c>
      <c r="U17" s="226">
        <v>12</v>
      </c>
      <c r="Y17" s="4"/>
      <c r="Z17" s="4"/>
      <c r="AA17" s="4"/>
      <c r="AB17" s="4"/>
      <c r="AC17" s="4"/>
    </row>
    <row r="18" spans="1:21" ht="12.75" customHeight="1" thickBot="1">
      <c r="A18" s="160"/>
      <c r="B18" s="162"/>
      <c r="C18" s="208"/>
      <c r="D18" s="208"/>
      <c r="E18" s="17"/>
      <c r="F18" s="21"/>
      <c r="G18" s="105" t="s">
        <v>84</v>
      </c>
      <c r="H18" s="27"/>
      <c r="I18" s="37" t="s">
        <v>31</v>
      </c>
      <c r="J18" s="13"/>
      <c r="K18" s="13"/>
      <c r="L18" s="13"/>
      <c r="M18" s="14"/>
      <c r="N18" s="32"/>
      <c r="O18" s="105" t="s">
        <v>89</v>
      </c>
      <c r="P18" s="31"/>
      <c r="Q18" s="108"/>
      <c r="R18" s="162"/>
      <c r="S18" s="208"/>
      <c r="T18" s="208"/>
      <c r="U18" s="227"/>
    </row>
    <row r="19" spans="1:21" ht="12.75" customHeight="1" thickBot="1">
      <c r="A19" s="156">
        <v>7</v>
      </c>
      <c r="B19" s="158" t="str">
        <f>VLOOKUP(A19,'пр.взв.'!B19:C49,2,FALSE)</f>
        <v>Зуев Александр Александрович</v>
      </c>
      <c r="C19" s="205" t="str">
        <f>VLOOKUP(A19,'пр.взв.'!B7:E38,3,FALSE)</f>
        <v>06.09.1985г.КМС</v>
      </c>
      <c r="D19" s="205" t="str">
        <f>VLOOKUP(A19,'пр.взв.'!B7:E38,4,FALSE)</f>
        <v>СФО,Омск.обл.,Омск,МО.</v>
      </c>
      <c r="E19" s="17"/>
      <c r="F19" s="22"/>
      <c r="G19" s="106" t="s">
        <v>83</v>
      </c>
      <c r="H19" s="68">
        <v>8</v>
      </c>
      <c r="I19" s="228" t="str">
        <f>VLOOKUP(H19,'пр.взв.'!B18:E49,2,FALSE)</f>
        <v>Куликов Александр Сергеевич</v>
      </c>
      <c r="J19" s="229"/>
      <c r="K19" s="229"/>
      <c r="L19" s="229"/>
      <c r="M19" s="230"/>
      <c r="N19" s="14"/>
      <c r="O19" s="106" t="s">
        <v>83</v>
      </c>
      <c r="P19" s="31"/>
      <c r="Q19" s="108"/>
      <c r="R19" s="158" t="str">
        <f>VLOOKUP(U19,'пр.взв.'!B19:E49,2,FALSE)</f>
        <v>Куликов Александр Сергеевич</v>
      </c>
      <c r="S19" s="205" t="str">
        <f>VLOOKUP(U19,'пр.взв.'!B19:E49,3,FALSE)</f>
        <v>1979г.МС</v>
      </c>
      <c r="T19" s="205" t="str">
        <f>VLOOKUP(U19,'пр.взв.'!B19:E49,4,FALSE)</f>
        <v>УФО,Сверд.обл.,Екатеренбург,МО.</v>
      </c>
      <c r="U19" s="225">
        <v>8</v>
      </c>
    </row>
    <row r="20" spans="1:21" ht="12.75" customHeight="1" thickBot="1">
      <c r="A20" s="157"/>
      <c r="B20" s="159"/>
      <c r="C20" s="206"/>
      <c r="D20" s="206"/>
      <c r="E20" s="105" t="s">
        <v>84</v>
      </c>
      <c r="F20" s="23"/>
      <c r="G20" s="17"/>
      <c r="H20" s="13"/>
      <c r="I20" s="231"/>
      <c r="J20" s="232"/>
      <c r="K20" s="232"/>
      <c r="L20" s="232"/>
      <c r="M20" s="233"/>
      <c r="N20" s="14"/>
      <c r="O20" s="14"/>
      <c r="P20" s="103"/>
      <c r="Q20" s="105" t="s">
        <v>89</v>
      </c>
      <c r="R20" s="159"/>
      <c r="S20" s="206"/>
      <c r="T20" s="206"/>
      <c r="U20" s="226"/>
    </row>
    <row r="21" spans="1:21" ht="12.75" customHeight="1" thickBot="1">
      <c r="A21" s="157">
        <v>15</v>
      </c>
      <c r="B21" s="223" t="e">
        <f>VLOOKUP(A21,'пр.взв.'!B21:C51,2,FALSE)</f>
        <v>#N/A</v>
      </c>
      <c r="C21" s="223" t="e">
        <f>VLOOKUP(A21,'пр.взв.'!B7:E38,3,FALSE)</f>
        <v>#N/A</v>
      </c>
      <c r="D21" s="223" t="e">
        <f>VLOOKUP(A21,'пр.взв.'!B7:E38,4,FALSE)</f>
        <v>#N/A</v>
      </c>
      <c r="E21" s="16"/>
      <c r="F21" s="17"/>
      <c r="G21" s="17"/>
      <c r="H21" s="18"/>
      <c r="I21" s="18"/>
      <c r="J21" s="18"/>
      <c r="K21" s="18"/>
      <c r="L21" s="18"/>
      <c r="M21" s="14"/>
      <c r="N21" s="14"/>
      <c r="O21" s="14"/>
      <c r="P21" s="14"/>
      <c r="Q21" s="16"/>
      <c r="R21" s="223" t="e">
        <f>VLOOKUP(U21,'пр.взв.'!B21:E51,2,FALSE)</f>
        <v>#N/A</v>
      </c>
      <c r="S21" s="209" t="e">
        <f>VLOOKUP(U21,'пр.взв.'!B21:E51,3,FALSE)</f>
        <v>#N/A</v>
      </c>
      <c r="T21" s="209" t="e">
        <f>VLOOKUP(U21,'пр.взв.'!B7:E38,4,FALSE)</f>
        <v>#N/A</v>
      </c>
      <c r="U21" s="226">
        <v>16</v>
      </c>
    </row>
    <row r="22" spans="1:21" ht="12.75" customHeight="1" thickBot="1">
      <c r="A22" s="160"/>
      <c r="B22" s="224"/>
      <c r="C22" s="224"/>
      <c r="D22" s="224"/>
      <c r="E22" s="17"/>
      <c r="F22" s="12"/>
      <c r="G22" s="12"/>
      <c r="O22" s="13"/>
      <c r="P22" s="13"/>
      <c r="R22" s="224"/>
      <c r="S22" s="210"/>
      <c r="T22" s="210"/>
      <c r="U22" s="227"/>
    </row>
    <row r="23" spans="1:20" ht="12.75" customHeight="1">
      <c r="A23" s="1"/>
      <c r="B23" s="1"/>
      <c r="C23" s="7"/>
      <c r="D23" s="4"/>
      <c r="E23" s="4"/>
      <c r="F23" s="4"/>
      <c r="G23" s="4"/>
      <c r="H23" s="169" t="s">
        <v>29</v>
      </c>
      <c r="I23" s="169"/>
      <c r="J23" s="169"/>
      <c r="K23" s="169"/>
      <c r="L23" s="169"/>
      <c r="M23" s="169"/>
      <c r="N23" s="169"/>
      <c r="O23" s="11"/>
      <c r="P23" s="11"/>
      <c r="R23" s="34"/>
      <c r="S23" s="34"/>
      <c r="T23" s="34"/>
    </row>
    <row r="24" spans="4:22" ht="12" customHeight="1" thickBot="1">
      <c r="D24" s="64" t="s">
        <v>2</v>
      </c>
      <c r="K24" s="4"/>
      <c r="L24" s="4"/>
      <c r="M24" s="4"/>
      <c r="N24" s="4"/>
      <c r="O24" s="64" t="s">
        <v>3</v>
      </c>
      <c r="P24" s="4"/>
      <c r="Q24" s="4"/>
      <c r="R24" s="4"/>
      <c r="S24" s="4"/>
      <c r="T24" s="4"/>
      <c r="U24" s="65"/>
      <c r="V24" s="4"/>
    </row>
    <row r="25" spans="1:22" ht="12.75" customHeight="1">
      <c r="A25" s="93">
        <v>9</v>
      </c>
      <c r="B25" s="194" t="str">
        <f>VLOOKUP(A25,'пр.взв.'!B7:E38,2,FALSE)</f>
        <v>Ефимов Денис Валерьевич</v>
      </c>
      <c r="I25" s="95">
        <v>2</v>
      </c>
      <c r="J25" s="176" t="str">
        <f>VLOOKUP(I25,'пр.взв.'!B5:D38,2,FALSE)</f>
        <v>Ларионов Евгений Борисович</v>
      </c>
      <c r="K25" s="177"/>
      <c r="L25" s="178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93"/>
      <c r="B26" s="196"/>
      <c r="C26" s="38"/>
      <c r="D26" s="37"/>
      <c r="E26" s="39"/>
      <c r="F26" s="39"/>
      <c r="G26" s="39"/>
      <c r="H26" s="39"/>
      <c r="I26" s="96"/>
      <c r="J26" s="179"/>
      <c r="K26" s="180"/>
      <c r="L26" s="181"/>
      <c r="M26" s="14" t="s">
        <v>90</v>
      </c>
      <c r="N26" s="37"/>
      <c r="O26" s="37"/>
      <c r="P26" s="37"/>
      <c r="Q26" s="37"/>
      <c r="R26" s="66"/>
      <c r="S26" s="37"/>
      <c r="T26" s="37"/>
      <c r="U26" s="65"/>
      <c r="V26" s="4"/>
    </row>
    <row r="27" spans="1:22" ht="12.75" customHeight="1">
      <c r="A27" s="110">
        <v>0</v>
      </c>
      <c r="B27" s="197" t="e">
        <f>VLOOKUP(A27,'пр.взв.'!B7:D38,2,FALSE)</f>
        <v>#N/A</v>
      </c>
      <c r="C27" s="42"/>
      <c r="D27" s="37"/>
      <c r="E27" s="70"/>
      <c r="F27" s="70"/>
      <c r="G27" s="70"/>
      <c r="H27" s="70"/>
      <c r="I27" s="97">
        <v>6</v>
      </c>
      <c r="J27" s="170" t="str">
        <f>VLOOKUP(I27,'пр.взв.'!B7:D38,2,FALSE)</f>
        <v>Ткаченко Юрий Сергеевич</v>
      </c>
      <c r="K27" s="171"/>
      <c r="L27" s="172"/>
      <c r="M27" s="26" t="s">
        <v>80</v>
      </c>
      <c r="N27" s="69"/>
      <c r="O27" s="69"/>
      <c r="P27" s="69"/>
      <c r="Q27" s="69"/>
      <c r="R27" s="37"/>
      <c r="S27" s="37"/>
      <c r="T27" s="37"/>
      <c r="U27" s="4"/>
      <c r="V27" s="4"/>
    </row>
    <row r="28" spans="1:22" ht="12.75" customHeight="1" thickBot="1">
      <c r="A28" s="110"/>
      <c r="B28" s="198"/>
      <c r="C28" s="44"/>
      <c r="D28" s="37"/>
      <c r="E28" s="69"/>
      <c r="F28" s="69"/>
      <c r="G28" s="70"/>
      <c r="H28" s="70"/>
      <c r="I28" s="97"/>
      <c r="J28" s="173"/>
      <c r="K28" s="174"/>
      <c r="L28" s="175"/>
      <c r="M28" s="44"/>
      <c r="N28" s="69"/>
      <c r="O28" s="69"/>
      <c r="P28" s="69"/>
      <c r="Q28" s="69"/>
      <c r="R28" s="37"/>
      <c r="S28" s="37"/>
      <c r="T28" s="37"/>
      <c r="U28" s="4"/>
      <c r="V28" s="4"/>
    </row>
    <row r="29" spans="1:22" ht="12.75" customHeight="1">
      <c r="A29" s="4"/>
      <c r="B29" s="13"/>
      <c r="C29" s="44"/>
      <c r="D29" s="14" t="s">
        <v>79</v>
      </c>
      <c r="E29" s="69"/>
      <c r="F29" s="69"/>
      <c r="G29" s="70"/>
      <c r="H29" s="70"/>
      <c r="I29" s="97"/>
      <c r="J29" s="91"/>
      <c r="K29" s="13"/>
      <c r="L29" s="8"/>
      <c r="M29" s="44"/>
      <c r="N29" s="87"/>
      <c r="O29" s="112">
        <v>4</v>
      </c>
      <c r="P29" s="69"/>
      <c r="Q29" s="69"/>
      <c r="R29" s="37"/>
      <c r="S29" s="37"/>
      <c r="T29" s="37"/>
      <c r="U29" s="4"/>
      <c r="V29" s="4"/>
    </row>
    <row r="30" spans="1:22" ht="12.75" customHeight="1" thickBot="1">
      <c r="A30" s="4"/>
      <c r="B30" s="92"/>
      <c r="C30" s="44"/>
      <c r="D30" s="26" t="s">
        <v>80</v>
      </c>
      <c r="E30" s="69"/>
      <c r="F30" s="69"/>
      <c r="G30" s="70"/>
      <c r="H30" s="70"/>
      <c r="I30" s="97"/>
      <c r="J30" s="91"/>
      <c r="K30" s="92"/>
      <c r="L30" s="8"/>
      <c r="M30" s="44"/>
      <c r="N30" s="69"/>
      <c r="O30" s="13" t="s">
        <v>85</v>
      </c>
      <c r="P30" s="42"/>
      <c r="Q30" s="69"/>
      <c r="R30" s="37"/>
      <c r="S30" s="37"/>
      <c r="T30" s="37"/>
      <c r="U30" s="4"/>
      <c r="V30" s="4"/>
    </row>
    <row r="31" spans="1:22" ht="13.5" thickBot="1">
      <c r="A31" s="94">
        <v>3</v>
      </c>
      <c r="B31" s="194" t="str">
        <f>VLOOKUP(A31,'пр.взв.'!B7:D38,2,FALSE)</f>
        <v>Харченко Антон Петрович </v>
      </c>
      <c r="C31" s="89"/>
      <c r="D31" s="25"/>
      <c r="E31" s="68"/>
      <c r="F31" s="69"/>
      <c r="G31" s="69"/>
      <c r="H31" s="69"/>
      <c r="I31" s="68">
        <v>4</v>
      </c>
      <c r="J31" s="176" t="str">
        <f>VLOOKUP(I31,'пр.взв.'!B7:D38,2,FALSE)</f>
        <v>Котов Станислав Николаевич </v>
      </c>
      <c r="K31" s="177"/>
      <c r="L31" s="178"/>
      <c r="M31" s="89"/>
      <c r="N31" s="69"/>
      <c r="O31" s="69"/>
      <c r="P31" s="44"/>
      <c r="Q31" s="69"/>
      <c r="R31" s="37"/>
      <c r="S31" s="37"/>
      <c r="T31" s="37"/>
      <c r="U31" s="4"/>
      <c r="V31" s="4"/>
    </row>
    <row r="32" spans="1:22" ht="13.5" customHeight="1">
      <c r="A32" s="94"/>
      <c r="B32" s="196"/>
      <c r="C32" s="88"/>
      <c r="D32" s="25"/>
      <c r="E32" s="112">
        <v>9</v>
      </c>
      <c r="F32" s="199" t="str">
        <f>VLOOKUP(E32,'пр.взв.'!B7:D38,2,FALSE)</f>
        <v>Ефимов Денис Валерьевич</v>
      </c>
      <c r="G32" s="200"/>
      <c r="H32" s="201"/>
      <c r="I32" s="98"/>
      <c r="J32" s="179"/>
      <c r="K32" s="180"/>
      <c r="L32" s="181"/>
      <c r="M32" s="88"/>
      <c r="N32" s="90"/>
      <c r="O32" s="90"/>
      <c r="P32" s="44"/>
      <c r="Q32" s="112">
        <v>4</v>
      </c>
      <c r="R32" s="166" t="str">
        <f>VLOOKUP(Q32,'пр.взв.'!B7:D38,2,FALSE)</f>
        <v>Котов Станислав Николаевич </v>
      </c>
      <c r="S32" s="90"/>
      <c r="T32" s="90"/>
      <c r="U32" s="90"/>
      <c r="V32" s="4"/>
    </row>
    <row r="33" spans="1:22" ht="13.5" customHeight="1" thickBot="1">
      <c r="A33" s="111">
        <v>0</v>
      </c>
      <c r="B33" s="197" t="e">
        <f>VLOOKUP(A33,'пр.взв.'!B7:E38,2,FALSE)</f>
        <v>#N/A</v>
      </c>
      <c r="C33" s="37"/>
      <c r="D33" s="25"/>
      <c r="E33" s="26" t="s">
        <v>80</v>
      </c>
      <c r="F33" s="202"/>
      <c r="G33" s="203"/>
      <c r="H33" s="204"/>
      <c r="I33" s="113">
        <v>0</v>
      </c>
      <c r="J33" s="182" t="e">
        <f>VLOOKUP(I33,'пр.взв.'!B7:D38,2,FALSE)</f>
        <v>#N/A</v>
      </c>
      <c r="K33" s="183"/>
      <c r="L33" s="184"/>
      <c r="M33" s="90"/>
      <c r="N33" s="90"/>
      <c r="O33" s="90"/>
      <c r="P33" s="44"/>
      <c r="Q33" s="13" t="s">
        <v>85</v>
      </c>
      <c r="R33" s="167"/>
      <c r="S33" s="90"/>
      <c r="T33" s="90"/>
      <c r="U33" s="90"/>
      <c r="V33" s="4"/>
    </row>
    <row r="34" spans="1:22" ht="13.5" customHeight="1" thickBot="1">
      <c r="A34" s="111"/>
      <c r="B34" s="198"/>
      <c r="C34" s="37"/>
      <c r="D34" s="25"/>
      <c r="E34" s="69"/>
      <c r="F34" s="69"/>
      <c r="G34" s="69"/>
      <c r="H34" s="69"/>
      <c r="I34" s="114"/>
      <c r="J34" s="185"/>
      <c r="K34" s="186"/>
      <c r="L34" s="187"/>
      <c r="M34" s="69"/>
      <c r="N34" s="69"/>
      <c r="O34" s="69"/>
      <c r="P34" s="44"/>
      <c r="Q34" s="69"/>
      <c r="R34" s="37"/>
      <c r="S34" s="37"/>
      <c r="T34" s="37"/>
      <c r="U34" s="4"/>
      <c r="V34" s="4"/>
    </row>
    <row r="35" spans="1:22" ht="12.75">
      <c r="A35" s="4"/>
      <c r="B35" s="37"/>
      <c r="C35" s="68">
        <v>10</v>
      </c>
      <c r="D35" s="194" t="str">
        <f>VLOOKUP(C35,'пр.взв.'!B7:D38,2,FALSE)</f>
        <v>Сарсенов Тимур Нугурбекович</v>
      </c>
      <c r="E35" s="69"/>
      <c r="F35" s="69"/>
      <c r="G35" s="69"/>
      <c r="H35" s="69"/>
      <c r="I35" s="68"/>
      <c r="J35" s="70"/>
      <c r="K35" s="69"/>
      <c r="L35" s="69"/>
      <c r="M35" s="68">
        <v>7</v>
      </c>
      <c r="N35" s="176" t="str">
        <f>VLOOKUP(M35,'пр.взв.'!B7:D38,2,FALSE)</f>
        <v>Зуев Александр Александрович</v>
      </c>
      <c r="O35" s="189"/>
      <c r="P35" s="190"/>
      <c r="Q35" s="69"/>
      <c r="R35" s="37"/>
      <c r="S35" s="37"/>
      <c r="T35" s="37"/>
      <c r="U35" s="4"/>
      <c r="V35" s="4"/>
    </row>
    <row r="36" spans="2:22" ht="13.5" thickBot="1">
      <c r="B36" s="37"/>
      <c r="C36" s="37"/>
      <c r="D36" s="195"/>
      <c r="E36" s="69"/>
      <c r="F36" s="69"/>
      <c r="G36" s="69"/>
      <c r="H36" s="69"/>
      <c r="I36" s="69"/>
      <c r="J36" s="70"/>
      <c r="K36" s="69"/>
      <c r="L36" s="69"/>
      <c r="M36" s="69"/>
      <c r="N36" s="191"/>
      <c r="O36" s="192"/>
      <c r="P36" s="193"/>
      <c r="Q36" s="69"/>
      <c r="R36" s="37"/>
      <c r="S36" s="37"/>
      <c r="T36" s="37"/>
      <c r="U36" s="4"/>
      <c r="V36" s="4"/>
    </row>
    <row r="37" spans="1:22" ht="12.75">
      <c r="A37" s="33"/>
      <c r="B37" s="67"/>
      <c r="C37" s="67"/>
      <c r="D37" s="99"/>
      <c r="E37" s="71"/>
      <c r="F37" s="71"/>
      <c r="G37" s="71"/>
      <c r="H37" s="72"/>
      <c r="I37" s="72"/>
      <c r="J37" s="72"/>
      <c r="K37" s="71"/>
      <c r="L37" s="71"/>
      <c r="M37" s="71"/>
      <c r="N37" s="71"/>
      <c r="O37" s="71"/>
      <c r="P37" s="71"/>
      <c r="Q37" s="71"/>
      <c r="R37" s="67"/>
      <c r="S37" s="67"/>
      <c r="T37" s="67"/>
      <c r="U37" s="67"/>
      <c r="V37" s="67"/>
    </row>
    <row r="38" spans="1:22" ht="15.75">
      <c r="A38" s="188" t="str">
        <f>HYPERLINK('[1]реквизиты'!$A$6)</f>
        <v>Гл. судья, судья МК</v>
      </c>
      <c r="B38" s="188"/>
      <c r="C38" s="188"/>
      <c r="E38" s="78"/>
      <c r="F38" s="79"/>
      <c r="J38" s="81" t="str">
        <f>HYPERLINK('[1]реквизиты'!$G$6)</f>
        <v>В.А.Метелица</v>
      </c>
      <c r="K38" s="5"/>
      <c r="N38" s="73"/>
      <c r="O38" s="82" t="str">
        <f>HYPERLINK('[1]реквизиты'!$G$7)</f>
        <v>/Барнаул/</v>
      </c>
      <c r="P38" s="73"/>
      <c r="Q38" s="73"/>
      <c r="R38" s="4"/>
      <c r="S38" s="4"/>
      <c r="T38" s="4"/>
      <c r="U38" s="4"/>
      <c r="V38" s="4"/>
    </row>
    <row r="39" spans="1:17" ht="12.75">
      <c r="A39" s="34"/>
      <c r="B39" s="34"/>
      <c r="C39" s="34"/>
      <c r="D39" s="6"/>
      <c r="E39" s="84"/>
      <c r="F39" s="84"/>
      <c r="G39" s="84"/>
      <c r="H39" s="84"/>
      <c r="I39" s="84"/>
      <c r="J39" s="74"/>
      <c r="K39" s="74"/>
      <c r="L39" s="74"/>
      <c r="M39" s="74"/>
      <c r="N39" s="74"/>
      <c r="O39" s="74"/>
      <c r="P39" s="74"/>
      <c r="Q39" s="74"/>
    </row>
    <row r="40" spans="1:16" ht="15.75">
      <c r="A40" s="100" t="str">
        <f>HYPERLINK('[1]реквизиты'!$A$8)</f>
        <v>Гл. секретарь, судья МК</v>
      </c>
      <c r="B40" s="101"/>
      <c r="C40" s="102"/>
      <c r="D40" s="80"/>
      <c r="E40" s="80"/>
      <c r="F40" s="3"/>
      <c r="G40" s="3"/>
      <c r="H40" s="3"/>
      <c r="I40" s="3"/>
      <c r="J40" s="81" t="str">
        <f>HYPERLINK('[1]реквизиты'!$G$8)</f>
        <v>С.М.Трескин</v>
      </c>
      <c r="K40" s="73"/>
      <c r="L40" s="73"/>
      <c r="M40" s="73"/>
      <c r="O40" s="82" t="str">
        <f>HYPERLINK('[1]реквизиты'!$G$9)</f>
        <v>/Бийск/</v>
      </c>
      <c r="P40" s="74"/>
    </row>
    <row r="41" spans="4:20" ht="15">
      <c r="D41" s="78"/>
      <c r="E41" s="78"/>
      <c r="F41" s="79"/>
      <c r="G41" s="83"/>
      <c r="H41" s="83"/>
      <c r="I41" s="4"/>
      <c r="J41" s="4"/>
      <c r="K41" s="4"/>
      <c r="L41" s="4"/>
      <c r="M41" s="73"/>
      <c r="N41" s="73"/>
      <c r="O41" s="73"/>
      <c r="P41" s="73"/>
      <c r="Q41" s="4"/>
      <c r="R41" s="5"/>
      <c r="S41" s="74"/>
      <c r="T41" s="74"/>
    </row>
    <row r="42" spans="4:20" ht="15">
      <c r="D42" s="78"/>
      <c r="E42" s="78"/>
      <c r="F42" s="79"/>
      <c r="G42" s="83"/>
      <c r="H42" s="83"/>
      <c r="I42" s="4"/>
      <c r="J42" s="4"/>
      <c r="K42" s="4"/>
      <c r="L42" s="4"/>
      <c r="M42" s="73"/>
      <c r="N42" s="73"/>
      <c r="O42" s="73"/>
      <c r="P42" s="73"/>
      <c r="Q42" s="83"/>
      <c r="R42" s="5"/>
      <c r="S42" s="74"/>
      <c r="T42" s="74"/>
    </row>
    <row r="43" spans="10:20" ht="12.75">
      <c r="J43" s="4"/>
      <c r="K43" s="4"/>
      <c r="L43" s="4"/>
      <c r="M43" s="4"/>
      <c r="N43" s="4"/>
      <c r="O43" s="4"/>
      <c r="P43" s="4"/>
      <c r="Q43" s="4"/>
      <c r="S43" s="74"/>
      <c r="T43" s="74"/>
    </row>
    <row r="44" spans="2:18" ht="15">
      <c r="B44" s="57">
        <f>HYPERLINK('[1]реквизиты'!$A$22)</f>
      </c>
      <c r="C44" s="54"/>
      <c r="D44" s="78"/>
      <c r="E44" s="78"/>
      <c r="F44" s="78"/>
      <c r="G44" s="5"/>
      <c r="H44" s="5"/>
      <c r="M44" s="58">
        <f>HYPERLINK('[1]реквизиты'!$G$23)</f>
      </c>
      <c r="O44" s="74"/>
      <c r="P44" s="74"/>
      <c r="R44" s="5"/>
    </row>
    <row r="45" spans="5:17" ht="12.75"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</row>
    <row r="55" ht="12.75">
      <c r="D55" s="4"/>
    </row>
    <row r="57" spans="5:9" ht="12.75">
      <c r="E57" s="4"/>
      <c r="F57" s="4"/>
      <c r="G57" s="4"/>
      <c r="H57" s="4"/>
      <c r="I57" s="4"/>
    </row>
  </sheetData>
  <mergeCells count="88"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I19:M20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9:A10"/>
    <mergeCell ref="B9:B10"/>
    <mergeCell ref="C9:C10"/>
    <mergeCell ref="T7:T8"/>
    <mergeCell ref="I8:M9"/>
    <mergeCell ref="R9:R10"/>
    <mergeCell ref="T9:T10"/>
    <mergeCell ref="S9:S10"/>
    <mergeCell ref="A6:B6"/>
    <mergeCell ref="B7:B8"/>
    <mergeCell ref="C7:C8"/>
    <mergeCell ref="A7:A8"/>
    <mergeCell ref="T15:T16"/>
    <mergeCell ref="T17:T18"/>
    <mergeCell ref="C3:R3"/>
    <mergeCell ref="C4:R4"/>
    <mergeCell ref="S7:S8"/>
    <mergeCell ref="D11:D12"/>
    <mergeCell ref="R7:R8"/>
    <mergeCell ref="D7:D8"/>
    <mergeCell ref="D9:D10"/>
    <mergeCell ref="J5:L5"/>
    <mergeCell ref="D15:D16"/>
    <mergeCell ref="D17:D18"/>
    <mergeCell ref="T13:T14"/>
    <mergeCell ref="T21:T22"/>
    <mergeCell ref="T19:T20"/>
    <mergeCell ref="S21:S22"/>
    <mergeCell ref="S19:S20"/>
    <mergeCell ref="S17:S18"/>
    <mergeCell ref="S15:S16"/>
    <mergeCell ref="R17:R18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R32:R33"/>
    <mergeCell ref="J12:L12"/>
    <mergeCell ref="H23:N23"/>
    <mergeCell ref="J27:L28"/>
    <mergeCell ref="J31:L32"/>
    <mergeCell ref="J33:L34"/>
    <mergeCell ref="R15:R16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2009-11-01T13:07:25Z</cp:lastPrinted>
  <dcterms:created xsi:type="dcterms:W3CDTF">1996-10-08T23:32:33Z</dcterms:created>
  <dcterms:modified xsi:type="dcterms:W3CDTF">2009-11-01T13:07:50Z</dcterms:modified>
  <cp:category/>
  <cp:version/>
  <cp:contentType/>
  <cp:contentStatus/>
</cp:coreProperties>
</file>