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пр.взвешивания" sheetId="3" r:id="rId3"/>
    <sheet name="круги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<sst xmlns="http://schemas.openxmlformats.org/spreadsheetml/2006/main" count="170" uniqueCount="65">
  <si>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</si>
  <si>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</si>
  <si>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</si>
  <si>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</si>
  <si>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</si>
  <si>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</si>
  <si>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</si>
  <si>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</si>
  <si>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</si>
  <si>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</si>
  <si>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</si>
  <si>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</si>
  <si>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</si>
  <si>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</si>
  <si>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</si>
  <si>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</si>
  <si>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</si>
  <si>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</si>
  <si>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</si>
  <si>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</si>
  <si>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</si>
  <si>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</si>
  <si>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</si>
  <si>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</si>
  <si>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</si>
  <si>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</si>
  <si>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</si>
  <si>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</si>
  <si>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</si>
  <si>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</si>
  <si>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</si>
  <si>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</si>
  <si>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>в.к.          кг.</t>
  </si>
  <si>
    <t xml:space="preserve">ПРОТОКОЛ ХОДА СОРЕВНОВАНИЙ       </t>
  </si>
  <si>
    <t>ВСЕРОССИЙСКАЯ ФЕДЕРАЦИЯ САМБО</t>
  </si>
  <si>
    <t>Ф.И.О</t>
  </si>
  <si>
    <t>Саргатян Лилит Ашотовна</t>
  </si>
  <si>
    <t>26.11.95 1юн</t>
  </si>
  <si>
    <t>Москва МО</t>
  </si>
  <si>
    <t>Ватутина Н.В.</t>
  </si>
  <si>
    <t>Риянова Луиза Рамисовна</t>
  </si>
  <si>
    <t>23.05.94 1р</t>
  </si>
  <si>
    <t>ПФО Татарстан Бугульма МО</t>
  </si>
  <si>
    <t>Давыдов Г.Е. калугина Т.А.</t>
  </si>
  <si>
    <t>Егорова Арина Геннадьевна</t>
  </si>
  <si>
    <t>26.08.95 1р</t>
  </si>
  <si>
    <t>ЦФО Владимирская Александров ПР</t>
  </si>
  <si>
    <t>Савасеев ИМ</t>
  </si>
  <si>
    <t>Волкова Екатерина Васильевна</t>
  </si>
  <si>
    <t>10.05.95 1р</t>
  </si>
  <si>
    <t>СФО Томская обл МО</t>
  </si>
  <si>
    <t>Можаева Екатерина Константиновна</t>
  </si>
  <si>
    <t>С-Пб.</t>
  </si>
  <si>
    <t>Солдатов Н.В.Солдатов В.В.</t>
  </si>
  <si>
    <t>Семина Валерия Алексеевна</t>
  </si>
  <si>
    <t>ЦФО Московская МО</t>
  </si>
  <si>
    <t>Сапрыкин</t>
  </si>
  <si>
    <t>в.к.  40 кг.</t>
  </si>
  <si>
    <t>0</t>
  </si>
  <si>
    <t>4</t>
  </si>
  <si>
    <t>3</t>
  </si>
  <si>
    <t>7</t>
  </si>
  <si>
    <t>5</t>
  </si>
  <si>
    <t>.5-6</t>
  </si>
  <si>
    <t>Вышегородцев Д.Е. Вахмистрова Н.А.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</si>
</sst>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4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8" xfId="15" applyNumberFormat="1" applyFont="1" applyBorder="1" applyAlignment="1">
      <alignment horizontal="center"/>
    </xf>
    <xf numFmtId="49" fontId="0" fillId="0" borderId="6" xfId="15" applyNumberFormat="1" applyFont="1" applyBorder="1" applyAlignment="1">
      <alignment horizontal="center"/>
    </xf>
    <xf numFmtId="49" fontId="0" fillId="0" borderId="9" xfId="15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9" fontId="1" fillId="0" borderId="1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1" fillId="0" borderId="15" xfId="15" applyNumberFormat="1" applyFont="1" applyBorder="1" applyAlignment="1">
      <alignment horizontal="center"/>
    </xf>
    <xf numFmtId="49" fontId="0" fillId="0" borderId="16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1" fillId="0" borderId="18" xfId="15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" fillId="0" borderId="8" xfId="15" applyNumberFormat="1" applyFont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1" fillId="0" borderId="17" xfId="15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21" xfId="15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5" fillId="0" borderId="0" xfId="15" applyFont="1" applyAlignment="1">
      <alignment/>
    </xf>
    <xf numFmtId="0" fontId="1" fillId="0" borderId="23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2" fillId="3" borderId="27" xfId="15" applyNumberFormat="1" applyFont="1" applyFill="1" applyBorder="1" applyAlignment="1" applyProtection="1">
      <alignment horizontal="center" vertical="center" wrapText="1"/>
      <protection/>
    </xf>
    <xf numFmtId="0" fontId="12" fillId="3" borderId="28" xfId="15" applyNumberFormat="1" applyFont="1" applyFill="1" applyBorder="1" applyAlignment="1" applyProtection="1">
      <alignment horizontal="center" vertical="center" wrapText="1"/>
      <protection/>
    </xf>
    <xf numFmtId="0" fontId="12" fillId="3" borderId="29" xfId="1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4" borderId="27" xfId="15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0" borderId="7" xfId="15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6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32" xfId="0" applyNumberFormat="1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4" fillId="0" borderId="52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53" xfId="15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4" fillId="0" borderId="57" xfId="15" applyFont="1" applyBorder="1" applyAlignment="1">
      <alignment horizontal="center" vertical="center" wrapText="1"/>
    </xf>
    <xf numFmtId="0" fontId="4" fillId="0" borderId="36" xfId="15" applyFont="1" applyBorder="1" applyAlignment="1">
      <alignment horizontal="center" vertical="center" wrapText="1"/>
    </xf>
    <xf numFmtId="0" fontId="4" fillId="0" borderId="41" xfId="15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43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5" xfId="15" applyFont="1" applyBorder="1" applyAlignment="1">
      <alignment horizontal="center" vertical="center" wrapText="1"/>
    </xf>
    <xf numFmtId="0" fontId="4" fillId="0" borderId="35" xfId="15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1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" fontId="1" fillId="0" borderId="2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14" fontId="4" fillId="0" borderId="63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14" fontId="4" fillId="0" borderId="6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70"/>
  <sheetViews>
    <sheetView tabSelected="1" workbookViewId="0" topLeftCell="A13">
      <selection activeCell="B37" sqref="B37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4.5742187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4.8515625" style="0" customWidth="1"/>
    <col min="13" max="13" width="14.28125" style="0" customWidth="1"/>
    <col min="14" max="14" width="15.28125" style="0" customWidth="1"/>
    <col min="16" max="16" width="16.28125" style="0" customWidth="1"/>
  </cols>
  <sheetData>
    <row r="1" spans="1:16" ht="22.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2.5" customHeight="1" thickBot="1">
      <c r="A2" s="87" t="s">
        <v>33</v>
      </c>
      <c r="B2" s="88"/>
      <c r="C2" s="88"/>
      <c r="D2" s="88"/>
      <c r="E2" s="88"/>
      <c r="F2" s="88"/>
      <c r="G2" s="88"/>
      <c r="H2" s="88"/>
      <c r="I2" s="88"/>
      <c r="K2" s="89" t="str">
        <f>HYPERLINK('[3]реквизиты'!$L$7)</f>
        <v>ИТОГОВЫЙ ПРОТОКОЛ</v>
      </c>
      <c r="L2" s="89"/>
      <c r="M2" s="89"/>
      <c r="N2" s="89"/>
      <c r="O2" s="89"/>
      <c r="P2" s="89"/>
    </row>
    <row r="3" spans="1:16" ht="31.5" customHeight="1" thickBot="1">
      <c r="A3" s="34"/>
      <c r="B3" s="58"/>
      <c r="C3" s="58"/>
      <c r="D3" s="83" t="str">
        <f>HYPERLINK('[2]реквизиты'!$A$2)</f>
        <v>Первенство России по самбо среди девушек 1993-94 г.р.</v>
      </c>
      <c r="E3" s="84"/>
      <c r="F3" s="84"/>
      <c r="G3" s="84"/>
      <c r="H3" s="84"/>
      <c r="I3" s="84"/>
      <c r="J3" s="84"/>
      <c r="K3" s="84"/>
      <c r="L3" s="84"/>
      <c r="M3" s="85"/>
      <c r="N3" s="58"/>
      <c r="O3" s="58"/>
      <c r="P3" s="58"/>
    </row>
    <row r="4" spans="1:16" ht="24.75" customHeight="1" thickBot="1">
      <c r="A4" s="81" t="str">
        <f>HYPERLINK('[2]реквизиты'!$A$3)</f>
        <v>23-27 ноября 2009г.    Г.Ржев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28.5" customHeight="1" thickBot="1">
      <c r="A5" s="5" t="s">
        <v>7</v>
      </c>
      <c r="D5" s="5"/>
      <c r="G5" s="86" t="s">
        <v>32</v>
      </c>
      <c r="H5" s="86"/>
      <c r="I5" s="86"/>
      <c r="N5" s="5"/>
      <c r="O5" s="114" t="str">
        <f>HYPERLINK('пр.взвешивания'!E3)</f>
        <v>в.к.  40 кг.</v>
      </c>
      <c r="P5" s="115"/>
    </row>
    <row r="6" spans="1:16" ht="18.75" customHeight="1" thickBot="1">
      <c r="A6" s="110" t="s">
        <v>0</v>
      </c>
      <c r="B6" s="110" t="s">
        <v>1</v>
      </c>
      <c r="C6" s="110" t="s">
        <v>2</v>
      </c>
      <c r="D6" s="110" t="s">
        <v>3</v>
      </c>
      <c r="E6" s="174" t="s">
        <v>4</v>
      </c>
      <c r="F6" s="175"/>
      <c r="G6" s="176"/>
      <c r="H6" s="148" t="s">
        <v>5</v>
      </c>
      <c r="I6" s="110" t="s">
        <v>6</v>
      </c>
      <c r="K6" s="104" t="s">
        <v>6</v>
      </c>
      <c r="L6" s="106" t="s">
        <v>1</v>
      </c>
      <c r="M6" s="108" t="s">
        <v>17</v>
      </c>
      <c r="N6" s="108" t="s">
        <v>18</v>
      </c>
      <c r="O6" s="108" t="s">
        <v>19</v>
      </c>
      <c r="P6" s="112" t="s">
        <v>20</v>
      </c>
    </row>
    <row r="7" spans="1:16" ht="15" customHeight="1" thickBot="1">
      <c r="A7" s="111"/>
      <c r="B7" s="111"/>
      <c r="C7" s="111"/>
      <c r="D7" s="111"/>
      <c r="E7" s="1">
        <v>1</v>
      </c>
      <c r="F7" s="2">
        <v>2</v>
      </c>
      <c r="G7" s="3">
        <v>3</v>
      </c>
      <c r="H7" s="149"/>
      <c r="I7" s="111"/>
      <c r="K7" s="105"/>
      <c r="L7" s="107"/>
      <c r="M7" s="109"/>
      <c r="N7" s="109"/>
      <c r="O7" s="109"/>
      <c r="P7" s="113"/>
    </row>
    <row r="8" spans="1:16" ht="15" customHeight="1">
      <c r="A8" s="130">
        <v>1</v>
      </c>
      <c r="B8" s="150" t="str">
        <f>VLOOKUP(A8,'пр.взвешивания'!B6:E15,2,FALSE)</f>
        <v>Риянова Луиза Рамисовна</v>
      </c>
      <c r="C8" s="166" t="str">
        <f>VLOOKUP(A8,'пр.взвешивания'!B6:E15,3,FALSE)</f>
        <v>23.05.94 1р</v>
      </c>
      <c r="D8" s="167" t="str">
        <f>VLOOKUP(A8,'пр.взвешивания'!B6:E15,4,FALSE)</f>
        <v>ПФО Татарстан Бугульма МО</v>
      </c>
      <c r="E8" s="44"/>
      <c r="F8" s="10" t="s">
        <v>58</v>
      </c>
      <c r="G8" s="11" t="s">
        <v>58</v>
      </c>
      <c r="H8" s="156">
        <f>SUM(E8:G8)</f>
        <v>0</v>
      </c>
      <c r="I8" s="157">
        <v>3</v>
      </c>
      <c r="J8" s="79">
        <v>6</v>
      </c>
      <c r="K8" s="101">
        <v>1</v>
      </c>
      <c r="L8" s="102" t="str">
        <f>VLOOKUP(J8,'пр.взвешивания'!B6:G15,2,FALSE)</f>
        <v>Волкова Екатерина Васильевна</v>
      </c>
      <c r="M8" s="100" t="str">
        <f>VLOOKUP(J8,'пр.взвешивания'!B6:G15,3,FALSE)</f>
        <v>10.05.95 1р</v>
      </c>
      <c r="N8" s="103" t="str">
        <f>VLOOKUP(J8,'пр.взвешивания'!B6:G15,4,FALSE)</f>
        <v>СФО Томская обл МО</v>
      </c>
      <c r="O8" s="100">
        <f>VLOOKUP(J8,'пр.взвешивания'!B6:G15,5,FALSE)</f>
        <v>0</v>
      </c>
      <c r="P8" s="100" t="str">
        <f>VLOOKUP(J8,'пр.взвешивания'!B6:G15,6,FALSE)</f>
        <v>Вышегородцев Д.Е. Вахмистрова Н.А.</v>
      </c>
    </row>
    <row r="9" spans="1:16" ht="15" customHeight="1">
      <c r="A9" s="126"/>
      <c r="B9" s="151"/>
      <c r="C9" s="158"/>
      <c r="D9" s="160"/>
      <c r="E9" s="45"/>
      <c r="F9" s="52"/>
      <c r="G9" s="71"/>
      <c r="H9" s="132"/>
      <c r="I9" s="133"/>
      <c r="J9" s="79"/>
      <c r="K9" s="78"/>
      <c r="L9" s="93"/>
      <c r="M9" s="94"/>
      <c r="N9" s="96"/>
      <c r="O9" s="94"/>
      <c r="P9" s="94"/>
    </row>
    <row r="10" spans="1:16" ht="15" customHeight="1">
      <c r="A10" s="126">
        <v>2</v>
      </c>
      <c r="B10" s="224" t="s">
        <v>36</v>
      </c>
      <c r="C10" s="170" t="s">
        <v>37</v>
      </c>
      <c r="D10" s="172" t="s">
        <v>38</v>
      </c>
      <c r="E10" s="38" t="s">
        <v>59</v>
      </c>
      <c r="F10" s="49"/>
      <c r="G10" s="53">
        <v>0</v>
      </c>
      <c r="H10" s="131" t="s">
        <v>59</v>
      </c>
      <c r="I10" s="133">
        <v>2</v>
      </c>
      <c r="J10" s="79"/>
      <c r="K10" s="78">
        <v>2</v>
      </c>
      <c r="L10" s="228" t="s">
        <v>51</v>
      </c>
      <c r="M10" s="232">
        <v>34224</v>
      </c>
      <c r="N10" s="230" t="s">
        <v>52</v>
      </c>
      <c r="O10" s="226"/>
      <c r="P10" s="228" t="s">
        <v>53</v>
      </c>
    </row>
    <row r="11" spans="1:16" ht="15" customHeight="1">
      <c r="A11" s="126"/>
      <c r="B11" s="225"/>
      <c r="C11" s="171"/>
      <c r="D11" s="173"/>
      <c r="E11" s="42"/>
      <c r="F11" s="50"/>
      <c r="G11" s="54"/>
      <c r="H11" s="132"/>
      <c r="I11" s="133"/>
      <c r="J11" s="79"/>
      <c r="K11" s="78"/>
      <c r="L11" s="229"/>
      <c r="M11" s="234"/>
      <c r="N11" s="231"/>
      <c r="O11" s="227"/>
      <c r="P11" s="229"/>
    </row>
    <row r="12" spans="1:16" ht="15" customHeight="1">
      <c r="A12" s="126">
        <v>3</v>
      </c>
      <c r="B12" s="135" t="str">
        <f>VLOOKUP(A12,'пр.взвешивания'!B10:E19,2,FALSE)</f>
        <v>Семина Валерия Алексеевна</v>
      </c>
      <c r="C12" s="158">
        <f>VLOOKUP(A12,'пр.взвешивания'!B10:E19,3,FALSE)</f>
        <v>34542</v>
      </c>
      <c r="D12" s="160" t="str">
        <f>VLOOKUP(A12,'пр.взвешивания'!B10:E19,4,FALSE)</f>
        <v>ЦФО Московская МО</v>
      </c>
      <c r="E12" s="46" t="s">
        <v>60</v>
      </c>
      <c r="F12" s="51">
        <v>4</v>
      </c>
      <c r="G12" s="72"/>
      <c r="H12" s="131" t="s">
        <v>61</v>
      </c>
      <c r="I12" s="133">
        <v>1</v>
      </c>
      <c r="J12" s="79">
        <v>3</v>
      </c>
      <c r="K12" s="78">
        <v>3</v>
      </c>
      <c r="L12" s="228" t="s">
        <v>54</v>
      </c>
      <c r="M12" s="232">
        <v>34542</v>
      </c>
      <c r="N12" s="230" t="s">
        <v>55</v>
      </c>
      <c r="O12" s="226"/>
      <c r="P12" s="228" t="s">
        <v>56</v>
      </c>
    </row>
    <row r="13" spans="1:16" ht="15" customHeight="1" thickBot="1">
      <c r="A13" s="134"/>
      <c r="B13" s="136"/>
      <c r="C13" s="159"/>
      <c r="D13" s="161"/>
      <c r="E13" s="47"/>
      <c r="F13" s="43"/>
      <c r="G13" s="57"/>
      <c r="H13" s="141"/>
      <c r="I13" s="142"/>
      <c r="J13" s="79"/>
      <c r="K13" s="78"/>
      <c r="L13" s="229"/>
      <c r="M13" s="233"/>
      <c r="N13" s="231"/>
      <c r="O13" s="227"/>
      <c r="P13" s="229"/>
    </row>
    <row r="14" spans="1:16" ht="15" customHeight="1" thickBot="1">
      <c r="A14" s="5" t="s">
        <v>30</v>
      </c>
      <c r="B14" s="8"/>
      <c r="C14" s="8"/>
      <c r="D14" s="8"/>
      <c r="E14" s="18"/>
      <c r="F14" s="18"/>
      <c r="G14" s="18"/>
      <c r="H14" s="70"/>
      <c r="I14" s="8"/>
      <c r="J14" s="79">
        <v>2</v>
      </c>
      <c r="K14" s="78">
        <v>3</v>
      </c>
      <c r="L14" s="92" t="str">
        <f>VLOOKUP(J14,'пр.взвешивания'!B6:G15,2,FALSE)</f>
        <v>Саргатян Лилит Ашотовна</v>
      </c>
      <c r="M14" s="90" t="str">
        <f>VLOOKUP(J14,'пр.взвешивания'!B6:G15,3,FALSE)</f>
        <v>26.11.95 1юн</v>
      </c>
      <c r="N14" s="95" t="str">
        <f>VLOOKUP(J14,'пр.взвешивания'!B6:G15,4,FALSE)</f>
        <v>Москва МО</v>
      </c>
      <c r="O14" s="90">
        <f>VLOOKUP(J14,'пр.взвешивания'!B6:G15,5,FALSE)</f>
        <v>0</v>
      </c>
      <c r="P14" s="90" t="str">
        <f>VLOOKUP(J14,'пр.взвешивания'!B6:G15,6,FALSE)</f>
        <v>Ватутина Н.В.</v>
      </c>
    </row>
    <row r="15" spans="1:16" ht="15" customHeight="1" thickBot="1">
      <c r="A15" s="110" t="s">
        <v>0</v>
      </c>
      <c r="B15" s="110" t="s">
        <v>1</v>
      </c>
      <c r="C15" s="110" t="s">
        <v>2</v>
      </c>
      <c r="D15" s="110" t="s">
        <v>3</v>
      </c>
      <c r="E15" s="145" t="s">
        <v>4</v>
      </c>
      <c r="F15" s="146"/>
      <c r="G15" s="147"/>
      <c r="H15" s="148" t="s">
        <v>5</v>
      </c>
      <c r="I15" s="110" t="s">
        <v>6</v>
      </c>
      <c r="J15" s="79"/>
      <c r="K15" s="78"/>
      <c r="L15" s="93"/>
      <c r="M15" s="94"/>
      <c r="N15" s="96"/>
      <c r="O15" s="94"/>
      <c r="P15" s="94"/>
    </row>
    <row r="16" spans="1:16" ht="15" customHeight="1" thickBot="1">
      <c r="A16" s="111"/>
      <c r="B16" s="111"/>
      <c r="C16" s="111"/>
      <c r="D16" s="111"/>
      <c r="E16" s="19">
        <v>1</v>
      </c>
      <c r="F16" s="20">
        <v>2</v>
      </c>
      <c r="G16" s="21">
        <v>3</v>
      </c>
      <c r="H16" s="149"/>
      <c r="I16" s="111"/>
      <c r="J16" s="79">
        <v>1</v>
      </c>
      <c r="K16" s="217" t="s">
        <v>63</v>
      </c>
      <c r="L16" s="92" t="str">
        <f>VLOOKUP(J16,'пр.взвешивания'!B6:G15,2,FALSE)</f>
        <v>Риянова Луиза Рамисовна</v>
      </c>
      <c r="M16" s="90" t="str">
        <f>VLOOKUP(J16,'пр.взвешивания'!B6:G15,3,FALSE)</f>
        <v>23.05.94 1р</v>
      </c>
      <c r="N16" s="95" t="str">
        <f>VLOOKUP(J16,'пр.взвешивания'!B6:G15,4,FALSE)</f>
        <v>ПФО Татарстан Бугульма МО</v>
      </c>
      <c r="O16" s="90">
        <f>VLOOKUP(J16,'пр.взвешивания'!B6:F15,5,FALSE)</f>
        <v>0</v>
      </c>
      <c r="P16" s="90" t="str">
        <f>VLOOKUP(J16,'пр.взвешивания'!B6:G15,6,FALSE)</f>
        <v>Давыдов Г.Е. калугина Т.А.</v>
      </c>
    </row>
    <row r="17" spans="1:16" ht="15" customHeight="1">
      <c r="A17" s="130">
        <v>4</v>
      </c>
      <c r="B17" s="150" t="str">
        <f>VLOOKUP(A17,'пр.взвешивания'!B6:E15,2,FALSE)</f>
        <v>Егорова Арина Геннадьевна</v>
      </c>
      <c r="C17" s="152" t="str">
        <f>VLOOKUP(A17,'пр.взвешивания'!B6:E15,3,FALSE)</f>
        <v>26.08.95 1р</v>
      </c>
      <c r="D17" s="154" t="str">
        <f>VLOOKUP(A17,'пр.взвешивания'!B6:E15,4,FALSE)</f>
        <v>ЦФО Владимирская Александров ПР</v>
      </c>
      <c r="E17" s="9"/>
      <c r="F17" s="10" t="s">
        <v>58</v>
      </c>
      <c r="G17" s="11" t="s">
        <v>58</v>
      </c>
      <c r="H17" s="156">
        <f>SUM(E17:G17)</f>
        <v>0</v>
      </c>
      <c r="I17" s="157">
        <v>3</v>
      </c>
      <c r="J17" s="79"/>
      <c r="K17" s="78"/>
      <c r="L17" s="93"/>
      <c r="M17" s="94"/>
      <c r="N17" s="96"/>
      <c r="O17" s="94"/>
      <c r="P17" s="94"/>
    </row>
    <row r="18" spans="1:16" ht="15" customHeight="1">
      <c r="A18" s="126"/>
      <c r="B18" s="151"/>
      <c r="C18" s="153"/>
      <c r="D18" s="155"/>
      <c r="E18" s="12"/>
      <c r="F18" s="13"/>
      <c r="G18" s="14"/>
      <c r="H18" s="132"/>
      <c r="I18" s="133"/>
      <c r="J18" s="79">
        <v>4</v>
      </c>
      <c r="K18" s="78" t="s">
        <v>63</v>
      </c>
      <c r="L18" s="92" t="str">
        <f>VLOOKUP(J18,'пр.взвешивания'!B6:G15,2,FALSE)</f>
        <v>Егорова Арина Геннадьевна</v>
      </c>
      <c r="M18" s="90" t="str">
        <f>VLOOKUP(J18,'пр.взвешивания'!B6:G15,3,FALSE)</f>
        <v>26.08.95 1р</v>
      </c>
      <c r="N18" s="95" t="str">
        <f>VLOOKUP(J18,'пр.взвешивания'!B6:G15,4,FALSE)</f>
        <v>ЦФО Владимирская Александров ПР</v>
      </c>
      <c r="O18" s="90">
        <f>VLOOKUP(J18,'пр.взвешивания'!B6:G15,5,FALSE)</f>
        <v>0</v>
      </c>
      <c r="P18" s="90" t="str">
        <f>VLOOKUP(J18,'пр.взвешивания'!B6:G15,6,FALSE)</f>
        <v>Савасеев ИМ</v>
      </c>
    </row>
    <row r="19" spans="1:16" ht="15" customHeight="1" thickBot="1">
      <c r="A19" s="126">
        <v>5</v>
      </c>
      <c r="B19" s="143" t="str">
        <f>VLOOKUP(A19,'пр.взвешивания'!B8:E17,2,FALSE)</f>
        <v>Можаева Екатерина Константиновна</v>
      </c>
      <c r="C19" s="162">
        <f>VLOOKUP(A19,'пр.взвешивания'!B8:E17,3,FALSE)</f>
        <v>34224</v>
      </c>
      <c r="D19" s="164" t="str">
        <f>VLOOKUP(A19,'пр.взвешивания'!B8:E17,4,FALSE)</f>
        <v>С-Пб.</v>
      </c>
      <c r="E19" s="15" t="s">
        <v>59</v>
      </c>
      <c r="F19" s="49"/>
      <c r="G19" s="53">
        <v>3</v>
      </c>
      <c r="H19" s="131" t="s">
        <v>61</v>
      </c>
      <c r="I19" s="133">
        <v>1</v>
      </c>
      <c r="J19" s="79"/>
      <c r="K19" s="97"/>
      <c r="L19" s="98"/>
      <c r="M19" s="91"/>
      <c r="N19" s="99"/>
      <c r="O19" s="91"/>
      <c r="P19" s="91"/>
    </row>
    <row r="20" spans="1:9" ht="15" customHeight="1">
      <c r="A20" s="126"/>
      <c r="B20" s="144"/>
      <c r="C20" s="163"/>
      <c r="D20" s="165"/>
      <c r="E20" s="16"/>
      <c r="F20" s="50"/>
      <c r="G20" s="54"/>
      <c r="H20" s="132"/>
      <c r="I20" s="133"/>
    </row>
    <row r="21" spans="1:9" ht="15" customHeight="1">
      <c r="A21" s="126">
        <v>6</v>
      </c>
      <c r="B21" s="135" t="str">
        <f>VLOOKUP(A21,'пр.взвешивания'!B10:E19,2,FALSE)</f>
        <v>Волкова Екатерина Васильевна</v>
      </c>
      <c r="C21" s="137" t="str">
        <f>VLOOKUP(A21,'пр.взвешивания'!B10:E19,3,FALSE)</f>
        <v>10.05.95 1р</v>
      </c>
      <c r="D21" s="139" t="str">
        <f>VLOOKUP(A21,'пр.взвешивания'!B10:E19,4,FALSE)</f>
        <v>СФО Томская обл МО</v>
      </c>
      <c r="E21" s="15" t="s">
        <v>59</v>
      </c>
      <c r="F21" s="55">
        <v>1</v>
      </c>
      <c r="G21" s="56"/>
      <c r="H21" s="131" t="s">
        <v>62</v>
      </c>
      <c r="I21" s="133">
        <v>2</v>
      </c>
    </row>
    <row r="22" spans="1:9" ht="15" customHeight="1" thickBot="1">
      <c r="A22" s="134"/>
      <c r="B22" s="136"/>
      <c r="C22" s="138"/>
      <c r="D22" s="140"/>
      <c r="E22" s="17"/>
      <c r="F22" s="43"/>
      <c r="G22" s="57"/>
      <c r="H22" s="141"/>
      <c r="I22" s="142"/>
    </row>
    <row r="23" ht="15" customHeight="1"/>
    <row r="24" spans="2:8" ht="12.75">
      <c r="B24" t="s">
        <v>28</v>
      </c>
      <c r="E24" s="116" t="s">
        <v>25</v>
      </c>
      <c r="F24" s="116"/>
      <c r="G24" s="40"/>
      <c r="H24" s="40"/>
    </row>
    <row r="25" spans="5:8" ht="13.5" thickBot="1">
      <c r="E25" s="36"/>
      <c r="F25" s="36"/>
      <c r="G25" s="36"/>
      <c r="H25" s="36"/>
    </row>
    <row r="26" spans="1:17" ht="12.75" customHeight="1" thickBot="1">
      <c r="A26" s="223">
        <v>3</v>
      </c>
      <c r="B26" s="221" t="s">
        <v>54</v>
      </c>
      <c r="C26" s="218">
        <v>34542</v>
      </c>
      <c r="D26" s="219" t="s">
        <v>55</v>
      </c>
      <c r="E26" s="59"/>
      <c r="F26" s="59"/>
      <c r="G26" s="59"/>
      <c r="H26" s="41"/>
      <c r="Q26" s="30"/>
    </row>
    <row r="27" spans="1:17" ht="12.75" customHeight="1">
      <c r="A27" s="78"/>
      <c r="B27" s="222"/>
      <c r="C27" s="171"/>
      <c r="D27" s="220"/>
      <c r="E27" s="74">
        <v>6</v>
      </c>
      <c r="F27" s="59"/>
      <c r="G27" s="60"/>
      <c r="H27" s="36"/>
      <c r="I27" s="34"/>
      <c r="J27" s="34"/>
      <c r="K27" s="34"/>
      <c r="L27" s="34"/>
      <c r="M27" s="34"/>
      <c r="N27" s="34"/>
      <c r="O27" s="34"/>
      <c r="P27" s="34"/>
      <c r="Q27" s="30"/>
    </row>
    <row r="28" spans="1:17" ht="12.75" customHeight="1" thickBot="1">
      <c r="A28" s="117">
        <v>6</v>
      </c>
      <c r="B28" s="119" t="str">
        <f>VLOOKUP(A28,'пр.взвешивания'!B6:C17,2,FALSE)</f>
        <v>Волкова Екатерина Васильевна</v>
      </c>
      <c r="C28" s="121" t="str">
        <f>VLOOKUP(A28,'пр.взвешивания'!B6:G19,3,FALSE)</f>
        <v>10.05.95 1р</v>
      </c>
      <c r="D28" s="123" t="str">
        <f>VLOOKUP(A28,'пр.взвешивания'!B6:G17,4,FALSE)</f>
        <v>СФО Томская обл МО</v>
      </c>
      <c r="E28" s="75"/>
      <c r="F28" s="62"/>
      <c r="G28" s="60"/>
      <c r="H28" s="36"/>
      <c r="I28" s="66" t="str">
        <f>HYPERLINK('[2]реквизиты'!$A$6)</f>
        <v>Гл. судья, судья МК</v>
      </c>
      <c r="J28" s="67"/>
      <c r="K28" s="67"/>
      <c r="L28" s="34"/>
      <c r="M28" s="30"/>
      <c r="N28" s="30"/>
      <c r="O28" s="68" t="str">
        <f>HYPERLINK('[2]реквизиты'!$G$6)</f>
        <v>Рычев С.В.</v>
      </c>
      <c r="P28" s="34"/>
      <c r="Q28" s="30"/>
    </row>
    <row r="29" spans="1:17" ht="12.75" customHeight="1" thickBot="1">
      <c r="A29" s="118"/>
      <c r="B29" s="120"/>
      <c r="C29" s="122"/>
      <c r="D29" s="124"/>
      <c r="E29" s="59"/>
      <c r="F29" s="63"/>
      <c r="G29" s="64">
        <v>6</v>
      </c>
      <c r="H29" s="36"/>
      <c r="I29" s="67"/>
      <c r="J29" s="67"/>
      <c r="K29" s="67"/>
      <c r="L29" s="34"/>
      <c r="M29" s="32"/>
      <c r="N29" s="32"/>
      <c r="O29" s="31" t="str">
        <f>HYPERLINK('[2]реквизиты'!$G$7)</f>
        <v>/Александров/</v>
      </c>
      <c r="P29" s="34"/>
      <c r="Q29" s="30"/>
    </row>
    <row r="30" spans="1:17" ht="12.75" customHeight="1" thickBot="1">
      <c r="A30" s="125">
        <v>5</v>
      </c>
      <c r="B30" s="127" t="str">
        <f>VLOOKUP(A30,'пр.взвешивания'!B6:C19,2,FALSE)</f>
        <v>Можаева Екатерина Константиновна</v>
      </c>
      <c r="C30" s="128">
        <f>VLOOKUP(A30,'пр.взвешивания'!B6:G21,3,FALSE)</f>
        <v>34224</v>
      </c>
      <c r="D30" s="129" t="str">
        <f>VLOOKUP(A30,'пр.взвешивания'!B6:G19,4,FALSE)</f>
        <v>С-Пб.</v>
      </c>
      <c r="E30" s="59"/>
      <c r="F30" s="60"/>
      <c r="G30" s="61"/>
      <c r="H30" s="36"/>
      <c r="I30" s="69"/>
      <c r="J30" s="69"/>
      <c r="K30" s="69"/>
      <c r="L30" s="34"/>
      <c r="M30" s="37"/>
      <c r="N30" s="37"/>
      <c r="O30" s="34"/>
      <c r="P30" s="34"/>
      <c r="Q30" s="30"/>
    </row>
    <row r="31" spans="1:16" ht="12.75" customHeight="1">
      <c r="A31" s="126"/>
      <c r="B31" s="119"/>
      <c r="C31" s="121"/>
      <c r="D31" s="123"/>
      <c r="E31" s="74">
        <v>5</v>
      </c>
      <c r="F31" s="65"/>
      <c r="G31" s="60"/>
      <c r="H31" s="41"/>
      <c r="I31" s="66" t="str">
        <f>HYPERLINK('[4]реквизиты'!$A$22)</f>
        <v>Гл. секретарь, судья МК</v>
      </c>
      <c r="J31" s="67"/>
      <c r="K31" s="67"/>
      <c r="L31" s="34"/>
      <c r="M31" s="33"/>
      <c r="N31" s="33"/>
      <c r="O31" s="68" t="str">
        <f>HYPERLINK('[2]реквизиты'!$G$8)</f>
        <v>Кондрашкина Л.Ф.</v>
      </c>
      <c r="P31" s="34"/>
    </row>
    <row r="32" spans="1:16" ht="12.75" customHeight="1" thickBot="1">
      <c r="A32" s="117">
        <v>2</v>
      </c>
      <c r="B32" s="119" t="str">
        <f>VLOOKUP(A32,'пр.взвешивания'!B6:C21,2,FALSE)</f>
        <v>Саргатян Лилит Ашотовна</v>
      </c>
      <c r="C32" s="121" t="str">
        <f>VLOOKUP(A32,'пр.взвешивания'!B6:G23,3,FALSE)</f>
        <v>26.11.95 1юн</v>
      </c>
      <c r="D32" s="123" t="str">
        <f>VLOOKUP(A32,'пр.взвешивания'!B6:G21,4,FALSE)</f>
        <v>Москва МО</v>
      </c>
      <c r="E32" s="75"/>
      <c r="F32" s="59"/>
      <c r="G32" s="60"/>
      <c r="H32" s="41"/>
      <c r="I32" s="69"/>
      <c r="J32" s="69"/>
      <c r="K32" s="69"/>
      <c r="L32" s="34"/>
      <c r="M32" s="34"/>
      <c r="N32" s="34"/>
      <c r="O32" s="31" t="str">
        <f>HYPERLINK('[2]реквизиты'!$G$9)</f>
        <v>/Коломна/</v>
      </c>
      <c r="P32" s="34"/>
    </row>
    <row r="33" spans="1:16" ht="12.75" customHeight="1" thickBot="1">
      <c r="A33" s="118"/>
      <c r="B33" s="120"/>
      <c r="C33" s="122"/>
      <c r="D33" s="124"/>
      <c r="E33" s="59"/>
      <c r="F33" s="59"/>
      <c r="G33" s="59"/>
      <c r="H33" s="41"/>
      <c r="I33" s="27"/>
      <c r="J33" s="27"/>
      <c r="K33" s="27"/>
      <c r="L33" s="34"/>
      <c r="M33" s="34"/>
      <c r="N33" s="34"/>
      <c r="O33" s="31">
        <f>HYPERLINK('[2]реквизиты'!$G$23)</f>
      </c>
      <c r="P33" s="34"/>
    </row>
    <row r="34" spans="5:9" ht="12.75" customHeight="1">
      <c r="E34" s="36"/>
      <c r="F34" s="36"/>
      <c r="G34" s="36"/>
      <c r="H34" s="41"/>
      <c r="I34" s="35"/>
    </row>
    <row r="37" spans="1:8" ht="36.75" customHeight="1">
      <c r="A37" s="8"/>
      <c r="B37" s="8"/>
      <c r="C37" s="8"/>
      <c r="D37" s="8"/>
      <c r="E37" s="39"/>
      <c r="F37" s="39"/>
      <c r="G37" s="39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35.25" customHeight="1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mergeCells count="122">
    <mergeCell ref="H8:H9"/>
    <mergeCell ref="H10:H11"/>
    <mergeCell ref="I10:I11"/>
    <mergeCell ref="A6:A7"/>
    <mergeCell ref="I8:I9"/>
    <mergeCell ref="B6:B7"/>
    <mergeCell ref="C6:C7"/>
    <mergeCell ref="D6:D7"/>
    <mergeCell ref="E6:G6"/>
    <mergeCell ref="H6:H7"/>
    <mergeCell ref="H12:H13"/>
    <mergeCell ref="I12:I13"/>
    <mergeCell ref="A8:A9"/>
    <mergeCell ref="B8:B9"/>
    <mergeCell ref="C8:C9"/>
    <mergeCell ref="D8:D9"/>
    <mergeCell ref="A10:A11"/>
    <mergeCell ref="B10:B11"/>
    <mergeCell ref="C10:C11"/>
    <mergeCell ref="D10:D11"/>
    <mergeCell ref="B15:B16"/>
    <mergeCell ref="C15:C16"/>
    <mergeCell ref="D15:D16"/>
    <mergeCell ref="C19:C20"/>
    <mergeCell ref="D19:D20"/>
    <mergeCell ref="A12:A13"/>
    <mergeCell ref="B12:B13"/>
    <mergeCell ref="C12:C13"/>
    <mergeCell ref="D12:D13"/>
    <mergeCell ref="E15:G15"/>
    <mergeCell ref="H15:H16"/>
    <mergeCell ref="I15:I16"/>
    <mergeCell ref="A17:A18"/>
    <mergeCell ref="B17:B18"/>
    <mergeCell ref="C17:C18"/>
    <mergeCell ref="D17:D18"/>
    <mergeCell ref="H17:H18"/>
    <mergeCell ref="I17:I18"/>
    <mergeCell ref="A15:A16"/>
    <mergeCell ref="H19:H20"/>
    <mergeCell ref="I19:I20"/>
    <mergeCell ref="A21:A22"/>
    <mergeCell ref="B21:B22"/>
    <mergeCell ref="C21:C22"/>
    <mergeCell ref="D21:D22"/>
    <mergeCell ref="H21:H22"/>
    <mergeCell ref="I21:I22"/>
    <mergeCell ref="A19:A20"/>
    <mergeCell ref="B19:B20"/>
    <mergeCell ref="B28:B29"/>
    <mergeCell ref="C28:C29"/>
    <mergeCell ref="D28:D29"/>
    <mergeCell ref="A26:A27"/>
    <mergeCell ref="B26:B27"/>
    <mergeCell ref="C26:C27"/>
    <mergeCell ref="D26:D27"/>
    <mergeCell ref="E24:F24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N6:N7"/>
    <mergeCell ref="O6:O7"/>
    <mergeCell ref="P6:P7"/>
    <mergeCell ref="O5:P5"/>
    <mergeCell ref="K6:K7"/>
    <mergeCell ref="L6:L7"/>
    <mergeCell ref="M6:M7"/>
    <mergeCell ref="I6:I7"/>
    <mergeCell ref="O8:O9"/>
    <mergeCell ref="P8:P9"/>
    <mergeCell ref="K10:K11"/>
    <mergeCell ref="L10:L11"/>
    <mergeCell ref="M10:M11"/>
    <mergeCell ref="N10:N11"/>
    <mergeCell ref="K8:K9"/>
    <mergeCell ref="L8:L9"/>
    <mergeCell ref="M8:M9"/>
    <mergeCell ref="N8:N9"/>
    <mergeCell ref="K12:K13"/>
    <mergeCell ref="L12:L13"/>
    <mergeCell ref="M12:M13"/>
    <mergeCell ref="N12:N13"/>
    <mergeCell ref="K18:K19"/>
    <mergeCell ref="L18:L19"/>
    <mergeCell ref="M18:M19"/>
    <mergeCell ref="N18:N19"/>
    <mergeCell ref="O10:O11"/>
    <mergeCell ref="P10:P11"/>
    <mergeCell ref="O12:O13"/>
    <mergeCell ref="P12:P13"/>
    <mergeCell ref="K14:K15"/>
    <mergeCell ref="O14:O15"/>
    <mergeCell ref="P14:P15"/>
    <mergeCell ref="N14:N15"/>
    <mergeCell ref="O18:O19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A1:P1"/>
    <mergeCell ref="A4:P4"/>
    <mergeCell ref="D3:M3"/>
    <mergeCell ref="G5:I5"/>
    <mergeCell ref="A2:I2"/>
    <mergeCell ref="K2:P2"/>
    <mergeCell ref="J16:J17"/>
    <mergeCell ref="J18:J19"/>
    <mergeCell ref="J8:J9"/>
    <mergeCell ref="J10:J11"/>
    <mergeCell ref="J12:J13"/>
    <mergeCell ref="J14:J15"/>
  </mergeCells>
  <printOptions horizontalCentered="1" verticalCentered="1"/>
  <pageMargins left="0" right="0" top="0.5905511811023623" bottom="0.1968503937007874" header="0.5118110236220472" footer="0.5118110236220472"/>
  <pageSetup fitToHeight="1" fitToWidth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2">
      <selection activeCell="A27" sqref="A27:I40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73" t="str">
        <f>HYPERLINK('пр.взвешивания'!E3)</f>
        <v>в.к.  40 кг.</v>
      </c>
    </row>
    <row r="2" ht="12.75">
      <c r="C2" s="25" t="s">
        <v>21</v>
      </c>
    </row>
    <row r="3" ht="12.75">
      <c r="C3" s="26" t="s">
        <v>22</v>
      </c>
    </row>
    <row r="4" spans="1:9" ht="12.75">
      <c r="A4" s="177" t="s">
        <v>23</v>
      </c>
      <c r="B4" s="177" t="s">
        <v>0</v>
      </c>
      <c r="C4" s="171" t="s">
        <v>1</v>
      </c>
      <c r="D4" s="177" t="s">
        <v>2</v>
      </c>
      <c r="E4" s="177" t="s">
        <v>3</v>
      </c>
      <c r="F4" s="177" t="s">
        <v>9</v>
      </c>
      <c r="G4" s="177" t="s">
        <v>10</v>
      </c>
      <c r="H4" s="177" t="s">
        <v>11</v>
      </c>
      <c r="I4" s="177" t="s">
        <v>12</v>
      </c>
    </row>
    <row r="5" spans="1:9" ht="12.75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2.75">
      <c r="A6" s="178"/>
      <c r="B6" s="179">
        <v>3</v>
      </c>
      <c r="C6" s="168" t="s">
        <v>54</v>
      </c>
      <c r="D6" s="185">
        <v>34542</v>
      </c>
      <c r="E6" s="172" t="s">
        <v>55</v>
      </c>
      <c r="F6" s="163"/>
      <c r="G6" s="182"/>
      <c r="H6" s="183"/>
      <c r="I6" s="177"/>
    </row>
    <row r="7" spans="1:9" ht="12.75">
      <c r="A7" s="178"/>
      <c r="B7" s="177"/>
      <c r="C7" s="169"/>
      <c r="D7" s="171"/>
      <c r="E7" s="173"/>
      <c r="F7" s="163"/>
      <c r="G7" s="163"/>
      <c r="H7" s="183"/>
      <c r="I7" s="177"/>
    </row>
    <row r="8" spans="1:9" ht="12.75">
      <c r="A8" s="184"/>
      <c r="B8" s="179">
        <v>6</v>
      </c>
      <c r="C8" s="180" t="str">
        <f>VLOOKUP(B8,'пр.взвешивания'!B8:D15,2,FALSE)</f>
        <v>Волкова Екатерина Васильевна</v>
      </c>
      <c r="D8" s="181" t="str">
        <f>VLOOKUP(C8,'пр.взвешивания'!C8:E15,2,FALSE)</f>
        <v>10.05.95 1р</v>
      </c>
      <c r="E8" s="181" t="str">
        <f>VLOOKUP(D8,'пр.взвешивания'!D8:F15,2,FALSE)</f>
        <v>СФО Томская обл МО</v>
      </c>
      <c r="F8" s="163"/>
      <c r="G8" s="163"/>
      <c r="H8" s="177"/>
      <c r="I8" s="177"/>
    </row>
    <row r="9" spans="1:9" ht="12.75">
      <c r="A9" s="184"/>
      <c r="B9" s="177"/>
      <c r="C9" s="180"/>
      <c r="D9" s="181"/>
      <c r="E9" s="181"/>
      <c r="F9" s="163"/>
      <c r="G9" s="163"/>
      <c r="H9" s="177"/>
      <c r="I9" s="177"/>
    </row>
    <row r="10" ht="24.75" customHeight="1">
      <c r="E10" s="27" t="s">
        <v>24</v>
      </c>
    </row>
    <row r="11" spans="5:9" ht="24.75" customHeight="1">
      <c r="E11" s="27" t="s">
        <v>7</v>
      </c>
      <c r="F11" s="28"/>
      <c r="G11" s="28"/>
      <c r="H11" s="28"/>
      <c r="I11" s="28"/>
    </row>
    <row r="12" spans="5:9" ht="24.75" customHeight="1">
      <c r="E12" s="27" t="s">
        <v>8</v>
      </c>
      <c r="F12" s="28"/>
      <c r="G12" s="28"/>
      <c r="H12" s="28"/>
      <c r="I12" s="28"/>
    </row>
    <row r="13" ht="24.75" customHeight="1"/>
    <row r="14" ht="24.75" customHeight="1">
      <c r="F14" s="73" t="str">
        <f>HYPERLINK('пр.взвешивания'!E3)</f>
        <v>в.к.  40 кг.</v>
      </c>
    </row>
    <row r="15" ht="12.75">
      <c r="C15" s="26" t="s">
        <v>22</v>
      </c>
    </row>
    <row r="16" spans="1:9" ht="12.75">
      <c r="A16" s="177" t="s">
        <v>23</v>
      </c>
      <c r="B16" s="177" t="s">
        <v>0</v>
      </c>
      <c r="C16" s="171" t="s">
        <v>1</v>
      </c>
      <c r="D16" s="177" t="s">
        <v>2</v>
      </c>
      <c r="E16" s="177" t="s">
        <v>3</v>
      </c>
      <c r="F16" s="177" t="s">
        <v>9</v>
      </c>
      <c r="G16" s="177" t="s">
        <v>10</v>
      </c>
      <c r="H16" s="177" t="s">
        <v>11</v>
      </c>
      <c r="I16" s="177" t="s">
        <v>12</v>
      </c>
    </row>
    <row r="17" spans="1:9" ht="12.75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2.75">
      <c r="A18" s="178"/>
      <c r="B18" s="179">
        <v>5</v>
      </c>
      <c r="C18" s="180" t="str">
        <f>VLOOKUP(B18,'пр.взвешивания'!B6:C15,2,FALSE)</f>
        <v>Можаева Екатерина Константиновна</v>
      </c>
      <c r="D18" s="181">
        <f>VLOOKUP(C18,'пр.взвешивания'!C6:D15,2,FALSE)</f>
        <v>34224</v>
      </c>
      <c r="E18" s="181" t="str">
        <f>VLOOKUP(D18,'пр.взвешивания'!D6:E15,2,FALSE)</f>
        <v>С-Пб.</v>
      </c>
      <c r="F18" s="163"/>
      <c r="G18" s="182"/>
      <c r="H18" s="183"/>
      <c r="I18" s="177"/>
    </row>
    <row r="19" spans="1:9" ht="12.75">
      <c r="A19" s="178"/>
      <c r="B19" s="177"/>
      <c r="C19" s="180"/>
      <c r="D19" s="181"/>
      <c r="E19" s="181"/>
      <c r="F19" s="163"/>
      <c r="G19" s="163"/>
      <c r="H19" s="183"/>
      <c r="I19" s="177"/>
    </row>
    <row r="20" spans="1:9" ht="12.75">
      <c r="A20" s="184"/>
      <c r="B20" s="179">
        <v>2</v>
      </c>
      <c r="C20" s="180" t="str">
        <f>VLOOKUP(B20,'пр.взвешивания'!B6:C15,2,FALSE)</f>
        <v>Саргатян Лилит Ашотовна</v>
      </c>
      <c r="D20" s="180" t="str">
        <f>VLOOKUP(C20,'пр.взвешивания'!C6:D15,2,FALSE)</f>
        <v>26.11.95 1юн</v>
      </c>
      <c r="E20" s="180" t="str">
        <f>VLOOKUP(D20,'пр.взвешивания'!D6:E15,2,FALSE)</f>
        <v>Москва МО</v>
      </c>
      <c r="F20" s="163"/>
      <c r="G20" s="163"/>
      <c r="H20" s="177"/>
      <c r="I20" s="177"/>
    </row>
    <row r="21" spans="1:9" ht="12.75">
      <c r="A21" s="184"/>
      <c r="B21" s="177"/>
      <c r="C21" s="180"/>
      <c r="D21" s="180"/>
      <c r="E21" s="180"/>
      <c r="F21" s="163"/>
      <c r="G21" s="163"/>
      <c r="H21" s="177"/>
      <c r="I21" s="177"/>
    </row>
    <row r="22" ht="24.75" customHeight="1">
      <c r="E22" s="27" t="s">
        <v>24</v>
      </c>
    </row>
    <row r="23" spans="5:9" ht="24.75" customHeight="1">
      <c r="E23" s="27" t="s">
        <v>7</v>
      </c>
      <c r="F23" s="28"/>
      <c r="G23" s="28"/>
      <c r="H23" s="28"/>
      <c r="I23" s="28"/>
    </row>
    <row r="24" spans="5:9" ht="24.75" customHeight="1">
      <c r="E24" s="27" t="s">
        <v>8</v>
      </c>
      <c r="F24" s="28"/>
      <c r="G24" s="28"/>
      <c r="H24" s="28"/>
      <c r="I24" s="28"/>
    </row>
    <row r="25" ht="24.75" customHeight="1"/>
    <row r="26" ht="24.75" customHeight="1"/>
    <row r="27" spans="3:6" ht="28.5" customHeight="1">
      <c r="C27" s="29" t="s">
        <v>25</v>
      </c>
      <c r="D27" s="27" t="s">
        <v>29</v>
      </c>
      <c r="F27" s="73" t="str">
        <f>HYPERLINK('пр.взвешивания'!E3)</f>
        <v>в.к.  40 кг.</v>
      </c>
    </row>
    <row r="28" spans="1:9" ht="12.75">
      <c r="A28" s="177" t="s">
        <v>23</v>
      </c>
      <c r="B28" s="177" t="s">
        <v>0</v>
      </c>
      <c r="C28" s="171" t="s">
        <v>1</v>
      </c>
      <c r="D28" s="177" t="s">
        <v>2</v>
      </c>
      <c r="E28" s="177" t="s">
        <v>3</v>
      </c>
      <c r="F28" s="177" t="s">
        <v>9</v>
      </c>
      <c r="G28" s="177" t="s">
        <v>10</v>
      </c>
      <c r="H28" s="177" t="s">
        <v>11</v>
      </c>
      <c r="I28" s="177" t="s">
        <v>12</v>
      </c>
    </row>
    <row r="29" spans="1:9" ht="12.75">
      <c r="A29" s="170"/>
      <c r="B29" s="170"/>
      <c r="C29" s="170"/>
      <c r="D29" s="170"/>
      <c r="E29" s="170"/>
      <c r="F29" s="170"/>
      <c r="G29" s="170"/>
      <c r="H29" s="170"/>
      <c r="I29" s="170"/>
    </row>
    <row r="30" spans="1:9" ht="12.75">
      <c r="A30" s="178"/>
      <c r="B30" s="177">
        <v>6</v>
      </c>
      <c r="C30" s="180" t="str">
        <f>VLOOKUP(B30,'пр.взвешивания'!B6:C15,2,FALSE)</f>
        <v>Волкова Екатерина Васильевна</v>
      </c>
      <c r="D30" s="180" t="str">
        <f>VLOOKUP(C30,'пр.взвешивания'!C6:D15,2,FALSE)</f>
        <v>10.05.95 1р</v>
      </c>
      <c r="E30" s="180" t="str">
        <f>VLOOKUP(D30,'пр.взвешивания'!D6:E15,2,FALSE)</f>
        <v>СФО Томская обл МО</v>
      </c>
      <c r="F30" s="163"/>
      <c r="G30" s="182"/>
      <c r="H30" s="183"/>
      <c r="I30" s="177"/>
    </row>
    <row r="31" spans="1:9" ht="12.75">
      <c r="A31" s="178"/>
      <c r="B31" s="177"/>
      <c r="C31" s="180"/>
      <c r="D31" s="180"/>
      <c r="E31" s="180"/>
      <c r="F31" s="163"/>
      <c r="G31" s="163"/>
      <c r="H31" s="183"/>
      <c r="I31" s="177"/>
    </row>
    <row r="32" spans="1:9" ht="12.75">
      <c r="A32" s="184"/>
      <c r="B32" s="177">
        <v>5</v>
      </c>
      <c r="C32" s="180" t="str">
        <f>VLOOKUP(B32,'пр.взвешивания'!B6:C15,2,FALSE)</f>
        <v>Можаева Екатерина Константиновна</v>
      </c>
      <c r="D32" s="180">
        <f>VLOOKUP(C32,'пр.взвешивания'!C6:D15,2,FALSE)</f>
        <v>34224</v>
      </c>
      <c r="E32" s="180" t="str">
        <f>VLOOKUP(D32,'пр.взвешивания'!D6:E15,2,FALSE)</f>
        <v>С-Пб.</v>
      </c>
      <c r="F32" s="163"/>
      <c r="G32" s="163"/>
      <c r="H32" s="177"/>
      <c r="I32" s="177"/>
    </row>
    <row r="33" spans="1:9" ht="12.75">
      <c r="A33" s="184"/>
      <c r="B33" s="177"/>
      <c r="C33" s="180"/>
      <c r="D33" s="180"/>
      <c r="E33" s="180"/>
      <c r="F33" s="163"/>
      <c r="G33" s="163"/>
      <c r="H33" s="177"/>
      <c r="I33" s="177"/>
    </row>
    <row r="34" ht="24.75" customHeight="1">
      <c r="E34" s="27" t="s">
        <v>24</v>
      </c>
    </row>
    <row r="35" spans="5:9" ht="24.75" customHeight="1">
      <c r="E35" s="27" t="s">
        <v>7</v>
      </c>
      <c r="F35" s="28"/>
      <c r="G35" s="28"/>
      <c r="H35" s="28"/>
      <c r="I35" s="28"/>
    </row>
    <row r="36" spans="5:9" ht="24.75" customHeight="1">
      <c r="E36" s="27" t="s">
        <v>8</v>
      </c>
      <c r="F36" s="28"/>
      <c r="G36" s="28"/>
      <c r="H36" s="28"/>
      <c r="I36" s="2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88"/>
  <sheetViews>
    <sheetView workbookViewId="0" topLeftCell="A1">
      <selection activeCell="C23" sqref="C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82" t="str">
        <f>HYPERLINK('[2]реквизиты'!$A$2)</f>
        <v>Первенство России по самбо среди девушек 1993-94 г.р.</v>
      </c>
      <c r="B1" s="190"/>
      <c r="C1" s="190"/>
      <c r="D1" s="190"/>
      <c r="E1" s="190"/>
      <c r="F1" s="190"/>
      <c r="G1" s="190"/>
    </row>
    <row r="2" spans="1:7" ht="20.25" customHeight="1">
      <c r="A2" s="81" t="str">
        <f>HYPERLINK('[2]реквизиты'!$A$3)</f>
        <v>23-27 ноября 2009г.    Г.Ржев</v>
      </c>
      <c r="B2" s="81"/>
      <c r="C2" s="81"/>
      <c r="D2" s="81"/>
      <c r="E2" s="81"/>
      <c r="F2" s="81"/>
      <c r="G2" s="81"/>
    </row>
    <row r="3" ht="30.75" customHeight="1">
      <c r="E3" t="s">
        <v>57</v>
      </c>
    </row>
    <row r="4" spans="1:7" ht="12.75" customHeight="1">
      <c r="A4" s="177" t="s">
        <v>16</v>
      </c>
      <c r="B4" s="197" t="s">
        <v>0</v>
      </c>
      <c r="C4" s="177" t="s">
        <v>35</v>
      </c>
      <c r="D4" s="177" t="s">
        <v>17</v>
      </c>
      <c r="E4" s="177" t="s">
        <v>18</v>
      </c>
      <c r="F4" s="177" t="s">
        <v>19</v>
      </c>
      <c r="G4" s="177" t="s">
        <v>20</v>
      </c>
    </row>
    <row r="5" spans="1:7" ht="12.75">
      <c r="A5" s="177"/>
      <c r="B5" s="197"/>
      <c r="C5" s="177"/>
      <c r="D5" s="177"/>
      <c r="E5" s="177"/>
      <c r="F5" s="177"/>
      <c r="G5" s="177"/>
    </row>
    <row r="6" spans="1:7" ht="12.75" customHeight="1">
      <c r="A6" s="177">
        <v>1</v>
      </c>
      <c r="B6" s="194">
        <v>2</v>
      </c>
      <c r="C6" s="168" t="s">
        <v>36</v>
      </c>
      <c r="D6" s="170" t="s">
        <v>37</v>
      </c>
      <c r="E6" s="172" t="s">
        <v>38</v>
      </c>
      <c r="F6" s="187"/>
      <c r="G6" s="168" t="s">
        <v>39</v>
      </c>
    </row>
    <row r="7" spans="1:7" ht="12.75">
      <c r="A7" s="177"/>
      <c r="B7" s="194"/>
      <c r="C7" s="169"/>
      <c r="D7" s="171"/>
      <c r="E7" s="173"/>
      <c r="F7" s="188"/>
      <c r="G7" s="169"/>
    </row>
    <row r="8" spans="1:7" ht="12.75" customHeight="1">
      <c r="A8" s="177">
        <v>2</v>
      </c>
      <c r="B8" s="194">
        <v>1</v>
      </c>
      <c r="C8" s="195" t="s">
        <v>40</v>
      </c>
      <c r="D8" s="177" t="s">
        <v>41</v>
      </c>
      <c r="E8" s="196" t="s">
        <v>42</v>
      </c>
      <c r="F8" s="183"/>
      <c r="G8" s="195" t="s">
        <v>43</v>
      </c>
    </row>
    <row r="9" spans="1:7" ht="12.75">
      <c r="A9" s="177"/>
      <c r="B9" s="194"/>
      <c r="C9" s="195"/>
      <c r="D9" s="177"/>
      <c r="E9" s="196"/>
      <c r="F9" s="183"/>
      <c r="G9" s="195"/>
    </row>
    <row r="10" spans="1:7" ht="12.75" customHeight="1">
      <c r="A10" s="177">
        <v>3</v>
      </c>
      <c r="B10" s="194">
        <v>4</v>
      </c>
      <c r="C10" s="195" t="s">
        <v>44</v>
      </c>
      <c r="D10" s="177" t="s">
        <v>45</v>
      </c>
      <c r="E10" s="196" t="s">
        <v>46</v>
      </c>
      <c r="F10" s="183"/>
      <c r="G10" s="195" t="s">
        <v>47</v>
      </c>
    </row>
    <row r="11" spans="1:7" ht="12.75">
      <c r="A11" s="177"/>
      <c r="B11" s="194"/>
      <c r="C11" s="195"/>
      <c r="D11" s="177"/>
      <c r="E11" s="196"/>
      <c r="F11" s="183"/>
      <c r="G11" s="195"/>
    </row>
    <row r="12" spans="1:7" ht="12.75" customHeight="1">
      <c r="A12" s="177">
        <v>4</v>
      </c>
      <c r="B12" s="194">
        <v>6</v>
      </c>
      <c r="C12" s="168" t="s">
        <v>48</v>
      </c>
      <c r="D12" s="185" t="s">
        <v>49</v>
      </c>
      <c r="E12" s="172" t="s">
        <v>50</v>
      </c>
      <c r="F12" s="187"/>
      <c r="G12" s="168" t="s">
        <v>64</v>
      </c>
    </row>
    <row r="13" spans="1:7" ht="12.75">
      <c r="A13" s="177"/>
      <c r="B13" s="194"/>
      <c r="C13" s="169"/>
      <c r="D13" s="186"/>
      <c r="E13" s="173"/>
      <c r="F13" s="188"/>
      <c r="G13" s="169"/>
    </row>
    <row r="14" spans="1:7" ht="12.75" customHeight="1">
      <c r="A14" s="177">
        <v>5</v>
      </c>
      <c r="B14" s="194">
        <v>5</v>
      </c>
      <c r="C14" s="168" t="s">
        <v>51</v>
      </c>
      <c r="D14" s="185">
        <v>34224</v>
      </c>
      <c r="E14" s="172" t="s">
        <v>52</v>
      </c>
      <c r="F14" s="187"/>
      <c r="G14" s="168" t="s">
        <v>53</v>
      </c>
    </row>
    <row r="15" spans="1:7" ht="12.75">
      <c r="A15" s="177"/>
      <c r="B15" s="194"/>
      <c r="C15" s="169"/>
      <c r="D15" s="186"/>
      <c r="E15" s="173"/>
      <c r="F15" s="188"/>
      <c r="G15" s="169"/>
    </row>
    <row r="16" spans="1:8" ht="12.75" customHeight="1">
      <c r="A16" s="170">
        <v>6</v>
      </c>
      <c r="B16" s="192">
        <v>3</v>
      </c>
      <c r="C16" s="168" t="s">
        <v>54</v>
      </c>
      <c r="D16" s="185">
        <v>34542</v>
      </c>
      <c r="E16" s="172" t="s">
        <v>55</v>
      </c>
      <c r="F16" s="187"/>
      <c r="G16" s="168" t="s">
        <v>56</v>
      </c>
      <c r="H16" s="4"/>
    </row>
    <row r="17" spans="1:8" ht="12.75">
      <c r="A17" s="171"/>
      <c r="B17" s="193"/>
      <c r="C17" s="169"/>
      <c r="D17" s="171"/>
      <c r="E17" s="173"/>
      <c r="F17" s="188"/>
      <c r="G17" s="169"/>
      <c r="H17" s="4"/>
    </row>
    <row r="18" spans="1:8" ht="12.75">
      <c r="A18" s="191"/>
      <c r="B18" s="191"/>
      <c r="C18" s="191"/>
      <c r="D18" s="191"/>
      <c r="E18" s="191"/>
      <c r="F18" s="191"/>
      <c r="G18" s="191"/>
      <c r="H18" s="4"/>
    </row>
    <row r="19" spans="1:8" ht="12.75">
      <c r="A19" s="191"/>
      <c r="B19" s="191"/>
      <c r="C19" s="191"/>
      <c r="D19" s="191"/>
      <c r="E19" s="191"/>
      <c r="F19" s="191"/>
      <c r="G19" s="191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189"/>
      <c r="B26" s="189"/>
      <c r="C26" s="189"/>
      <c r="D26" s="189"/>
      <c r="E26" s="189"/>
      <c r="F26" s="189"/>
      <c r="G26" s="189"/>
      <c r="H26" s="4"/>
    </row>
    <row r="27" spans="1:8" ht="12.75">
      <c r="A27" s="189"/>
      <c r="B27" s="189"/>
      <c r="C27" s="189"/>
      <c r="D27" s="189"/>
      <c r="E27" s="189"/>
      <c r="F27" s="189"/>
      <c r="G27" s="189"/>
      <c r="H27" s="4"/>
    </row>
    <row r="28" spans="1:8" ht="12.75">
      <c r="A28" s="189"/>
      <c r="B28" s="189"/>
      <c r="C28" s="189"/>
      <c r="D28" s="189"/>
      <c r="E28" s="189"/>
      <c r="F28" s="189"/>
      <c r="G28" s="191"/>
      <c r="H28" s="4"/>
    </row>
    <row r="29" spans="1:8" ht="12.75">
      <c r="A29" s="189"/>
      <c r="B29" s="189"/>
      <c r="C29" s="189"/>
      <c r="D29" s="189"/>
      <c r="E29" s="189"/>
      <c r="F29" s="189"/>
      <c r="G29" s="191"/>
      <c r="H29" s="4"/>
    </row>
    <row r="30" spans="1:8" ht="12.75">
      <c r="A30" s="189"/>
      <c r="B30" s="189"/>
      <c r="C30" s="189"/>
      <c r="D30" s="189"/>
      <c r="E30" s="189"/>
      <c r="F30" s="189"/>
      <c r="G30" s="189"/>
      <c r="H30" s="4"/>
    </row>
    <row r="31" spans="1:8" ht="12.75">
      <c r="A31" s="189"/>
      <c r="B31" s="189"/>
      <c r="C31" s="189"/>
      <c r="D31" s="189"/>
      <c r="E31" s="189"/>
      <c r="F31" s="189"/>
      <c r="G31" s="189"/>
      <c r="H31" s="4"/>
    </row>
    <row r="32" spans="1:8" ht="12.75">
      <c r="A32" s="189"/>
      <c r="B32" s="189"/>
      <c r="C32" s="189"/>
      <c r="D32" s="189"/>
      <c r="E32" s="189"/>
      <c r="F32" s="189"/>
      <c r="G32" s="191"/>
      <c r="H32" s="4"/>
    </row>
    <row r="33" spans="1:8" ht="12.75">
      <c r="A33" s="189"/>
      <c r="B33" s="189"/>
      <c r="C33" s="189"/>
      <c r="D33" s="189"/>
      <c r="E33" s="189"/>
      <c r="F33" s="189"/>
      <c r="G33" s="191"/>
      <c r="H33" s="4"/>
    </row>
    <row r="34" spans="1:8" ht="12.75">
      <c r="A34" s="189"/>
      <c r="B34" s="189"/>
      <c r="C34" s="189"/>
      <c r="D34" s="189"/>
      <c r="E34" s="189"/>
      <c r="F34" s="189"/>
      <c r="G34" s="189"/>
      <c r="H34" s="4"/>
    </row>
    <row r="35" spans="1:8" ht="12.75">
      <c r="A35" s="189"/>
      <c r="B35" s="189"/>
      <c r="C35" s="189"/>
      <c r="D35" s="189"/>
      <c r="E35" s="189"/>
      <c r="F35" s="189"/>
      <c r="G35" s="189"/>
      <c r="H35" s="4"/>
    </row>
    <row r="36" spans="1:8" ht="12.75">
      <c r="A36" s="189"/>
      <c r="B36" s="189"/>
      <c r="C36" s="189"/>
      <c r="D36" s="189"/>
      <c r="E36" s="189"/>
      <c r="F36" s="189"/>
      <c r="G36" s="191"/>
      <c r="H36" s="4"/>
    </row>
    <row r="37" spans="1:8" ht="12.75">
      <c r="A37" s="189"/>
      <c r="B37" s="189"/>
      <c r="C37" s="189"/>
      <c r="D37" s="189"/>
      <c r="E37" s="189"/>
      <c r="F37" s="189"/>
      <c r="G37" s="191"/>
      <c r="H37" s="4"/>
    </row>
    <row r="38" spans="1:8" ht="12.75">
      <c r="A38" s="189"/>
      <c r="B38" s="189"/>
      <c r="C38" s="189"/>
      <c r="D38" s="189"/>
      <c r="E38" s="189"/>
      <c r="F38" s="189"/>
      <c r="G38" s="189"/>
      <c r="H38" s="4"/>
    </row>
    <row r="39" spans="1:8" ht="12.75">
      <c r="A39" s="189"/>
      <c r="B39" s="189"/>
      <c r="C39" s="189"/>
      <c r="D39" s="189"/>
      <c r="E39" s="189"/>
      <c r="F39" s="189"/>
      <c r="G39" s="189"/>
      <c r="H39" s="4"/>
    </row>
    <row r="40" spans="1:8" ht="12.75">
      <c r="A40" s="189"/>
      <c r="B40" s="189"/>
      <c r="C40" s="189"/>
      <c r="D40" s="189"/>
      <c r="E40" s="189"/>
      <c r="F40" s="189"/>
      <c r="G40" s="191"/>
      <c r="H40" s="4"/>
    </row>
    <row r="41" spans="1:8" ht="12.75">
      <c r="A41" s="189"/>
      <c r="B41" s="189"/>
      <c r="C41" s="189"/>
      <c r="D41" s="189"/>
      <c r="E41" s="189"/>
      <c r="F41" s="189"/>
      <c r="G41" s="191"/>
      <c r="H41" s="4"/>
    </row>
    <row r="42" spans="1:8" ht="12.75">
      <c r="A42" s="189"/>
      <c r="B42" s="189"/>
      <c r="C42" s="189"/>
      <c r="D42" s="189"/>
      <c r="E42" s="189"/>
      <c r="F42" s="189"/>
      <c r="G42" s="189"/>
      <c r="H42" s="4"/>
    </row>
    <row r="43" spans="1:8" ht="12.75">
      <c r="A43" s="189"/>
      <c r="B43" s="189"/>
      <c r="C43" s="189"/>
      <c r="D43" s="189"/>
      <c r="E43" s="189"/>
      <c r="F43" s="189"/>
      <c r="G43" s="189"/>
      <c r="H43" s="4"/>
    </row>
    <row r="44" spans="1:8" ht="12.75">
      <c r="A44" s="189"/>
      <c r="B44" s="189"/>
      <c r="C44" s="189"/>
      <c r="D44" s="189"/>
      <c r="E44" s="189"/>
      <c r="F44" s="189"/>
      <c r="G44" s="191"/>
      <c r="H44" s="4"/>
    </row>
    <row r="45" spans="1:8" ht="12.75">
      <c r="A45" s="189"/>
      <c r="B45" s="189"/>
      <c r="C45" s="189"/>
      <c r="D45" s="189"/>
      <c r="E45" s="189"/>
      <c r="F45" s="189"/>
      <c r="G45" s="191"/>
      <c r="H45" s="4"/>
    </row>
    <row r="46" spans="1:8" ht="12.75">
      <c r="A46" s="189"/>
      <c r="B46" s="189"/>
      <c r="C46" s="189"/>
      <c r="D46" s="189"/>
      <c r="E46" s="189"/>
      <c r="F46" s="189"/>
      <c r="G46" s="189"/>
      <c r="H46" s="4"/>
    </row>
    <row r="47" spans="1:8" ht="12.75">
      <c r="A47" s="189"/>
      <c r="B47" s="189"/>
      <c r="C47" s="189"/>
      <c r="D47" s="189"/>
      <c r="E47" s="189"/>
      <c r="F47" s="189"/>
      <c r="G47" s="189"/>
      <c r="H47" s="4"/>
    </row>
    <row r="48" spans="1:8" ht="12.75">
      <c r="A48" s="189"/>
      <c r="B48" s="189"/>
      <c r="C48" s="189"/>
      <c r="D48" s="189"/>
      <c r="E48" s="189"/>
      <c r="F48" s="189"/>
      <c r="G48" s="191"/>
      <c r="H48" s="4"/>
    </row>
    <row r="49" spans="1:8" ht="12.75">
      <c r="A49" s="189"/>
      <c r="B49" s="189"/>
      <c r="C49" s="189"/>
      <c r="D49" s="189"/>
      <c r="E49" s="189"/>
      <c r="F49" s="189"/>
      <c r="G49" s="191"/>
      <c r="H49" s="4"/>
    </row>
    <row r="50" spans="1:8" ht="12.75">
      <c r="A50" s="189"/>
      <c r="B50" s="189"/>
      <c r="C50" s="189"/>
      <c r="D50" s="189"/>
      <c r="E50" s="189"/>
      <c r="F50" s="189"/>
      <c r="G50" s="189"/>
      <c r="H50" s="4"/>
    </row>
    <row r="51" spans="1:8" ht="12.75">
      <c r="A51" s="189"/>
      <c r="B51" s="189"/>
      <c r="C51" s="189"/>
      <c r="D51" s="189"/>
      <c r="E51" s="189"/>
      <c r="F51" s="189"/>
      <c r="G51" s="189"/>
      <c r="H51" s="4"/>
    </row>
    <row r="52" spans="1:8" ht="12.75">
      <c r="A52" s="189"/>
      <c r="B52" s="189"/>
      <c r="C52" s="189"/>
      <c r="D52" s="189"/>
      <c r="E52" s="189"/>
      <c r="F52" s="189"/>
      <c r="G52" s="191"/>
      <c r="H52" s="4"/>
    </row>
    <row r="53" spans="1:8" ht="12.75">
      <c r="A53" s="189"/>
      <c r="B53" s="189"/>
      <c r="C53" s="189"/>
      <c r="D53" s="189"/>
      <c r="E53" s="189"/>
      <c r="F53" s="189"/>
      <c r="G53" s="191"/>
      <c r="H53" s="4"/>
    </row>
    <row r="54" spans="1:8" ht="12.75">
      <c r="A54" s="189"/>
      <c r="B54" s="189"/>
      <c r="C54" s="189"/>
      <c r="D54" s="189"/>
      <c r="E54" s="189"/>
      <c r="F54" s="189"/>
      <c r="G54" s="189"/>
      <c r="H54" s="4"/>
    </row>
    <row r="55" spans="1:8" ht="12.75">
      <c r="A55" s="189"/>
      <c r="B55" s="189"/>
      <c r="C55" s="189"/>
      <c r="D55" s="189"/>
      <c r="E55" s="189"/>
      <c r="F55" s="189"/>
      <c r="G55" s="189"/>
      <c r="H55" s="4"/>
    </row>
    <row r="56" spans="1:8" ht="12.75">
      <c r="A56" s="189"/>
      <c r="B56" s="189"/>
      <c r="C56" s="189"/>
      <c r="D56" s="189"/>
      <c r="E56" s="189"/>
      <c r="F56" s="189"/>
      <c r="G56" s="191"/>
      <c r="H56" s="4"/>
    </row>
    <row r="57" spans="1:8" ht="12.75">
      <c r="A57" s="189"/>
      <c r="B57" s="189"/>
      <c r="C57" s="189"/>
      <c r="D57" s="189"/>
      <c r="E57" s="189"/>
      <c r="F57" s="189"/>
      <c r="G57" s="191"/>
      <c r="H57" s="4"/>
    </row>
    <row r="58" spans="1:8" ht="12.75">
      <c r="A58" s="189"/>
      <c r="B58" s="189"/>
      <c r="C58" s="189"/>
      <c r="D58" s="189"/>
      <c r="E58" s="189"/>
      <c r="F58" s="189"/>
      <c r="G58" s="189"/>
      <c r="H58" s="4"/>
    </row>
    <row r="59" spans="1:8" ht="12.75">
      <c r="A59" s="189"/>
      <c r="B59" s="189"/>
      <c r="C59" s="189"/>
      <c r="D59" s="189"/>
      <c r="E59" s="189"/>
      <c r="F59" s="189"/>
      <c r="G59" s="189"/>
      <c r="H59" s="4"/>
    </row>
    <row r="60" spans="1:8" ht="12.75">
      <c r="A60" s="189"/>
      <c r="B60" s="189"/>
      <c r="C60" s="189"/>
      <c r="D60" s="189"/>
      <c r="E60" s="189"/>
      <c r="F60" s="189"/>
      <c r="G60" s="191"/>
      <c r="H60" s="4"/>
    </row>
    <row r="61" spans="1:8" ht="12.75">
      <c r="A61" s="189"/>
      <c r="B61" s="189"/>
      <c r="C61" s="189"/>
      <c r="D61" s="189"/>
      <c r="E61" s="189"/>
      <c r="F61" s="189"/>
      <c r="G61" s="191"/>
      <c r="H61" s="4"/>
    </row>
    <row r="62" spans="1:8" ht="12.75">
      <c r="A62" s="189"/>
      <c r="B62" s="189"/>
      <c r="C62" s="189"/>
      <c r="D62" s="189"/>
      <c r="E62" s="189"/>
      <c r="F62" s="189"/>
      <c r="G62" s="189"/>
      <c r="H62" s="4"/>
    </row>
    <row r="63" spans="1:8" ht="12.75">
      <c r="A63" s="189"/>
      <c r="B63" s="189"/>
      <c r="C63" s="189"/>
      <c r="D63" s="189"/>
      <c r="E63" s="189"/>
      <c r="F63" s="189"/>
      <c r="G63" s="189"/>
      <c r="H63" s="4"/>
    </row>
    <row r="64" spans="1:8" ht="12.75">
      <c r="A64" s="189"/>
      <c r="B64" s="189"/>
      <c r="C64" s="189"/>
      <c r="D64" s="189"/>
      <c r="E64" s="189"/>
      <c r="F64" s="189"/>
      <c r="G64" s="191"/>
      <c r="H64" s="4"/>
    </row>
    <row r="65" spans="1:8" ht="12.75">
      <c r="A65" s="189"/>
      <c r="B65" s="189"/>
      <c r="C65" s="189"/>
      <c r="D65" s="189"/>
      <c r="E65" s="189"/>
      <c r="F65" s="189"/>
      <c r="G65" s="191"/>
      <c r="H65" s="4"/>
    </row>
    <row r="66" spans="1:8" ht="12.75">
      <c r="A66" s="189"/>
      <c r="B66" s="189"/>
      <c r="C66" s="189"/>
      <c r="D66" s="189"/>
      <c r="E66" s="189"/>
      <c r="F66" s="189"/>
      <c r="G66" s="189"/>
      <c r="H66" s="4"/>
    </row>
    <row r="67" spans="1:8" ht="12.75">
      <c r="A67" s="189"/>
      <c r="B67" s="189"/>
      <c r="C67" s="189"/>
      <c r="D67" s="189"/>
      <c r="E67" s="189"/>
      <c r="F67" s="189"/>
      <c r="G67" s="189"/>
      <c r="H67" s="4"/>
    </row>
    <row r="68" spans="1:8" ht="12.75">
      <c r="A68" s="189"/>
      <c r="B68" s="189"/>
      <c r="C68" s="189"/>
      <c r="D68" s="189"/>
      <c r="E68" s="189"/>
      <c r="F68" s="189"/>
      <c r="G68" s="191"/>
      <c r="H68" s="4"/>
    </row>
    <row r="69" spans="1:8" ht="12.75">
      <c r="A69" s="189"/>
      <c r="B69" s="189"/>
      <c r="C69" s="189"/>
      <c r="D69" s="189"/>
      <c r="E69" s="189"/>
      <c r="F69" s="189"/>
      <c r="G69" s="191"/>
      <c r="H69" s="4"/>
    </row>
    <row r="70" spans="1:8" ht="12.75">
      <c r="A70" s="189"/>
      <c r="B70" s="189"/>
      <c r="C70" s="189"/>
      <c r="D70" s="189"/>
      <c r="E70" s="189"/>
      <c r="F70" s="189"/>
      <c r="G70" s="189"/>
      <c r="H70" s="4"/>
    </row>
    <row r="71" spans="1:8" ht="12.75">
      <c r="A71" s="189"/>
      <c r="B71" s="189"/>
      <c r="C71" s="189"/>
      <c r="D71" s="189"/>
      <c r="E71" s="189"/>
      <c r="F71" s="189"/>
      <c r="G71" s="189"/>
      <c r="H71" s="4"/>
    </row>
    <row r="72" spans="1:8" ht="12.75">
      <c r="A72" s="189"/>
      <c r="B72" s="189"/>
      <c r="C72" s="189"/>
      <c r="D72" s="189"/>
      <c r="E72" s="189"/>
      <c r="F72" s="189"/>
      <c r="G72" s="191"/>
      <c r="H72" s="4"/>
    </row>
    <row r="73" spans="1:8" ht="12.75">
      <c r="A73" s="189"/>
      <c r="B73" s="189"/>
      <c r="C73" s="189"/>
      <c r="D73" s="189"/>
      <c r="E73" s="189"/>
      <c r="F73" s="189"/>
      <c r="G73" s="191"/>
      <c r="H73" s="4"/>
    </row>
    <row r="74" spans="1:8" ht="12.75">
      <c r="A74" s="189"/>
      <c r="B74" s="189"/>
      <c r="C74" s="189"/>
      <c r="D74" s="189"/>
      <c r="E74" s="189"/>
      <c r="F74" s="189"/>
      <c r="G74" s="189"/>
      <c r="H74" s="4"/>
    </row>
    <row r="75" spans="1:8" ht="12.75">
      <c r="A75" s="189"/>
      <c r="B75" s="189"/>
      <c r="C75" s="189"/>
      <c r="D75" s="189"/>
      <c r="E75" s="189"/>
      <c r="F75" s="189"/>
      <c r="G75" s="189"/>
      <c r="H75" s="4"/>
    </row>
    <row r="76" spans="1:8" ht="12.75">
      <c r="A76" s="189"/>
      <c r="B76" s="189"/>
      <c r="C76" s="189"/>
      <c r="D76" s="189"/>
      <c r="E76" s="189"/>
      <c r="F76" s="189"/>
      <c r="G76" s="191"/>
      <c r="H76" s="4"/>
    </row>
    <row r="77" spans="1:8" ht="12.75">
      <c r="A77" s="189"/>
      <c r="B77" s="189"/>
      <c r="C77" s="189"/>
      <c r="D77" s="189"/>
      <c r="E77" s="189"/>
      <c r="F77" s="189"/>
      <c r="G77" s="191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</sheetData>
  <mergeCells count="240">
    <mergeCell ref="B6:B7"/>
    <mergeCell ref="A4:A5"/>
    <mergeCell ref="B4:B5"/>
    <mergeCell ref="C4:C5"/>
    <mergeCell ref="A6:A7"/>
    <mergeCell ref="C6:C7"/>
    <mergeCell ref="F8:F9"/>
    <mergeCell ref="G8:G9"/>
    <mergeCell ref="D6:D7"/>
    <mergeCell ref="E6:E7"/>
    <mergeCell ref="F6:F7"/>
    <mergeCell ref="G6:G7"/>
    <mergeCell ref="A2:G2"/>
    <mergeCell ref="D4:D5"/>
    <mergeCell ref="E4:E5"/>
    <mergeCell ref="F4:F5"/>
    <mergeCell ref="G4:G5"/>
    <mergeCell ref="C10:C11"/>
    <mergeCell ref="A10:A11"/>
    <mergeCell ref="D8:D9"/>
    <mergeCell ref="E8:E9"/>
    <mergeCell ref="A8:A9"/>
    <mergeCell ref="B8:B9"/>
    <mergeCell ref="B10:B11"/>
    <mergeCell ref="C8:C9"/>
    <mergeCell ref="F10:F11"/>
    <mergeCell ref="G10:G11"/>
    <mergeCell ref="D10:D11"/>
    <mergeCell ref="E10:E11"/>
    <mergeCell ref="E14:E15"/>
    <mergeCell ref="F12:F13"/>
    <mergeCell ref="G12:G13"/>
    <mergeCell ref="A12:A13"/>
    <mergeCell ref="B12:B13"/>
    <mergeCell ref="C12:C13"/>
    <mergeCell ref="A14:A15"/>
    <mergeCell ref="B14:B15"/>
    <mergeCell ref="C14:C15"/>
    <mergeCell ref="D14:D15"/>
    <mergeCell ref="E18:E19"/>
    <mergeCell ref="F18:F19"/>
    <mergeCell ref="G18:G19"/>
    <mergeCell ref="A18:A19"/>
    <mergeCell ref="B18:B19"/>
    <mergeCell ref="C18:C19"/>
    <mergeCell ref="D18:D19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62:B63"/>
    <mergeCell ref="C62:C63"/>
    <mergeCell ref="D62:D63"/>
    <mergeCell ref="E58:E59"/>
    <mergeCell ref="B58:B59"/>
    <mergeCell ref="C58:C59"/>
    <mergeCell ref="D58:D59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C68:C69"/>
    <mergeCell ref="D68:D69"/>
    <mergeCell ref="E66:E67"/>
    <mergeCell ref="E62:E63"/>
    <mergeCell ref="B68:B69"/>
    <mergeCell ref="A70:A71"/>
    <mergeCell ref="B70:B71"/>
    <mergeCell ref="G66:G67"/>
    <mergeCell ref="G68:G69"/>
    <mergeCell ref="A66:A67"/>
    <mergeCell ref="B66:B67"/>
    <mergeCell ref="C66:C67"/>
    <mergeCell ref="D66:D67"/>
    <mergeCell ref="F68:F69"/>
    <mergeCell ref="G76:G77"/>
    <mergeCell ref="G74:G75"/>
    <mergeCell ref="E70:E71"/>
    <mergeCell ref="F70:F71"/>
    <mergeCell ref="A74:A75"/>
    <mergeCell ref="B16:B17"/>
    <mergeCell ref="G70:G71"/>
    <mergeCell ref="C70:C71"/>
    <mergeCell ref="D70:D71"/>
    <mergeCell ref="A72:A73"/>
    <mergeCell ref="B72:B73"/>
    <mergeCell ref="C72:C73"/>
    <mergeCell ref="D72:D73"/>
    <mergeCell ref="A68:A69"/>
    <mergeCell ref="E68:E69"/>
    <mergeCell ref="F66:F67"/>
    <mergeCell ref="A1:G1"/>
    <mergeCell ref="A76:A77"/>
    <mergeCell ref="B76:B77"/>
    <mergeCell ref="C76:C77"/>
    <mergeCell ref="D76:D77"/>
    <mergeCell ref="E72:E73"/>
    <mergeCell ref="F72:F73"/>
    <mergeCell ref="G72:G73"/>
    <mergeCell ref="E76:E77"/>
    <mergeCell ref="F76:F77"/>
    <mergeCell ref="B74:B75"/>
    <mergeCell ref="C74:C75"/>
    <mergeCell ref="D74:D75"/>
    <mergeCell ref="E74:E75"/>
    <mergeCell ref="F74:F75"/>
    <mergeCell ref="A16:A17"/>
    <mergeCell ref="E12:E13"/>
    <mergeCell ref="D12:D13"/>
    <mergeCell ref="G16:G17"/>
    <mergeCell ref="F16:F17"/>
    <mergeCell ref="E16:E17"/>
    <mergeCell ref="D16:D17"/>
    <mergeCell ref="C16:C17"/>
    <mergeCell ref="F14:F15"/>
    <mergeCell ref="G14:G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workbookViewId="0" topLeftCell="A1">
      <selection activeCell="C54" sqref="C54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11" t="s">
        <v>26</v>
      </c>
      <c r="B1" s="211"/>
      <c r="C1" s="211"/>
      <c r="D1" s="211"/>
      <c r="E1" s="211"/>
      <c r="F1" s="211"/>
      <c r="G1" s="211"/>
      <c r="H1" s="2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76" t="s">
        <v>31</v>
      </c>
      <c r="B2" s="6" t="s">
        <v>13</v>
      </c>
      <c r="C2" s="6"/>
      <c r="D2" s="6"/>
      <c r="E2" s="77" t="str">
        <f>HYPERLINK('пр.взвешивания'!E3)</f>
        <v>в.к.  40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77" t="s">
        <v>0</v>
      </c>
      <c r="B3" s="177" t="s">
        <v>1</v>
      </c>
      <c r="C3" s="177" t="s">
        <v>2</v>
      </c>
      <c r="D3" s="177" t="s">
        <v>3</v>
      </c>
      <c r="E3" s="177" t="s">
        <v>9</v>
      </c>
      <c r="F3" s="177" t="s">
        <v>10</v>
      </c>
      <c r="G3" s="177" t="s">
        <v>11</v>
      </c>
      <c r="H3" s="210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170"/>
      <c r="B4" s="170"/>
      <c r="C4" s="170"/>
      <c r="D4" s="170"/>
      <c r="E4" s="170"/>
      <c r="F4" s="170"/>
      <c r="G4" s="170"/>
      <c r="H4" s="20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177">
        <v>1</v>
      </c>
      <c r="B5" s="208" t="str">
        <f>VLOOKUP(A5,'пр.взвешивания'!B6:C15,2,FALSE)</f>
        <v>Риянова Луиза Рамисовна</v>
      </c>
      <c r="C5" s="162" t="str">
        <f>VLOOKUP(B5,'пр.взвешивания'!C6:D15,2,FALSE)</f>
        <v>23.05.94 1р</v>
      </c>
      <c r="D5" s="162" t="str">
        <f>VLOOKUP(C5,'пр.взвешивания'!D6:E15,2,FALSE)</f>
        <v>ПФО Татарстан Бугульма МО</v>
      </c>
      <c r="E5" s="163"/>
      <c r="F5" s="182"/>
      <c r="G5" s="183"/>
      <c r="H5" s="2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177"/>
      <c r="B6" s="204"/>
      <c r="C6" s="163"/>
      <c r="D6" s="163"/>
      <c r="E6" s="163"/>
      <c r="F6" s="163"/>
      <c r="G6" s="183"/>
      <c r="H6" s="2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70">
        <v>2</v>
      </c>
      <c r="B7" s="168" t="s">
        <v>36</v>
      </c>
      <c r="C7" s="170" t="s">
        <v>37</v>
      </c>
      <c r="D7" s="172" t="s">
        <v>38</v>
      </c>
      <c r="E7" s="153"/>
      <c r="F7" s="153"/>
      <c r="G7" s="170"/>
      <c r="H7" s="20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05"/>
      <c r="B8" s="169"/>
      <c r="C8" s="171"/>
      <c r="D8" s="173"/>
      <c r="E8" s="109"/>
      <c r="F8" s="109"/>
      <c r="G8" s="205"/>
      <c r="H8" s="20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198">
        <v>3</v>
      </c>
      <c r="B9" s="203" t="str">
        <f>VLOOKUP(A9,'пр.взвешивания'!B10:C17,2,FALSE)</f>
        <v>Семина Валерия Алексеевна</v>
      </c>
      <c r="C9" s="162">
        <f>VLOOKUP(B9,'пр.взвешивания'!C10:D17,2,FALSE)</f>
        <v>34542</v>
      </c>
      <c r="D9" s="162" t="str">
        <f>VLOOKUP(C9,'пр.взвешивания'!D10:E17,2,FALSE)</f>
        <v>ЦФО Московская МО</v>
      </c>
      <c r="E9" s="198" t="s">
        <v>27</v>
      </c>
      <c r="F9" s="199"/>
      <c r="G9" s="198"/>
      <c r="H9" s="20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71"/>
      <c r="B10" s="204"/>
      <c r="C10" s="163"/>
      <c r="D10" s="163"/>
      <c r="E10" s="171"/>
      <c r="F10" s="200"/>
      <c r="G10" s="171"/>
      <c r="H10" s="20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76" t="s">
        <v>31</v>
      </c>
      <c r="B11" s="6" t="s">
        <v>14</v>
      </c>
      <c r="C11" s="23"/>
      <c r="D11" s="23"/>
      <c r="E11" s="77" t="str">
        <f>HYPERLINK('пр.взвешивания'!E3)</f>
        <v>в.к.  40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77">
        <v>1</v>
      </c>
      <c r="B12" s="208" t="str">
        <f>VLOOKUP(A12,'пр.взвешивания'!B6:C15,2,FALSE)</f>
        <v>Риянова Луиза Рамисовна</v>
      </c>
      <c r="C12" s="162" t="str">
        <f>VLOOKUP(B12,'пр.взвешивания'!C6:D15,2,FALSE)</f>
        <v>23.05.94 1р</v>
      </c>
      <c r="D12" s="162" t="str">
        <f>VLOOKUP(C12,'пр.взвешивания'!D6:E15,2,FALSE)</f>
        <v>ПФО Татарстан Бугульма МО</v>
      </c>
      <c r="E12" s="163"/>
      <c r="F12" s="163"/>
      <c r="G12" s="183"/>
      <c r="H12" s="2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77"/>
      <c r="B13" s="204"/>
      <c r="C13" s="163"/>
      <c r="D13" s="163"/>
      <c r="E13" s="163"/>
      <c r="F13" s="163"/>
      <c r="G13" s="183"/>
      <c r="H13" s="2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170">
        <v>3</v>
      </c>
      <c r="B14" s="168" t="s">
        <v>54</v>
      </c>
      <c r="C14" s="185">
        <v>34542</v>
      </c>
      <c r="D14" s="172" t="s">
        <v>55</v>
      </c>
      <c r="E14" s="153"/>
      <c r="F14" s="153"/>
      <c r="G14" s="170"/>
      <c r="H14" s="20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05"/>
      <c r="B15" s="169"/>
      <c r="C15" s="171"/>
      <c r="D15" s="173"/>
      <c r="E15" s="109"/>
      <c r="F15" s="109"/>
      <c r="G15" s="205"/>
      <c r="H15" s="20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98">
        <v>2</v>
      </c>
      <c r="B16" s="203" t="str">
        <f>VLOOKUP(A16,'пр.взвешивания'!B6:C15,2,FALSE)</f>
        <v>Саргатян Лилит Ашотовна</v>
      </c>
      <c r="C16" s="137" t="str">
        <f>VLOOKUP(B16,'пр.взвешивания'!C6:D15,2,FALSE)</f>
        <v>26.11.95 1юн</v>
      </c>
      <c r="D16" s="137" t="str">
        <f>VLOOKUP(C16,'пр.взвешивания'!D6:E15,2,FALSE)</f>
        <v>Москва МО</v>
      </c>
      <c r="E16" s="198" t="s">
        <v>27</v>
      </c>
      <c r="F16" s="199"/>
      <c r="G16" s="198"/>
      <c r="H16" s="20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71"/>
      <c r="B17" s="204"/>
      <c r="C17" s="163"/>
      <c r="D17" s="163"/>
      <c r="E17" s="171"/>
      <c r="F17" s="200"/>
      <c r="G17" s="171"/>
      <c r="H17" s="20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76" t="s">
        <v>31</v>
      </c>
      <c r="B18" s="6" t="s">
        <v>15</v>
      </c>
      <c r="C18" s="23"/>
      <c r="D18" s="23"/>
      <c r="E18" s="77" t="str">
        <f>HYPERLINK('пр.взвешивания'!E3)</f>
        <v>в.к.  40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77">
        <v>3</v>
      </c>
      <c r="B19" s="168" t="s">
        <v>54</v>
      </c>
      <c r="C19" s="185">
        <v>34542</v>
      </c>
      <c r="D19" s="172" t="s">
        <v>55</v>
      </c>
      <c r="E19" s="163"/>
      <c r="F19" s="163"/>
      <c r="G19" s="177"/>
      <c r="H19" s="2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77"/>
      <c r="B20" s="169"/>
      <c r="C20" s="171"/>
      <c r="D20" s="173"/>
      <c r="E20" s="163"/>
      <c r="F20" s="163"/>
      <c r="G20" s="177"/>
      <c r="H20" s="2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70">
        <v>2</v>
      </c>
      <c r="B21" s="168" t="s">
        <v>36</v>
      </c>
      <c r="C21" s="170" t="s">
        <v>37</v>
      </c>
      <c r="D21" s="172" t="s">
        <v>38</v>
      </c>
      <c r="E21" s="153"/>
      <c r="F21" s="153"/>
      <c r="G21" s="170"/>
      <c r="H21" s="20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05"/>
      <c r="B22" s="169"/>
      <c r="C22" s="171"/>
      <c r="D22" s="173"/>
      <c r="E22" s="109"/>
      <c r="F22" s="109"/>
      <c r="G22" s="205"/>
      <c r="H22" s="20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198">
        <v>1</v>
      </c>
      <c r="B23" s="208" t="str">
        <f>VLOOKUP(A23,'пр.взвешивания'!B6:C15,2,FALSE)</f>
        <v>Риянова Луиза Рамисовна</v>
      </c>
      <c r="C23" s="162" t="str">
        <f>VLOOKUP(B23,'пр.взвешивания'!C6:D15,2,FALSE)</f>
        <v>23.05.94 1р</v>
      </c>
      <c r="D23" s="162" t="str">
        <f>VLOOKUP(C23,'пр.взвешивания'!D6:E15,2,FALSE)</f>
        <v>ПФО Татарстан Бугульма МО</v>
      </c>
      <c r="E23" s="198" t="s">
        <v>27</v>
      </c>
      <c r="F23" s="199"/>
      <c r="G23" s="198"/>
      <c r="H23" s="20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71"/>
      <c r="B24" s="204"/>
      <c r="C24" s="163"/>
      <c r="D24" s="163"/>
      <c r="E24" s="171"/>
      <c r="F24" s="200"/>
      <c r="G24" s="171"/>
      <c r="H24" s="20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77" t="s">
        <v>8</v>
      </c>
      <c r="B26" s="6" t="s">
        <v>13</v>
      </c>
      <c r="C26" s="6"/>
      <c r="D26" s="6"/>
      <c r="E26" s="77" t="str">
        <f>HYPERLINK('пр.взвешивания'!E3)</f>
        <v>в.к.  40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77" t="s">
        <v>0</v>
      </c>
      <c r="B27" s="177" t="s">
        <v>1</v>
      </c>
      <c r="C27" s="177" t="s">
        <v>2</v>
      </c>
      <c r="D27" s="177" t="s">
        <v>3</v>
      </c>
      <c r="E27" s="177" t="s">
        <v>9</v>
      </c>
      <c r="F27" s="177" t="s">
        <v>10</v>
      </c>
      <c r="G27" s="177" t="s">
        <v>11</v>
      </c>
      <c r="H27" s="210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70"/>
      <c r="B28" s="170"/>
      <c r="C28" s="170"/>
      <c r="D28" s="170"/>
      <c r="E28" s="170"/>
      <c r="F28" s="170"/>
      <c r="G28" s="170"/>
      <c r="H28" s="20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77">
        <v>4</v>
      </c>
      <c r="B29" s="208" t="str">
        <f>VLOOKUP(A29,'пр.взвешивания'!B6:C15,2,FALSE)</f>
        <v>Егорова Арина Геннадьевна</v>
      </c>
      <c r="C29" s="162" t="str">
        <f>VLOOKUP(B29,'пр.взвешивания'!C6:D15,2,FALSE)</f>
        <v>26.08.95 1р</v>
      </c>
      <c r="D29" s="162" t="str">
        <f>VLOOKUP(C29,'пр.взвешивания'!D6:E15,2,FALSE)</f>
        <v>ЦФО Владимирская Александров ПР</v>
      </c>
      <c r="E29" s="163"/>
      <c r="F29" s="163"/>
      <c r="G29" s="177"/>
      <c r="H29" s="2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77"/>
      <c r="B30" s="204"/>
      <c r="C30" s="163"/>
      <c r="D30" s="163"/>
      <c r="E30" s="163"/>
      <c r="F30" s="163"/>
      <c r="G30" s="177"/>
      <c r="H30" s="2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70">
        <v>5</v>
      </c>
      <c r="B31" s="208" t="str">
        <f>VLOOKUP(A31,'пр.взвешивания'!B8:C15,2,FALSE)</f>
        <v>Можаева Екатерина Константиновна</v>
      </c>
      <c r="C31" s="162">
        <f>VLOOKUP(B31,'пр.взвешивания'!C8:D15,2,FALSE)</f>
        <v>34224</v>
      </c>
      <c r="D31" s="162" t="str">
        <f>VLOOKUP(C31,'пр.взвешивания'!D8:E15,2,FALSE)</f>
        <v>С-Пб.</v>
      </c>
      <c r="E31" s="153"/>
      <c r="F31" s="153"/>
      <c r="G31" s="170"/>
      <c r="H31" s="20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05"/>
      <c r="B32" s="209"/>
      <c r="C32" s="138"/>
      <c r="D32" s="138"/>
      <c r="E32" s="109"/>
      <c r="F32" s="109"/>
      <c r="G32" s="205"/>
      <c r="H32" s="20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98">
        <v>6</v>
      </c>
      <c r="B33" s="203" t="str">
        <f>VLOOKUP(A33,'пр.взвешивания'!B10:C17,2,FALSE)</f>
        <v>Волкова Екатерина Васильевна</v>
      </c>
      <c r="C33" s="137" t="str">
        <f>VLOOKUP(B33,'пр.взвешивания'!C10:D17,2,FALSE)</f>
        <v>10.05.95 1р</v>
      </c>
      <c r="D33" s="137" t="str">
        <f>VLOOKUP(C33,'пр.взвешивания'!D10:E17,2,FALSE)</f>
        <v>СФО Томская обл МО</v>
      </c>
      <c r="E33" s="198" t="s">
        <v>27</v>
      </c>
      <c r="F33" s="199"/>
      <c r="G33" s="198"/>
      <c r="H33" s="20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71"/>
      <c r="B34" s="204"/>
      <c r="C34" s="163"/>
      <c r="D34" s="163"/>
      <c r="E34" s="171"/>
      <c r="F34" s="200"/>
      <c r="G34" s="171"/>
      <c r="H34" s="20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77" t="s">
        <v>8</v>
      </c>
      <c r="B35" s="6" t="s">
        <v>14</v>
      </c>
      <c r="C35" s="24"/>
      <c r="D35" s="24"/>
      <c r="E35" s="77" t="str">
        <f>HYPERLINK('пр.взвешивания'!E3)</f>
        <v>в.к.  40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77">
        <v>4</v>
      </c>
      <c r="B36" s="208" t="str">
        <f>VLOOKUP(A36,'пр.взвешивания'!B6:C15,2,FALSE)</f>
        <v>Егорова Арина Геннадьевна</v>
      </c>
      <c r="C36" s="162" t="str">
        <f>VLOOKUP(B36,'пр.взвешивания'!C6:D15,2,FALSE)</f>
        <v>26.08.95 1р</v>
      </c>
      <c r="D36" s="162" t="str">
        <f>VLOOKUP(C36,'пр.взвешивания'!D6:E15,2,FALSE)</f>
        <v>ЦФО Владимирская Александров ПР</v>
      </c>
      <c r="E36" s="163"/>
      <c r="F36" s="163"/>
      <c r="G36" s="177"/>
      <c r="H36" s="2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77"/>
      <c r="B37" s="204"/>
      <c r="C37" s="163"/>
      <c r="D37" s="163"/>
      <c r="E37" s="163"/>
      <c r="F37" s="163"/>
      <c r="G37" s="177"/>
      <c r="H37" s="2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70">
        <v>6</v>
      </c>
      <c r="B38" s="208" t="str">
        <f>VLOOKUP(A38,'пр.взвешивания'!B8:C15,2,FALSE)</f>
        <v>Волкова Екатерина Васильевна</v>
      </c>
      <c r="C38" s="162" t="str">
        <f>VLOOKUP(B38,'пр.взвешивания'!C8:D15,2,FALSE)</f>
        <v>10.05.95 1р</v>
      </c>
      <c r="D38" s="162" t="str">
        <f>VLOOKUP(C38,'пр.взвешивания'!D8:E15,2,FALSE)</f>
        <v>СФО Томская обл МО</v>
      </c>
      <c r="E38" s="153"/>
      <c r="F38" s="153"/>
      <c r="G38" s="170"/>
      <c r="H38" s="20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05"/>
      <c r="B39" s="209"/>
      <c r="C39" s="138"/>
      <c r="D39" s="138"/>
      <c r="E39" s="109"/>
      <c r="F39" s="109"/>
      <c r="G39" s="205"/>
      <c r="H39" s="20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198">
        <v>5</v>
      </c>
      <c r="B40" s="203" t="str">
        <f>VLOOKUP(A40,'пр.взвешивания'!B10:C17,2,FALSE)</f>
        <v>Можаева Екатерина Константиновна</v>
      </c>
      <c r="C40" s="137">
        <f>VLOOKUP(B40,'пр.взвешивания'!C10:D17,2,FALSE)</f>
        <v>34224</v>
      </c>
      <c r="D40" s="137" t="str">
        <f>VLOOKUP(C40,'пр.взвешивания'!D10:E17,2,FALSE)</f>
        <v>С-Пб.</v>
      </c>
      <c r="E40" s="198" t="s">
        <v>27</v>
      </c>
      <c r="F40" s="199"/>
      <c r="G40" s="198"/>
      <c r="H40" s="20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71"/>
      <c r="B41" s="204"/>
      <c r="C41" s="163"/>
      <c r="D41" s="163"/>
      <c r="E41" s="171"/>
      <c r="F41" s="200"/>
      <c r="G41" s="171"/>
      <c r="H41" s="20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77" t="s">
        <v>8</v>
      </c>
      <c r="B42" s="6" t="s">
        <v>15</v>
      </c>
      <c r="C42" s="24"/>
      <c r="D42" s="24"/>
      <c r="E42" s="77" t="str">
        <f>HYPERLINK('пр.взвешивания'!E3)</f>
        <v>в.к.  40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77">
        <v>6</v>
      </c>
      <c r="B43" s="208" t="str">
        <f>VLOOKUP(A43,'пр.взвешивания'!B6:C15,2,FALSE)</f>
        <v>Волкова Екатерина Васильевна</v>
      </c>
      <c r="C43" s="162" t="str">
        <f>VLOOKUP(B43,'пр.взвешивания'!C6:D15,2,FALSE)</f>
        <v>10.05.95 1р</v>
      </c>
      <c r="D43" s="162" t="str">
        <f>VLOOKUP(C43,'пр.взвешивания'!D6:E15,2,FALSE)</f>
        <v>СФО Томская обл МО</v>
      </c>
      <c r="E43" s="163"/>
      <c r="F43" s="163"/>
      <c r="G43" s="177"/>
      <c r="H43" s="21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77"/>
      <c r="B44" s="204"/>
      <c r="C44" s="163"/>
      <c r="D44" s="163"/>
      <c r="E44" s="163"/>
      <c r="F44" s="163"/>
      <c r="G44" s="177"/>
      <c r="H44" s="21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70">
        <v>5</v>
      </c>
      <c r="B45" s="208" t="str">
        <f>VLOOKUP(A45,'пр.взвешивания'!B8:C15,2,FALSE)</f>
        <v>Можаева Екатерина Константиновна</v>
      </c>
      <c r="C45" s="162">
        <f>VLOOKUP(B45,'пр.взвешивания'!C8:D15,2,FALSE)</f>
        <v>34224</v>
      </c>
      <c r="D45" s="162" t="str">
        <f>VLOOKUP(C45,'пр.взвешивания'!D8:E15,2,FALSE)</f>
        <v>С-Пб.</v>
      </c>
      <c r="E45" s="153"/>
      <c r="F45" s="153"/>
      <c r="G45" s="170"/>
      <c r="H45" s="20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05"/>
      <c r="B46" s="209"/>
      <c r="C46" s="138"/>
      <c r="D46" s="138"/>
      <c r="E46" s="109"/>
      <c r="F46" s="109"/>
      <c r="G46" s="205"/>
      <c r="H46" s="20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198">
        <v>4</v>
      </c>
      <c r="B47" s="203" t="str">
        <f>VLOOKUP(A47,'пр.взвешивания'!B6:C15,2,FALSE)</f>
        <v>Егорова Арина Геннадьевна</v>
      </c>
      <c r="C47" s="137" t="str">
        <f>VLOOKUP(B47,'пр.взвешивания'!C6:D15,2,FALSE)</f>
        <v>26.08.95 1р</v>
      </c>
      <c r="D47" s="137" t="str">
        <f>VLOOKUP(C47,'пр.взвешивания'!D6:E15,2,FALSE)</f>
        <v>ЦФО Владимирская Александров ПР</v>
      </c>
      <c r="E47" s="198" t="s">
        <v>27</v>
      </c>
      <c r="F47" s="199"/>
      <c r="G47" s="198"/>
      <c r="H47" s="20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171"/>
      <c r="B48" s="204"/>
      <c r="C48" s="163"/>
      <c r="D48" s="163"/>
      <c r="E48" s="171"/>
      <c r="F48" s="200"/>
      <c r="G48" s="171"/>
      <c r="H48" s="20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11"/>
      <c r="B58" s="211"/>
      <c r="C58" s="211"/>
      <c r="D58" s="211"/>
      <c r="E58" s="211"/>
      <c r="F58" s="211"/>
      <c r="G58" s="211"/>
      <c r="H58" s="21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48"/>
      <c r="B59" s="48"/>
      <c r="C59" s="48"/>
      <c r="D59" s="48"/>
      <c r="E59" s="48"/>
      <c r="F59" s="48"/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191"/>
      <c r="B60" s="191"/>
      <c r="C60" s="191"/>
      <c r="D60" s="191"/>
      <c r="E60" s="191"/>
      <c r="F60" s="191"/>
      <c r="G60" s="191"/>
      <c r="H60" s="19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191"/>
      <c r="B61" s="191"/>
      <c r="C61" s="191"/>
      <c r="D61" s="191"/>
      <c r="E61" s="191"/>
      <c r="F61" s="191"/>
      <c r="G61" s="191"/>
      <c r="H61" s="19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189"/>
      <c r="B62" s="212"/>
      <c r="C62" s="212"/>
      <c r="D62" s="212"/>
      <c r="E62" s="214"/>
      <c r="F62" s="215"/>
      <c r="G62" s="216"/>
      <c r="H62" s="19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189"/>
      <c r="B63" s="213"/>
      <c r="C63" s="213"/>
      <c r="D63" s="213"/>
      <c r="E63" s="214"/>
      <c r="F63" s="214"/>
      <c r="G63" s="216"/>
      <c r="H63" s="19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191"/>
      <c r="B64" s="212"/>
      <c r="C64" s="212"/>
      <c r="D64" s="212"/>
      <c r="E64" s="214"/>
      <c r="F64" s="214"/>
      <c r="G64" s="191"/>
      <c r="H64" s="19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191"/>
      <c r="B65" s="213"/>
      <c r="C65" s="213"/>
      <c r="D65" s="213"/>
      <c r="E65" s="214"/>
      <c r="F65" s="214"/>
      <c r="G65" s="191"/>
      <c r="H65" s="19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191"/>
      <c r="B66" s="212"/>
      <c r="C66" s="212"/>
      <c r="D66" s="212"/>
      <c r="E66" s="214"/>
      <c r="F66" s="215"/>
      <c r="G66" s="216"/>
      <c r="H66" s="19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191"/>
      <c r="B67" s="213"/>
      <c r="C67" s="213"/>
      <c r="D67" s="213"/>
      <c r="E67" s="214"/>
      <c r="F67" s="214"/>
      <c r="G67" s="216"/>
      <c r="H67" s="19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191"/>
      <c r="B68" s="212"/>
      <c r="C68" s="212"/>
      <c r="D68" s="212"/>
      <c r="E68" s="214"/>
      <c r="F68" s="214"/>
      <c r="G68" s="191"/>
      <c r="H68" s="19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91"/>
      <c r="B69" s="213"/>
      <c r="C69" s="213"/>
      <c r="D69" s="213"/>
      <c r="E69" s="214"/>
      <c r="F69" s="214"/>
      <c r="G69" s="191"/>
      <c r="H69" s="19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22"/>
      <c r="B70" s="22"/>
      <c r="C70" s="22"/>
      <c r="D70" s="22"/>
      <c r="E70" s="22"/>
      <c r="F70" s="22"/>
      <c r="G70" s="22"/>
      <c r="H70" s="2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48"/>
      <c r="B71" s="48"/>
      <c r="C71" s="22"/>
      <c r="D71" s="22"/>
      <c r="E71" s="22"/>
      <c r="F71" s="22"/>
      <c r="G71" s="22"/>
      <c r="H71" s="2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191"/>
      <c r="B72" s="191"/>
      <c r="C72" s="191"/>
      <c r="D72" s="191"/>
      <c r="E72" s="191"/>
      <c r="F72" s="191"/>
      <c r="G72" s="191"/>
      <c r="H72" s="19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191"/>
      <c r="B73" s="191"/>
      <c r="C73" s="191"/>
      <c r="D73" s="191"/>
      <c r="E73" s="191"/>
      <c r="F73" s="191"/>
      <c r="G73" s="191"/>
      <c r="H73" s="19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191"/>
      <c r="B74" s="212"/>
      <c r="C74" s="212"/>
      <c r="D74" s="212"/>
      <c r="E74" s="214"/>
      <c r="F74" s="215"/>
      <c r="G74" s="216"/>
      <c r="H74" s="19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191"/>
      <c r="B75" s="213"/>
      <c r="C75" s="213"/>
      <c r="D75" s="213"/>
      <c r="E75" s="214"/>
      <c r="F75" s="214"/>
      <c r="G75" s="216"/>
      <c r="H75" s="19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191"/>
      <c r="B76" s="212"/>
      <c r="C76" s="212"/>
      <c r="D76" s="212"/>
      <c r="E76" s="214"/>
      <c r="F76" s="214"/>
      <c r="G76" s="191"/>
      <c r="H76" s="19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191"/>
      <c r="B77" s="213"/>
      <c r="C77" s="213"/>
      <c r="D77" s="213"/>
      <c r="E77" s="214"/>
      <c r="F77" s="214"/>
      <c r="G77" s="191"/>
      <c r="H77" s="19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191"/>
      <c r="B78" s="212"/>
      <c r="C78" s="212"/>
      <c r="D78" s="212"/>
      <c r="E78" s="214"/>
      <c r="F78" s="215"/>
      <c r="G78" s="216"/>
      <c r="H78" s="19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191"/>
      <c r="B79" s="213"/>
      <c r="C79" s="213"/>
      <c r="D79" s="213"/>
      <c r="E79" s="214"/>
      <c r="F79" s="214"/>
      <c r="G79" s="216"/>
      <c r="H79" s="19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91"/>
      <c r="B80" s="212"/>
      <c r="C80" s="212"/>
      <c r="D80" s="212"/>
      <c r="E80" s="214"/>
      <c r="F80" s="214"/>
      <c r="G80" s="191"/>
      <c r="H80" s="19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191"/>
      <c r="B81" s="213"/>
      <c r="C81" s="213"/>
      <c r="D81" s="213"/>
      <c r="E81" s="214"/>
      <c r="F81" s="214"/>
      <c r="G81" s="191"/>
      <c r="H81" s="19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7"/>
      <c r="L86" s="7"/>
      <c r="M86" s="7"/>
      <c r="N86" s="7"/>
      <c r="O86" s="7"/>
      <c r="P86" s="7"/>
      <c r="Q86" s="7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7"/>
      <c r="L87" s="7"/>
      <c r="M87" s="7"/>
      <c r="N87" s="7"/>
      <c r="O87" s="7"/>
      <c r="P87" s="7"/>
      <c r="Q87" s="7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7"/>
      <c r="L88" s="7"/>
      <c r="M88" s="7"/>
      <c r="N88" s="7"/>
      <c r="O88" s="7"/>
      <c r="P88" s="7"/>
      <c r="Q88" s="7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mergeCells count="242"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2009-11-26T10:38:10Z</cp:lastPrinted>
  <dcterms:created xsi:type="dcterms:W3CDTF">1996-10-08T23:32:33Z</dcterms:created>
  <dcterms:modified xsi:type="dcterms:W3CDTF">2009-11-26T11:33:06Z</dcterms:modified>
  <cp:category/>
  <cp:version/>
  <cp:contentType/>
  <cp:contentStatus/>
</cp:coreProperties>
</file>