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р.взвешивания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<sst xmlns="http://schemas.openxmlformats.org/spreadsheetml/2006/main" count="77" uniqueCount="45">
  <si>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</si>
  <si>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</si>
  <si>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</si>
  <si>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</si>
  <si>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</si>
  <si>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</si>
  <si>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</si>
  <si>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</si>
  <si>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</si>
  <si>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</si>
  <si>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</si>
  <si>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</si>
  <si>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</si>
  <si>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</si>
  <si>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</si>
  <si>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</si>
  <si>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</si>
  <si>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</si>
  <si>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</si>
  <si>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</si>
  <si>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</si>
  <si>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</si>
  <si>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</si>
  <si>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</si>
  <si>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Ивановская Дарья Васильевна</t>
  </si>
  <si>
    <t>21.04.1991, КМС</t>
  </si>
  <si>
    <t>СФО, Омская, Омск, МО</t>
  </si>
  <si>
    <t>003167055</t>
  </si>
  <si>
    <t>Манаков С.А., Бака О.В.</t>
  </si>
  <si>
    <t>Гуськова Евдокия Ивановна</t>
  </si>
  <si>
    <t>23.10.1990, 1р</t>
  </si>
  <si>
    <t>СФО, Красноярский, Красноярск, МО</t>
  </si>
  <si>
    <t>Знаменский Г.Е.</t>
  </si>
  <si>
    <t>Таранова Анастасия Александровна</t>
  </si>
  <si>
    <t>12.07.1990, КМС</t>
  </si>
  <si>
    <t>СФО, Новосибирская, Новосибирск, МО</t>
  </si>
  <si>
    <t>в.к. 64    кг.</t>
  </si>
  <si>
    <t>свободна</t>
  </si>
  <si>
    <t>2.33</t>
  </si>
  <si>
    <t>2</t>
  </si>
  <si>
    <t>0</t>
  </si>
  <si>
    <t>4</t>
  </si>
  <si>
    <t>1,45</t>
  </si>
  <si>
    <t>3</t>
  </si>
  <si>
    <t>Меньщиков С.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</si>
</sst>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0" xfId="15" applyFont="1" applyAlignment="1">
      <alignment/>
    </xf>
    <xf numFmtId="0" fontId="6" fillId="0" borderId="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6" xfId="15" applyNumberFormat="1" applyFont="1" applyBorder="1" applyAlignment="1">
      <alignment horizontal="center"/>
    </xf>
    <xf numFmtId="0" fontId="0" fillId="0" borderId="7" xfId="15" applyNumberFormat="1" applyFont="1" applyBorder="1" applyAlignment="1">
      <alignment horizontal="center"/>
    </xf>
    <xf numFmtId="0" fontId="2" fillId="0" borderId="0" xfId="15" applyFon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8" xfId="15" applyNumberFormat="1" applyFont="1" applyFill="1" applyBorder="1" applyAlignment="1">
      <alignment horizontal="center"/>
    </xf>
    <xf numFmtId="0" fontId="5" fillId="0" borderId="0" xfId="15" applyFont="1" applyBorder="1" applyAlignment="1">
      <alignment horizontal="center" vertical="center" wrapText="1"/>
    </xf>
    <xf numFmtId="0" fontId="10" fillId="0" borderId="0" xfId="15" applyFont="1" applyBorder="1" applyAlignment="1">
      <alignment vertical="center" wrapText="1"/>
    </xf>
    <xf numFmtId="0" fontId="6" fillId="0" borderId="0" xfId="15" applyFont="1" applyAlignment="1">
      <alignment vertical="center" wrapText="1"/>
    </xf>
    <xf numFmtId="0" fontId="0" fillId="0" borderId="0" xfId="0" applyFont="1" applyAlignment="1">
      <alignment/>
    </xf>
    <xf numFmtId="0" fontId="12" fillId="0" borderId="0" xfId="15" applyNumberFormat="1" applyFont="1" applyFill="1" applyBorder="1" applyAlignment="1" applyProtection="1">
      <alignment vertical="center" wrapText="1"/>
      <protection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0" fillId="0" borderId="0" xfId="15" applyFont="1" applyAlignment="1">
      <alignment/>
    </xf>
    <xf numFmtId="0" fontId="2" fillId="0" borderId="0" xfId="0" applyFont="1" applyAlignment="1">
      <alignment/>
    </xf>
    <xf numFmtId="0" fontId="0" fillId="2" borderId="9" xfId="15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0" borderId="11" xfId="15" applyNumberFormat="1" applyFont="1" applyBorder="1" applyAlignment="1">
      <alignment horizontal="center"/>
    </xf>
    <xf numFmtId="49" fontId="2" fillId="0" borderId="12" xfId="15" applyNumberFormat="1" applyFont="1" applyBorder="1" applyAlignment="1">
      <alignment horizontal="center"/>
    </xf>
    <xf numFmtId="49" fontId="2" fillId="0" borderId="13" xfId="15" applyNumberFormat="1" applyFont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0" fillId="0" borderId="15" xfId="15" applyNumberFormat="1" applyFont="1" applyBorder="1" applyAlignment="1">
      <alignment horizontal="center"/>
    </xf>
    <xf numFmtId="49" fontId="0" fillId="0" borderId="16" xfId="15" applyNumberFormat="1" applyFont="1" applyBorder="1" applyAlignment="1">
      <alignment horizontal="center"/>
    </xf>
    <xf numFmtId="49" fontId="2" fillId="0" borderId="17" xfId="15" applyNumberFormat="1" applyFont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2" fillId="0" borderId="19" xfId="15" applyNumberFormat="1" applyFont="1" applyBorder="1" applyAlignment="1">
      <alignment horizontal="center"/>
    </xf>
    <xf numFmtId="49" fontId="2" fillId="0" borderId="3" xfId="15" applyNumberFormat="1" applyFont="1" applyBorder="1" applyAlignment="1">
      <alignment horizontal="center"/>
    </xf>
    <xf numFmtId="49" fontId="0" fillId="0" borderId="20" xfId="15" applyNumberFormat="1" applyFont="1" applyBorder="1" applyAlignment="1">
      <alignment horizontal="center"/>
    </xf>
    <xf numFmtId="49" fontId="0" fillId="2" borderId="21" xfId="0" applyNumberFormat="1" applyFont="1" applyFill="1" applyBorder="1" applyAlignment="1">
      <alignment horizontal="center"/>
    </xf>
    <xf numFmtId="49" fontId="0" fillId="0" borderId="4" xfId="15" applyNumberFormat="1" applyFont="1" applyBorder="1" applyAlignment="1">
      <alignment horizontal="center"/>
    </xf>
    <xf numFmtId="49" fontId="2" fillId="0" borderId="18" xfId="15" applyNumberFormat="1" applyFont="1" applyBorder="1" applyAlignment="1">
      <alignment horizontal="center"/>
    </xf>
    <xf numFmtId="49" fontId="2" fillId="2" borderId="19" xfId="15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2" borderId="22" xfId="15" applyNumberFormat="1" applyFont="1" applyFill="1" applyBorder="1" applyAlignment="1">
      <alignment horizontal="center"/>
    </xf>
    <xf numFmtId="49" fontId="2" fillId="0" borderId="18" xfId="15" applyNumberFormat="1" applyFont="1" applyFill="1" applyBorder="1" applyAlignment="1">
      <alignment horizontal="center"/>
    </xf>
    <xf numFmtId="49" fontId="2" fillId="2" borderId="3" xfId="15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3" borderId="23" xfId="15" applyNumberFormat="1" applyFont="1" applyFill="1" applyBorder="1" applyAlignment="1" applyProtection="1">
      <alignment horizontal="center" vertical="center" wrapText="1"/>
      <protection/>
    </xf>
    <xf numFmtId="0" fontId="14" fillId="3" borderId="24" xfId="15" applyNumberFormat="1" applyFont="1" applyFill="1" applyBorder="1" applyAlignment="1" applyProtection="1">
      <alignment horizontal="center" vertical="center" wrapText="1"/>
      <protection/>
    </xf>
    <xf numFmtId="0" fontId="14" fillId="3" borderId="25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15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0" fillId="0" borderId="44" xfId="15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0" fillId="0" borderId="47" xfId="15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31" xfId="15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3" xfId="15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8" fillId="0" borderId="51" xfId="15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8" fillId="0" borderId="20" xfId="15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8" fillId="0" borderId="53" xfId="15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5" fillId="4" borderId="23" xfId="15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5" xfId="15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35" xfId="15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22" xfId="15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" fillId="0" borderId="12" xfId="15" applyBorder="1" applyAlignment="1">
      <alignment horizontal="center" vertical="center" wrapText="1"/>
    </xf>
    <xf numFmtId="0" fontId="0" fillId="0" borderId="22" xfId="0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20" fillId="0" borderId="37" xfId="0" applyNumberFormat="1" applyFont="1" applyFill="1" applyBorder="1" applyAlignment="1">
      <alignment horizontal="center" vertical="center" wrapText="1"/>
    </xf>
    <xf numFmtId="0" fontId="20" fillId="0" borderId="35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юниорок 1990-91г.р.</v>
          </cell>
        </row>
        <row r="3">
          <cell r="A3" t="str">
            <v>10-11.12.2009г.                                          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workbookViewId="0" topLeftCell="A1">
      <selection activeCell="A40" sqref="A1:J40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56" t="s">
        <v>23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7.75" customHeight="1" thickBot="1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</row>
    <row r="3" spans="1:16" ht="38.25" customHeight="1" thickBot="1">
      <c r="A3" s="29"/>
      <c r="B3" s="57" t="str">
        <f>HYPERLINK('[1]реквизиты'!$A$2)</f>
        <v>Первенство Сибирского Федерального Округа по самбо среди юниорок 1990-91г.р.</v>
      </c>
      <c r="C3" s="58"/>
      <c r="D3" s="58"/>
      <c r="E3" s="58"/>
      <c r="F3" s="58"/>
      <c r="G3" s="58"/>
      <c r="H3" s="58"/>
      <c r="I3" s="59"/>
      <c r="J3" s="30"/>
      <c r="K3" s="30"/>
      <c r="L3" s="30"/>
      <c r="M3" s="30"/>
      <c r="N3" s="27"/>
      <c r="O3" s="27"/>
      <c r="P3" s="27"/>
    </row>
    <row r="4" spans="1:16" ht="26.25" customHeight="1" thickBot="1">
      <c r="A4" s="102" t="str">
        <f>HYPERLINK('[1]реквизиты'!$A$3)</f>
        <v>10-11.12.2009г.                                              г.Новокузнецк</v>
      </c>
      <c r="B4" s="102"/>
      <c r="C4" s="102"/>
      <c r="D4" s="102"/>
      <c r="E4" s="102"/>
      <c r="F4" s="102"/>
      <c r="G4" s="102"/>
      <c r="H4" s="102"/>
      <c r="I4" s="102"/>
      <c r="J4" s="102"/>
      <c r="K4" s="28"/>
      <c r="L4" s="28"/>
      <c r="M4" s="28"/>
      <c r="N4" s="28"/>
      <c r="O4" s="28"/>
      <c r="P4" s="28"/>
    </row>
    <row r="5" spans="1:10" ht="27.75" customHeight="1" thickBot="1">
      <c r="A5" s="3"/>
      <c r="E5" s="3"/>
      <c r="I5" s="133" t="str">
        <f>HYPERLINK('пр.взвешивания'!D3)</f>
        <v>в.к. 64    кг.</v>
      </c>
      <c r="J5" s="134"/>
    </row>
    <row r="6" spans="1:10" ht="13.5" thickBot="1">
      <c r="A6" s="63" t="s">
        <v>0</v>
      </c>
      <c r="B6" s="63" t="s">
        <v>6</v>
      </c>
      <c r="C6" s="63" t="s">
        <v>7</v>
      </c>
      <c r="D6" s="63" t="s">
        <v>8</v>
      </c>
      <c r="E6" s="107" t="s">
        <v>9</v>
      </c>
      <c r="F6" s="108"/>
      <c r="G6" s="108"/>
      <c r="H6" s="109"/>
      <c r="I6" s="61" t="s">
        <v>10</v>
      </c>
      <c r="J6" s="63" t="s">
        <v>11</v>
      </c>
    </row>
    <row r="7" spans="1:10" ht="13.5" thickBot="1">
      <c r="A7" s="64"/>
      <c r="B7" s="64"/>
      <c r="C7" s="64"/>
      <c r="D7" s="106"/>
      <c r="E7" s="4">
        <v>1</v>
      </c>
      <c r="F7" s="5">
        <v>2</v>
      </c>
      <c r="G7" s="5">
        <v>3</v>
      </c>
      <c r="H7" s="15">
        <v>4</v>
      </c>
      <c r="I7" s="62"/>
      <c r="J7" s="64"/>
    </row>
    <row r="8" spans="1:10" ht="12.75">
      <c r="A8" s="103">
        <v>1</v>
      </c>
      <c r="B8" s="104" t="str">
        <f>VLOOKUP(A8,'пр.взвешивания'!B6:E13,2,FALSE)</f>
        <v>Ивановская Дарья Васильевна</v>
      </c>
      <c r="C8" s="68" t="str">
        <f>VLOOKUP(A8,'пр.взвешивания'!B6:E13,3,FALSE)</f>
        <v>21.04.1991, КМС</v>
      </c>
      <c r="D8" s="70" t="str">
        <f>VLOOKUP(A8,'пр.взвешивания'!B6:E13,4,FALSE)</f>
        <v>СФО, Омская, Омск, МО</v>
      </c>
      <c r="E8" s="36"/>
      <c r="F8" s="37">
        <v>4</v>
      </c>
      <c r="G8" s="38" t="s">
        <v>40</v>
      </c>
      <c r="H8" s="39"/>
      <c r="I8" s="91">
        <f>SUM(E8:H8)</f>
        <v>4</v>
      </c>
      <c r="J8" s="65">
        <v>2</v>
      </c>
    </row>
    <row r="9" spans="1:10" ht="12.75">
      <c r="A9" s="67"/>
      <c r="B9" s="105"/>
      <c r="C9" s="69"/>
      <c r="D9" s="71"/>
      <c r="E9" s="40"/>
      <c r="F9" s="41" t="s">
        <v>38</v>
      </c>
      <c r="G9" s="42"/>
      <c r="H9" s="41"/>
      <c r="I9" s="92"/>
      <c r="J9" s="66"/>
    </row>
    <row r="10" spans="1:10" ht="12.75">
      <c r="A10" s="67">
        <v>2</v>
      </c>
      <c r="B10" s="96" t="str">
        <f>VLOOKUP(A10,'пр.взвешивания'!B8:E15,2,FALSE)</f>
        <v>Гуськова Евдокия Ивановна</v>
      </c>
      <c r="C10" s="98" t="str">
        <f>VLOOKUP(A10,'пр.взвешивания'!B8:E15,3,FALSE)</f>
        <v>23.10.1990, 1р</v>
      </c>
      <c r="D10" s="100" t="str">
        <f>VLOOKUP(A10,'пр.взвешивания'!B8:E15,4,FALSE)</f>
        <v>СФО, Красноярский, Красноярск, МО</v>
      </c>
      <c r="E10" s="43">
        <v>0</v>
      </c>
      <c r="F10" s="44"/>
      <c r="G10" s="45" t="s">
        <v>40</v>
      </c>
      <c r="H10" s="46"/>
      <c r="I10" s="92">
        <f>SUM(E10:H10)</f>
        <v>0</v>
      </c>
      <c r="J10" s="110" t="s">
        <v>43</v>
      </c>
    </row>
    <row r="11" spans="1:10" ht="12.75">
      <c r="A11" s="67"/>
      <c r="B11" s="97"/>
      <c r="C11" s="99"/>
      <c r="D11" s="101"/>
      <c r="E11" s="47" t="s">
        <v>38</v>
      </c>
      <c r="F11" s="48"/>
      <c r="G11" s="42" t="s">
        <v>42</v>
      </c>
      <c r="H11" s="49"/>
      <c r="I11" s="92"/>
      <c r="J11" s="66"/>
    </row>
    <row r="12" spans="1:10" ht="12.75">
      <c r="A12" s="67">
        <v>3</v>
      </c>
      <c r="B12" s="96" t="str">
        <f>VLOOKUP(A12,'пр.взвешивания'!B10:E17,2,FALSE)</f>
        <v>Таранова Анастасия Александровна</v>
      </c>
      <c r="C12" s="98" t="str">
        <f>VLOOKUP(A12,'пр.взвешивания'!B10:E17,3,FALSE)</f>
        <v>12.07.1990, КМС</v>
      </c>
      <c r="D12" s="100" t="str">
        <f>VLOOKUP(A12,'пр.взвешивания'!B10:E17,4,FALSE)</f>
        <v>СФО, Новосибирская, Новосибирск, МО</v>
      </c>
      <c r="E12" s="43" t="s">
        <v>39</v>
      </c>
      <c r="F12" s="50" t="s">
        <v>41</v>
      </c>
      <c r="G12" s="51"/>
      <c r="H12" s="46"/>
      <c r="I12" s="92">
        <v>6</v>
      </c>
      <c r="J12" s="83">
        <v>1</v>
      </c>
    </row>
    <row r="13" spans="1:10" ht="12.75">
      <c r="A13" s="67"/>
      <c r="B13" s="97"/>
      <c r="C13" s="99"/>
      <c r="D13" s="101"/>
      <c r="E13" s="47"/>
      <c r="F13" s="52" t="s">
        <v>42</v>
      </c>
      <c r="G13" s="53"/>
      <c r="H13" s="49"/>
      <c r="I13" s="92"/>
      <c r="J13" s="83"/>
    </row>
    <row r="14" spans="1:10" ht="13.5" customHeight="1">
      <c r="A14" s="67">
        <v>4</v>
      </c>
      <c r="B14" s="112">
        <f>VLOOKUP(A14,'пр.взвешивания'!B12:E19,2,FALSE)</f>
        <v>0</v>
      </c>
      <c r="C14" s="114">
        <f>VLOOKUP(A14,'пр.взвешивания'!B12:E19,3,FALSE)</f>
        <v>0</v>
      </c>
      <c r="D14" s="116">
        <f>VLOOKUP(A14,'пр.взвешивания'!B12:E19,4,FALSE)</f>
        <v>0</v>
      </c>
      <c r="E14" s="43"/>
      <c r="F14" s="54"/>
      <c r="G14" s="45"/>
      <c r="H14" s="55"/>
      <c r="I14" s="92">
        <f>SUM(E14:H14)</f>
        <v>0</v>
      </c>
      <c r="J14" s="83"/>
    </row>
    <row r="15" spans="1:10" ht="15.75" customHeight="1" thickBot="1">
      <c r="A15" s="111"/>
      <c r="B15" s="113"/>
      <c r="C15" s="115"/>
      <c r="D15" s="117"/>
      <c r="E15" s="17"/>
      <c r="F15" s="25"/>
      <c r="G15" s="18"/>
      <c r="H15" s="35"/>
      <c r="I15" s="93"/>
      <c r="J15" s="84"/>
    </row>
    <row r="19" spans="1:10" ht="21" customHeight="1">
      <c r="A19" s="60" t="s">
        <v>22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21" customHeight="1" thickBot="1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2.75" customHeight="1">
      <c r="A21" s="128" t="s">
        <v>11</v>
      </c>
      <c r="B21" s="131" t="s">
        <v>1</v>
      </c>
      <c r="C21" s="135" t="s">
        <v>2</v>
      </c>
      <c r="D21" s="75"/>
      <c r="E21" s="75" t="s">
        <v>3</v>
      </c>
      <c r="F21" s="75"/>
      <c r="G21" s="75" t="s">
        <v>4</v>
      </c>
      <c r="H21" s="85" t="s">
        <v>5</v>
      </c>
      <c r="I21" s="86"/>
      <c r="J21" s="87"/>
    </row>
    <row r="22" spans="1:10" ht="13.5" thickBot="1">
      <c r="A22" s="129"/>
      <c r="B22" s="132"/>
      <c r="C22" s="136"/>
      <c r="D22" s="76"/>
      <c r="E22" s="76"/>
      <c r="F22" s="76"/>
      <c r="G22" s="76"/>
      <c r="H22" s="88"/>
      <c r="I22" s="89"/>
      <c r="J22" s="90"/>
    </row>
    <row r="23" spans="1:11" ht="12" customHeight="1">
      <c r="A23" s="125">
        <v>1</v>
      </c>
      <c r="B23" s="127" t="str">
        <f>VLOOKUP(K23,'пр.взвешивания'!B6:G13,2,FALSE)</f>
        <v>Таранова Анастасия Александровна</v>
      </c>
      <c r="C23" s="78" t="str">
        <f>VLOOKUP(K23,'пр.взвешивания'!B6:G13,3,FALSE)</f>
        <v>12.07.1990, КМС</v>
      </c>
      <c r="D23" s="79"/>
      <c r="E23" s="79" t="str">
        <f>VLOOKUP(K23,'пр.взвешивания'!B6:G13,4,FALSE)</f>
        <v>СФО, Новосибирская, Новосибирск, МО</v>
      </c>
      <c r="F23" s="79"/>
      <c r="G23" s="175">
        <f>VLOOKUP(K23,'пр.взвешивания'!B6:G13,5,FALSE)</f>
        <v>0</v>
      </c>
      <c r="H23" s="94" t="str">
        <f>VLOOKUP(K23,'пр.взвешивания'!B6:G13,6,FALSE)</f>
        <v>Меньщиков С.</v>
      </c>
      <c r="I23" s="94"/>
      <c r="J23" s="95"/>
      <c r="K23" s="138">
        <v>3</v>
      </c>
    </row>
    <row r="24" spans="1:11" ht="12" customHeight="1">
      <c r="A24" s="126"/>
      <c r="B24" s="118"/>
      <c r="C24" s="80"/>
      <c r="D24" s="74"/>
      <c r="E24" s="74"/>
      <c r="F24" s="74"/>
      <c r="G24" s="176"/>
      <c r="H24" s="72"/>
      <c r="I24" s="72"/>
      <c r="J24" s="73"/>
      <c r="K24" s="138"/>
    </row>
    <row r="25" spans="1:11" ht="12" customHeight="1">
      <c r="A25" s="130">
        <v>2</v>
      </c>
      <c r="B25" s="118" t="str">
        <f>VLOOKUP(K25,'пр.взвешивания'!B6:G15,2,FALSE)</f>
        <v>Ивановская Дарья Васильевна</v>
      </c>
      <c r="C25" s="80" t="str">
        <f>VLOOKUP(K25,'пр.взвешивания'!B6:G15,3,FALSE)</f>
        <v>21.04.1991, КМС</v>
      </c>
      <c r="D25" s="74"/>
      <c r="E25" s="74" t="str">
        <f>VLOOKUP(K25,'пр.взвешивания'!B6:G15,4,FALSE)</f>
        <v>СФО, Омская, Омск, МО</v>
      </c>
      <c r="F25" s="74"/>
      <c r="G25" s="77" t="str">
        <f>VLOOKUP(K25,'пр.взвешивания'!B6:G15,5,FALSE)</f>
        <v>003167055</v>
      </c>
      <c r="H25" s="72" t="str">
        <f>VLOOKUP(K25,'пр.взвешивания'!B6:G15,6,FALSE)</f>
        <v>Манаков С.А., Бака О.В.</v>
      </c>
      <c r="I25" s="72"/>
      <c r="J25" s="73"/>
      <c r="K25" s="138">
        <v>1</v>
      </c>
    </row>
    <row r="26" spans="1:11" ht="12" customHeight="1">
      <c r="A26" s="130"/>
      <c r="B26" s="118"/>
      <c r="C26" s="80"/>
      <c r="D26" s="74"/>
      <c r="E26" s="74"/>
      <c r="F26" s="74"/>
      <c r="G26" s="77"/>
      <c r="H26" s="72"/>
      <c r="I26" s="72"/>
      <c r="J26" s="73"/>
      <c r="K26" s="138"/>
    </row>
    <row r="27" spans="1:11" ht="12" customHeight="1">
      <c r="A27" s="119">
        <v>3</v>
      </c>
      <c r="B27" s="118" t="str">
        <f>VLOOKUP(K27,'пр.взвешивания'!B6:G17,2,FALSE)</f>
        <v>Гуськова Евдокия Ивановна</v>
      </c>
      <c r="C27" s="80" t="str">
        <f>VLOOKUP(K27,'пр.взвешивания'!B6:G17,3,FALSE)</f>
        <v>23.10.1990, 1р</v>
      </c>
      <c r="D27" s="74"/>
      <c r="E27" s="74" t="str">
        <f>VLOOKUP(K27,'пр.взвешивания'!B6:G17,4,FALSE)</f>
        <v>СФО, Красноярский, Красноярск, МО</v>
      </c>
      <c r="F27" s="74"/>
      <c r="G27" s="176">
        <f>VLOOKUP(K27,'пр.взвешивания'!B6:G17,5,FALSE)</f>
        <v>0</v>
      </c>
      <c r="H27" s="72" t="str">
        <f>VLOOKUP(K27,'пр.взвешивания'!B6:G17,6,FALSE)</f>
        <v>Знаменский Г.Е.</v>
      </c>
      <c r="I27" s="72"/>
      <c r="J27" s="73"/>
      <c r="K27" s="138">
        <v>2</v>
      </c>
    </row>
    <row r="28" spans="1:11" ht="12" customHeight="1">
      <c r="A28" s="119"/>
      <c r="B28" s="118"/>
      <c r="C28" s="80"/>
      <c r="D28" s="74"/>
      <c r="E28" s="74"/>
      <c r="F28" s="74"/>
      <c r="G28" s="176"/>
      <c r="H28" s="72"/>
      <c r="I28" s="72"/>
      <c r="J28" s="73"/>
      <c r="K28" s="138"/>
    </row>
    <row r="29" spans="1:11" ht="12" customHeight="1" hidden="1">
      <c r="A29" s="122">
        <v>4</v>
      </c>
      <c r="B29" s="118" t="e">
        <f>VLOOKUP(K29,'пр.взвешивания'!B6:G19,2,FALSE)</f>
        <v>#N/A</v>
      </c>
      <c r="C29" s="80" t="e">
        <f>VLOOKUP(K29,'пр.взвешивания'!B6:G19,3,FALSE)</f>
        <v>#N/A</v>
      </c>
      <c r="D29" s="74"/>
      <c r="E29" s="74" t="e">
        <f>VLOOKUP(K29,'пр.взвешивания'!B6:G19,4,FALSE)</f>
        <v>#N/A</v>
      </c>
      <c r="F29" s="74"/>
      <c r="G29" s="77" t="e">
        <f>VLOOKUP(K29,'пр.взвешивания'!B6:G19,5,FALSE)</f>
        <v>#N/A</v>
      </c>
      <c r="H29" s="72" t="e">
        <f>VLOOKUP(K29,'пр.взвешивания'!B6:G19,6,FALSE)</f>
        <v>#N/A</v>
      </c>
      <c r="I29" s="72"/>
      <c r="J29" s="73"/>
      <c r="K29" s="138"/>
    </row>
    <row r="30" spans="1:11" ht="12" customHeight="1" hidden="1" thickBot="1">
      <c r="A30" s="123"/>
      <c r="B30" s="124"/>
      <c r="C30" s="120"/>
      <c r="D30" s="121"/>
      <c r="E30" s="121"/>
      <c r="F30" s="121"/>
      <c r="G30" s="137"/>
      <c r="H30" s="81"/>
      <c r="I30" s="81"/>
      <c r="J30" s="82"/>
      <c r="K30" s="138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1" t="str">
        <f>HYPERLINK('[1]реквизиты'!$A$6)</f>
        <v>Гл. судья, судья МК</v>
      </c>
      <c r="B36" s="32"/>
      <c r="C36" s="32"/>
      <c r="D36" s="11"/>
      <c r="E36" s="7"/>
      <c r="F36" s="7"/>
      <c r="G36" s="33" t="str">
        <f>HYPERLINK('[1]реквизиты'!$G$6)</f>
        <v>Горбунов А.В.</v>
      </c>
      <c r="H36" s="11"/>
    </row>
    <row r="37" spans="1:8" ht="15.75">
      <c r="A37" s="32"/>
      <c r="B37" s="32"/>
      <c r="C37" s="32"/>
      <c r="D37" s="11"/>
      <c r="E37" s="8"/>
      <c r="F37" s="8"/>
      <c r="G37" s="9" t="str">
        <f>HYPERLINK('[1]реквизиты'!$G$7)</f>
        <v>/Омск/</v>
      </c>
      <c r="H37" s="11"/>
    </row>
    <row r="38" spans="1:8" ht="12.75">
      <c r="A38" s="34"/>
      <c r="B38" s="34"/>
      <c r="C38" s="34"/>
      <c r="D38" s="11"/>
      <c r="E38" s="22"/>
      <c r="F38" s="22"/>
      <c r="G38" s="11"/>
      <c r="H38" s="11"/>
    </row>
    <row r="39" spans="1:8" ht="15.75">
      <c r="A39" s="31" t="str">
        <f>HYPERLINK('[2]реквизиты'!$A$22)</f>
        <v>Гл. секретарь, судья МК</v>
      </c>
      <c r="B39" s="32"/>
      <c r="C39" s="32"/>
      <c r="D39" s="11"/>
      <c r="E39" s="10"/>
      <c r="F39" s="10"/>
      <c r="G39" s="33" t="str">
        <f>HYPERLINK('[1]реквизиты'!$G$8)</f>
        <v>Трескин С.М.</v>
      </c>
      <c r="H39" s="11"/>
    </row>
    <row r="40" spans="1:8" ht="12.75">
      <c r="A40" s="34"/>
      <c r="B40" s="34"/>
      <c r="C40" s="34"/>
      <c r="D40" s="11"/>
      <c r="E40" s="11"/>
      <c r="F40" s="11"/>
      <c r="G40" s="9" t="str">
        <f>HYPERLINK('[1]реквизиты'!$G$9)</f>
        <v>/Бийск/</v>
      </c>
      <c r="H40" s="11"/>
    </row>
    <row r="41" spans="1:8" ht="12.75">
      <c r="A41" s="14"/>
      <c r="B41" s="14"/>
      <c r="C41" s="14"/>
      <c r="D41" s="11"/>
      <c r="E41" s="11"/>
      <c r="F41" s="11"/>
      <c r="G41" s="9">
        <f>HYPERLINK('[1]реквизиты'!$G$23)</f>
      </c>
      <c r="H41" s="11"/>
    </row>
  </sheetData>
  <mergeCells count="71">
    <mergeCell ref="K23:K24"/>
    <mergeCell ref="K25:K26"/>
    <mergeCell ref="K27:K28"/>
    <mergeCell ref="K29:K30"/>
    <mergeCell ref="I5:J5"/>
    <mergeCell ref="E29:F30"/>
    <mergeCell ref="C27:D28"/>
    <mergeCell ref="C25:D26"/>
    <mergeCell ref="E23:F24"/>
    <mergeCell ref="C21:D22"/>
    <mergeCell ref="E21:F22"/>
    <mergeCell ref="E25:F26"/>
    <mergeCell ref="G29:G30"/>
    <mergeCell ref="G27:G28"/>
    <mergeCell ref="A23:A24"/>
    <mergeCell ref="B23:B24"/>
    <mergeCell ref="A21:A22"/>
    <mergeCell ref="A25:A26"/>
    <mergeCell ref="B21:B22"/>
    <mergeCell ref="B25:B26"/>
    <mergeCell ref="B27:B28"/>
    <mergeCell ref="A27:A28"/>
    <mergeCell ref="C29:D30"/>
    <mergeCell ref="A29:A30"/>
    <mergeCell ref="B29:B30"/>
    <mergeCell ref="A14:A15"/>
    <mergeCell ref="B14:B15"/>
    <mergeCell ref="C14:C15"/>
    <mergeCell ref="D14:D15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H29:J30"/>
    <mergeCell ref="J14:J15"/>
    <mergeCell ref="H21:J22"/>
    <mergeCell ref="I8:I9"/>
    <mergeCell ref="I14:I15"/>
    <mergeCell ref="J12:J13"/>
    <mergeCell ref="H23:J24"/>
    <mergeCell ref="C8:C9"/>
    <mergeCell ref="D8:D9"/>
    <mergeCell ref="H25:J26"/>
    <mergeCell ref="H27:J28"/>
    <mergeCell ref="E27:F28"/>
    <mergeCell ref="G21:G22"/>
    <mergeCell ref="G25:G26"/>
    <mergeCell ref="G23:G24"/>
    <mergeCell ref="C23:D24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workbookViewId="0" topLeftCell="A1">
      <selection activeCell="A33" sqref="A1:H34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39" t="s">
        <v>16</v>
      </c>
      <c r="B1" s="139"/>
      <c r="C1" s="139"/>
      <c r="D1" s="139"/>
      <c r="E1" s="139"/>
      <c r="F1" s="139"/>
      <c r="G1" s="139"/>
      <c r="H1" s="139"/>
    </row>
    <row r="2" spans="1:8" ht="22.5" customHeight="1">
      <c r="A2" s="16"/>
      <c r="B2" s="16" t="s">
        <v>17</v>
      </c>
      <c r="C2" s="16"/>
      <c r="D2" s="16"/>
      <c r="E2" s="24" t="str">
        <f>HYPERLINK('пр.взвешивания'!D3)</f>
        <v>в.к. 64    кг.</v>
      </c>
      <c r="F2" s="16"/>
      <c r="G2" s="16"/>
      <c r="H2" s="16"/>
    </row>
    <row r="3" spans="1:8" ht="12.75">
      <c r="A3" s="140" t="s">
        <v>0</v>
      </c>
      <c r="B3" s="140" t="s">
        <v>6</v>
      </c>
      <c r="C3" s="140" t="s">
        <v>7</v>
      </c>
      <c r="D3" s="140" t="s">
        <v>8</v>
      </c>
      <c r="E3" s="140" t="s">
        <v>12</v>
      </c>
      <c r="F3" s="140" t="s">
        <v>18</v>
      </c>
      <c r="G3" s="140" t="s">
        <v>13</v>
      </c>
      <c r="H3" s="140" t="s">
        <v>14</v>
      </c>
    </row>
    <row r="4" spans="1:8" ht="12.75">
      <c r="A4" s="141"/>
      <c r="B4" s="141"/>
      <c r="C4" s="141"/>
      <c r="D4" s="141"/>
      <c r="E4" s="141"/>
      <c r="F4" s="141"/>
      <c r="G4" s="141"/>
      <c r="H4" s="141"/>
    </row>
    <row r="5" spans="1:8" ht="12.75">
      <c r="A5" s="142">
        <v>1</v>
      </c>
      <c r="B5" s="143" t="str">
        <f>HYPERLINK('пр.взвешивания'!C6)</f>
        <v>Ивановская Дарья Васильевна</v>
      </c>
      <c r="C5" s="143" t="str">
        <f>HYPERLINK('пр.взвешивания'!D6)</f>
        <v>21.04.1991, КМС</v>
      </c>
      <c r="D5" s="143" t="str">
        <f>HYPERLINK('пр.взвешивания'!E6)</f>
        <v>СФО, Омская, Омск, МО</v>
      </c>
      <c r="E5" s="145"/>
      <c r="F5" s="146"/>
      <c r="G5" s="147"/>
      <c r="H5" s="141"/>
    </row>
    <row r="6" spans="1:8" ht="12.75">
      <c r="A6" s="142"/>
      <c r="B6" s="144"/>
      <c r="C6" s="144"/>
      <c r="D6" s="144"/>
      <c r="E6" s="145"/>
      <c r="F6" s="145"/>
      <c r="G6" s="148"/>
      <c r="H6" s="149"/>
    </row>
    <row r="7" spans="1:8" ht="12.75">
      <c r="A7" s="141">
        <v>2</v>
      </c>
      <c r="B7" s="151" t="str">
        <f>HYPERLINK('пр.взвешивания'!C8)</f>
        <v>Гуськова Евдокия Ивановна</v>
      </c>
      <c r="C7" s="151" t="str">
        <f>HYPERLINK('пр.взвешивания'!D8)</f>
        <v>23.10.1990, 1р</v>
      </c>
      <c r="D7" s="151" t="str">
        <f>HYPERLINK('пр.взвешивания'!E8)</f>
        <v>СФО, Красноярский, Красноярск, МО</v>
      </c>
      <c r="E7" s="76"/>
      <c r="F7" s="76"/>
      <c r="G7" s="141"/>
      <c r="H7" s="141"/>
    </row>
    <row r="8" spans="1:8" ht="13.5" thickBot="1">
      <c r="A8" s="150"/>
      <c r="B8" s="152"/>
      <c r="C8" s="152"/>
      <c r="D8" s="152"/>
      <c r="E8" s="153"/>
      <c r="F8" s="153"/>
      <c r="G8" s="154"/>
      <c r="H8" s="154"/>
    </row>
    <row r="9" spans="1:8" ht="12.75">
      <c r="A9" s="149">
        <v>4</v>
      </c>
      <c r="B9" s="155">
        <f>HYPERLINK('пр.взвешивания'!C12)</f>
      </c>
      <c r="C9" s="155">
        <f>HYPERLINK('пр.взвешивания'!D12)</f>
      </c>
      <c r="D9" s="155">
        <f>HYPERLINK('пр.взвешивания'!E12)</f>
      </c>
      <c r="E9" s="145"/>
      <c r="F9" s="146"/>
      <c r="G9" s="156"/>
      <c r="H9" s="157"/>
    </row>
    <row r="10" spans="1:8" ht="12.75">
      <c r="A10" s="140"/>
      <c r="B10" s="144"/>
      <c r="C10" s="144"/>
      <c r="D10" s="144"/>
      <c r="E10" s="145"/>
      <c r="F10" s="145"/>
      <c r="G10" s="148"/>
      <c r="H10" s="158"/>
    </row>
    <row r="11" spans="1:8" ht="12.75">
      <c r="A11" s="141">
        <v>3</v>
      </c>
      <c r="B11" s="151" t="str">
        <f>HYPERLINK('пр.взвешивания'!C10)</f>
        <v>Таранова Анастасия Александровна</v>
      </c>
      <c r="C11" s="151" t="str">
        <f>HYPERLINK('пр.взвешивания'!D10)</f>
        <v>12.07.1990, КМС</v>
      </c>
      <c r="D11" s="151" t="str">
        <f>HYPERLINK('пр.взвешивания'!E10)</f>
        <v>СФО, Новосибирская, Новосибирск, МО</v>
      </c>
      <c r="E11" s="76" t="s">
        <v>37</v>
      </c>
      <c r="F11" s="76"/>
      <c r="G11" s="141"/>
      <c r="H11" s="141"/>
    </row>
    <row r="12" spans="1:8" ht="12.75">
      <c r="A12" s="149"/>
      <c r="B12" s="144"/>
      <c r="C12" s="144"/>
      <c r="D12" s="144"/>
      <c r="E12" s="159"/>
      <c r="F12" s="159"/>
      <c r="G12" s="158"/>
      <c r="H12" s="158"/>
    </row>
    <row r="13" spans="1:8" ht="21.75" customHeight="1">
      <c r="A13" s="16"/>
      <c r="B13" s="16" t="s">
        <v>19</v>
      </c>
      <c r="C13" s="16"/>
      <c r="D13" s="16"/>
      <c r="E13" s="24" t="str">
        <f>HYPERLINK('пр.взвешивания'!D3)</f>
        <v>в.к. 64    кг.</v>
      </c>
      <c r="F13" s="16"/>
      <c r="G13" s="16"/>
      <c r="H13" s="16"/>
    </row>
    <row r="14" spans="1:8" ht="12.75">
      <c r="A14" s="141" t="s">
        <v>0</v>
      </c>
      <c r="B14" s="141" t="s">
        <v>6</v>
      </c>
      <c r="C14" s="141" t="s">
        <v>7</v>
      </c>
      <c r="D14" s="141" t="s">
        <v>8</v>
      </c>
      <c r="E14" s="141" t="s">
        <v>12</v>
      </c>
      <c r="F14" s="141" t="s">
        <v>18</v>
      </c>
      <c r="G14" s="141" t="s">
        <v>13</v>
      </c>
      <c r="H14" s="141" t="s">
        <v>14</v>
      </c>
    </row>
    <row r="15" spans="1:8" ht="12.75">
      <c r="A15" s="158"/>
      <c r="B15" s="158"/>
      <c r="C15" s="158"/>
      <c r="D15" s="158"/>
      <c r="E15" s="158"/>
      <c r="F15" s="158"/>
      <c r="G15" s="158"/>
      <c r="H15" s="158"/>
    </row>
    <row r="16" spans="1:8" ht="12.75" customHeight="1">
      <c r="A16" s="160">
        <v>1</v>
      </c>
      <c r="B16" s="143" t="str">
        <f>HYPERLINK('пр.взвешивания'!C6)</f>
        <v>Ивановская Дарья Васильевна</v>
      </c>
      <c r="C16" s="143" t="str">
        <f>HYPERLINK('пр.взвешивания'!D6)</f>
        <v>21.04.1991, КМС</v>
      </c>
      <c r="D16" s="143" t="str">
        <f>HYPERLINK('пр.взвешивания'!E6)</f>
        <v>СФО, Омская, Омск, МО</v>
      </c>
      <c r="E16" s="76"/>
      <c r="F16" s="162"/>
      <c r="G16" s="147"/>
      <c r="H16" s="141"/>
    </row>
    <row r="17" spans="1:8" ht="12.75">
      <c r="A17" s="161"/>
      <c r="B17" s="144"/>
      <c r="C17" s="144"/>
      <c r="D17" s="144"/>
      <c r="E17" s="159"/>
      <c r="F17" s="158"/>
      <c r="G17" s="148"/>
      <c r="H17" s="149"/>
    </row>
    <row r="18" spans="1:8" ht="12.75" customHeight="1">
      <c r="A18" s="141">
        <v>3</v>
      </c>
      <c r="B18" s="151" t="str">
        <f>HYPERLINK('пр.взвешивания'!C10)</f>
        <v>Таранова Анастасия Александровна</v>
      </c>
      <c r="C18" s="151" t="str">
        <f>HYPERLINK('пр.взвешивания'!D10)</f>
        <v>12.07.1990, КМС</v>
      </c>
      <c r="D18" s="151" t="str">
        <f>HYPERLINK('пр.взвешивания'!E10)</f>
        <v>СФО, Новосибирская, Новосибирск, МО</v>
      </c>
      <c r="E18" s="76"/>
      <c r="F18" s="76"/>
      <c r="G18" s="141"/>
      <c r="H18" s="141"/>
    </row>
    <row r="19" spans="1:8" ht="13.5" thickBot="1">
      <c r="A19" s="154"/>
      <c r="B19" s="152"/>
      <c r="C19" s="152"/>
      <c r="D19" s="152"/>
      <c r="E19" s="154"/>
      <c r="F19" s="154"/>
      <c r="G19" s="154"/>
      <c r="H19" s="154"/>
    </row>
    <row r="20" spans="1:8" ht="12.75" customHeight="1">
      <c r="A20" s="163">
        <v>2</v>
      </c>
      <c r="B20" s="155" t="str">
        <f>HYPERLINK('пр.взвешивания'!C8)</f>
        <v>Гуськова Евдокия Ивановна</v>
      </c>
      <c r="C20" s="155" t="str">
        <f>HYPERLINK('пр.взвешивания'!D8)</f>
        <v>23.10.1990, 1р</v>
      </c>
      <c r="D20" s="155" t="str">
        <f>HYPERLINK('пр.взвешивания'!E8)</f>
        <v>СФО, Красноярский, Красноярск, МО</v>
      </c>
      <c r="E20" s="164" t="s">
        <v>37</v>
      </c>
      <c r="F20" s="165"/>
      <c r="G20" s="156"/>
      <c r="H20" s="157"/>
    </row>
    <row r="21" spans="1:8" ht="12.75">
      <c r="A21" s="158"/>
      <c r="B21" s="144"/>
      <c r="C21" s="144"/>
      <c r="D21" s="144"/>
      <c r="E21" s="159"/>
      <c r="F21" s="158"/>
      <c r="G21" s="148"/>
      <c r="H21" s="158"/>
    </row>
    <row r="22" spans="1:8" ht="12.75" customHeight="1">
      <c r="A22" s="141">
        <v>4</v>
      </c>
      <c r="B22" s="151">
        <f>HYPERLINK('пр.взвешивания'!C12)</f>
      </c>
      <c r="C22" s="151">
        <f>HYPERLINK('пр.взвешивания'!D12)</f>
      </c>
      <c r="D22" s="151">
        <f>HYPERLINK('пр.взвешивания'!E12)</f>
      </c>
      <c r="E22" s="76"/>
      <c r="F22" s="76"/>
      <c r="G22" s="141"/>
      <c r="H22" s="141"/>
    </row>
    <row r="23" spans="1:8" ht="12.75">
      <c r="A23" s="158"/>
      <c r="B23" s="144"/>
      <c r="C23" s="144"/>
      <c r="D23" s="144"/>
      <c r="E23" s="158"/>
      <c r="F23" s="158"/>
      <c r="G23" s="158"/>
      <c r="H23" s="158"/>
    </row>
    <row r="24" spans="1:8" ht="20.25" customHeight="1">
      <c r="A24" s="16"/>
      <c r="B24" s="16" t="s">
        <v>20</v>
      </c>
      <c r="C24" s="16"/>
      <c r="D24" s="16"/>
      <c r="E24" s="24" t="str">
        <f>HYPERLINK('пр.взвешивания'!D3)</f>
        <v>в.к. 64    кг.</v>
      </c>
      <c r="F24" s="16"/>
      <c r="G24" s="16"/>
      <c r="H24" s="16"/>
    </row>
    <row r="25" spans="1:8" ht="12.75">
      <c r="A25" s="141" t="s">
        <v>0</v>
      </c>
      <c r="B25" s="141" t="s">
        <v>6</v>
      </c>
      <c r="C25" s="141" t="s">
        <v>7</v>
      </c>
      <c r="D25" s="141" t="s">
        <v>8</v>
      </c>
      <c r="E25" s="141" t="s">
        <v>12</v>
      </c>
      <c r="F25" s="141" t="s">
        <v>18</v>
      </c>
      <c r="G25" s="141" t="s">
        <v>13</v>
      </c>
      <c r="H25" s="141" t="s">
        <v>14</v>
      </c>
    </row>
    <row r="26" spans="1:8" ht="12.75">
      <c r="A26" s="158"/>
      <c r="B26" s="158"/>
      <c r="C26" s="158"/>
      <c r="D26" s="158"/>
      <c r="E26" s="158"/>
      <c r="F26" s="158"/>
      <c r="G26" s="158"/>
      <c r="H26" s="158"/>
    </row>
    <row r="27" spans="1:8" ht="12.75" customHeight="1">
      <c r="A27" s="160">
        <v>1</v>
      </c>
      <c r="B27" s="143" t="str">
        <f>HYPERLINK('пр.взвешивания'!C6)</f>
        <v>Ивановская Дарья Васильевна</v>
      </c>
      <c r="C27" s="143" t="str">
        <f>HYPERLINK('пр.взвешивания'!D6)</f>
        <v>21.04.1991, КМС</v>
      </c>
      <c r="D27" s="143" t="str">
        <f>HYPERLINK('пр.взвешивания'!E6)</f>
        <v>СФО, Омская, Омск, МО</v>
      </c>
      <c r="E27" s="76" t="s">
        <v>37</v>
      </c>
      <c r="F27" s="162"/>
      <c r="G27" s="147"/>
      <c r="H27" s="141"/>
    </row>
    <row r="28" spans="1:8" ht="12.75">
      <c r="A28" s="161"/>
      <c r="B28" s="144"/>
      <c r="C28" s="144"/>
      <c r="D28" s="144"/>
      <c r="E28" s="159"/>
      <c r="F28" s="158"/>
      <c r="G28" s="148"/>
      <c r="H28" s="149"/>
    </row>
    <row r="29" spans="1:8" ht="12.75" customHeight="1">
      <c r="A29" s="141">
        <v>4</v>
      </c>
      <c r="B29" s="151">
        <f>HYPERLINK('пр.взвешивания'!C12)</f>
      </c>
      <c r="C29" s="151">
        <f>HYPERLINK('пр.взвешивания'!D12)</f>
      </c>
      <c r="D29" s="151">
        <f>HYPERLINK('пр.взвешивания'!E12)</f>
      </c>
      <c r="E29" s="76"/>
      <c r="F29" s="76"/>
      <c r="G29" s="141"/>
      <c r="H29" s="141"/>
    </row>
    <row r="30" spans="1:8" ht="13.5" thickBot="1">
      <c r="A30" s="154"/>
      <c r="B30" s="152"/>
      <c r="C30" s="152"/>
      <c r="D30" s="152"/>
      <c r="E30" s="154"/>
      <c r="F30" s="154"/>
      <c r="G30" s="154"/>
      <c r="H30" s="154"/>
    </row>
    <row r="31" spans="1:8" ht="12.75" customHeight="1">
      <c r="A31" s="163">
        <v>3</v>
      </c>
      <c r="B31" s="155" t="str">
        <f>HYPERLINK('пр.взвешивания'!C10)</f>
        <v>Таранова Анастасия Александровна</v>
      </c>
      <c r="C31" s="155" t="str">
        <f>HYPERLINK('пр.взвешивания'!D10)</f>
        <v>12.07.1990, КМС</v>
      </c>
      <c r="D31" s="155" t="str">
        <f>HYPERLINK('пр.взвешивания'!E10)</f>
        <v>СФО, Новосибирская, Новосибирск, МО</v>
      </c>
      <c r="E31" s="164"/>
      <c r="F31" s="165"/>
      <c r="G31" s="156"/>
      <c r="H31" s="157"/>
    </row>
    <row r="32" spans="1:8" ht="12.75">
      <c r="A32" s="158"/>
      <c r="B32" s="144"/>
      <c r="C32" s="144"/>
      <c r="D32" s="144"/>
      <c r="E32" s="159"/>
      <c r="F32" s="158"/>
      <c r="G32" s="148"/>
      <c r="H32" s="158"/>
    </row>
    <row r="33" spans="1:8" ht="12.75" customHeight="1">
      <c r="A33" s="141">
        <v>2</v>
      </c>
      <c r="B33" s="151" t="str">
        <f>HYPERLINK('пр.взвешивания'!C8)</f>
        <v>Гуськова Евдокия Ивановна</v>
      </c>
      <c r="C33" s="151" t="str">
        <f>HYPERLINK('пр.взвешивания'!D8)</f>
        <v>23.10.1990, 1р</v>
      </c>
      <c r="D33" s="151" t="str">
        <f>HYPERLINK('пр.взвешивания'!E8)</f>
        <v>СФО, Красноярский, Красноярск, МО</v>
      </c>
      <c r="E33" s="76"/>
      <c r="F33" s="76"/>
      <c r="G33" s="141"/>
      <c r="H33" s="141"/>
    </row>
    <row r="34" spans="1:8" ht="12.75">
      <c r="A34" s="158"/>
      <c r="B34" s="144"/>
      <c r="C34" s="144"/>
      <c r="D34" s="144"/>
      <c r="E34" s="158"/>
      <c r="F34" s="158"/>
      <c r="G34" s="158"/>
      <c r="H34" s="158"/>
    </row>
  </sheetData>
  <mergeCells count="121"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5:E26"/>
    <mergeCell ref="F25:F26"/>
    <mergeCell ref="G25:G26"/>
    <mergeCell ref="H25:H26"/>
    <mergeCell ref="A25:A26"/>
    <mergeCell ref="B25:B26"/>
    <mergeCell ref="C25:C26"/>
    <mergeCell ref="D25:D26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1">
      <selection activeCell="D26" sqref="D26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73" t="str">
        <f>HYPERLINK('[1]реквизиты'!$A$2)</f>
        <v>Первенство Сибирского Федерального Округа по самбо среди юниорок 1990-91г.р.</v>
      </c>
      <c r="B1" s="174"/>
      <c r="C1" s="174"/>
      <c r="D1" s="174"/>
      <c r="E1" s="174"/>
      <c r="F1" s="174"/>
      <c r="G1" s="174"/>
      <c r="H1" s="1"/>
      <c r="I1" s="1"/>
    </row>
    <row r="2" spans="1:9" ht="18" customHeight="1">
      <c r="A2" s="102" t="str">
        <f>HYPERLINK('[1]реквизиты'!$A$3)</f>
        <v>10-11.12.2009г.                                              г.Новокузнецк</v>
      </c>
      <c r="B2" s="102"/>
      <c r="C2" s="102"/>
      <c r="D2" s="102"/>
      <c r="E2" s="102"/>
      <c r="F2" s="102"/>
      <c r="G2" s="102"/>
      <c r="H2" s="172"/>
      <c r="I2" s="172"/>
    </row>
    <row r="3" ht="49.5" customHeight="1">
      <c r="D3" t="s">
        <v>36</v>
      </c>
    </row>
    <row r="4" spans="1:7" ht="12.75">
      <c r="A4" s="140" t="s">
        <v>15</v>
      </c>
      <c r="B4" s="140" t="s">
        <v>0</v>
      </c>
      <c r="C4" s="140" t="s">
        <v>1</v>
      </c>
      <c r="D4" s="140" t="s">
        <v>2</v>
      </c>
      <c r="E4" s="140" t="s">
        <v>3</v>
      </c>
      <c r="F4" s="140" t="s">
        <v>4</v>
      </c>
      <c r="G4" s="140" t="s">
        <v>5</v>
      </c>
    </row>
    <row r="5" spans="1:7" ht="12.75">
      <c r="A5" s="140"/>
      <c r="B5" s="140"/>
      <c r="C5" s="140"/>
      <c r="D5" s="140"/>
      <c r="E5" s="140"/>
      <c r="F5" s="140"/>
      <c r="G5" s="140"/>
    </row>
    <row r="6" spans="1:7" ht="12.75">
      <c r="A6" s="74"/>
      <c r="B6" s="170">
        <v>1</v>
      </c>
      <c r="C6" s="171" t="s">
        <v>24</v>
      </c>
      <c r="D6" s="140" t="s">
        <v>25</v>
      </c>
      <c r="E6" s="167" t="s">
        <v>26</v>
      </c>
      <c r="F6" s="168" t="s">
        <v>27</v>
      </c>
      <c r="G6" s="169" t="s">
        <v>28</v>
      </c>
    </row>
    <row r="7" spans="1:7" ht="12.75">
      <c r="A7" s="74"/>
      <c r="B7" s="170"/>
      <c r="C7" s="171"/>
      <c r="D7" s="140"/>
      <c r="E7" s="167"/>
      <c r="F7" s="168"/>
      <c r="G7" s="169"/>
    </row>
    <row r="8" spans="1:7" ht="12.75">
      <c r="A8" s="74"/>
      <c r="B8" s="170">
        <v>2</v>
      </c>
      <c r="C8" s="171" t="s">
        <v>29</v>
      </c>
      <c r="D8" s="140" t="s">
        <v>30</v>
      </c>
      <c r="E8" s="167" t="s">
        <v>31</v>
      </c>
      <c r="F8" s="168"/>
      <c r="G8" s="169" t="s">
        <v>32</v>
      </c>
    </row>
    <row r="9" spans="1:7" ht="12.75">
      <c r="A9" s="74"/>
      <c r="B9" s="170"/>
      <c r="C9" s="171"/>
      <c r="D9" s="140"/>
      <c r="E9" s="167"/>
      <c r="F9" s="168"/>
      <c r="G9" s="169"/>
    </row>
    <row r="10" spans="1:7" ht="12.75">
      <c r="A10" s="74"/>
      <c r="B10" s="170">
        <v>3</v>
      </c>
      <c r="C10" s="171" t="s">
        <v>33</v>
      </c>
      <c r="D10" s="140" t="s">
        <v>34</v>
      </c>
      <c r="E10" s="167" t="s">
        <v>35</v>
      </c>
      <c r="F10" s="168"/>
      <c r="G10" s="169" t="s">
        <v>44</v>
      </c>
    </row>
    <row r="11" spans="1:7" ht="12.75">
      <c r="A11" s="74"/>
      <c r="B11" s="170"/>
      <c r="C11" s="171"/>
      <c r="D11" s="140"/>
      <c r="E11" s="167"/>
      <c r="F11" s="168"/>
      <c r="G11" s="169"/>
    </row>
    <row r="12" spans="1:7" ht="12.75">
      <c r="A12" s="74"/>
      <c r="B12" s="170">
        <v>4</v>
      </c>
      <c r="C12" s="169"/>
      <c r="D12" s="140"/>
      <c r="E12" s="167"/>
      <c r="F12" s="168"/>
      <c r="G12" s="169"/>
    </row>
    <row r="13" spans="1:7" ht="12.75">
      <c r="A13" s="74"/>
      <c r="B13" s="170"/>
      <c r="C13" s="169"/>
      <c r="D13" s="140"/>
      <c r="E13" s="167"/>
      <c r="F13" s="168"/>
      <c r="G13" s="169"/>
    </row>
    <row r="22" spans="1:8" ht="12.75">
      <c r="A22" s="166"/>
      <c r="B22" s="166"/>
      <c r="C22" s="166"/>
      <c r="D22" s="166"/>
      <c r="E22" s="166"/>
      <c r="F22" s="166"/>
      <c r="G22" s="166"/>
      <c r="H22" s="2"/>
    </row>
    <row r="23" spans="1:8" ht="12.75">
      <c r="A23" s="166"/>
      <c r="B23" s="166"/>
      <c r="C23" s="166"/>
      <c r="D23" s="166"/>
      <c r="E23" s="166"/>
      <c r="F23" s="166"/>
      <c r="G23" s="166"/>
      <c r="H23" s="2"/>
    </row>
    <row r="24" spans="1:8" ht="12.75">
      <c r="A24" s="166"/>
      <c r="B24" s="166"/>
      <c r="C24" s="166"/>
      <c r="D24" s="166"/>
      <c r="E24" s="166"/>
      <c r="F24" s="166"/>
      <c r="G24" s="166"/>
      <c r="H24" s="2"/>
    </row>
    <row r="25" spans="1:8" ht="12.75">
      <c r="A25" s="166"/>
      <c r="B25" s="166"/>
      <c r="C25" s="166"/>
      <c r="D25" s="166"/>
      <c r="E25" s="166"/>
      <c r="F25" s="166"/>
      <c r="G25" s="166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19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0"/>
    </row>
    <row r="28" spans="1:8" ht="15.75">
      <c r="A28" s="13"/>
      <c r="B28" s="13"/>
      <c r="C28" s="7"/>
      <c r="D28" s="8"/>
      <c r="E28" s="8"/>
      <c r="F28" s="21"/>
      <c r="G28" s="9">
        <f>HYPERLINK('[1]реквизиты'!$G$21)</f>
      </c>
      <c r="H28" s="11"/>
    </row>
    <row r="29" spans="1:8" ht="12.75">
      <c r="A29" s="14"/>
      <c r="B29" s="14"/>
      <c r="C29" s="11"/>
      <c r="D29" s="22"/>
      <c r="E29" s="22"/>
      <c r="F29" s="22"/>
      <c r="G29" s="11"/>
      <c r="H29" s="11"/>
    </row>
    <row r="30" spans="1:8" ht="12.75" customHeight="1">
      <c r="A30" s="19">
        <f>HYPERLINK('[1]реквизиты'!$A$22)</f>
      </c>
      <c r="B30" s="13"/>
      <c r="C30" s="7"/>
      <c r="D30" s="10"/>
      <c r="E30" s="10"/>
      <c r="F30" s="23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52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22:E23"/>
    <mergeCell ref="F22:F23"/>
    <mergeCell ref="G22:G23"/>
    <mergeCell ref="E12:E13"/>
    <mergeCell ref="F12:F13"/>
    <mergeCell ref="G12:G13"/>
    <mergeCell ref="A22:A23"/>
    <mergeCell ref="B22:B23"/>
    <mergeCell ref="C22:C23"/>
    <mergeCell ref="D22:D2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2009-12-11T14:34:40Z</cp:lastPrinted>
  <dcterms:created xsi:type="dcterms:W3CDTF">1996-10-08T23:32:33Z</dcterms:created>
  <dcterms:modified xsi:type="dcterms:W3CDTF">2009-12-11T14:34:50Z</dcterms:modified>
  <cp:category/>
  <cp:version/>
  <cp:contentType/>
  <cp:contentStatus/>
</cp:coreProperties>
</file>