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<sst xmlns="http://schemas.openxmlformats.org/spreadsheetml/2006/main" count="77" uniqueCount="44">
  <si>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</si>
  <si>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</si>
  <si>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</si>
  <si>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</si>
  <si>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</si>
  <si>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</si>
  <si>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</si>
  <si>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</si>
  <si>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</si>
  <si>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</si>
  <si>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</si>
  <si>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</si>
  <si>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</si>
  <si>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</si>
  <si>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</si>
  <si>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</si>
  <si>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</si>
  <si>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</si>
  <si>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</si>
  <si>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</si>
  <si>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</si>
  <si>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</si>
  <si>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</si>
  <si>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</si>
  <si>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Кульнева Алла александровна</t>
  </si>
  <si>
    <t>17.04.1991, КМС</t>
  </si>
  <si>
    <t>СФО, Новосибирская, Новосибирск, МО</t>
  </si>
  <si>
    <t>003284</t>
  </si>
  <si>
    <t>Бурнашова Л.Б., Ведерникова Е.В.</t>
  </si>
  <si>
    <t>Афанасьева Ирина Владимировна</t>
  </si>
  <si>
    <t>13.03.1990, 1р</t>
  </si>
  <si>
    <t>СФО, Кемеровская, Прокопьевск, МО</t>
  </si>
  <si>
    <t>Сопрунов А.И.</t>
  </si>
  <si>
    <t>Лобашова Яна Сергеевна</t>
  </si>
  <si>
    <t>13.03.1990, КМС</t>
  </si>
  <si>
    <t>Копенкин А</t>
  </si>
  <si>
    <t>в.к.  68   кг.</t>
  </si>
  <si>
    <t>свободна</t>
  </si>
  <si>
    <t>1.20</t>
  </si>
  <si>
    <t>3</t>
  </si>
  <si>
    <t>1</t>
  </si>
  <si>
    <t>4</t>
  </si>
  <si>
    <t>0</t>
  </si>
  <si>
    <t>2,12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</si>
</sst>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49" fontId="2" fillId="2" borderId="6" xfId="0" applyNumberFormat="1" applyFont="1" applyFill="1" applyBorder="1" applyAlignment="1">
      <alignment horizontal="center"/>
    </xf>
    <xf numFmtId="49" fontId="2" fillId="0" borderId="7" xfId="15" applyNumberFormat="1" applyFont="1" applyBorder="1" applyAlignment="1">
      <alignment horizontal="center"/>
    </xf>
    <xf numFmtId="49" fontId="2" fillId="0" borderId="8" xfId="15" applyNumberFormat="1" applyFont="1" applyBorder="1" applyAlignment="1">
      <alignment horizontal="center"/>
    </xf>
    <xf numFmtId="49" fontId="2" fillId="0" borderId="9" xfId="15" applyNumberFormat="1" applyFont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9" fontId="0" fillId="0" borderId="11" xfId="15" applyNumberFormat="1" applyFont="1" applyBorder="1" applyAlignment="1">
      <alignment horizontal="center"/>
    </xf>
    <xf numFmtId="49" fontId="0" fillId="0" borderId="12" xfId="15" applyNumberFormat="1" applyFont="1" applyBorder="1" applyAlignment="1">
      <alignment horizontal="center"/>
    </xf>
    <xf numFmtId="49" fontId="2" fillId="0" borderId="13" xfId="15" applyNumberFormat="1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0" borderId="15" xfId="15" applyNumberFormat="1" applyFont="1" applyBorder="1" applyAlignment="1">
      <alignment horizontal="center"/>
    </xf>
    <xf numFmtId="49" fontId="2" fillId="0" borderId="3" xfId="15" applyNumberFormat="1" applyFont="1" applyBorder="1" applyAlignment="1">
      <alignment horizontal="center"/>
    </xf>
    <xf numFmtId="49" fontId="0" fillId="0" borderId="16" xfId="15" applyNumberFormat="1" applyFont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49" fontId="0" fillId="0" borderId="4" xfId="15" applyNumberFormat="1" applyFont="1" applyBorder="1" applyAlignment="1">
      <alignment horizontal="center"/>
    </xf>
    <xf numFmtId="49" fontId="2" fillId="0" borderId="14" xfId="15" applyNumberFormat="1" applyFont="1" applyBorder="1" applyAlignment="1">
      <alignment horizontal="center"/>
    </xf>
    <xf numFmtId="49" fontId="2" fillId="2" borderId="15" xfId="15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2" borderId="18" xfId="15" applyNumberFormat="1" applyFont="1" applyFill="1" applyBorder="1" applyAlignment="1">
      <alignment horizontal="center"/>
    </xf>
    <xf numFmtId="49" fontId="2" fillId="0" borderId="14" xfId="15" applyNumberFormat="1" applyFont="1" applyFill="1" applyBorder="1" applyAlignment="1">
      <alignment horizontal="center"/>
    </xf>
    <xf numFmtId="49" fontId="2" fillId="2" borderId="3" xfId="15" applyNumberFormat="1" applyFont="1" applyFill="1" applyBorder="1" applyAlignment="1">
      <alignment horizontal="center"/>
    </xf>
    <xf numFmtId="49" fontId="0" fillId="0" borderId="19" xfId="15" applyNumberFormat="1" applyFont="1" applyBorder="1" applyAlignment="1">
      <alignment horizontal="center"/>
    </xf>
    <xf numFmtId="49" fontId="0" fillId="0" borderId="20" xfId="15" applyNumberFormat="1" applyFont="1" applyFill="1" applyBorder="1" applyAlignment="1">
      <alignment horizontal="center"/>
    </xf>
    <xf numFmtId="49" fontId="0" fillId="0" borderId="21" xfId="15" applyNumberFormat="1" applyFont="1" applyBorder="1" applyAlignment="1">
      <alignment horizontal="center"/>
    </xf>
    <xf numFmtId="49" fontId="0" fillId="2" borderId="22" xfId="15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3" borderId="23" xfId="15" applyNumberFormat="1" applyFont="1" applyFill="1" applyBorder="1" applyAlignment="1" applyProtection="1">
      <alignment horizontal="center" vertical="center" wrapText="1"/>
      <protection/>
    </xf>
    <xf numFmtId="0" fontId="14" fillId="3" borderId="24" xfId="15" applyNumberFormat="1" applyFont="1" applyFill="1" applyBorder="1" applyAlignment="1" applyProtection="1">
      <alignment horizontal="center" vertical="center" wrapText="1"/>
      <protection/>
    </xf>
    <xf numFmtId="0" fontId="14" fillId="3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0" fontId="20" fillId="0" borderId="36" xfId="0" applyNumberFormat="1" applyFont="1" applyBorder="1" applyAlignment="1">
      <alignment horizontal="center" vertical="center" wrapText="1"/>
    </xf>
    <xf numFmtId="0" fontId="20" fillId="0" borderId="40" xfId="0" applyNumberFormat="1" applyFont="1" applyBorder="1" applyAlignment="1">
      <alignment horizontal="center" vertical="center" wrapText="1"/>
    </xf>
    <xf numFmtId="0" fontId="20" fillId="0" borderId="41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8" fillId="0" borderId="51" xfId="15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8" fillId="0" borderId="16" xfId="15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8" fillId="0" borderId="53" xfId="15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4" borderId="23" xfId="15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15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" fillId="0" borderId="8" xfId="15" applyBorder="1" applyAlignment="1">
      <alignment horizontal="center" vertical="center" wrapText="1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A40" sqref="A1:J4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7.7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</row>
    <row r="3" spans="1:16" ht="34.5" customHeight="1" thickBot="1">
      <c r="A3" s="26"/>
      <c r="B3" s="57" t="str">
        <f>HYPERLINK('[1]реквизиты'!$A$2)</f>
        <v>Первенство Сибирского Федерального Округа по самбо среди юниорок 1990-91г.р.</v>
      </c>
      <c r="C3" s="58"/>
      <c r="D3" s="58"/>
      <c r="E3" s="58"/>
      <c r="F3" s="58"/>
      <c r="G3" s="58"/>
      <c r="H3" s="58"/>
      <c r="I3" s="59"/>
      <c r="J3" s="27"/>
      <c r="K3" s="27"/>
      <c r="L3" s="27"/>
      <c r="M3" s="27"/>
      <c r="N3" s="24"/>
      <c r="O3" s="24"/>
      <c r="P3" s="24"/>
    </row>
    <row r="4" spans="1:16" ht="26.25" customHeight="1" thickBot="1">
      <c r="A4" s="105" t="str">
        <f>HYPERLINK('[1]реквизиты'!$A$3)</f>
        <v>10-11.12.2009г.                                              г.Новокузнецк</v>
      </c>
      <c r="B4" s="105"/>
      <c r="C4" s="105"/>
      <c r="D4" s="105"/>
      <c r="E4" s="105"/>
      <c r="F4" s="105"/>
      <c r="G4" s="105"/>
      <c r="H4" s="105"/>
      <c r="I4" s="105"/>
      <c r="J4" s="105"/>
      <c r="K4" s="25"/>
      <c r="L4" s="25"/>
      <c r="M4" s="25"/>
      <c r="N4" s="25"/>
      <c r="O4" s="25"/>
      <c r="P4" s="25"/>
    </row>
    <row r="5" spans="1:10" ht="27.75" customHeight="1" thickBot="1">
      <c r="A5" s="3"/>
      <c r="E5" s="3"/>
      <c r="I5" s="139" t="str">
        <f>HYPERLINK('пр.взвешивания'!D3)</f>
        <v>в.к.  68   кг.</v>
      </c>
      <c r="J5" s="140"/>
    </row>
    <row r="6" spans="1:10" ht="13.5" thickBot="1">
      <c r="A6" s="63" t="s">
        <v>0</v>
      </c>
      <c r="B6" s="63" t="s">
        <v>6</v>
      </c>
      <c r="C6" s="63" t="s">
        <v>7</v>
      </c>
      <c r="D6" s="63" t="s">
        <v>8</v>
      </c>
      <c r="E6" s="110" t="s">
        <v>9</v>
      </c>
      <c r="F6" s="111"/>
      <c r="G6" s="111"/>
      <c r="H6" s="112"/>
      <c r="I6" s="61" t="s">
        <v>10</v>
      </c>
      <c r="J6" s="63" t="s">
        <v>11</v>
      </c>
    </row>
    <row r="7" spans="1:10" ht="13.5" thickBot="1">
      <c r="A7" s="64"/>
      <c r="B7" s="64"/>
      <c r="C7" s="64"/>
      <c r="D7" s="109"/>
      <c r="E7" s="4">
        <v>1</v>
      </c>
      <c r="F7" s="5">
        <v>2</v>
      </c>
      <c r="G7" s="5">
        <v>3</v>
      </c>
      <c r="H7" s="15">
        <v>4</v>
      </c>
      <c r="I7" s="62"/>
      <c r="J7" s="64"/>
    </row>
    <row r="8" spans="1:10" ht="12.75">
      <c r="A8" s="106">
        <v>1</v>
      </c>
      <c r="B8" s="107" t="str">
        <f>VLOOKUP(A8,'пр.взвешивания'!B6:E13,2,FALSE)</f>
        <v>Кульнева Алла александровна</v>
      </c>
      <c r="C8" s="68" t="str">
        <f>VLOOKUP(A8,'пр.взвешивания'!B6:E13,3,FALSE)</f>
        <v>17.04.1991, КМС</v>
      </c>
      <c r="D8" s="70" t="str">
        <f>VLOOKUP(A8,'пр.взвешивания'!B6:E13,4,FALSE)</f>
        <v>СФО, Новосибирская, Новосибирск, МО</v>
      </c>
      <c r="E8" s="32"/>
      <c r="F8" s="33">
        <v>4</v>
      </c>
      <c r="G8" s="34" t="s">
        <v>39</v>
      </c>
      <c r="H8" s="35"/>
      <c r="I8" s="94">
        <v>7</v>
      </c>
      <c r="J8" s="65">
        <v>1</v>
      </c>
    </row>
    <row r="9" spans="1:10" ht="12.75">
      <c r="A9" s="67"/>
      <c r="B9" s="108"/>
      <c r="C9" s="69"/>
      <c r="D9" s="71"/>
      <c r="E9" s="36"/>
      <c r="F9" s="37" t="s">
        <v>38</v>
      </c>
      <c r="G9" s="38"/>
      <c r="H9" s="37"/>
      <c r="I9" s="95"/>
      <c r="J9" s="66"/>
    </row>
    <row r="10" spans="1:10" ht="12.75">
      <c r="A10" s="67">
        <v>2</v>
      </c>
      <c r="B10" s="99" t="str">
        <f>VLOOKUP(A10,'пр.взвешивания'!B8:E15,2,FALSE)</f>
        <v>Афанасьева Ирина Владимировна</v>
      </c>
      <c r="C10" s="101" t="str">
        <f>VLOOKUP(A10,'пр.взвешивания'!B8:E15,3,FALSE)</f>
        <v>13.03.1990, 1р</v>
      </c>
      <c r="D10" s="103" t="str">
        <f>VLOOKUP(A10,'пр.взвешивания'!B8:E15,4,FALSE)</f>
        <v>СФО, Кемеровская, Прокопьевск, МО</v>
      </c>
      <c r="E10" s="39">
        <v>0</v>
      </c>
      <c r="F10" s="40"/>
      <c r="G10" s="41" t="s">
        <v>42</v>
      </c>
      <c r="H10" s="42"/>
      <c r="I10" s="95">
        <f>SUM(E10:H10)</f>
        <v>0</v>
      </c>
      <c r="J10" s="113" t="s">
        <v>39</v>
      </c>
    </row>
    <row r="11" spans="1:10" ht="12.75">
      <c r="A11" s="67"/>
      <c r="B11" s="100"/>
      <c r="C11" s="102"/>
      <c r="D11" s="104"/>
      <c r="E11" s="43" t="s">
        <v>38</v>
      </c>
      <c r="F11" s="44"/>
      <c r="G11" s="38" t="s">
        <v>43</v>
      </c>
      <c r="H11" s="45"/>
      <c r="I11" s="95"/>
      <c r="J11" s="66"/>
    </row>
    <row r="12" spans="1:10" ht="12.75">
      <c r="A12" s="67">
        <v>3</v>
      </c>
      <c r="B12" s="99" t="str">
        <f>VLOOKUP(A12,'пр.взвешивания'!B10:E17,2,FALSE)</f>
        <v>Лобашова Яна Сергеевна</v>
      </c>
      <c r="C12" s="101" t="str">
        <f>VLOOKUP(A12,'пр.взвешивания'!B10:E17,3,FALSE)</f>
        <v>13.03.1990, КМС</v>
      </c>
      <c r="D12" s="103" t="str">
        <f>VLOOKUP(A12,'пр.взвешивания'!B10:E17,4,FALSE)</f>
        <v>СФО, Новосибирская, Новосибирск, МО</v>
      </c>
      <c r="E12" s="39" t="s">
        <v>40</v>
      </c>
      <c r="F12" s="46" t="s">
        <v>41</v>
      </c>
      <c r="G12" s="47"/>
      <c r="H12" s="42"/>
      <c r="I12" s="95">
        <v>5</v>
      </c>
      <c r="J12" s="86">
        <v>2</v>
      </c>
    </row>
    <row r="13" spans="1:10" ht="12.75">
      <c r="A13" s="67"/>
      <c r="B13" s="100"/>
      <c r="C13" s="102"/>
      <c r="D13" s="104"/>
      <c r="E13" s="43"/>
      <c r="F13" s="48" t="s">
        <v>43</v>
      </c>
      <c r="G13" s="49"/>
      <c r="H13" s="45"/>
      <c r="I13" s="95"/>
      <c r="J13" s="86"/>
    </row>
    <row r="14" spans="1:10" ht="13.5" customHeight="1">
      <c r="A14" s="67">
        <v>4</v>
      </c>
      <c r="B14" s="115">
        <f>VLOOKUP(A14,'пр.взвешивания'!B12:E19,2,FALSE)</f>
        <v>0</v>
      </c>
      <c r="C14" s="117">
        <f>VLOOKUP(A14,'пр.взвешивания'!B12:E19,3,FALSE)</f>
        <v>0</v>
      </c>
      <c r="D14" s="119">
        <f>VLOOKUP(A14,'пр.взвешивания'!B12:E19,4,FALSE)</f>
        <v>0</v>
      </c>
      <c r="E14" s="39"/>
      <c r="F14" s="50"/>
      <c r="G14" s="41"/>
      <c r="H14" s="51"/>
      <c r="I14" s="95">
        <f>SUM(E14:H14)</f>
        <v>0</v>
      </c>
      <c r="J14" s="86"/>
    </row>
    <row r="15" spans="1:10" ht="15.75" customHeight="1" thickBot="1">
      <c r="A15" s="114"/>
      <c r="B15" s="116"/>
      <c r="C15" s="118"/>
      <c r="D15" s="120"/>
      <c r="E15" s="52"/>
      <c r="F15" s="53"/>
      <c r="G15" s="54"/>
      <c r="H15" s="55"/>
      <c r="I15" s="96"/>
      <c r="J15" s="87"/>
    </row>
    <row r="19" spans="1:10" ht="21" customHeight="1">
      <c r="A19" s="60" t="s">
        <v>22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1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 customHeight="1">
      <c r="A21" s="134" t="s">
        <v>11</v>
      </c>
      <c r="B21" s="137" t="s">
        <v>1</v>
      </c>
      <c r="C21" s="141" t="s">
        <v>2</v>
      </c>
      <c r="D21" s="75"/>
      <c r="E21" s="75" t="s">
        <v>3</v>
      </c>
      <c r="F21" s="75"/>
      <c r="G21" s="75" t="s">
        <v>4</v>
      </c>
      <c r="H21" s="88" t="s">
        <v>5</v>
      </c>
      <c r="I21" s="89"/>
      <c r="J21" s="90"/>
    </row>
    <row r="22" spans="1:10" ht="13.5" thickBot="1">
      <c r="A22" s="135"/>
      <c r="B22" s="138"/>
      <c r="C22" s="142"/>
      <c r="D22" s="76"/>
      <c r="E22" s="76"/>
      <c r="F22" s="76"/>
      <c r="G22" s="76"/>
      <c r="H22" s="91"/>
      <c r="I22" s="92"/>
      <c r="J22" s="93"/>
    </row>
    <row r="23" spans="1:11" ht="12" customHeight="1">
      <c r="A23" s="131">
        <v>1</v>
      </c>
      <c r="B23" s="133" t="str">
        <f>VLOOKUP(K23,'пр.взвешивания'!B6:G13,2,FALSE)</f>
        <v>Кульнева Алла александровна</v>
      </c>
      <c r="C23" s="79" t="str">
        <f>VLOOKUP(K23,'пр.взвешивания'!B6:G13,3,FALSE)</f>
        <v>17.04.1991, КМС</v>
      </c>
      <c r="D23" s="80"/>
      <c r="E23" s="80" t="str">
        <f>VLOOKUP(K23,'пр.взвешивания'!B6:G13,4,FALSE)</f>
        <v>СФО, Новосибирская, Новосибирск, МО</v>
      </c>
      <c r="F23" s="80"/>
      <c r="G23" s="78" t="str">
        <f>VLOOKUP(K23,'пр.взвешивания'!B6:G13,5,FALSE)</f>
        <v>003284</v>
      </c>
      <c r="H23" s="97" t="str">
        <f>VLOOKUP(K23,'пр.взвешивания'!B6:G13,6,FALSE)</f>
        <v>Бурнашова Л.Б., Ведерникова Е.В.</v>
      </c>
      <c r="I23" s="97"/>
      <c r="J23" s="98"/>
      <c r="K23" s="145">
        <v>1</v>
      </c>
    </row>
    <row r="24" spans="1:11" ht="12" customHeight="1">
      <c r="A24" s="132"/>
      <c r="B24" s="121"/>
      <c r="C24" s="81"/>
      <c r="D24" s="74"/>
      <c r="E24" s="74"/>
      <c r="F24" s="74"/>
      <c r="G24" s="77"/>
      <c r="H24" s="72"/>
      <c r="I24" s="72"/>
      <c r="J24" s="73"/>
      <c r="K24" s="145"/>
    </row>
    <row r="25" spans="1:11" ht="12" customHeight="1">
      <c r="A25" s="136">
        <v>2</v>
      </c>
      <c r="B25" s="121" t="str">
        <f>VLOOKUP(K25,'пр.взвешивания'!B6:G15,2,FALSE)</f>
        <v>Лобашова Яна Сергеевна</v>
      </c>
      <c r="C25" s="81" t="str">
        <f>VLOOKUP(K25,'пр.взвешивания'!B6:G15,3,FALSE)</f>
        <v>13.03.1990, КМС</v>
      </c>
      <c r="D25" s="74"/>
      <c r="E25" s="74" t="str">
        <f>VLOOKUP(K25,'пр.взвешивания'!B6:G15,4,FALSE)</f>
        <v>СФО, Новосибирская, Новосибирск, МО</v>
      </c>
      <c r="F25" s="74"/>
      <c r="G25" s="143">
        <f>VLOOKUP(K25,'пр.взвешивания'!B6:G15,5,FALSE)</f>
        <v>0</v>
      </c>
      <c r="H25" s="72" t="str">
        <f>VLOOKUP(K25,'пр.взвешивания'!B6:G15,6,FALSE)</f>
        <v>Копенкин А</v>
      </c>
      <c r="I25" s="72"/>
      <c r="J25" s="73"/>
      <c r="K25" s="145">
        <v>3</v>
      </c>
    </row>
    <row r="26" spans="1:11" ht="12" customHeight="1">
      <c r="A26" s="136"/>
      <c r="B26" s="121"/>
      <c r="C26" s="81"/>
      <c r="D26" s="74"/>
      <c r="E26" s="74"/>
      <c r="F26" s="74"/>
      <c r="G26" s="143"/>
      <c r="H26" s="72"/>
      <c r="I26" s="72"/>
      <c r="J26" s="73"/>
      <c r="K26" s="145"/>
    </row>
    <row r="27" spans="1:11" ht="12" customHeight="1">
      <c r="A27" s="122">
        <v>3</v>
      </c>
      <c r="B27" s="121" t="str">
        <f>VLOOKUP(K27,'пр.взвешивания'!B6:G17,2,FALSE)</f>
        <v>Афанасьева Ирина Владимировна</v>
      </c>
      <c r="C27" s="81" t="str">
        <f>VLOOKUP(K27,'пр.взвешивания'!B6:G17,3,FALSE)</f>
        <v>13.03.1990, 1р</v>
      </c>
      <c r="D27" s="74"/>
      <c r="E27" s="74" t="str">
        <f>VLOOKUP(K27,'пр.взвешивания'!B6:G17,4,FALSE)</f>
        <v>СФО, Кемеровская, Прокопьевск, МО</v>
      </c>
      <c r="F27" s="74"/>
      <c r="G27" s="143">
        <f>VLOOKUP(K27,'пр.взвешивания'!B6:G17,5,FALSE)</f>
        <v>0</v>
      </c>
      <c r="H27" s="72" t="str">
        <f>VLOOKUP(K27,'пр.взвешивания'!B6:G17,6,FALSE)</f>
        <v>Сопрунов А.И.</v>
      </c>
      <c r="I27" s="72"/>
      <c r="J27" s="73"/>
      <c r="K27" s="145">
        <v>2</v>
      </c>
    </row>
    <row r="28" spans="1:11" ht="12" customHeight="1">
      <c r="A28" s="122"/>
      <c r="B28" s="121"/>
      <c r="C28" s="81"/>
      <c r="D28" s="74"/>
      <c r="E28" s="74"/>
      <c r="F28" s="74"/>
      <c r="G28" s="143"/>
      <c r="H28" s="72"/>
      <c r="I28" s="72"/>
      <c r="J28" s="73"/>
      <c r="K28" s="145"/>
    </row>
    <row r="29" spans="1:11" ht="12" customHeight="1" hidden="1">
      <c r="A29" s="127">
        <v>4</v>
      </c>
      <c r="B29" s="129" t="e">
        <f>VLOOKUP(K29,'пр.взвешивания'!B6:G19,2,FALSE)</f>
        <v>#N/A</v>
      </c>
      <c r="C29" s="123" t="e">
        <f>VLOOKUP(K29,'пр.взвешивания'!B6:G19,3,FALSE)</f>
        <v>#N/A</v>
      </c>
      <c r="D29" s="124"/>
      <c r="E29" s="124" t="e">
        <f>VLOOKUP(K29,'пр.взвешивания'!B6:G19,4,FALSE)</f>
        <v>#N/A</v>
      </c>
      <c r="F29" s="124"/>
      <c r="G29" s="143" t="e">
        <f>VLOOKUP(K29,'пр.взвешивания'!B6:G19,5,FALSE)</f>
        <v>#N/A</v>
      </c>
      <c r="H29" s="82" t="e">
        <f>VLOOKUP(K29,'пр.взвешивания'!B6:G19,6,FALSE)</f>
        <v>#N/A</v>
      </c>
      <c r="I29" s="82"/>
      <c r="J29" s="83"/>
      <c r="K29" s="145"/>
    </row>
    <row r="30" spans="1:11" ht="12" customHeight="1" hidden="1" thickBot="1">
      <c r="A30" s="128"/>
      <c r="B30" s="130"/>
      <c r="C30" s="125"/>
      <c r="D30" s="126"/>
      <c r="E30" s="126"/>
      <c r="F30" s="126"/>
      <c r="G30" s="144"/>
      <c r="H30" s="84"/>
      <c r="I30" s="84"/>
      <c r="J30" s="85"/>
      <c r="K30" s="145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28" t="str">
        <f>HYPERLINK('[1]реквизиты'!$A$6)</f>
        <v>Гл. судья, судья МК</v>
      </c>
      <c r="B36" s="29"/>
      <c r="C36" s="29"/>
      <c r="D36" s="11"/>
      <c r="E36" s="7"/>
      <c r="F36" s="7"/>
      <c r="G36" s="30" t="str">
        <f>HYPERLINK('[1]реквизиты'!$G$6)</f>
        <v>Горбунов А.В.</v>
      </c>
      <c r="H36" s="11"/>
    </row>
    <row r="37" spans="1:8" ht="15.75">
      <c r="A37" s="29"/>
      <c r="B37" s="29"/>
      <c r="C37" s="29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31"/>
      <c r="B38" s="31"/>
      <c r="C38" s="31"/>
      <c r="D38" s="11"/>
      <c r="E38" s="20"/>
      <c r="F38" s="20"/>
      <c r="G38" s="11"/>
      <c r="H38" s="11"/>
    </row>
    <row r="39" spans="1:8" ht="15.75">
      <c r="A39" s="28" t="str">
        <f>HYPERLINK('[2]реквизиты'!$A$22)</f>
        <v>Гл. секретарь, судья МК</v>
      </c>
      <c r="B39" s="29"/>
      <c r="C39" s="29"/>
      <c r="D39" s="11"/>
      <c r="E39" s="10"/>
      <c r="F39" s="10"/>
      <c r="G39" s="30" t="str">
        <f>HYPERLINK('[1]реквизиты'!$G$8)</f>
        <v>Трескин С.М.</v>
      </c>
      <c r="H39" s="11"/>
    </row>
    <row r="40" spans="1:8" ht="12.75">
      <c r="A40" s="31"/>
      <c r="B40" s="31"/>
      <c r="C40" s="31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K23:K24"/>
    <mergeCell ref="K25:K26"/>
    <mergeCell ref="K27:K28"/>
    <mergeCell ref="K29:K30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A23:A24"/>
    <mergeCell ref="B23:B24"/>
    <mergeCell ref="A21:A22"/>
    <mergeCell ref="A25:A26"/>
    <mergeCell ref="B21:B22"/>
    <mergeCell ref="B25:B26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H29:J30"/>
    <mergeCell ref="J14:J15"/>
    <mergeCell ref="H21:J22"/>
    <mergeCell ref="I8:I9"/>
    <mergeCell ref="I14:I15"/>
    <mergeCell ref="J12:J13"/>
    <mergeCell ref="H23:J24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33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46" t="s">
        <v>16</v>
      </c>
      <c r="B1" s="146"/>
      <c r="C1" s="146"/>
      <c r="D1" s="146"/>
      <c r="E1" s="146"/>
      <c r="F1" s="146"/>
      <c r="G1" s="146"/>
      <c r="H1" s="146"/>
    </row>
    <row r="2" spans="1:8" ht="22.5" customHeight="1">
      <c r="A2" s="16"/>
      <c r="B2" s="16" t="s">
        <v>17</v>
      </c>
      <c r="C2" s="16"/>
      <c r="D2" s="16"/>
      <c r="E2" s="22" t="str">
        <f>HYPERLINK('пр.взвешивания'!D3)</f>
        <v>в.к.  68   кг.</v>
      </c>
      <c r="F2" s="16"/>
      <c r="G2" s="16"/>
      <c r="H2" s="16"/>
    </row>
    <row r="3" spans="1:8" ht="12.75">
      <c r="A3" s="147" t="s">
        <v>0</v>
      </c>
      <c r="B3" s="147" t="s">
        <v>6</v>
      </c>
      <c r="C3" s="147" t="s">
        <v>7</v>
      </c>
      <c r="D3" s="147" t="s">
        <v>8</v>
      </c>
      <c r="E3" s="147" t="s">
        <v>12</v>
      </c>
      <c r="F3" s="147" t="s">
        <v>18</v>
      </c>
      <c r="G3" s="147" t="s">
        <v>13</v>
      </c>
      <c r="H3" s="147" t="s">
        <v>14</v>
      </c>
    </row>
    <row r="4" spans="1:8" ht="12.75">
      <c r="A4" s="148"/>
      <c r="B4" s="148"/>
      <c r="C4" s="148"/>
      <c r="D4" s="148"/>
      <c r="E4" s="148"/>
      <c r="F4" s="148"/>
      <c r="G4" s="148"/>
      <c r="H4" s="148"/>
    </row>
    <row r="5" spans="1:8" ht="12.75">
      <c r="A5" s="149">
        <v>1</v>
      </c>
      <c r="B5" s="150" t="str">
        <f>HYPERLINK('пр.взвешивания'!C6)</f>
        <v>Кульнева Алла александровна</v>
      </c>
      <c r="C5" s="150" t="str">
        <f>HYPERLINK('пр.взвешивания'!D6)</f>
        <v>17.04.1991, КМС</v>
      </c>
      <c r="D5" s="150" t="str">
        <f>HYPERLINK('пр.взвешивания'!E6)</f>
        <v>СФО, Новосибирская, Новосибирск, МО</v>
      </c>
      <c r="E5" s="152"/>
      <c r="F5" s="153"/>
      <c r="G5" s="154"/>
      <c r="H5" s="148"/>
    </row>
    <row r="6" spans="1:8" ht="12.75">
      <c r="A6" s="149"/>
      <c r="B6" s="151"/>
      <c r="C6" s="151"/>
      <c r="D6" s="151"/>
      <c r="E6" s="152"/>
      <c r="F6" s="152"/>
      <c r="G6" s="155"/>
      <c r="H6" s="156"/>
    </row>
    <row r="7" spans="1:8" ht="12.75">
      <c r="A7" s="148">
        <v>2</v>
      </c>
      <c r="B7" s="158" t="str">
        <f>HYPERLINK('пр.взвешивания'!C8)</f>
        <v>Афанасьева Ирина Владимировна</v>
      </c>
      <c r="C7" s="158" t="str">
        <f>HYPERLINK('пр.взвешивания'!D8)</f>
        <v>13.03.1990, 1р</v>
      </c>
      <c r="D7" s="158" t="str">
        <f>HYPERLINK('пр.взвешивания'!E8)</f>
        <v>СФО, Кемеровская, Прокопьевск, МО</v>
      </c>
      <c r="E7" s="76"/>
      <c r="F7" s="76"/>
      <c r="G7" s="148"/>
      <c r="H7" s="148"/>
    </row>
    <row r="8" spans="1:8" ht="13.5" thickBot="1">
      <c r="A8" s="157"/>
      <c r="B8" s="159"/>
      <c r="C8" s="159"/>
      <c r="D8" s="159"/>
      <c r="E8" s="160"/>
      <c r="F8" s="160"/>
      <c r="G8" s="161"/>
      <c r="H8" s="161"/>
    </row>
    <row r="9" spans="1:8" ht="12.75">
      <c r="A9" s="156">
        <v>4</v>
      </c>
      <c r="B9" s="162">
        <f>HYPERLINK('пр.взвешивания'!C12)</f>
      </c>
      <c r="C9" s="162">
        <f>HYPERLINK('пр.взвешивания'!D12)</f>
      </c>
      <c r="D9" s="162">
        <f>HYPERLINK('пр.взвешивания'!E12)</f>
      </c>
      <c r="E9" s="152"/>
      <c r="F9" s="153"/>
      <c r="G9" s="163"/>
      <c r="H9" s="164"/>
    </row>
    <row r="10" spans="1:8" ht="12.75">
      <c r="A10" s="147"/>
      <c r="B10" s="151"/>
      <c r="C10" s="151"/>
      <c r="D10" s="151"/>
      <c r="E10" s="152"/>
      <c r="F10" s="152"/>
      <c r="G10" s="155"/>
      <c r="H10" s="165"/>
    </row>
    <row r="11" spans="1:8" ht="12.75">
      <c r="A11" s="148">
        <v>3</v>
      </c>
      <c r="B11" s="158" t="str">
        <f>HYPERLINK('пр.взвешивания'!C10)</f>
        <v>Лобашова Яна Сергеевна</v>
      </c>
      <c r="C11" s="158" t="str">
        <f>HYPERLINK('пр.взвешивания'!D10)</f>
        <v>13.03.1990, КМС</v>
      </c>
      <c r="D11" s="158" t="str">
        <f>HYPERLINK('пр.взвешивания'!E10)</f>
        <v>СФО, Новосибирская, Новосибирск, МО</v>
      </c>
      <c r="E11" s="76" t="s">
        <v>37</v>
      </c>
      <c r="F11" s="76"/>
      <c r="G11" s="148"/>
      <c r="H11" s="148"/>
    </row>
    <row r="12" spans="1:8" ht="12.75">
      <c r="A12" s="156"/>
      <c r="B12" s="151"/>
      <c r="C12" s="151"/>
      <c r="D12" s="151"/>
      <c r="E12" s="166"/>
      <c r="F12" s="166"/>
      <c r="G12" s="165"/>
      <c r="H12" s="165"/>
    </row>
    <row r="13" spans="1:8" ht="21.75" customHeight="1">
      <c r="A13" s="16"/>
      <c r="B13" s="16" t="s">
        <v>19</v>
      </c>
      <c r="C13" s="16"/>
      <c r="D13" s="16"/>
      <c r="E13" s="22" t="str">
        <f>HYPERLINK('пр.взвешивания'!D3)</f>
        <v>в.к.  68   кг.</v>
      </c>
      <c r="F13" s="16"/>
      <c r="G13" s="16"/>
      <c r="H13" s="16"/>
    </row>
    <row r="14" spans="1:8" ht="12.75">
      <c r="A14" s="148" t="s">
        <v>0</v>
      </c>
      <c r="B14" s="148" t="s">
        <v>6</v>
      </c>
      <c r="C14" s="148" t="s">
        <v>7</v>
      </c>
      <c r="D14" s="148" t="s">
        <v>8</v>
      </c>
      <c r="E14" s="148" t="s">
        <v>12</v>
      </c>
      <c r="F14" s="148" t="s">
        <v>18</v>
      </c>
      <c r="G14" s="148" t="s">
        <v>13</v>
      </c>
      <c r="H14" s="148" t="s">
        <v>14</v>
      </c>
    </row>
    <row r="15" spans="1:8" ht="12.75">
      <c r="A15" s="165"/>
      <c r="B15" s="165"/>
      <c r="C15" s="165"/>
      <c r="D15" s="165"/>
      <c r="E15" s="165"/>
      <c r="F15" s="165"/>
      <c r="G15" s="165"/>
      <c r="H15" s="165"/>
    </row>
    <row r="16" spans="1:8" ht="12.75" customHeight="1">
      <c r="A16" s="167">
        <v>1</v>
      </c>
      <c r="B16" s="150" t="str">
        <f>HYPERLINK('пр.взвешивания'!C6)</f>
        <v>Кульнева Алла александровна</v>
      </c>
      <c r="C16" s="150" t="str">
        <f>HYPERLINK('пр.взвешивания'!D6)</f>
        <v>17.04.1991, КМС</v>
      </c>
      <c r="D16" s="150" t="str">
        <f>HYPERLINK('пр.взвешивания'!E6)</f>
        <v>СФО, Новосибирская, Новосибирск, МО</v>
      </c>
      <c r="E16" s="76"/>
      <c r="F16" s="169"/>
      <c r="G16" s="154"/>
      <c r="H16" s="148"/>
    </row>
    <row r="17" spans="1:8" ht="12.75">
      <c r="A17" s="168"/>
      <c r="B17" s="151"/>
      <c r="C17" s="151"/>
      <c r="D17" s="151"/>
      <c r="E17" s="166"/>
      <c r="F17" s="165"/>
      <c r="G17" s="155"/>
      <c r="H17" s="156"/>
    </row>
    <row r="18" spans="1:8" ht="12.75" customHeight="1">
      <c r="A18" s="148">
        <v>3</v>
      </c>
      <c r="B18" s="158" t="str">
        <f>HYPERLINK('пр.взвешивания'!C10)</f>
        <v>Лобашова Яна Сергеевна</v>
      </c>
      <c r="C18" s="158" t="str">
        <f>HYPERLINK('пр.взвешивания'!D10)</f>
        <v>13.03.1990, КМС</v>
      </c>
      <c r="D18" s="158" t="str">
        <f>HYPERLINK('пр.взвешивания'!E10)</f>
        <v>СФО, Новосибирская, Новосибирск, МО</v>
      </c>
      <c r="E18" s="76"/>
      <c r="F18" s="76"/>
      <c r="G18" s="148"/>
      <c r="H18" s="148"/>
    </row>
    <row r="19" spans="1:8" ht="13.5" thickBot="1">
      <c r="A19" s="161"/>
      <c r="B19" s="159"/>
      <c r="C19" s="159"/>
      <c r="D19" s="159"/>
      <c r="E19" s="161"/>
      <c r="F19" s="161"/>
      <c r="G19" s="161"/>
      <c r="H19" s="161"/>
    </row>
    <row r="20" spans="1:8" ht="12.75" customHeight="1">
      <c r="A20" s="170">
        <v>2</v>
      </c>
      <c r="B20" s="162" t="str">
        <f>HYPERLINK('пр.взвешивания'!C8)</f>
        <v>Афанасьева Ирина Владимировна</v>
      </c>
      <c r="C20" s="162" t="str">
        <f>HYPERLINK('пр.взвешивания'!D8)</f>
        <v>13.03.1990, 1р</v>
      </c>
      <c r="D20" s="162" t="str">
        <f>HYPERLINK('пр.взвешивания'!E8)</f>
        <v>СФО, Кемеровская, Прокопьевск, МО</v>
      </c>
      <c r="E20" s="171" t="s">
        <v>37</v>
      </c>
      <c r="F20" s="172"/>
      <c r="G20" s="163"/>
      <c r="H20" s="164"/>
    </row>
    <row r="21" spans="1:8" ht="12.75">
      <c r="A21" s="165"/>
      <c r="B21" s="151"/>
      <c r="C21" s="151"/>
      <c r="D21" s="151"/>
      <c r="E21" s="166"/>
      <c r="F21" s="165"/>
      <c r="G21" s="155"/>
      <c r="H21" s="165"/>
    </row>
    <row r="22" spans="1:8" ht="12.75" customHeight="1">
      <c r="A22" s="148">
        <v>4</v>
      </c>
      <c r="B22" s="158">
        <f>HYPERLINK('пр.взвешивания'!C12)</f>
      </c>
      <c r="C22" s="158">
        <f>HYPERLINK('пр.взвешивания'!D12)</f>
      </c>
      <c r="D22" s="158">
        <f>HYPERLINK('пр.взвешивания'!E12)</f>
      </c>
      <c r="E22" s="76"/>
      <c r="F22" s="76"/>
      <c r="G22" s="148"/>
      <c r="H22" s="148"/>
    </row>
    <row r="23" spans="1:8" ht="12.75">
      <c r="A23" s="165"/>
      <c r="B23" s="151"/>
      <c r="C23" s="151"/>
      <c r="D23" s="151"/>
      <c r="E23" s="165"/>
      <c r="F23" s="165"/>
      <c r="G23" s="165"/>
      <c r="H23" s="165"/>
    </row>
    <row r="24" spans="1:8" ht="20.25" customHeight="1">
      <c r="A24" s="16"/>
      <c r="B24" s="16" t="s">
        <v>20</v>
      </c>
      <c r="C24" s="16"/>
      <c r="D24" s="16"/>
      <c r="E24" s="22" t="str">
        <f>HYPERLINK('пр.взвешивания'!D3)</f>
        <v>в.к.  68   кг.</v>
      </c>
      <c r="F24" s="16"/>
      <c r="G24" s="16"/>
      <c r="H24" s="16"/>
    </row>
    <row r="25" spans="1:8" ht="12.75">
      <c r="A25" s="148" t="s">
        <v>0</v>
      </c>
      <c r="B25" s="148" t="s">
        <v>6</v>
      </c>
      <c r="C25" s="148" t="s">
        <v>7</v>
      </c>
      <c r="D25" s="148" t="s">
        <v>8</v>
      </c>
      <c r="E25" s="148" t="s">
        <v>12</v>
      </c>
      <c r="F25" s="148" t="s">
        <v>18</v>
      </c>
      <c r="G25" s="148" t="s">
        <v>13</v>
      </c>
      <c r="H25" s="148" t="s">
        <v>14</v>
      </c>
    </row>
    <row r="26" spans="1:8" ht="12.75">
      <c r="A26" s="165"/>
      <c r="B26" s="165"/>
      <c r="C26" s="165"/>
      <c r="D26" s="165"/>
      <c r="E26" s="165"/>
      <c r="F26" s="165"/>
      <c r="G26" s="165"/>
      <c r="H26" s="165"/>
    </row>
    <row r="27" spans="1:8" ht="12.75" customHeight="1">
      <c r="A27" s="167">
        <v>1</v>
      </c>
      <c r="B27" s="150" t="str">
        <f>HYPERLINK('пр.взвешивания'!C6)</f>
        <v>Кульнева Алла александровна</v>
      </c>
      <c r="C27" s="150" t="str">
        <f>HYPERLINK('пр.взвешивания'!D6)</f>
        <v>17.04.1991, КМС</v>
      </c>
      <c r="D27" s="150" t="str">
        <f>HYPERLINK('пр.взвешивания'!E6)</f>
        <v>СФО, Новосибирская, Новосибирск, МО</v>
      </c>
      <c r="E27" s="76" t="s">
        <v>37</v>
      </c>
      <c r="F27" s="169"/>
      <c r="G27" s="154"/>
      <c r="H27" s="148"/>
    </row>
    <row r="28" spans="1:8" ht="12.75">
      <c r="A28" s="168"/>
      <c r="B28" s="151"/>
      <c r="C28" s="151"/>
      <c r="D28" s="151"/>
      <c r="E28" s="166"/>
      <c r="F28" s="165"/>
      <c r="G28" s="155"/>
      <c r="H28" s="156"/>
    </row>
    <row r="29" spans="1:8" ht="12.75" customHeight="1">
      <c r="A29" s="148">
        <v>4</v>
      </c>
      <c r="B29" s="158">
        <f>HYPERLINK('пр.взвешивания'!C12)</f>
      </c>
      <c r="C29" s="158">
        <f>HYPERLINK('пр.взвешивания'!D12)</f>
      </c>
      <c r="D29" s="158">
        <f>HYPERLINK('пр.взвешивания'!E12)</f>
      </c>
      <c r="E29" s="76"/>
      <c r="F29" s="76"/>
      <c r="G29" s="148"/>
      <c r="H29" s="148"/>
    </row>
    <row r="30" spans="1:8" ht="13.5" thickBot="1">
      <c r="A30" s="161"/>
      <c r="B30" s="159"/>
      <c r="C30" s="159"/>
      <c r="D30" s="159"/>
      <c r="E30" s="161"/>
      <c r="F30" s="161"/>
      <c r="G30" s="161"/>
      <c r="H30" s="161"/>
    </row>
    <row r="31" spans="1:8" ht="12.75" customHeight="1">
      <c r="A31" s="170">
        <v>3</v>
      </c>
      <c r="B31" s="162" t="str">
        <f>HYPERLINK('пр.взвешивания'!C10)</f>
        <v>Лобашова Яна Сергеевна</v>
      </c>
      <c r="C31" s="162" t="str">
        <f>HYPERLINK('пр.взвешивания'!D10)</f>
        <v>13.03.1990, КМС</v>
      </c>
      <c r="D31" s="162" t="str">
        <f>HYPERLINK('пр.взвешивания'!E10)</f>
        <v>СФО, Новосибирская, Новосибирск, МО</v>
      </c>
      <c r="E31" s="171"/>
      <c r="F31" s="172"/>
      <c r="G31" s="163"/>
      <c r="H31" s="164"/>
    </row>
    <row r="32" spans="1:8" ht="12.75">
      <c r="A32" s="165"/>
      <c r="B32" s="151"/>
      <c r="C32" s="151"/>
      <c r="D32" s="151"/>
      <c r="E32" s="166"/>
      <c r="F32" s="165"/>
      <c r="G32" s="155"/>
      <c r="H32" s="165"/>
    </row>
    <row r="33" spans="1:8" ht="12.75" customHeight="1">
      <c r="A33" s="148">
        <v>2</v>
      </c>
      <c r="B33" s="158" t="str">
        <f>HYPERLINK('пр.взвешивания'!C8)</f>
        <v>Афанасьева Ирина Владимировна</v>
      </c>
      <c r="C33" s="158" t="str">
        <f>HYPERLINK('пр.взвешивания'!D8)</f>
        <v>13.03.1990, 1р</v>
      </c>
      <c r="D33" s="158" t="str">
        <f>HYPERLINK('пр.взвешивания'!E8)</f>
        <v>СФО, Кемеровская, Прокопьевск, МО</v>
      </c>
      <c r="E33" s="76"/>
      <c r="F33" s="76"/>
      <c r="G33" s="148"/>
      <c r="H33" s="148"/>
    </row>
    <row r="34" spans="1:8" ht="12.75">
      <c r="A34" s="165"/>
      <c r="B34" s="151"/>
      <c r="C34" s="151"/>
      <c r="D34" s="151"/>
      <c r="E34" s="165"/>
      <c r="F34" s="165"/>
      <c r="G34" s="165"/>
      <c r="H34" s="165"/>
    </row>
  </sheetData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D3" sqref="D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80" t="str">
        <f>HYPERLINK('[1]реквизиты'!$A$2)</f>
        <v>Первенство Сибирского Федерального Округа по самбо среди юниорок 1990-91г.р.</v>
      </c>
      <c r="B1" s="181"/>
      <c r="C1" s="181"/>
      <c r="D1" s="181"/>
      <c r="E1" s="181"/>
      <c r="F1" s="181"/>
      <c r="G1" s="181"/>
      <c r="H1" s="1"/>
      <c r="I1" s="1"/>
    </row>
    <row r="2" spans="1:9" ht="18" customHeight="1">
      <c r="A2" s="105" t="str">
        <f>HYPERLINK('[1]реквизиты'!$A$3)</f>
        <v>10-11.12.2009г.                                              г.Новокузнецк</v>
      </c>
      <c r="B2" s="105"/>
      <c r="C2" s="105"/>
      <c r="D2" s="105"/>
      <c r="E2" s="105"/>
      <c r="F2" s="105"/>
      <c r="G2" s="105"/>
      <c r="H2" s="179"/>
      <c r="I2" s="179"/>
    </row>
    <row r="3" ht="49.5" customHeight="1">
      <c r="D3" t="s">
        <v>36</v>
      </c>
    </row>
    <row r="4" spans="1:7" ht="12.75">
      <c r="A4" s="147" t="s">
        <v>15</v>
      </c>
      <c r="B4" s="147" t="s">
        <v>0</v>
      </c>
      <c r="C4" s="147" t="s">
        <v>1</v>
      </c>
      <c r="D4" s="147" t="s">
        <v>2</v>
      </c>
      <c r="E4" s="147" t="s">
        <v>3</v>
      </c>
      <c r="F4" s="147" t="s">
        <v>4</v>
      </c>
      <c r="G4" s="147" t="s">
        <v>5</v>
      </c>
    </row>
    <row r="5" spans="1:7" ht="12.75">
      <c r="A5" s="147"/>
      <c r="B5" s="147"/>
      <c r="C5" s="147"/>
      <c r="D5" s="147"/>
      <c r="E5" s="147"/>
      <c r="F5" s="147"/>
      <c r="G5" s="147"/>
    </row>
    <row r="6" spans="1:7" ht="12.75">
      <c r="A6" s="74"/>
      <c r="B6" s="177">
        <v>1</v>
      </c>
      <c r="C6" s="178" t="s">
        <v>24</v>
      </c>
      <c r="D6" s="147" t="s">
        <v>25</v>
      </c>
      <c r="E6" s="174" t="s">
        <v>26</v>
      </c>
      <c r="F6" s="175" t="s">
        <v>27</v>
      </c>
      <c r="G6" s="176" t="s">
        <v>28</v>
      </c>
    </row>
    <row r="7" spans="1:7" ht="12.75">
      <c r="A7" s="74"/>
      <c r="B7" s="177"/>
      <c r="C7" s="178"/>
      <c r="D7" s="147"/>
      <c r="E7" s="174"/>
      <c r="F7" s="175"/>
      <c r="G7" s="176"/>
    </row>
    <row r="8" spans="1:7" ht="12.75">
      <c r="A8" s="74"/>
      <c r="B8" s="177">
        <v>2</v>
      </c>
      <c r="C8" s="178" t="s">
        <v>29</v>
      </c>
      <c r="D8" s="147" t="s">
        <v>30</v>
      </c>
      <c r="E8" s="174" t="s">
        <v>31</v>
      </c>
      <c r="F8" s="175"/>
      <c r="G8" s="176" t="s">
        <v>32</v>
      </c>
    </row>
    <row r="9" spans="1:7" ht="12.75">
      <c r="A9" s="74"/>
      <c r="B9" s="177"/>
      <c r="C9" s="178"/>
      <c r="D9" s="147"/>
      <c r="E9" s="174"/>
      <c r="F9" s="175"/>
      <c r="G9" s="176"/>
    </row>
    <row r="10" spans="1:7" ht="12.75">
      <c r="A10" s="74"/>
      <c r="B10" s="177">
        <v>3</v>
      </c>
      <c r="C10" s="178" t="s">
        <v>33</v>
      </c>
      <c r="D10" s="147" t="s">
        <v>34</v>
      </c>
      <c r="E10" s="174" t="s">
        <v>26</v>
      </c>
      <c r="F10" s="175"/>
      <c r="G10" s="176" t="s">
        <v>35</v>
      </c>
    </row>
    <row r="11" spans="1:7" ht="12.75">
      <c r="A11" s="74"/>
      <c r="B11" s="177"/>
      <c r="C11" s="178"/>
      <c r="D11" s="147"/>
      <c r="E11" s="174"/>
      <c r="F11" s="175"/>
      <c r="G11" s="176"/>
    </row>
    <row r="12" spans="1:7" ht="12.75">
      <c r="A12" s="74"/>
      <c r="B12" s="177">
        <v>4</v>
      </c>
      <c r="C12" s="176"/>
      <c r="D12" s="147"/>
      <c r="E12" s="174"/>
      <c r="F12" s="175"/>
      <c r="G12" s="176"/>
    </row>
    <row r="13" spans="1:7" ht="12.75">
      <c r="A13" s="74"/>
      <c r="B13" s="177"/>
      <c r="C13" s="176"/>
      <c r="D13" s="147"/>
      <c r="E13" s="174"/>
      <c r="F13" s="175"/>
      <c r="G13" s="176"/>
    </row>
    <row r="22" spans="1:8" ht="12.75">
      <c r="A22" s="173"/>
      <c r="B22" s="173"/>
      <c r="C22" s="173"/>
      <c r="D22" s="173"/>
      <c r="E22" s="173"/>
      <c r="F22" s="173"/>
      <c r="G22" s="173"/>
      <c r="H22" s="2"/>
    </row>
    <row r="23" spans="1:8" ht="12.75">
      <c r="A23" s="173"/>
      <c r="B23" s="173"/>
      <c r="C23" s="173"/>
      <c r="D23" s="173"/>
      <c r="E23" s="173"/>
      <c r="F23" s="173"/>
      <c r="G23" s="173"/>
      <c r="H23" s="2"/>
    </row>
    <row r="24" spans="1:8" ht="12.75">
      <c r="A24" s="173"/>
      <c r="B24" s="173"/>
      <c r="C24" s="173"/>
      <c r="D24" s="173"/>
      <c r="E24" s="173"/>
      <c r="F24" s="173"/>
      <c r="G24" s="173"/>
      <c r="H24" s="2"/>
    </row>
    <row r="25" spans="1:8" ht="12.75">
      <c r="A25" s="173"/>
      <c r="B25" s="173"/>
      <c r="C25" s="173"/>
      <c r="D25" s="173"/>
      <c r="E25" s="173"/>
      <c r="F25" s="173"/>
      <c r="G25" s="173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17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18"/>
    </row>
    <row r="28" spans="1:8" ht="15.75">
      <c r="A28" s="13"/>
      <c r="B28" s="13"/>
      <c r="C28" s="7"/>
      <c r="D28" s="8"/>
      <c r="E28" s="8"/>
      <c r="F28" s="19"/>
      <c r="G28" s="9">
        <f>HYPERLINK('[1]реквизиты'!$G$21)</f>
      </c>
      <c r="H28" s="11"/>
    </row>
    <row r="29" spans="1:8" ht="12.75">
      <c r="A29" s="14"/>
      <c r="B29" s="14"/>
      <c r="C29" s="11"/>
      <c r="D29" s="20"/>
      <c r="E29" s="20"/>
      <c r="F29" s="20"/>
      <c r="G29" s="11"/>
      <c r="H29" s="11"/>
    </row>
    <row r="30" spans="1:8" ht="12.75" customHeight="1">
      <c r="A30" s="17">
        <f>HYPERLINK('[1]реквизиты'!$A$22)</f>
      </c>
      <c r="B30" s="13"/>
      <c r="C30" s="7"/>
      <c r="D30" s="10"/>
      <c r="E30" s="10"/>
      <c r="F30" s="21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22:E23"/>
    <mergeCell ref="F22:F23"/>
    <mergeCell ref="G22:G23"/>
    <mergeCell ref="E12:E13"/>
    <mergeCell ref="F12:F13"/>
    <mergeCell ref="G12:G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2009-12-11T14:35:28Z</cp:lastPrinted>
  <dcterms:created xsi:type="dcterms:W3CDTF">1996-10-08T23:32:33Z</dcterms:created>
  <dcterms:modified xsi:type="dcterms:W3CDTF">2009-12-11T14:35:38Z</dcterms:modified>
  <cp:category/>
  <cp:version/>
  <cp:contentType/>
  <cp:contentStatus/>
</cp:coreProperties>
</file>