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<sst xmlns="http://schemas.openxmlformats.org/spreadsheetml/2006/main" count="337" uniqueCount="193">
  <si>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</si>
  <si>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</si>
  <si>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</si>
  <si>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</si>
  <si>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</si>
  <si>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</si>
  <si>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</si>
  <si>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</si>
  <si>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</si>
  <si>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</si>
  <si>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</si>
  <si>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</si>
  <si>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</si>
  <si>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</si>
  <si>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</si>
  <si>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</si>
  <si>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</si>
  <si>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</si>
  <si>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</si>
  <si>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</si>
  <si>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</si>
  <si>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</si>
  <si>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</si>
  <si>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</si>
  <si>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</si>
  <si>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</si>
  <si>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</si>
  <si>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</si>
  <si>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</si>
  <si>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</si>
  <si>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</si>
  <si>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</si>
  <si>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</si>
  <si>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</si>
  <si>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</si>
  <si>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</si>
  <si>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</si>
  <si>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</si>
  <si>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</si>
  <si>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</si>
  <si>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</si>
  <si>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</si>
  <si>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</si>
  <si>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</si>
  <si>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</si>
  <si>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</si>
  <si>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</si>
  <si>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</si>
  <si>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</si>
  <si>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</si>
  <si>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</si>
  <si>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</si>
  <si>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</si>
  <si>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</si>
  <si>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</si>
  <si>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</si>
  <si>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</si>
  <si>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</si>
  <si>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</si>
  <si>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</si>
  <si>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</si>
  <si>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Маслов Денис Анатольевич</t>
  </si>
  <si>
    <t>10.02.1983                КМС</t>
  </si>
  <si>
    <t>СФО, Томская, Томск,ПР</t>
  </si>
  <si>
    <t>Кривощеков К.Г.</t>
  </si>
  <si>
    <t>СФО, Кемеровская, Прокопьевск, МО</t>
  </si>
  <si>
    <t>Баглаев В.Г.</t>
  </si>
  <si>
    <t>Курбатов Владимир Сергеевич</t>
  </si>
  <si>
    <t>10.02.1984, МС</t>
  </si>
  <si>
    <t>Юдников Илья Леонидович</t>
  </si>
  <si>
    <t>16.04.1989, КМС</t>
  </si>
  <si>
    <t>001617</t>
  </si>
  <si>
    <t>Носиков В.В.</t>
  </si>
  <si>
    <t>Пеняев Артем Владимирович</t>
  </si>
  <si>
    <t>17.01.1982, КМС</t>
  </si>
  <si>
    <t>Серегин А.М.</t>
  </si>
  <si>
    <t>Потешкин Максим Петрович</t>
  </si>
  <si>
    <t>05.02.1989, КМС</t>
  </si>
  <si>
    <t>СФО, Алтайский, Бийск, МО</t>
  </si>
  <si>
    <t>Дурыманов Н.В.               Шалюта П.В.</t>
  </si>
  <si>
    <t>Нариманов Айюб Яшар-Оглы</t>
  </si>
  <si>
    <t>10.07.1990, КМС</t>
  </si>
  <si>
    <t>СФО, Новосибирская, Болотное, СС</t>
  </si>
  <si>
    <t>001713</t>
  </si>
  <si>
    <t>Александров Ю.П.</t>
  </si>
  <si>
    <t>Новиков Дмитрий Владимирович</t>
  </si>
  <si>
    <t>18.01.1987, МС</t>
  </si>
  <si>
    <t>СФО, Красноярский, Канск</t>
  </si>
  <si>
    <t xml:space="preserve">Ледже А.Б. </t>
  </si>
  <si>
    <t>Ютеев Амыр Андреевич</t>
  </si>
  <si>
    <t>23.07.1987, КМС</t>
  </si>
  <si>
    <t>СФО, р. Алтай, Д</t>
  </si>
  <si>
    <t>009137</t>
  </si>
  <si>
    <t>Аткунов С.Ю. Чичинов Р.Р.</t>
  </si>
  <si>
    <t>Галанов Александр Владимирович</t>
  </si>
  <si>
    <t>02.12.1987, КМС</t>
  </si>
  <si>
    <t>020490</t>
  </si>
  <si>
    <t>Цечоев Мовсар Хасанович</t>
  </si>
  <si>
    <t>16.11.1989, КМС</t>
  </si>
  <si>
    <t>СФО, Новосибирская, Новосибирск,Д</t>
  </si>
  <si>
    <t>001664</t>
  </si>
  <si>
    <t>Томилов И.А., Трушин В.Н.</t>
  </si>
  <si>
    <t>Джумаев Илмрод Шоназдриевич</t>
  </si>
  <si>
    <t>01.11.1990, КМС</t>
  </si>
  <si>
    <t>СФО, Кемеровская, Новокузнецк, ПР</t>
  </si>
  <si>
    <t>009018</t>
  </si>
  <si>
    <t>Параскивопуло И.А.</t>
  </si>
  <si>
    <t>Савич Сергей Александрович</t>
  </si>
  <si>
    <t>03.12.1983, МСМК</t>
  </si>
  <si>
    <t>СФО, Кемеровская, Новокузнецк, Д</t>
  </si>
  <si>
    <t>008689</t>
  </si>
  <si>
    <t>Кызлаков Л.А. Храмов Р.Ю.</t>
  </si>
  <si>
    <t>Федоров Иннокентий Алексеевич</t>
  </si>
  <si>
    <t>14.08.1988, МС</t>
  </si>
  <si>
    <t>009251042</t>
  </si>
  <si>
    <t>Кызлаков Л.А.</t>
  </si>
  <si>
    <t>Казанцев Алексей Евгеньевич</t>
  </si>
  <si>
    <t>1989, КМС</t>
  </si>
  <si>
    <t>СФО, Омская, Омск</t>
  </si>
  <si>
    <t>000271</t>
  </si>
  <si>
    <t>Горбунов А.В.  Бобровский В.А.</t>
  </si>
  <si>
    <t>Октябринский Андрей Александрович</t>
  </si>
  <si>
    <t>30.12.1986, КМС</t>
  </si>
  <si>
    <t>СФО, Омская, Омск, Д</t>
  </si>
  <si>
    <t>014367</t>
  </si>
  <si>
    <t>Мордвинов М.В. Литманович А.В.</t>
  </si>
  <si>
    <t>СФО, Новосибирская, Новосибирск</t>
  </si>
  <si>
    <t>Самедов Эльгин Инран оглы</t>
  </si>
  <si>
    <t>11.02.1986, МС</t>
  </si>
  <si>
    <t>002189</t>
  </si>
  <si>
    <t>Плотников С.В.  Мошкин</t>
  </si>
  <si>
    <t>Нартов Олег Владимирович</t>
  </si>
  <si>
    <t>02.04.1967, КМС</t>
  </si>
  <si>
    <t>СФО, Кемеровская, Новокузнецк, МО</t>
  </si>
  <si>
    <t>009081</t>
  </si>
  <si>
    <t>Абрамов В.М.</t>
  </si>
  <si>
    <t>Безваритный Михаил Валерьевич</t>
  </si>
  <si>
    <t>26.05.1989, КМС</t>
  </si>
  <si>
    <t>Немцов Г.Н.  Хориков</t>
  </si>
  <si>
    <t xml:space="preserve"> Чугулов Айвар Степанович</t>
  </si>
  <si>
    <t>03.12.1990, МС</t>
  </si>
  <si>
    <t>СФО, р.Алтай</t>
  </si>
  <si>
    <t>008781</t>
  </si>
  <si>
    <t>Майчиков</t>
  </si>
  <si>
    <t>Андреев Артем Валерьевич</t>
  </si>
  <si>
    <t>10.01.1990, КМС</t>
  </si>
  <si>
    <t>Казаков А.Н.</t>
  </si>
  <si>
    <t>Дзюба Антон Сергеевич</t>
  </si>
  <si>
    <t>08.07.1990, КМС</t>
  </si>
  <si>
    <t>Немцов</t>
  </si>
  <si>
    <t>Иванов Михаил Валерьевич</t>
  </si>
  <si>
    <t>СФО, Иркутская</t>
  </si>
  <si>
    <t>Саградян  Галкин</t>
  </si>
  <si>
    <t>Каргачаков Руслан Владимирович</t>
  </si>
  <si>
    <t>09.06.1989, 2 р</t>
  </si>
  <si>
    <t>Рябов Сергей Владимирович</t>
  </si>
  <si>
    <t>16.07.1989, МС</t>
  </si>
  <si>
    <t>СФО, Красноярский</t>
  </si>
  <si>
    <t>009059</t>
  </si>
  <si>
    <t xml:space="preserve">Сагродян </t>
  </si>
  <si>
    <t>Конюхов Олег Юрьевич</t>
  </si>
  <si>
    <t>29.03.1982, КМС</t>
  </si>
  <si>
    <t>СФО, Алтайский, Барнаул</t>
  </si>
  <si>
    <t>020397</t>
  </si>
  <si>
    <t>Плотников</t>
  </si>
  <si>
    <t>Сусурнаев Зайнди Мухадиевич</t>
  </si>
  <si>
    <t>16.12.1987, 1 р</t>
  </si>
  <si>
    <t>СФО, Новосибирская</t>
  </si>
  <si>
    <t>Доброходов  Геннадий Сергеевич</t>
  </si>
  <si>
    <t>29.02.1988, КМС</t>
  </si>
  <si>
    <t>Крестьянинов Виктор Александрович</t>
  </si>
  <si>
    <t>16.11.1976, МСМК</t>
  </si>
  <si>
    <t>СФО, Омская</t>
  </si>
  <si>
    <t>001501</t>
  </si>
  <si>
    <t>Бобровский</t>
  </si>
  <si>
    <t>Байгызов Владимир Алексеевич</t>
  </si>
  <si>
    <t>15.01.1987, КМС</t>
  </si>
  <si>
    <t>СФО, р. Алтай</t>
  </si>
  <si>
    <t>009187</t>
  </si>
  <si>
    <t>Тайдонов</t>
  </si>
  <si>
    <t>19</t>
  </si>
  <si>
    <t>26</t>
  </si>
  <si>
    <t>в.к. 68  кг.</t>
  </si>
  <si>
    <t>4:0</t>
  </si>
  <si>
    <t>3,5:0</t>
  </si>
  <si>
    <t>3:0</t>
  </si>
  <si>
    <t>3:1</t>
  </si>
  <si>
    <t>2:0</t>
  </si>
  <si>
    <t xml:space="preserve"> утешительные</t>
  </si>
  <si>
    <t>за 3 место</t>
  </si>
  <si>
    <t>9-12</t>
  </si>
  <si>
    <t>13-16</t>
  </si>
  <si>
    <t>17-29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</si>
</sst>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8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43" xfId="42" applyFont="1" applyFill="1" applyBorder="1" applyAlignment="1" applyProtection="1">
      <alignment horizontal="left" vertical="center" wrapText="1"/>
      <protection/>
    </xf>
    <xf numFmtId="0" fontId="8" fillId="0" borderId="44" xfId="53" applyNumberFormat="1" applyFont="1" applyBorder="1" applyAlignment="1">
      <alignment horizontal="center" vertical="center" wrapText="1"/>
      <protection/>
    </xf>
    <xf numFmtId="0" fontId="8" fillId="0" borderId="45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9" xfId="53" applyNumberFormat="1" applyFont="1" applyBorder="1" applyAlignment="1">
      <alignment horizontal="center" vertical="center" wrapText="1"/>
      <protection/>
    </xf>
    <xf numFmtId="0" fontId="8" fillId="0" borderId="38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58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0" fillId="0" borderId="60" xfId="53" applyNumberFormat="1" applyBorder="1" applyAlignment="1">
      <alignment horizontal="center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7" fillId="25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8" xfId="42" applyFont="1" applyBorder="1" applyAlignment="1" applyProtection="1">
      <alignment horizontal="center" vertical="center"/>
      <protection/>
    </xf>
    <xf numFmtId="0" fontId="4" fillId="0" borderId="6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38" fillId="0" borderId="64" xfId="42" applyFont="1" applyBorder="1" applyAlignment="1" applyProtection="1">
      <alignment horizontal="left" vertical="center" wrapText="1"/>
      <protection/>
    </xf>
    <xf numFmtId="0" fontId="38" fillId="0" borderId="55" xfId="0" applyFont="1" applyBorder="1" applyAlignment="1">
      <alignment horizontal="left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38" fillId="0" borderId="65" xfId="0" applyFont="1" applyBorder="1" applyAlignment="1">
      <alignment horizontal="left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83" t="s">
        <v>58</v>
      </c>
      <c r="C1" s="183"/>
      <c r="D1" s="183"/>
      <c r="E1" s="183"/>
      <c r="F1" s="183"/>
      <c r="G1" s="183"/>
      <c r="H1" s="183"/>
      <c r="I1" s="183"/>
    </row>
    <row r="2" spans="1:9" ht="21" customHeight="1" thickBot="1">
      <c r="A2" s="150"/>
      <c r="B2" s="152"/>
      <c r="C2" s="152" t="s">
        <v>188</v>
      </c>
      <c r="D2" s="152"/>
      <c r="E2" s="152"/>
      <c r="F2" s="153" t="str">
        <f>HYPERLINK('пр.взв.'!D4)</f>
        <v>в.к. 68  кг.</v>
      </c>
      <c r="G2" s="152"/>
      <c r="H2" s="152"/>
      <c r="I2" s="152"/>
    </row>
    <row r="3" spans="1:9" ht="12.75" customHeight="1">
      <c r="A3" s="192"/>
      <c r="B3" s="184" t="s">
        <v>5</v>
      </c>
      <c r="C3" s="186" t="s">
        <v>6</v>
      </c>
      <c r="D3" s="188" t="s">
        <v>16</v>
      </c>
      <c r="E3" s="186" t="s">
        <v>17</v>
      </c>
      <c r="F3" s="186" t="s">
        <v>18</v>
      </c>
      <c r="G3" s="188" t="s">
        <v>60</v>
      </c>
      <c r="H3" s="186" t="s">
        <v>19</v>
      </c>
      <c r="I3" s="190" t="s">
        <v>20</v>
      </c>
    </row>
    <row r="4" spans="1:9" ht="13.5" thickBot="1">
      <c r="A4" s="192"/>
      <c r="B4" s="185"/>
      <c r="C4" s="187"/>
      <c r="D4" s="189"/>
      <c r="E4" s="187"/>
      <c r="F4" s="187"/>
      <c r="G4" s="189"/>
      <c r="H4" s="187"/>
      <c r="I4" s="191"/>
    </row>
    <row r="5" spans="1:9" ht="12.75" customHeight="1">
      <c r="A5" s="192"/>
      <c r="B5" s="169">
        <v>1</v>
      </c>
      <c r="C5" s="170" t="str">
        <f>VLOOKUP(B5,'пр.взв.'!B7:D64,2,FALSE)</f>
        <v>Безваритный Михаил Валерьевич</v>
      </c>
      <c r="D5" s="170" t="str">
        <f>VLOOKUP(C5,'пр.взв.'!C7:E64,2,FALSE)</f>
        <v>26.05.1989, КМС</v>
      </c>
      <c r="E5" s="170" t="str">
        <f>VLOOKUP(D5,'пр.взв.'!D7:F64,2,FALSE)</f>
        <v>СФО, Новосибирская, Новосибирск</v>
      </c>
      <c r="F5" s="173"/>
      <c r="G5" s="173"/>
      <c r="H5" s="157"/>
      <c r="I5" s="159"/>
    </row>
    <row r="6" spans="1:9" ht="12.75">
      <c r="A6" s="192"/>
      <c r="B6" s="161"/>
      <c r="C6" s="171"/>
      <c r="D6" s="171"/>
      <c r="E6" s="171"/>
      <c r="F6" s="156"/>
      <c r="G6" s="156"/>
      <c r="H6" s="158"/>
      <c r="I6" s="160"/>
    </row>
    <row r="7" spans="1:9" ht="12.75">
      <c r="A7" s="192"/>
      <c r="B7" s="161">
        <v>23</v>
      </c>
      <c r="C7" s="163" t="str">
        <f>VLOOKUP(B7,'пр.взв.'!B7:D64,2,FALSE)</f>
        <v>Рябов Сергей Владимирович</v>
      </c>
      <c r="D7" s="163" t="str">
        <f>VLOOKUP(C7,'пр.взв.'!C7:E64,2,FALSE)</f>
        <v>16.07.1989, МС</v>
      </c>
      <c r="E7" s="163" t="str">
        <f>VLOOKUP(D7,'пр.взв.'!D7:F64,2,FALSE)</f>
        <v>СФО, Красноярский</v>
      </c>
      <c r="F7" s="156"/>
      <c r="G7" s="156"/>
      <c r="H7" s="158"/>
      <c r="I7" s="160"/>
    </row>
    <row r="8" spans="1:9" ht="13.5" thickBot="1">
      <c r="A8" s="192"/>
      <c r="B8" s="162"/>
      <c r="C8" s="164"/>
      <c r="D8" s="164"/>
      <c r="E8" s="164"/>
      <c r="F8" s="155"/>
      <c r="G8" s="155"/>
      <c r="H8" s="167"/>
      <c r="I8" s="168"/>
    </row>
    <row r="9" spans="1:9" ht="12.75">
      <c r="A9" s="192"/>
      <c r="B9" s="182">
        <v>6</v>
      </c>
      <c r="C9" s="181" t="str">
        <f>VLOOKUP(B9,'пр.взв.'!B7:D64,2,FALSE)</f>
        <v>Ютеев Амыр Андреевич</v>
      </c>
      <c r="D9" s="181" t="str">
        <f>VLOOKUP(C9,'пр.взв.'!C7:E64,2,FALSE)</f>
        <v>23.07.1987, КМС</v>
      </c>
      <c r="E9" s="181" t="str">
        <f>VLOOKUP(D9,'пр.взв.'!D7:F64,2,FALSE)</f>
        <v>СФО, р. Алтай, Д</v>
      </c>
      <c r="F9" s="179"/>
      <c r="G9" s="179"/>
      <c r="H9" s="174"/>
      <c r="I9" s="175"/>
    </row>
    <row r="10" spans="1:9" ht="12.75">
      <c r="A10" s="192"/>
      <c r="B10" s="161"/>
      <c r="C10" s="171"/>
      <c r="D10" s="171"/>
      <c r="E10" s="171"/>
      <c r="F10" s="156"/>
      <c r="G10" s="156"/>
      <c r="H10" s="158"/>
      <c r="I10" s="160"/>
    </row>
    <row r="11" spans="1:9" ht="12.75">
      <c r="A11" s="192"/>
      <c r="B11" s="161">
        <v>16</v>
      </c>
      <c r="C11" s="163" t="str">
        <f>VLOOKUP(B11,'пр.взв.'!B7:D64,2,FALSE)</f>
        <v>Иванов Михаил Валерьевич</v>
      </c>
      <c r="D11" s="163" t="str">
        <f>VLOOKUP(C11,'пр.взв.'!C7:E64,2,FALSE)</f>
        <v>08.07.1990, КМС</v>
      </c>
      <c r="E11" s="163" t="str">
        <f>VLOOKUP(D11,'пр.взв.'!D7:F64,2,FALSE)</f>
        <v>СФО, Новосибирская, Новосибирск</v>
      </c>
      <c r="F11" s="156"/>
      <c r="G11" s="156"/>
      <c r="H11" s="158"/>
      <c r="I11" s="160"/>
    </row>
    <row r="12" spans="1:9" ht="13.5" thickBot="1">
      <c r="A12" s="192"/>
      <c r="B12" s="180"/>
      <c r="C12" s="181"/>
      <c r="D12" s="181"/>
      <c r="E12" s="181"/>
      <c r="F12" s="176"/>
      <c r="G12" s="176"/>
      <c r="H12" s="177"/>
      <c r="I12" s="178"/>
    </row>
    <row r="13" spans="1:9" ht="12.75">
      <c r="A13" s="192"/>
      <c r="B13" s="169">
        <v>16</v>
      </c>
      <c r="C13" s="170" t="str">
        <f>VLOOKUP(B13,'пр.взв.'!B7:D64,2,FALSE)</f>
        <v>Иванов Михаил Валерьевич</v>
      </c>
      <c r="D13" s="170" t="str">
        <f>VLOOKUP(C13,'пр.взв.'!C7:E64,2,FALSE)</f>
        <v>08.07.1990, КМС</v>
      </c>
      <c r="E13" s="170" t="str">
        <f>VLOOKUP(D13,'пр.взв.'!D7:F64,2,FALSE)</f>
        <v>СФО, Новосибирская, Новосибирск</v>
      </c>
      <c r="F13" s="173"/>
      <c r="G13" s="173"/>
      <c r="H13" s="157"/>
      <c r="I13" s="159"/>
    </row>
    <row r="14" spans="1:9" ht="12.75">
      <c r="A14" s="192"/>
      <c r="B14" s="161"/>
      <c r="C14" s="171"/>
      <c r="D14" s="171"/>
      <c r="E14" s="171"/>
      <c r="F14" s="156"/>
      <c r="G14" s="156"/>
      <c r="H14" s="158"/>
      <c r="I14" s="160"/>
    </row>
    <row r="15" spans="1:9" ht="12.75">
      <c r="A15" s="192"/>
      <c r="B15" s="161">
        <v>12</v>
      </c>
      <c r="C15" s="163" t="str">
        <f>VLOOKUP(B15,'пр.взв.'!B7:D64,2,FALSE)</f>
        <v>Нариманов Айюб Яшар-Оглы</v>
      </c>
      <c r="D15" s="163" t="str">
        <f>VLOOKUP(C15,'пр.взв.'!C7:E64,2,FALSE)</f>
        <v>10.07.1990, КМС</v>
      </c>
      <c r="E15" s="163" t="str">
        <f>VLOOKUP(D15,'пр.взв.'!D7:F64,2,FALSE)</f>
        <v>СФО, Новосибирская, Болотное, СС</v>
      </c>
      <c r="F15" s="156"/>
      <c r="G15" s="156"/>
      <c r="H15" s="158"/>
      <c r="I15" s="160"/>
    </row>
    <row r="16" spans="1:9" ht="13.5" thickBot="1">
      <c r="A16" s="192"/>
      <c r="B16" s="162"/>
      <c r="C16" s="164"/>
      <c r="D16" s="164"/>
      <c r="E16" s="164"/>
      <c r="F16" s="155"/>
      <c r="G16" s="155"/>
      <c r="H16" s="167"/>
      <c r="I16" s="168"/>
    </row>
    <row r="17" spans="1:9" ht="12.75">
      <c r="A17" s="192"/>
      <c r="B17" s="182">
        <v>8</v>
      </c>
      <c r="C17" s="181" t="str">
        <f>VLOOKUP(B17,'пр.взв.'!B7:D64,2,FALSE)</f>
        <v>Пеняев Артем Владимирович</v>
      </c>
      <c r="D17" s="181" t="str">
        <f>VLOOKUP(C17,'пр.взв.'!C7:E64,2,FALSE)</f>
        <v>17.01.1982, КМС</v>
      </c>
      <c r="E17" s="181" t="str">
        <f>VLOOKUP(D17,'пр.взв.'!D7:F64,2,FALSE)</f>
        <v>СФО, Кемеровская, Прокопьевск, МО</v>
      </c>
      <c r="F17" s="179"/>
      <c r="G17" s="179"/>
      <c r="H17" s="174"/>
      <c r="I17" s="175"/>
    </row>
    <row r="18" spans="1:9" ht="12.75">
      <c r="A18" s="192"/>
      <c r="B18" s="161"/>
      <c r="C18" s="171"/>
      <c r="D18" s="171"/>
      <c r="E18" s="171"/>
      <c r="F18" s="156"/>
      <c r="G18" s="156"/>
      <c r="H18" s="158"/>
      <c r="I18" s="160"/>
    </row>
    <row r="19" spans="1:9" ht="12.75">
      <c r="A19" s="192"/>
      <c r="B19" s="161">
        <v>16</v>
      </c>
      <c r="C19" s="163" t="str">
        <f>VLOOKUP(B19,'пр.взв.'!B7:D64,2,FALSE)</f>
        <v>Иванов Михаил Валерьевич</v>
      </c>
      <c r="D19" s="163" t="str">
        <f>VLOOKUP(C19,'пр.взв.'!C7:E64,2,FALSE)</f>
        <v>08.07.1990, КМС</v>
      </c>
      <c r="E19" s="163" t="str">
        <f>VLOOKUP(D19,'пр.взв.'!D7:F64,2,FALSE)</f>
        <v>СФО, Новосибирская, Новосибирск</v>
      </c>
      <c r="F19" s="156"/>
      <c r="G19" s="156"/>
      <c r="H19" s="158"/>
      <c r="I19" s="160"/>
    </row>
    <row r="20" spans="1:9" ht="13.5" thickBot="1">
      <c r="A20" s="192"/>
      <c r="B20" s="180"/>
      <c r="C20" s="181"/>
      <c r="D20" s="181"/>
      <c r="E20" s="181"/>
      <c r="F20" s="176"/>
      <c r="G20" s="176"/>
      <c r="H20" s="177"/>
      <c r="I20" s="178"/>
    </row>
    <row r="21" spans="1:9" ht="12.75">
      <c r="A21" s="192"/>
      <c r="B21" s="169">
        <v>2</v>
      </c>
      <c r="C21" s="170" t="str">
        <f>VLOOKUP(B21,'пр.взв.'!B7:D64,2,FALSE)</f>
        <v>Дзюба Антон Сергеевич</v>
      </c>
      <c r="D21" s="170" t="str">
        <f>VLOOKUP(C21,'пр.взв.'!C7:E64,2,FALSE)</f>
        <v>08.07.1990, КМС</v>
      </c>
      <c r="E21" s="170" t="str">
        <f>VLOOKUP(D21,'пр.взв.'!D7:F64,2,FALSE)</f>
        <v>СФО, Новосибирская, Новосибирск</v>
      </c>
      <c r="F21" s="173"/>
      <c r="G21" s="173"/>
      <c r="H21" s="157"/>
      <c r="I21" s="159"/>
    </row>
    <row r="22" spans="1:9" ht="12.75">
      <c r="A22" s="192"/>
      <c r="B22" s="161"/>
      <c r="C22" s="171"/>
      <c r="D22" s="171"/>
      <c r="E22" s="171"/>
      <c r="F22" s="156"/>
      <c r="G22" s="156"/>
      <c r="H22" s="158"/>
      <c r="I22" s="160"/>
    </row>
    <row r="23" spans="1:9" ht="12.75">
      <c r="A23" s="192"/>
      <c r="B23" s="161">
        <v>26</v>
      </c>
      <c r="C23" s="163" t="str">
        <f>VLOOKUP(B23,'пр.взв.'!B7:D64,2,FALSE)</f>
        <v>Федоров Иннокентий Алексеевич</v>
      </c>
      <c r="D23" s="163" t="str">
        <f>VLOOKUP(C23,'пр.взв.'!C7:E64,2,FALSE)</f>
        <v>14.08.1988, МС</v>
      </c>
      <c r="E23" s="163" t="str">
        <f>VLOOKUP(D23,'пр.взв.'!D7:F64,2,FALSE)</f>
        <v>СФО, Кемеровская, Новокузнецк, ПР</v>
      </c>
      <c r="F23" s="156"/>
      <c r="G23" s="156"/>
      <c r="H23" s="158"/>
      <c r="I23" s="160"/>
    </row>
    <row r="24" spans="1:9" ht="13.5" thickBot="1">
      <c r="A24" s="192"/>
      <c r="B24" s="162"/>
      <c r="C24" s="164"/>
      <c r="D24" s="164"/>
      <c r="E24" s="164"/>
      <c r="F24" s="155"/>
      <c r="G24" s="155"/>
      <c r="H24" s="167"/>
      <c r="I24" s="168"/>
    </row>
    <row r="25" spans="1:9" ht="12.75">
      <c r="A25" s="192"/>
      <c r="B25" s="169">
        <v>22</v>
      </c>
      <c r="C25" s="170" t="str">
        <f>VLOOKUP(B25,'пр.взв.'!B7:D64,2,FALSE)</f>
        <v>Цечоев Мовсар Хасанович</v>
      </c>
      <c r="D25" s="170" t="str">
        <f>VLOOKUP(C25,'пр.взв.'!C7:E64,2,FALSE)</f>
        <v>16.11.1989, КМС</v>
      </c>
      <c r="E25" s="170" t="str">
        <f>VLOOKUP(D25,'пр.взв.'!D7:F64,2,FALSE)</f>
        <v>СФО, Новосибирская, Новосибирск,Д</v>
      </c>
      <c r="F25" s="173"/>
      <c r="G25" s="173"/>
      <c r="H25" s="157"/>
      <c r="I25" s="159"/>
    </row>
    <row r="26" spans="1:9" ht="12.75">
      <c r="A26" s="192"/>
      <c r="B26" s="161"/>
      <c r="C26" s="171"/>
      <c r="D26" s="171"/>
      <c r="E26" s="171"/>
      <c r="F26" s="156"/>
      <c r="G26" s="156"/>
      <c r="H26" s="158"/>
      <c r="I26" s="160"/>
    </row>
    <row r="27" spans="1:9" ht="12.75">
      <c r="A27" s="192"/>
      <c r="B27" s="161">
        <v>14</v>
      </c>
      <c r="C27" s="163" t="str">
        <f>VLOOKUP(B27,'пр.взв.'!B7:D64,2,FALSE)</f>
        <v>Конюхов Олег Юрьевич</v>
      </c>
      <c r="D27" s="163" t="str">
        <f>VLOOKUP(C27,'пр.взв.'!C7:E64,2,FALSE)</f>
        <v>29.03.1982, КМС</v>
      </c>
      <c r="E27" s="163" t="str">
        <f>VLOOKUP(D27,'пр.взв.'!D7:F64,2,FALSE)</f>
        <v>СФО, Алтайский, Барнаул</v>
      </c>
      <c r="F27" s="156"/>
      <c r="G27" s="156"/>
      <c r="H27" s="158"/>
      <c r="I27" s="160"/>
    </row>
    <row r="28" spans="1:9" ht="13.5" thickBot="1">
      <c r="A28" s="192"/>
      <c r="B28" s="162"/>
      <c r="C28" s="164"/>
      <c r="D28" s="164"/>
      <c r="E28" s="164"/>
      <c r="F28" s="155"/>
      <c r="G28" s="155"/>
      <c r="H28" s="167"/>
      <c r="I28" s="168"/>
    </row>
    <row r="29" spans="1:9" ht="12.75">
      <c r="A29" s="192"/>
      <c r="B29" s="182">
        <v>4</v>
      </c>
      <c r="C29" s="181" t="str">
        <f>VLOOKUP(B29,'пр.взв.'!B7:D64,2,FALSE)</f>
        <v>Маслов Денис Анатольевич</v>
      </c>
      <c r="D29" s="181" t="str">
        <f>VLOOKUP(C29,'пр.взв.'!C7:E64,2,FALSE)</f>
        <v>10.02.1983                КМС</v>
      </c>
      <c r="E29" s="181" t="str">
        <f>VLOOKUP(D29,'пр.взв.'!D7:F64,2,FALSE)</f>
        <v>СФО, Томская, Томск,ПР</v>
      </c>
      <c r="F29" s="179"/>
      <c r="G29" s="179"/>
      <c r="H29" s="174"/>
      <c r="I29" s="175"/>
    </row>
    <row r="30" spans="1:9" ht="12.75">
      <c r="A30" s="192"/>
      <c r="B30" s="161"/>
      <c r="C30" s="171"/>
      <c r="D30" s="171"/>
      <c r="E30" s="171"/>
      <c r="F30" s="156"/>
      <c r="G30" s="156"/>
      <c r="H30" s="158"/>
      <c r="I30" s="160"/>
    </row>
    <row r="31" spans="1:9" ht="12.75">
      <c r="A31" s="192"/>
      <c r="B31" s="161">
        <v>12</v>
      </c>
      <c r="C31" s="163" t="str">
        <f>VLOOKUP(B31,'пр.взв.'!B7:D64,2,FALSE)</f>
        <v>Нариманов Айюб Яшар-Оглы</v>
      </c>
      <c r="D31" s="163" t="str">
        <f>VLOOKUP(C31,'пр.взв.'!C7:E64,2,FALSE)</f>
        <v>10.07.1990, КМС</v>
      </c>
      <c r="E31" s="163" t="str">
        <f>VLOOKUP(D31,'пр.взв.'!D7:F64,2,FALSE)</f>
        <v>СФО, Новосибирская, Болотное, СС</v>
      </c>
      <c r="F31" s="156"/>
      <c r="G31" s="156"/>
      <c r="H31" s="158"/>
      <c r="I31" s="160"/>
    </row>
    <row r="32" spans="1:9" ht="13.5" thickBot="1">
      <c r="A32" s="192"/>
      <c r="B32" s="180"/>
      <c r="C32" s="181"/>
      <c r="D32" s="181"/>
      <c r="E32" s="181"/>
      <c r="F32" s="176"/>
      <c r="G32" s="176"/>
      <c r="H32" s="177"/>
      <c r="I32" s="178"/>
    </row>
    <row r="33" spans="1:9" ht="12.75">
      <c r="A33" s="192"/>
      <c r="B33" s="169">
        <v>24</v>
      </c>
      <c r="C33" s="170" t="str">
        <f>VLOOKUP(B33,'пр.взв.'!B7:D64,2,FALSE)</f>
        <v>Крестьянинов Виктор Александрович</v>
      </c>
      <c r="D33" s="170" t="str">
        <f>VLOOKUP(C33,'пр.взв.'!C7:E64,2,FALSE)</f>
        <v>16.11.1976, МСМК</v>
      </c>
      <c r="E33" s="170" t="str">
        <f>VLOOKUP(D33,'пр.взв.'!D7:F64,2,FALSE)</f>
        <v>СФО, Омская</v>
      </c>
      <c r="F33" s="173"/>
      <c r="G33" s="173"/>
      <c r="H33" s="157"/>
      <c r="I33" s="159"/>
    </row>
    <row r="34" spans="1:9" ht="12.75">
      <c r="A34" s="192"/>
      <c r="B34" s="161"/>
      <c r="C34" s="171"/>
      <c r="D34" s="171"/>
      <c r="E34" s="171"/>
      <c r="F34" s="156"/>
      <c r="G34" s="156"/>
      <c r="H34" s="158"/>
      <c r="I34" s="160"/>
    </row>
    <row r="35" spans="1:9" ht="12.75">
      <c r="A35" s="192"/>
      <c r="B35" s="161">
        <v>16</v>
      </c>
      <c r="C35" s="163" t="str">
        <f>VLOOKUP(B35,'пр.взв.'!B7:D64,2,FALSE)</f>
        <v>Иванов Михаил Валерьевич</v>
      </c>
      <c r="D35" s="163" t="str">
        <f>VLOOKUP(C35,'пр.взв.'!C7:E64,2,FALSE)</f>
        <v>08.07.1990, КМС</v>
      </c>
      <c r="E35" s="163" t="str">
        <f>VLOOKUP(D35,'пр.взв.'!D7:F64,2,FALSE)</f>
        <v>СФО, Новосибирская, Новосибирск</v>
      </c>
      <c r="F35" s="156"/>
      <c r="G35" s="156"/>
      <c r="H35" s="158"/>
      <c r="I35" s="160"/>
    </row>
    <row r="36" spans="1:9" ht="13.5" thickBot="1">
      <c r="A36" s="192"/>
      <c r="B36" s="162"/>
      <c r="C36" s="164"/>
      <c r="D36" s="164"/>
      <c r="E36" s="164"/>
      <c r="F36" s="155"/>
      <c r="G36" s="155"/>
      <c r="H36" s="167"/>
      <c r="I36" s="168"/>
    </row>
    <row r="37" spans="1:9" ht="12.75">
      <c r="A37" s="192"/>
      <c r="B37" s="182">
        <v>10</v>
      </c>
      <c r="C37" s="181" t="str">
        <f>VLOOKUP(B37,'пр.взв.'!B7:D64,2,FALSE)</f>
        <v>Казанцев Алексей Евгеньевич</v>
      </c>
      <c r="D37" s="181" t="str">
        <f>VLOOKUP(C37,'пр.взв.'!C7:E64,2,FALSE)</f>
        <v>1989, КМС</v>
      </c>
      <c r="E37" s="181" t="str">
        <f>VLOOKUP(D37,'пр.взв.'!D7:F64,2,FALSE)</f>
        <v>СФО, Омская, Омск</v>
      </c>
      <c r="F37" s="179"/>
      <c r="G37" s="179"/>
      <c r="H37" s="174"/>
      <c r="I37" s="175"/>
    </row>
    <row r="38" spans="1:9" ht="12.75">
      <c r="A38" s="192"/>
      <c r="B38" s="161"/>
      <c r="C38" s="171"/>
      <c r="D38" s="171"/>
      <c r="E38" s="171"/>
      <c r="F38" s="156"/>
      <c r="G38" s="156"/>
      <c r="H38" s="158"/>
      <c r="I38" s="160"/>
    </row>
    <row r="39" spans="1:9" ht="12.75">
      <c r="A39" s="192"/>
      <c r="B39" s="161">
        <v>26</v>
      </c>
      <c r="C39" s="163" t="str">
        <f>VLOOKUP(B39,'пр.взв.'!B7:D64,2,FALSE)</f>
        <v>Федоров Иннокентий Алексеевич</v>
      </c>
      <c r="D39" s="163" t="str">
        <f>VLOOKUP(C39,'пр.взв.'!C7:E64,2,FALSE)</f>
        <v>14.08.1988, МС</v>
      </c>
      <c r="E39" s="163" t="str">
        <f>VLOOKUP(D39,'пр.взв.'!D7:F64,2,FALSE)</f>
        <v>СФО, Кемеровская, Новокузнецк, ПР</v>
      </c>
      <c r="F39" s="156"/>
      <c r="G39" s="156"/>
      <c r="H39" s="158"/>
      <c r="I39" s="160"/>
    </row>
    <row r="40" spans="1:9" ht="13.5" thickBot="1">
      <c r="A40" s="192"/>
      <c r="B40" s="180"/>
      <c r="C40" s="181"/>
      <c r="D40" s="181"/>
      <c r="E40" s="181"/>
      <c r="F40" s="176"/>
      <c r="G40" s="176"/>
      <c r="H40" s="177"/>
      <c r="I40" s="178"/>
    </row>
    <row r="41" spans="1:9" ht="12.75">
      <c r="A41" s="192"/>
      <c r="B41" s="169">
        <v>6</v>
      </c>
      <c r="C41" s="170" t="str">
        <f>VLOOKUP(B41,'пр.взв.'!B7:D64,2,FALSE)</f>
        <v>Ютеев Амыр Андреевич</v>
      </c>
      <c r="D41" s="170" t="str">
        <f>VLOOKUP(C41,'пр.взв.'!C7:E64,2,FALSE)</f>
        <v>23.07.1987, КМС</v>
      </c>
      <c r="E41" s="170" t="str">
        <f>VLOOKUP(D41,'пр.взв.'!D7:F64,2,FALSE)</f>
        <v>СФО, р. Алтай, Д</v>
      </c>
      <c r="F41" s="173"/>
      <c r="G41" s="173"/>
      <c r="H41" s="157"/>
      <c r="I41" s="159"/>
    </row>
    <row r="42" spans="1:9" ht="12.75">
      <c r="A42" s="192"/>
      <c r="B42" s="161"/>
      <c r="C42" s="171"/>
      <c r="D42" s="171"/>
      <c r="E42" s="171"/>
      <c r="F42" s="156"/>
      <c r="G42" s="156"/>
      <c r="H42" s="158"/>
      <c r="I42" s="160"/>
    </row>
    <row r="43" spans="1:9" ht="12.75">
      <c r="A43" s="192"/>
      <c r="B43" s="161">
        <v>22</v>
      </c>
      <c r="C43" s="163" t="str">
        <f>VLOOKUP(B43,'пр.взв.'!B7:D64,2,FALSE)</f>
        <v>Цечоев Мовсар Хасанович</v>
      </c>
      <c r="D43" s="163" t="str">
        <f>VLOOKUP(C43,'пр.взв.'!C7:E64,2,FALSE)</f>
        <v>16.11.1989, КМС</v>
      </c>
      <c r="E43" s="163" t="str">
        <f>VLOOKUP(D43,'пр.взв.'!D7:F64,2,FALSE)</f>
        <v>СФО, Новосибирская, Новосибирск,Д</v>
      </c>
      <c r="F43" s="156"/>
      <c r="G43" s="156"/>
      <c r="H43" s="158"/>
      <c r="I43" s="160"/>
    </row>
    <row r="44" spans="1:9" ht="13.5" thickBot="1">
      <c r="A44" s="192"/>
      <c r="B44" s="162"/>
      <c r="C44" s="164"/>
      <c r="D44" s="164"/>
      <c r="E44" s="164"/>
      <c r="F44" s="155"/>
      <c r="G44" s="155"/>
      <c r="H44" s="167"/>
      <c r="I44" s="168"/>
    </row>
    <row r="45" spans="1:9" ht="12.75">
      <c r="A45" s="192"/>
      <c r="B45" s="182">
        <v>4</v>
      </c>
      <c r="C45" s="181" t="str">
        <f>VLOOKUP(B45,'пр.взв.'!B7:D64,2,FALSE)</f>
        <v>Маслов Денис Анатольевич</v>
      </c>
      <c r="D45" s="181" t="str">
        <f>VLOOKUP(C45,'пр.взв.'!C7:E64,2,FALSE)</f>
        <v>10.02.1983                КМС</v>
      </c>
      <c r="E45" s="181" t="str">
        <f>VLOOKUP(D45,'пр.взв.'!D7:F64,2,FALSE)</f>
        <v>СФО, Томская, Томск,ПР</v>
      </c>
      <c r="F45" s="179"/>
      <c r="G45" s="179"/>
      <c r="H45" s="174"/>
      <c r="I45" s="175"/>
    </row>
    <row r="46" spans="1:9" ht="12.75">
      <c r="A46" s="192"/>
      <c r="B46" s="161"/>
      <c r="C46" s="171"/>
      <c r="D46" s="171"/>
      <c r="E46" s="171"/>
      <c r="F46" s="156"/>
      <c r="G46" s="156"/>
      <c r="H46" s="158"/>
      <c r="I46" s="160"/>
    </row>
    <row r="47" spans="1:9" ht="12.75">
      <c r="A47" s="192"/>
      <c r="B47" s="161">
        <v>20</v>
      </c>
      <c r="C47" s="163" t="str">
        <f>VLOOKUP(B47,'пр.взв.'!B7:D64,2,FALSE)</f>
        <v>Нартов Олег Владимирович</v>
      </c>
      <c r="D47" s="163" t="str">
        <f>VLOOKUP(C47,'пр.взв.'!C7:E64,2,FALSE)</f>
        <v>02.04.1967, КМС</v>
      </c>
      <c r="E47" s="163" t="str">
        <f>VLOOKUP(D47,'пр.взв.'!D7:F64,2,FALSE)</f>
        <v>СФО, Кемеровская, Новокузнецк, МО</v>
      </c>
      <c r="F47" s="156"/>
      <c r="G47" s="156"/>
      <c r="H47" s="158"/>
      <c r="I47" s="160"/>
    </row>
    <row r="48" spans="1:9" ht="13.5" thickBot="1">
      <c r="A48" s="192"/>
      <c r="B48" s="180"/>
      <c r="C48" s="181"/>
      <c r="D48" s="181"/>
      <c r="E48" s="181"/>
      <c r="F48" s="176"/>
      <c r="G48" s="176"/>
      <c r="H48" s="177"/>
      <c r="I48" s="178"/>
    </row>
    <row r="49" spans="1:9" ht="12.75">
      <c r="A49" s="192"/>
      <c r="B49" s="169">
        <v>12</v>
      </c>
      <c r="C49" s="170" t="str">
        <f>VLOOKUP(B49,'пр.взв.'!B7:D64,2,FALSE)</f>
        <v>Нариманов Айюб Яшар-Оглы</v>
      </c>
      <c r="D49" s="170" t="str">
        <f>VLOOKUP(C49,'пр.взв.'!C7:E64,2,FALSE)</f>
        <v>10.07.1990, КМС</v>
      </c>
      <c r="E49" s="170" t="str">
        <f>VLOOKUP(D49,'пр.взв.'!D7:F64,2,FALSE)</f>
        <v>СФО, Новосибирская, Болотное, СС</v>
      </c>
      <c r="F49" s="173"/>
      <c r="G49" s="173"/>
      <c r="H49" s="157"/>
      <c r="I49" s="159"/>
    </row>
    <row r="50" spans="1:9" ht="12.75">
      <c r="A50" s="192"/>
      <c r="B50" s="161"/>
      <c r="C50" s="171"/>
      <c r="D50" s="171"/>
      <c r="E50" s="171"/>
      <c r="F50" s="156"/>
      <c r="G50" s="156"/>
      <c r="H50" s="158"/>
      <c r="I50" s="160"/>
    </row>
    <row r="51" spans="1:9" ht="12.75">
      <c r="A51" s="192"/>
      <c r="B51" s="161">
        <v>28</v>
      </c>
      <c r="C51" s="163" t="str">
        <f>VLOOKUP(B51,'пр.взв.'!B7:D64,2,FALSE)</f>
        <v>Галанов Александр Владимирович</v>
      </c>
      <c r="D51" s="163" t="str">
        <f>VLOOKUP(C51,'пр.взв.'!C7:E64,2,FALSE)</f>
        <v>02.12.1987, КМС</v>
      </c>
      <c r="E51" s="163" t="str">
        <f>VLOOKUP(D51,'пр.взв.'!D7:F64,2,FALSE)</f>
        <v>СФО, р. Алтай, Д</v>
      </c>
      <c r="F51" s="156"/>
      <c r="G51" s="156"/>
      <c r="H51" s="158"/>
      <c r="I51" s="160"/>
    </row>
    <row r="52" spans="1:9" ht="13.5" thickBot="1">
      <c r="A52" s="192"/>
      <c r="B52" s="162"/>
      <c r="C52" s="164"/>
      <c r="D52" s="164"/>
      <c r="E52" s="164"/>
      <c r="F52" s="155"/>
      <c r="G52" s="155"/>
      <c r="H52" s="167"/>
      <c r="I52" s="168"/>
    </row>
    <row r="53" spans="1:9" ht="12.75">
      <c r="A53" s="192"/>
      <c r="B53" s="182">
        <v>8</v>
      </c>
      <c r="C53" s="181" t="str">
        <f>VLOOKUP(B53,'пр.взв.'!B7:D64,2,FALSE)</f>
        <v>Пеняев Артем Владимирович</v>
      </c>
      <c r="D53" s="181" t="str">
        <f>VLOOKUP(C53,'пр.взв.'!C7:E64,2,FALSE)</f>
        <v>17.01.1982, КМС</v>
      </c>
      <c r="E53" s="181" t="str">
        <f>VLOOKUP(D53,'пр.взв.'!D7:F64,2,FALSE)</f>
        <v>СФО, Кемеровская, Прокопьевск, МО</v>
      </c>
      <c r="F53" s="179"/>
      <c r="G53" s="179"/>
      <c r="H53" s="174"/>
      <c r="I53" s="175"/>
    </row>
    <row r="54" spans="1:9" ht="12.75">
      <c r="A54" s="192"/>
      <c r="B54" s="161"/>
      <c r="C54" s="171"/>
      <c r="D54" s="171"/>
      <c r="E54" s="171"/>
      <c r="F54" s="156"/>
      <c r="G54" s="156"/>
      <c r="H54" s="158"/>
      <c r="I54" s="160"/>
    </row>
    <row r="55" spans="1:9" ht="12.75">
      <c r="A55" s="192"/>
      <c r="B55" s="161">
        <v>24</v>
      </c>
      <c r="C55" s="163" t="str">
        <f>VLOOKUP(B55,'пр.взв.'!B7:D64,2,FALSE)</f>
        <v>Крестьянинов Виктор Александрович</v>
      </c>
      <c r="D55" s="163" t="str">
        <f>VLOOKUP(C55,'пр.взв.'!C7:E64,2,FALSE)</f>
        <v>16.11.1976, МСМК</v>
      </c>
      <c r="E55" s="163" t="str">
        <f>VLOOKUP(D55,'пр.взв.'!D7:F64,2,FALSE)</f>
        <v>СФО, Омская</v>
      </c>
      <c r="F55" s="156"/>
      <c r="G55" s="156"/>
      <c r="H55" s="158"/>
      <c r="I55" s="160"/>
    </row>
    <row r="56" spans="1:9" ht="13.5" thickBot="1">
      <c r="A56" s="192"/>
      <c r="B56" s="180"/>
      <c r="C56" s="181"/>
      <c r="D56" s="181"/>
      <c r="E56" s="181"/>
      <c r="F56" s="176"/>
      <c r="G56" s="176"/>
      <c r="H56" s="177"/>
      <c r="I56" s="178"/>
    </row>
    <row r="57" spans="1:9" ht="12.75">
      <c r="A57" s="192"/>
      <c r="B57" s="169"/>
      <c r="C57" s="170" t="e">
        <f>VLOOKUP(B57,'пр.взв.'!B7:D64,2,FALSE)</f>
        <v>#N/A</v>
      </c>
      <c r="D57" s="170" t="e">
        <f>VLOOKUP(C57,'пр.взв.'!C7:E64,2,FALSE)</f>
        <v>#N/A</v>
      </c>
      <c r="E57" s="170" t="e">
        <f>VLOOKUP(D57,'пр.взв.'!D7:F64,2,FALSE)</f>
        <v>#N/A</v>
      </c>
      <c r="F57" s="172"/>
      <c r="G57" s="173"/>
      <c r="H57" s="157"/>
      <c r="I57" s="159"/>
    </row>
    <row r="58" spans="1:9" ht="12.75">
      <c r="A58" s="192"/>
      <c r="B58" s="161"/>
      <c r="C58" s="171"/>
      <c r="D58" s="171"/>
      <c r="E58" s="171"/>
      <c r="F58" s="165"/>
      <c r="G58" s="156"/>
      <c r="H58" s="158"/>
      <c r="I58" s="160"/>
    </row>
    <row r="59" spans="1:9" ht="12.75">
      <c r="A59" s="192"/>
      <c r="B59" s="161"/>
      <c r="C59" s="163" t="e">
        <f>VLOOKUP(B59,'пр.взв.'!B7:D64,2,FALSE)</f>
        <v>#N/A</v>
      </c>
      <c r="D59" s="163" t="e">
        <f>VLOOKUP(C59,'пр.взв.'!C7:E64,2,FALSE)</f>
        <v>#N/A</v>
      </c>
      <c r="E59" s="163" t="e">
        <f>VLOOKUP(D59,'пр.взв.'!D7:F64,2,FALSE)</f>
        <v>#N/A</v>
      </c>
      <c r="F59" s="165"/>
      <c r="G59" s="156"/>
      <c r="H59" s="158"/>
      <c r="I59" s="160"/>
    </row>
    <row r="60" spans="1:9" ht="13.5" thickBot="1">
      <c r="A60" s="192"/>
      <c r="B60" s="162"/>
      <c r="C60" s="164"/>
      <c r="D60" s="164"/>
      <c r="E60" s="164"/>
      <c r="F60" s="166"/>
      <c r="G60" s="155"/>
      <c r="H60" s="167"/>
      <c r="I60" s="168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83" t="s">
        <v>58</v>
      </c>
      <c r="C63" s="183"/>
      <c r="D63" s="183"/>
      <c r="E63" s="183"/>
      <c r="F63" s="183"/>
      <c r="G63" s="183"/>
      <c r="H63" s="183"/>
      <c r="I63" s="183"/>
    </row>
    <row r="64" spans="1:9" ht="24.75" customHeight="1" thickBot="1">
      <c r="A64" s="150"/>
      <c r="B64" s="152"/>
      <c r="C64" s="152" t="s">
        <v>59</v>
      </c>
      <c r="D64" s="152"/>
      <c r="E64" s="152"/>
      <c r="F64" s="153" t="str">
        <f>HYPERLINK('пр.взв.'!D4)</f>
        <v>в.к. 68  кг.</v>
      </c>
      <c r="G64" s="152"/>
      <c r="H64" s="152"/>
      <c r="I64" s="152"/>
    </row>
    <row r="65" spans="1:9" ht="12.75" customHeight="1">
      <c r="A65" s="150"/>
      <c r="B65" s="184" t="s">
        <v>5</v>
      </c>
      <c r="C65" s="186" t="s">
        <v>6</v>
      </c>
      <c r="D65" s="188" t="s">
        <v>16</v>
      </c>
      <c r="E65" s="186" t="s">
        <v>17</v>
      </c>
      <c r="F65" s="186" t="s">
        <v>18</v>
      </c>
      <c r="G65" s="188" t="s">
        <v>60</v>
      </c>
      <c r="H65" s="186" t="s">
        <v>19</v>
      </c>
      <c r="I65" s="190" t="s">
        <v>20</v>
      </c>
    </row>
    <row r="66" spans="1:9" ht="13.5" thickBot="1">
      <c r="A66" s="150"/>
      <c r="B66" s="185"/>
      <c r="C66" s="187"/>
      <c r="D66" s="189"/>
      <c r="E66" s="187"/>
      <c r="F66" s="187"/>
      <c r="G66" s="189"/>
      <c r="H66" s="187"/>
      <c r="I66" s="191"/>
    </row>
    <row r="67" spans="1:9" ht="12.75" customHeight="1">
      <c r="A67" s="150"/>
      <c r="B67" s="169"/>
      <c r="C67" s="170" t="e">
        <f>VLOOKUP(B67,'пр.взв.'!B7:D112,2,FALSE)</f>
        <v>#N/A</v>
      </c>
      <c r="D67" s="170" t="e">
        <f>VLOOKUP(C67,'пр.взв.'!C7:E112,2,FALSE)</f>
        <v>#N/A</v>
      </c>
      <c r="E67" s="170" t="e">
        <f>VLOOKUP(D67,'пр.взв.'!D7:F112,2,FALSE)</f>
        <v>#N/A</v>
      </c>
      <c r="F67" s="173"/>
      <c r="G67" s="173"/>
      <c r="H67" s="157"/>
      <c r="I67" s="159"/>
    </row>
    <row r="68" spans="1:9" ht="12.75" customHeight="1">
      <c r="A68" s="150"/>
      <c r="B68" s="161"/>
      <c r="C68" s="171"/>
      <c r="D68" s="171"/>
      <c r="E68" s="171"/>
      <c r="F68" s="156"/>
      <c r="G68" s="156"/>
      <c r="H68" s="158"/>
      <c r="I68" s="160"/>
    </row>
    <row r="69" spans="1:9" ht="12.75" customHeight="1">
      <c r="A69" s="150"/>
      <c r="B69" s="161"/>
      <c r="C69" s="163" t="e">
        <f>VLOOKUP(B69,'пр.взв.'!B7:D112,2,FALSE)</f>
        <v>#N/A</v>
      </c>
      <c r="D69" s="163" t="e">
        <f>VLOOKUP(C69,'пр.взв.'!C7:E112,2,FALSE)</f>
        <v>#N/A</v>
      </c>
      <c r="E69" s="163" t="e">
        <f>VLOOKUP(D69,'пр.взв.'!D7:F112,2,FALSE)</f>
        <v>#N/A</v>
      </c>
      <c r="F69" s="156"/>
      <c r="G69" s="156"/>
      <c r="H69" s="158"/>
      <c r="I69" s="160"/>
    </row>
    <row r="70" spans="1:9" ht="13.5" customHeight="1" thickBot="1">
      <c r="A70" s="150"/>
      <c r="B70" s="180"/>
      <c r="C70" s="164"/>
      <c r="D70" s="164"/>
      <c r="E70" s="164"/>
      <c r="F70" s="176"/>
      <c r="G70" s="176"/>
      <c r="H70" s="177"/>
      <c r="I70" s="178"/>
    </row>
    <row r="71" spans="1:9" ht="12.75" customHeight="1">
      <c r="A71" s="150"/>
      <c r="B71" s="169"/>
      <c r="C71" s="181" t="e">
        <f>VLOOKUP(B71,'пр.взв.'!B7:D112,2,FALSE)</f>
        <v>#N/A</v>
      </c>
      <c r="D71" s="181" t="e">
        <f>VLOOKUP(C71,'пр.взв.'!C7:E112,2,FALSE)</f>
        <v>#N/A</v>
      </c>
      <c r="E71" s="181" t="e">
        <f>VLOOKUP(D71,'пр.взв.'!D7:F112,2,FALSE)</f>
        <v>#N/A</v>
      </c>
      <c r="F71" s="173"/>
      <c r="G71" s="173"/>
      <c r="H71" s="157"/>
      <c r="I71" s="159"/>
    </row>
    <row r="72" spans="1:9" ht="12.75" customHeight="1">
      <c r="A72" s="150"/>
      <c r="B72" s="161"/>
      <c r="C72" s="171"/>
      <c r="D72" s="171"/>
      <c r="E72" s="171"/>
      <c r="F72" s="156"/>
      <c r="G72" s="156"/>
      <c r="H72" s="158"/>
      <c r="I72" s="160"/>
    </row>
    <row r="73" spans="1:9" ht="12.75" customHeight="1">
      <c r="A73" s="150"/>
      <c r="B73" s="161"/>
      <c r="C73" s="163" t="e">
        <f>VLOOKUP(B73,'пр.взв.'!B7:D112,2,FALSE)</f>
        <v>#N/A</v>
      </c>
      <c r="D73" s="163" t="e">
        <f>VLOOKUP(C73,'пр.взв.'!C7:E112,2,FALSE)</f>
        <v>#N/A</v>
      </c>
      <c r="E73" s="163" t="e">
        <f>VLOOKUP(D73,'пр.взв.'!D7:F112,2,FALSE)</f>
        <v>#N/A</v>
      </c>
      <c r="F73" s="156"/>
      <c r="G73" s="156"/>
      <c r="H73" s="158"/>
      <c r="I73" s="160"/>
    </row>
    <row r="74" spans="1:9" ht="13.5" customHeight="1" thickBot="1">
      <c r="A74" s="150"/>
      <c r="B74" s="162"/>
      <c r="C74" s="181"/>
      <c r="D74" s="181"/>
      <c r="E74" s="181"/>
      <c r="F74" s="155"/>
      <c r="G74" s="155"/>
      <c r="H74" s="167"/>
      <c r="I74" s="168"/>
    </row>
    <row r="75" spans="1:9" ht="12.75" customHeight="1">
      <c r="A75" s="150"/>
      <c r="B75" s="182"/>
      <c r="C75" s="170" t="e">
        <f>VLOOKUP(B75,'пр.взв.'!B7:D112,2,FALSE)</f>
        <v>#N/A</v>
      </c>
      <c r="D75" s="170" t="e">
        <f>VLOOKUP(C75,'пр.взв.'!C7:E112,2,FALSE)</f>
        <v>#N/A</v>
      </c>
      <c r="E75" s="170" t="e">
        <f>VLOOKUP(D75,'пр.взв.'!D7:F112,2,FALSE)</f>
        <v>#N/A</v>
      </c>
      <c r="F75" s="179"/>
      <c r="G75" s="179"/>
      <c r="H75" s="174"/>
      <c r="I75" s="175"/>
    </row>
    <row r="76" spans="1:9" ht="12.75" customHeight="1">
      <c r="A76" s="150"/>
      <c r="B76" s="161"/>
      <c r="C76" s="171"/>
      <c r="D76" s="171"/>
      <c r="E76" s="171"/>
      <c r="F76" s="156"/>
      <c r="G76" s="156"/>
      <c r="H76" s="158"/>
      <c r="I76" s="160"/>
    </row>
    <row r="77" spans="1:9" ht="12.75" customHeight="1">
      <c r="A77" s="150"/>
      <c r="B77" s="161"/>
      <c r="C77" s="163" t="e">
        <f>VLOOKUP(B77,'пр.взв.'!B7:D112,2,FALSE)</f>
        <v>#N/A</v>
      </c>
      <c r="D77" s="163" t="e">
        <f>VLOOKUP(C77,'пр.взв.'!C7:E112,2,FALSE)</f>
        <v>#N/A</v>
      </c>
      <c r="E77" s="163" t="e">
        <f>VLOOKUP(D77,'пр.взв.'!D7:F112,2,FALSE)</f>
        <v>#N/A</v>
      </c>
      <c r="F77" s="156"/>
      <c r="G77" s="156"/>
      <c r="H77" s="158"/>
      <c r="I77" s="160"/>
    </row>
    <row r="78" spans="1:9" ht="13.5" customHeight="1" thickBot="1">
      <c r="A78" s="150"/>
      <c r="B78" s="180"/>
      <c r="C78" s="164"/>
      <c r="D78" s="164"/>
      <c r="E78" s="164"/>
      <c r="F78" s="176"/>
      <c r="G78" s="176"/>
      <c r="H78" s="177"/>
      <c r="I78" s="178"/>
    </row>
    <row r="79" spans="1:9" ht="12.75" customHeight="1">
      <c r="A79" s="150"/>
      <c r="B79" s="169"/>
      <c r="C79" s="181" t="e">
        <f>VLOOKUP(B79,'пр.взв.'!B7:D112,2,FALSE)</f>
        <v>#N/A</v>
      </c>
      <c r="D79" s="181" t="e">
        <f>VLOOKUP(C79,'пр.взв.'!C7:E112,2,FALSE)</f>
        <v>#N/A</v>
      </c>
      <c r="E79" s="181" t="e">
        <f>VLOOKUP(D79,'пр.взв.'!D7:F112,2,FALSE)</f>
        <v>#N/A</v>
      </c>
      <c r="F79" s="173"/>
      <c r="G79" s="173"/>
      <c r="H79" s="157"/>
      <c r="I79" s="159"/>
    </row>
    <row r="80" spans="1:9" ht="12.75" customHeight="1">
      <c r="A80" s="150"/>
      <c r="B80" s="161"/>
      <c r="C80" s="171"/>
      <c r="D80" s="171"/>
      <c r="E80" s="171"/>
      <c r="F80" s="156"/>
      <c r="G80" s="156"/>
      <c r="H80" s="158"/>
      <c r="I80" s="160"/>
    </row>
    <row r="81" spans="1:9" ht="12.75" customHeight="1">
      <c r="A81" s="150"/>
      <c r="B81" s="161"/>
      <c r="C81" s="163" t="e">
        <f>VLOOKUP(B81,'пр.взв.'!B7:D112,2,FALSE)</f>
        <v>#N/A</v>
      </c>
      <c r="D81" s="163" t="e">
        <f>VLOOKUP(C81,'пр.взв.'!C7:E112,2,FALSE)</f>
        <v>#N/A</v>
      </c>
      <c r="E81" s="163" t="e">
        <f>VLOOKUP(D81,'пр.взв.'!D7:F112,2,FALSE)</f>
        <v>#N/A</v>
      </c>
      <c r="F81" s="156"/>
      <c r="G81" s="156"/>
      <c r="H81" s="158"/>
      <c r="I81" s="160"/>
    </row>
    <row r="82" spans="1:9" ht="13.5" customHeight="1" thickBot="1">
      <c r="A82" s="150"/>
      <c r="B82" s="162"/>
      <c r="C82" s="181"/>
      <c r="D82" s="181"/>
      <c r="E82" s="181"/>
      <c r="F82" s="155"/>
      <c r="G82" s="155"/>
      <c r="H82" s="167"/>
      <c r="I82" s="168"/>
    </row>
    <row r="83" spans="1:9" ht="12.75" customHeight="1">
      <c r="A83" s="150"/>
      <c r="B83" s="182"/>
      <c r="C83" s="170" t="e">
        <f>VLOOKUP(B83,'пр.взв.'!B7:D112,2,FALSE)</f>
        <v>#N/A</v>
      </c>
      <c r="D83" s="170" t="e">
        <f>VLOOKUP(C83,'пр.взв.'!C7:E112,2,FALSE)</f>
        <v>#N/A</v>
      </c>
      <c r="E83" s="170" t="e">
        <f>VLOOKUP(D83,'пр.взв.'!D7:F112,2,FALSE)</f>
        <v>#N/A</v>
      </c>
      <c r="F83" s="179"/>
      <c r="G83" s="179"/>
      <c r="H83" s="174"/>
      <c r="I83" s="175"/>
    </row>
    <row r="84" spans="1:9" ht="12.75" customHeight="1">
      <c r="A84" s="150"/>
      <c r="B84" s="161"/>
      <c r="C84" s="171"/>
      <c r="D84" s="171"/>
      <c r="E84" s="171"/>
      <c r="F84" s="156"/>
      <c r="G84" s="156"/>
      <c r="H84" s="158"/>
      <c r="I84" s="160"/>
    </row>
    <row r="85" spans="1:9" ht="12.75" customHeight="1">
      <c r="A85" s="150"/>
      <c r="B85" s="161"/>
      <c r="C85" s="163" t="e">
        <f>VLOOKUP(B85,'пр.взв.'!B7:D112,2,FALSE)</f>
        <v>#N/A</v>
      </c>
      <c r="D85" s="163" t="e">
        <f>VLOOKUP(C85,'пр.взв.'!C7:E112,2,FALSE)</f>
        <v>#N/A</v>
      </c>
      <c r="E85" s="163" t="e">
        <f>VLOOKUP(D85,'пр.взв.'!D7:F112,2,FALSE)</f>
        <v>#N/A</v>
      </c>
      <c r="F85" s="156"/>
      <c r="G85" s="156"/>
      <c r="H85" s="158"/>
      <c r="I85" s="160"/>
    </row>
    <row r="86" spans="1:9" ht="13.5" customHeight="1" thickBot="1">
      <c r="A86" s="150"/>
      <c r="B86" s="180"/>
      <c r="C86" s="164"/>
      <c r="D86" s="164"/>
      <c r="E86" s="164"/>
      <c r="F86" s="176"/>
      <c r="G86" s="176"/>
      <c r="H86" s="177"/>
      <c r="I86" s="178"/>
    </row>
    <row r="87" spans="1:9" ht="12.75" customHeight="1">
      <c r="A87" s="150"/>
      <c r="B87" s="169"/>
      <c r="C87" s="170" t="e">
        <f>VLOOKUP(B87,'пр.взв.'!B7:D112,2,FALSE)</f>
        <v>#N/A</v>
      </c>
      <c r="D87" s="170" t="e">
        <f>VLOOKUP(C87,'пр.взв.'!C7:E112,2,FALSE)</f>
        <v>#N/A</v>
      </c>
      <c r="E87" s="170" t="e">
        <f>VLOOKUP(D87,'пр.взв.'!D7:F112,2,FALSE)</f>
        <v>#N/A</v>
      </c>
      <c r="F87" s="173"/>
      <c r="G87" s="173"/>
      <c r="H87" s="157"/>
      <c r="I87" s="159"/>
    </row>
    <row r="88" spans="1:9" ht="12.75" customHeight="1">
      <c r="A88" s="150"/>
      <c r="B88" s="161"/>
      <c r="C88" s="171"/>
      <c r="D88" s="171"/>
      <c r="E88" s="171"/>
      <c r="F88" s="156"/>
      <c r="G88" s="156"/>
      <c r="H88" s="158"/>
      <c r="I88" s="160"/>
    </row>
    <row r="89" spans="1:9" ht="12.75" customHeight="1">
      <c r="A89" s="150"/>
      <c r="B89" s="161"/>
      <c r="C89" s="163" t="e">
        <f>VLOOKUP(B89,'пр.взв.'!B7:D112,2,FALSE)</f>
        <v>#N/A</v>
      </c>
      <c r="D89" s="163" t="e">
        <f>VLOOKUP(C89,'пр.взв.'!C7:E112,2,FALSE)</f>
        <v>#N/A</v>
      </c>
      <c r="E89" s="163" t="e">
        <f>VLOOKUP(D89,'пр.взв.'!D7:F112,2,FALSE)</f>
        <v>#N/A</v>
      </c>
      <c r="F89" s="156"/>
      <c r="G89" s="156"/>
      <c r="H89" s="158"/>
      <c r="I89" s="160"/>
    </row>
    <row r="90" spans="1:9" ht="13.5" customHeight="1" thickBot="1">
      <c r="A90" s="150"/>
      <c r="B90" s="162"/>
      <c r="C90" s="164"/>
      <c r="D90" s="164"/>
      <c r="E90" s="164"/>
      <c r="F90" s="155"/>
      <c r="G90" s="155"/>
      <c r="H90" s="167"/>
      <c r="I90" s="168"/>
    </row>
    <row r="91" spans="1:9" ht="12.75" customHeight="1">
      <c r="A91" s="150"/>
      <c r="B91" s="182"/>
      <c r="C91" s="181" t="e">
        <f>VLOOKUP(B91,'пр.взв.'!B7:D112,2,FALSE)</f>
        <v>#N/A</v>
      </c>
      <c r="D91" s="181" t="e">
        <f>VLOOKUP(C91,'пр.взв.'!C7:E112,2,FALSE)</f>
        <v>#N/A</v>
      </c>
      <c r="E91" s="181" t="e">
        <f>VLOOKUP(D91,'пр.взв.'!D7:F112,2,FALSE)</f>
        <v>#N/A</v>
      </c>
      <c r="F91" s="179"/>
      <c r="G91" s="179"/>
      <c r="H91" s="174"/>
      <c r="I91" s="175"/>
    </row>
    <row r="92" spans="1:9" ht="12.75" customHeight="1">
      <c r="A92" s="150"/>
      <c r="B92" s="161"/>
      <c r="C92" s="171"/>
      <c r="D92" s="171"/>
      <c r="E92" s="171"/>
      <c r="F92" s="156"/>
      <c r="G92" s="156"/>
      <c r="H92" s="158"/>
      <c r="I92" s="160"/>
    </row>
    <row r="93" spans="1:9" ht="12.75" customHeight="1">
      <c r="A93" s="150"/>
      <c r="B93" s="161"/>
      <c r="C93" s="163" t="e">
        <f>VLOOKUP(B93,'пр.взв.'!B7:D112,2,FALSE)</f>
        <v>#N/A</v>
      </c>
      <c r="D93" s="163" t="e">
        <f>VLOOKUP(C93,'пр.взв.'!C7:E112,2,FALSE)</f>
        <v>#N/A</v>
      </c>
      <c r="E93" s="163" t="e">
        <f>VLOOKUP(D93,'пр.взв.'!D7:F112,2,FALSE)</f>
        <v>#N/A</v>
      </c>
      <c r="F93" s="156"/>
      <c r="G93" s="156"/>
      <c r="H93" s="158"/>
      <c r="I93" s="160"/>
    </row>
    <row r="94" spans="1:9" ht="13.5" customHeight="1" thickBot="1">
      <c r="A94" s="150"/>
      <c r="B94" s="180"/>
      <c r="C94" s="181"/>
      <c r="D94" s="181"/>
      <c r="E94" s="181"/>
      <c r="F94" s="176"/>
      <c r="G94" s="176"/>
      <c r="H94" s="177"/>
      <c r="I94" s="178"/>
    </row>
    <row r="95" spans="1:9" ht="12.75" customHeight="1">
      <c r="A95" s="150"/>
      <c r="B95" s="169"/>
      <c r="C95" s="170" t="e">
        <f>VLOOKUP(B95,'пр.взв.'!B7:D112,2,FALSE)</f>
        <v>#N/A</v>
      </c>
      <c r="D95" s="170" t="e">
        <f>VLOOKUP(C95,'пр.взв.'!C7:E112,2,FALSE)</f>
        <v>#N/A</v>
      </c>
      <c r="E95" s="170" t="e">
        <f>VLOOKUP(D95,'пр.взв.'!D7:F112,2,FALSE)</f>
        <v>#N/A</v>
      </c>
      <c r="F95" s="173"/>
      <c r="G95" s="173"/>
      <c r="H95" s="157"/>
      <c r="I95" s="159"/>
    </row>
    <row r="96" spans="1:9" ht="12.75" customHeight="1">
      <c r="A96" s="150"/>
      <c r="B96" s="161"/>
      <c r="C96" s="171"/>
      <c r="D96" s="171"/>
      <c r="E96" s="171"/>
      <c r="F96" s="156"/>
      <c r="G96" s="156"/>
      <c r="H96" s="158"/>
      <c r="I96" s="160"/>
    </row>
    <row r="97" spans="1:9" ht="12.75" customHeight="1">
      <c r="A97" s="150"/>
      <c r="B97" s="161"/>
      <c r="C97" s="163" t="e">
        <f>VLOOKUP(B97,'пр.взв.'!B7:D112,2,FALSE)</f>
        <v>#N/A</v>
      </c>
      <c r="D97" s="163" t="e">
        <f>VLOOKUP(C97,'пр.взв.'!C7:E112,2,FALSE)</f>
        <v>#N/A</v>
      </c>
      <c r="E97" s="163" t="e">
        <f>VLOOKUP(D97,'пр.взв.'!D7:F112,2,FALSE)</f>
        <v>#N/A</v>
      </c>
      <c r="F97" s="156"/>
      <c r="G97" s="156"/>
      <c r="H97" s="158"/>
      <c r="I97" s="160"/>
    </row>
    <row r="98" spans="1:9" ht="13.5" customHeight="1" thickBot="1">
      <c r="A98" s="150"/>
      <c r="B98" s="162"/>
      <c r="C98" s="164"/>
      <c r="D98" s="164"/>
      <c r="E98" s="164"/>
      <c r="F98" s="155"/>
      <c r="G98" s="155"/>
      <c r="H98" s="167"/>
      <c r="I98" s="168"/>
    </row>
    <row r="99" spans="1:9" ht="12.75" customHeight="1">
      <c r="A99" s="150"/>
      <c r="B99" s="182"/>
      <c r="C99" s="181" t="e">
        <f>VLOOKUP(B99,'пр.взв.'!B7:D112,2,FALSE)</f>
        <v>#N/A</v>
      </c>
      <c r="D99" s="181" t="e">
        <f>VLOOKUP(C99,'пр.взв.'!C7:E112,2,FALSE)</f>
        <v>#N/A</v>
      </c>
      <c r="E99" s="181" t="e">
        <f>VLOOKUP(D99,'пр.взв.'!D7:F112,2,FALSE)</f>
        <v>#N/A</v>
      </c>
      <c r="F99" s="179"/>
      <c r="G99" s="179"/>
      <c r="H99" s="174"/>
      <c r="I99" s="175"/>
    </row>
    <row r="100" spans="1:9" ht="12.75" customHeight="1">
      <c r="A100" s="150"/>
      <c r="B100" s="161"/>
      <c r="C100" s="171"/>
      <c r="D100" s="171"/>
      <c r="E100" s="171"/>
      <c r="F100" s="156"/>
      <c r="G100" s="156"/>
      <c r="H100" s="158"/>
      <c r="I100" s="160"/>
    </row>
    <row r="101" spans="1:9" ht="12.75" customHeight="1">
      <c r="A101" s="150"/>
      <c r="B101" s="161"/>
      <c r="C101" s="163" t="e">
        <f>VLOOKUP(B101,'пр.взв.'!B7:D112,2,FALSE)</f>
        <v>#N/A</v>
      </c>
      <c r="D101" s="163" t="e">
        <f>VLOOKUP(C101,'пр.взв.'!C7:E112,2,FALSE)</f>
        <v>#N/A</v>
      </c>
      <c r="E101" s="163" t="e">
        <f>VLOOKUP(D101,'пр.взв.'!D7:F112,2,FALSE)</f>
        <v>#N/A</v>
      </c>
      <c r="F101" s="156"/>
      <c r="G101" s="156"/>
      <c r="H101" s="158"/>
      <c r="I101" s="160"/>
    </row>
    <row r="102" spans="1:9" ht="13.5" customHeight="1" thickBot="1">
      <c r="A102" s="150"/>
      <c r="B102" s="180"/>
      <c r="C102" s="181"/>
      <c r="D102" s="181"/>
      <c r="E102" s="181"/>
      <c r="F102" s="176"/>
      <c r="G102" s="176"/>
      <c r="H102" s="177"/>
      <c r="I102" s="178"/>
    </row>
    <row r="103" spans="1:9" ht="12.75" customHeight="1">
      <c r="A103" s="150"/>
      <c r="B103" s="169"/>
      <c r="C103" s="170" t="e">
        <f>VLOOKUP(B103,'пр.взв.'!B7:D112,2,FALSE)</f>
        <v>#N/A</v>
      </c>
      <c r="D103" s="170" t="e">
        <f>VLOOKUP(C103,'пр.взв.'!C7:E112,2,FALSE)</f>
        <v>#N/A</v>
      </c>
      <c r="E103" s="170" t="e">
        <f>VLOOKUP(D103,'пр.взв.'!D7:F112,2,FALSE)</f>
        <v>#N/A</v>
      </c>
      <c r="F103" s="173"/>
      <c r="G103" s="173"/>
      <c r="H103" s="157"/>
      <c r="I103" s="159"/>
    </row>
    <row r="104" spans="1:9" ht="12.75" customHeight="1">
      <c r="A104" s="150"/>
      <c r="B104" s="161"/>
      <c r="C104" s="171"/>
      <c r="D104" s="171"/>
      <c r="E104" s="171"/>
      <c r="F104" s="156"/>
      <c r="G104" s="156"/>
      <c r="H104" s="158"/>
      <c r="I104" s="160"/>
    </row>
    <row r="105" spans="1:9" ht="12.75" customHeight="1">
      <c r="A105" s="150"/>
      <c r="B105" s="161"/>
      <c r="C105" s="163" t="e">
        <f>VLOOKUP(B105,'пр.взв.'!B7:D112,2,FALSE)</f>
        <v>#N/A</v>
      </c>
      <c r="D105" s="163" t="e">
        <f>VLOOKUP(C105,'пр.взв.'!C7:E112,2,FALSE)</f>
        <v>#N/A</v>
      </c>
      <c r="E105" s="163" t="e">
        <f>VLOOKUP(D105,'пр.взв.'!D7:F112,2,FALSE)</f>
        <v>#N/A</v>
      </c>
      <c r="F105" s="156"/>
      <c r="G105" s="156"/>
      <c r="H105" s="158"/>
      <c r="I105" s="160"/>
    </row>
    <row r="106" spans="1:9" ht="13.5" customHeight="1" thickBot="1">
      <c r="A106" s="150"/>
      <c r="B106" s="162"/>
      <c r="C106" s="164"/>
      <c r="D106" s="164"/>
      <c r="E106" s="164"/>
      <c r="F106" s="155"/>
      <c r="G106" s="155"/>
      <c r="H106" s="167"/>
      <c r="I106" s="168"/>
    </row>
    <row r="107" spans="1:9" ht="12.75" customHeight="1">
      <c r="A107" s="150"/>
      <c r="B107" s="182"/>
      <c r="C107" s="181" t="e">
        <f>VLOOKUP(B107,'пр.взв.'!B7:D112,2,FALSE)</f>
        <v>#N/A</v>
      </c>
      <c r="D107" s="181" t="e">
        <f>VLOOKUP(C107,'пр.взв.'!C7:E112,2,FALSE)</f>
        <v>#N/A</v>
      </c>
      <c r="E107" s="181" t="e">
        <f>VLOOKUP(D107,'пр.взв.'!D7:F112,2,FALSE)</f>
        <v>#N/A</v>
      </c>
      <c r="F107" s="179"/>
      <c r="G107" s="179"/>
      <c r="H107" s="174"/>
      <c r="I107" s="175"/>
    </row>
    <row r="108" spans="1:9" ht="12.75" customHeight="1">
      <c r="A108" s="150"/>
      <c r="B108" s="161"/>
      <c r="C108" s="171"/>
      <c r="D108" s="171"/>
      <c r="E108" s="171"/>
      <c r="F108" s="156"/>
      <c r="G108" s="156"/>
      <c r="H108" s="158"/>
      <c r="I108" s="160"/>
    </row>
    <row r="109" spans="1:9" ht="12.75" customHeight="1">
      <c r="A109" s="150"/>
      <c r="B109" s="161"/>
      <c r="C109" s="163" t="e">
        <f>VLOOKUP(B109,'пр.взв.'!B7:D114,2,FALSE)</f>
        <v>#N/A</v>
      </c>
      <c r="D109" s="163" t="e">
        <f>VLOOKUP(C109,'пр.взв.'!C7:E114,2,FALSE)</f>
        <v>#N/A</v>
      </c>
      <c r="E109" s="163" t="e">
        <f>VLOOKUP(D109,'пр.взв.'!D7:F114,2,FALSE)</f>
        <v>#N/A</v>
      </c>
      <c r="F109" s="156"/>
      <c r="G109" s="156"/>
      <c r="H109" s="158"/>
      <c r="I109" s="160"/>
    </row>
    <row r="110" spans="1:9" ht="13.5" customHeight="1" thickBot="1">
      <c r="A110" s="150"/>
      <c r="B110" s="180"/>
      <c r="C110" s="181"/>
      <c r="D110" s="181"/>
      <c r="E110" s="181"/>
      <c r="F110" s="176"/>
      <c r="G110" s="176"/>
      <c r="H110" s="177"/>
      <c r="I110" s="178"/>
    </row>
    <row r="111" spans="1:9" ht="12.75" customHeight="1">
      <c r="A111" s="150"/>
      <c r="B111" s="169"/>
      <c r="C111" s="170" t="e">
        <f>VLOOKUP(B111,'пр.взв.'!B7:D116,2,FALSE)</f>
        <v>#N/A</v>
      </c>
      <c r="D111" s="170" t="e">
        <f>VLOOKUP(C111,'пр.взв.'!C7:E116,2,FALSE)</f>
        <v>#N/A</v>
      </c>
      <c r="E111" s="170" t="e">
        <f>VLOOKUP(D111,'пр.взв.'!D7:F116,2,FALSE)</f>
        <v>#N/A</v>
      </c>
      <c r="F111" s="173"/>
      <c r="G111" s="173"/>
      <c r="H111" s="157"/>
      <c r="I111" s="159"/>
    </row>
    <row r="112" spans="1:9" ht="12.75" customHeight="1">
      <c r="A112" s="150"/>
      <c r="B112" s="161"/>
      <c r="C112" s="171"/>
      <c r="D112" s="171"/>
      <c r="E112" s="171"/>
      <c r="F112" s="156"/>
      <c r="G112" s="156"/>
      <c r="H112" s="158"/>
      <c r="I112" s="160"/>
    </row>
    <row r="113" spans="1:9" ht="12.75" customHeight="1">
      <c r="A113" s="150"/>
      <c r="B113" s="161"/>
      <c r="C113" s="163" t="e">
        <f>VLOOKUP(B113,'пр.взв.'!B7:D118,2,FALSE)</f>
        <v>#N/A</v>
      </c>
      <c r="D113" s="163" t="e">
        <f>VLOOKUP(C113,'пр.взв.'!C7:E118,2,FALSE)</f>
        <v>#N/A</v>
      </c>
      <c r="E113" s="163" t="e">
        <f>VLOOKUP(D113,'пр.взв.'!D7:F118,2,FALSE)</f>
        <v>#N/A</v>
      </c>
      <c r="F113" s="156"/>
      <c r="G113" s="156"/>
      <c r="H113" s="158"/>
      <c r="I113" s="160"/>
    </row>
    <row r="114" spans="1:9" ht="13.5" customHeight="1" thickBot="1">
      <c r="A114" s="150"/>
      <c r="B114" s="162"/>
      <c r="C114" s="164"/>
      <c r="D114" s="164"/>
      <c r="E114" s="164"/>
      <c r="F114" s="155"/>
      <c r="G114" s="155"/>
      <c r="H114" s="167"/>
      <c r="I114" s="168"/>
    </row>
    <row r="115" spans="1:9" ht="12.75" customHeight="1">
      <c r="A115" s="150"/>
      <c r="B115" s="182"/>
      <c r="C115" s="181" t="e">
        <f>VLOOKUP(B115,'пр.взв.'!B7:D120,2,FALSE)</f>
        <v>#N/A</v>
      </c>
      <c r="D115" s="181" t="e">
        <f>VLOOKUP(C115,'пр.взв.'!C7:E120,2,FALSE)</f>
        <v>#N/A</v>
      </c>
      <c r="E115" s="181" t="e">
        <f>VLOOKUP(D115,'пр.взв.'!D7:F120,2,FALSE)</f>
        <v>#N/A</v>
      </c>
      <c r="F115" s="179"/>
      <c r="G115" s="179"/>
      <c r="H115" s="174"/>
      <c r="I115" s="175"/>
    </row>
    <row r="116" spans="1:9" ht="12.75" customHeight="1">
      <c r="A116" s="150"/>
      <c r="B116" s="161"/>
      <c r="C116" s="171"/>
      <c r="D116" s="171"/>
      <c r="E116" s="171"/>
      <c r="F116" s="156"/>
      <c r="G116" s="156"/>
      <c r="H116" s="158"/>
      <c r="I116" s="160"/>
    </row>
    <row r="117" spans="1:9" ht="12.75" customHeight="1">
      <c r="A117" s="150"/>
      <c r="B117" s="161"/>
      <c r="C117" s="163" t="e">
        <f>VLOOKUP(B117,'пр.взв.'!B7:D112,2,FALSE)</f>
        <v>#N/A</v>
      </c>
      <c r="D117" s="163" t="e">
        <f>VLOOKUP(C117,'пр.взв.'!C7:E112,2,FALSE)</f>
        <v>#N/A</v>
      </c>
      <c r="E117" s="163" t="e">
        <f>VLOOKUP(D117,'пр.взв.'!D7:F112,2,FALSE)</f>
        <v>#N/A</v>
      </c>
      <c r="F117" s="156"/>
      <c r="G117" s="156"/>
      <c r="H117" s="158"/>
      <c r="I117" s="160"/>
    </row>
    <row r="118" spans="1:9" ht="13.5" customHeight="1" thickBot="1">
      <c r="A118" s="150"/>
      <c r="B118" s="180"/>
      <c r="C118" s="181"/>
      <c r="D118" s="181"/>
      <c r="E118" s="181"/>
      <c r="F118" s="176"/>
      <c r="G118" s="176"/>
      <c r="H118" s="177"/>
      <c r="I118" s="178"/>
    </row>
    <row r="119" spans="1:9" ht="12.75" customHeight="1">
      <c r="A119" s="150"/>
      <c r="B119" s="169"/>
      <c r="C119" s="170" t="e">
        <f>VLOOKUP(B119,'пр.взв.'!B7:D114,2,FALSE)</f>
        <v>#N/A</v>
      </c>
      <c r="D119" s="170" t="e">
        <f>VLOOKUP(C119,'пр.взв.'!C7:E114,2,FALSE)</f>
        <v>#N/A</v>
      </c>
      <c r="E119" s="170" t="e">
        <f>VLOOKUP(D119,'пр.взв.'!D7:F114,2,FALSE)</f>
        <v>#N/A</v>
      </c>
      <c r="F119" s="172"/>
      <c r="G119" s="173"/>
      <c r="H119" s="157"/>
      <c r="I119" s="159"/>
    </row>
    <row r="120" spans="1:9" ht="12.75" customHeight="1">
      <c r="A120" s="150"/>
      <c r="B120" s="161"/>
      <c r="C120" s="171"/>
      <c r="D120" s="171"/>
      <c r="E120" s="171"/>
      <c r="F120" s="165"/>
      <c r="G120" s="156"/>
      <c r="H120" s="158"/>
      <c r="I120" s="160"/>
    </row>
    <row r="121" spans="1:9" ht="12.75" customHeight="1">
      <c r="A121" s="150"/>
      <c r="B121" s="161"/>
      <c r="C121" s="163" t="e">
        <f>VLOOKUP(B121,'пр.взв.'!B7:D116,2,FALSE)</f>
        <v>#N/A</v>
      </c>
      <c r="D121" s="163" t="e">
        <f>VLOOKUP(C121,'пр.взв.'!C7:E116,2,FALSE)</f>
        <v>#N/A</v>
      </c>
      <c r="E121" s="163" t="e">
        <f>VLOOKUP(D121,'пр.взв.'!D7:F116,2,FALSE)</f>
        <v>#N/A</v>
      </c>
      <c r="F121" s="165"/>
      <c r="G121" s="156"/>
      <c r="H121" s="158"/>
      <c r="I121" s="160"/>
    </row>
    <row r="122" spans="1:9" ht="13.5" customHeight="1" thickBot="1">
      <c r="A122" s="150"/>
      <c r="B122" s="162"/>
      <c r="C122" s="164"/>
      <c r="D122" s="164"/>
      <c r="E122" s="164"/>
      <c r="F122" s="166"/>
      <c r="G122" s="155"/>
      <c r="H122" s="167"/>
      <c r="I122" s="168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G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5" t="s">
        <v>53</v>
      </c>
      <c r="B1" s="205"/>
      <c r="C1" s="205"/>
      <c r="D1" s="205"/>
      <c r="E1" s="205"/>
      <c r="F1" s="205"/>
      <c r="G1" s="205"/>
    </row>
    <row r="2" spans="2:7" ht="32.25" customHeight="1" thickBot="1">
      <c r="B2" s="200" t="s">
        <v>55</v>
      </c>
      <c r="C2" s="200"/>
      <c r="D2" s="201" t="str">
        <f>HYPERLINK('[1]реквизиты'!$A$2)</f>
        <v>Чемпионат Сибирского Федерального округа по самбо среди мужчин</v>
      </c>
      <c r="E2" s="202"/>
      <c r="F2" s="202"/>
      <c r="G2" s="203"/>
    </row>
    <row r="3" spans="2:7" ht="24" customHeight="1">
      <c r="B3" s="144"/>
      <c r="C3" s="195" t="str">
        <f>HYPERLINK('[1]реквизиты'!$A$3)</f>
        <v>11-12.12.2009г.                            г.Новокузнецк</v>
      </c>
      <c r="D3" s="195"/>
      <c r="F3" s="198" t="str">
        <f>HYPERLINK('пр.взв.'!D4)</f>
        <v>в.к. 68  кг.</v>
      </c>
      <c r="G3" s="199"/>
    </row>
    <row r="4" spans="1:7" ht="12.75">
      <c r="A4" s="207" t="s">
        <v>10</v>
      </c>
      <c r="B4" s="208" t="s">
        <v>5</v>
      </c>
      <c r="C4" s="207" t="s">
        <v>6</v>
      </c>
      <c r="D4" s="207" t="s">
        <v>7</v>
      </c>
      <c r="E4" s="207" t="s">
        <v>8</v>
      </c>
      <c r="F4" s="207" t="s">
        <v>11</v>
      </c>
      <c r="G4" s="207" t="s">
        <v>9</v>
      </c>
    </row>
    <row r="5" spans="1:7" ht="9.75" customHeight="1">
      <c r="A5" s="207"/>
      <c r="B5" s="208"/>
      <c r="C5" s="207"/>
      <c r="D5" s="207"/>
      <c r="E5" s="207"/>
      <c r="F5" s="207"/>
      <c r="G5" s="207"/>
    </row>
    <row r="6" spans="1:7" ht="11.25" customHeight="1">
      <c r="A6" s="206" t="s">
        <v>25</v>
      </c>
      <c r="B6" s="204">
        <v>24</v>
      </c>
      <c r="C6" s="196" t="str">
        <f>VLOOKUP(B6,'пр.взв.'!B5:G80,2,FALSE)</f>
        <v>Крестьянинов Виктор Александрович</v>
      </c>
      <c r="D6" s="196" t="str">
        <f>VLOOKUP(C6,'пр.взв.'!C5:H80,2,FALSE)</f>
        <v>16.11.1976, МСМК</v>
      </c>
      <c r="E6" s="196" t="str">
        <f>VLOOKUP(D6,'пр.взв.'!D5:I80,2,FALSE)</f>
        <v>СФО, Омская</v>
      </c>
      <c r="F6" s="196" t="str">
        <f>VLOOKUP(E6,'пр.взв.'!E5:J80,2,FALSE)</f>
        <v>001501</v>
      </c>
      <c r="G6" s="196" t="str">
        <f>VLOOKUP(F6,'пр.взв.'!F5:K80,2,FALSE)</f>
        <v>Бобровский</v>
      </c>
    </row>
    <row r="7" spans="1:7" ht="11.25" customHeight="1">
      <c r="A7" s="206"/>
      <c r="B7" s="204"/>
      <c r="C7" s="197"/>
      <c r="D7" s="197"/>
      <c r="E7" s="197"/>
      <c r="F7" s="197"/>
      <c r="G7" s="197"/>
    </row>
    <row r="8" spans="1:7" ht="11.25" customHeight="1">
      <c r="A8" s="206" t="s">
        <v>26</v>
      </c>
      <c r="B8" s="204">
        <v>7</v>
      </c>
      <c r="C8" s="196" t="str">
        <f>VLOOKUP(B8,'пр.взв.'!B7:G64,2,FALSE)</f>
        <v>Савич Сергей Александрович</v>
      </c>
      <c r="D8" s="193" t="str">
        <f>VLOOKUP(B8,'пр.взв.'!B7:G64,3,FALSE)</f>
        <v>03.12.1983, МСМК</v>
      </c>
      <c r="E8" s="193" t="str">
        <f>VLOOKUP(B8,'пр.взв.'!B7:G64,4,FALSE)</f>
        <v>СФО, Кемеровская, Новокузнецк, Д</v>
      </c>
      <c r="F8" s="193" t="str">
        <f>VLOOKUP(B8,'пр.взв.'!B7:G64,5,FALSE)</f>
        <v>008689</v>
      </c>
      <c r="G8" s="196" t="str">
        <f>VLOOKUP(B8,'пр.взв.'!B7:G64,6,FALSE)</f>
        <v>Кызлаков Л.А. Храмов Р.Ю.</v>
      </c>
    </row>
    <row r="9" spans="1:7" ht="11.25" customHeight="1">
      <c r="A9" s="206"/>
      <c r="B9" s="204"/>
      <c r="C9" s="197"/>
      <c r="D9" s="194"/>
      <c r="E9" s="194"/>
      <c r="F9" s="194"/>
      <c r="G9" s="197"/>
    </row>
    <row r="10" spans="1:7" ht="11.25" customHeight="1">
      <c r="A10" s="206" t="s">
        <v>28</v>
      </c>
      <c r="B10" s="204">
        <v>17</v>
      </c>
      <c r="C10" s="196" t="str">
        <f>VLOOKUP(B10,'пр.взв.'!B7:G64,2,FALSE)</f>
        <v>Юдников Илья Леонидович</v>
      </c>
      <c r="D10" s="193" t="str">
        <f>VLOOKUP(B10,'пр.взв.'!B7:G64,3,FALSE)</f>
        <v>16.04.1989, КМС</v>
      </c>
      <c r="E10" s="193" t="str">
        <f>VLOOKUP(B10,'пр.взв.'!B7:G64,4,FALSE)</f>
        <v>СФО, Кемеровская, Прокопьевск, МО</v>
      </c>
      <c r="F10" s="193" t="str">
        <f>VLOOKUP(B10,'пр.взв.'!B7:G64,5,FALSE)</f>
        <v>001617</v>
      </c>
      <c r="G10" s="196" t="str">
        <f>VLOOKUP(B10,'пр.взв.'!B7:G64,6,FALSE)</f>
        <v>Носиков В.В.</v>
      </c>
    </row>
    <row r="11" spans="1:7" ht="11.25" customHeight="1">
      <c r="A11" s="206"/>
      <c r="B11" s="204"/>
      <c r="C11" s="197"/>
      <c r="D11" s="194"/>
      <c r="E11" s="194"/>
      <c r="F11" s="194"/>
      <c r="G11" s="197"/>
    </row>
    <row r="12" spans="1:7" ht="11.25" customHeight="1">
      <c r="A12" s="206" t="s">
        <v>28</v>
      </c>
      <c r="B12" s="204">
        <v>22</v>
      </c>
      <c r="C12" s="196" t="str">
        <f>VLOOKUP(B12,'пр.взв.'!B7:G64,2,FALSE)</f>
        <v>Цечоев Мовсар Хасанович</v>
      </c>
      <c r="D12" s="193" t="str">
        <f>VLOOKUP(B12,'пр.взв.'!B7:G64,3,FALSE)</f>
        <v>16.11.1989, КМС</v>
      </c>
      <c r="E12" s="193" t="str">
        <f>VLOOKUP(B12,'пр.взв.'!B7:G64,4,FALSE)</f>
        <v>СФО, Новосибирская, Новосибирск,Д</v>
      </c>
      <c r="F12" s="193" t="str">
        <f>VLOOKUP(B12,'пр.взв.'!B7:G64,5,FALSE)</f>
        <v>001664</v>
      </c>
      <c r="G12" s="196" t="str">
        <f>VLOOKUP(B12,'пр.взв.'!B7:G64,6,FALSE)</f>
        <v>Томилов И.А., Трушин В.Н.</v>
      </c>
    </row>
    <row r="13" spans="1:7" ht="11.25" customHeight="1">
      <c r="A13" s="206"/>
      <c r="B13" s="204"/>
      <c r="C13" s="197"/>
      <c r="D13" s="194"/>
      <c r="E13" s="194"/>
      <c r="F13" s="194"/>
      <c r="G13" s="197"/>
    </row>
    <row r="14" spans="1:7" ht="11.25" customHeight="1">
      <c r="A14" s="206" t="s">
        <v>32</v>
      </c>
      <c r="B14" s="204">
        <v>23</v>
      </c>
      <c r="C14" s="196" t="str">
        <f>VLOOKUP(B14,'пр.взв.'!B7:G64,2,FALSE)</f>
        <v>Рябов Сергей Владимирович</v>
      </c>
      <c r="D14" s="193" t="str">
        <f>VLOOKUP(B14,'пр.взв.'!B7:G64,3,FALSE)</f>
        <v>16.07.1989, МС</v>
      </c>
      <c r="E14" s="193" t="str">
        <f>VLOOKUP(B14,'пр.взв.'!B7:G64,4,FALSE)</f>
        <v>СФО, Красноярский</v>
      </c>
      <c r="F14" s="193" t="str">
        <f>VLOOKUP(B14,'пр.взв.'!B7:G64,5,FALSE)</f>
        <v>009059</v>
      </c>
      <c r="G14" s="196" t="str">
        <f>VLOOKUP(B14,'пр.взв.'!B7:G64,6,FALSE)</f>
        <v>Сагродян </v>
      </c>
    </row>
    <row r="15" spans="1:7" ht="11.25" customHeight="1">
      <c r="A15" s="206"/>
      <c r="B15" s="204"/>
      <c r="C15" s="197"/>
      <c r="D15" s="194"/>
      <c r="E15" s="194"/>
      <c r="F15" s="194"/>
      <c r="G15" s="197"/>
    </row>
    <row r="16" spans="1:7" ht="11.25" customHeight="1">
      <c r="A16" s="206" t="s">
        <v>32</v>
      </c>
      <c r="B16" s="204">
        <v>16</v>
      </c>
      <c r="C16" s="196" t="str">
        <f>VLOOKUP(B16,'пр.взв.'!B7:G64,2,FALSE)</f>
        <v>Иванов Михаил Валерьевич</v>
      </c>
      <c r="D16" s="193" t="str">
        <f>VLOOKUP(B16,'пр.взв.'!B7:G64,3,FALSE)</f>
        <v>08.07.1990, КМС</v>
      </c>
      <c r="E16" s="193" t="str">
        <f>VLOOKUP(B16,'пр.взв.'!B7:G64,4,FALSE)</f>
        <v>СФО, Иркутская</v>
      </c>
      <c r="F16" s="280">
        <f>VLOOKUP(B16,'пр.взв.'!B7:G64,5,FALSE)</f>
        <v>0</v>
      </c>
      <c r="G16" s="196" t="str">
        <f>VLOOKUP(B16,'пр.взв.'!B7:G64,6,FALSE)</f>
        <v>Саградян  Галкин</v>
      </c>
    </row>
    <row r="17" spans="1:7" ht="11.25" customHeight="1">
      <c r="A17" s="206"/>
      <c r="B17" s="204"/>
      <c r="C17" s="197"/>
      <c r="D17" s="194"/>
      <c r="E17" s="194"/>
      <c r="F17" s="281"/>
      <c r="G17" s="197"/>
    </row>
    <row r="18" spans="1:7" ht="11.25" customHeight="1">
      <c r="A18" s="206" t="s">
        <v>35</v>
      </c>
      <c r="B18" s="204">
        <v>6</v>
      </c>
      <c r="C18" s="196" t="str">
        <f>VLOOKUP(B18,'пр.взв.'!B7:G64,2,FALSE)</f>
        <v>Ютеев Амыр Андреевич</v>
      </c>
      <c r="D18" s="193" t="str">
        <f>VLOOKUP(B18,'пр.взв.'!B7:G64,3,FALSE)</f>
        <v>23.07.1987, КМС</v>
      </c>
      <c r="E18" s="193" t="str">
        <f>VLOOKUP(B18,'пр.взв.'!B7:G64,4,FALSE)</f>
        <v>СФО, р. Алтай, Д</v>
      </c>
      <c r="F18" s="193" t="str">
        <f>VLOOKUP(B18,'пр.взв.'!B7:G64,5,FALSE)</f>
        <v>009137</v>
      </c>
      <c r="G18" s="196" t="str">
        <f>VLOOKUP(B18,'пр.взв.'!B7:G64,6,FALSE)</f>
        <v>Аткунов С.Ю. Чичинов Р.Р.</v>
      </c>
    </row>
    <row r="19" spans="1:7" ht="11.25" customHeight="1">
      <c r="A19" s="206"/>
      <c r="B19" s="204"/>
      <c r="C19" s="197"/>
      <c r="D19" s="194"/>
      <c r="E19" s="194"/>
      <c r="F19" s="194"/>
      <c r="G19" s="197"/>
    </row>
    <row r="20" spans="1:7" ht="11.25" customHeight="1">
      <c r="A20" s="206" t="s">
        <v>35</v>
      </c>
      <c r="B20" s="204">
        <v>1</v>
      </c>
      <c r="C20" s="196" t="str">
        <f>VLOOKUP(B20,'пр.взв.'!B7:G64,2,FALSE)</f>
        <v>Безваритный Михаил Валерьевич</v>
      </c>
      <c r="D20" s="193" t="str">
        <f>VLOOKUP(B20,'пр.взв.'!B7:G64,3,FALSE)</f>
        <v>26.05.1989, КМС</v>
      </c>
      <c r="E20" s="193" t="str">
        <f>VLOOKUP(B20,'пр.взв.'!B7:G64,4,FALSE)</f>
        <v>СФО, Новосибирская, Новосибирск</v>
      </c>
      <c r="F20" s="280">
        <f>VLOOKUP(B20,'пр.взв.'!B7:G64,5,FALSE)</f>
        <v>0</v>
      </c>
      <c r="G20" s="196" t="str">
        <f>VLOOKUP(B20,'пр.взв.'!B7:G64,6,FALSE)</f>
        <v>Немцов Г.Н.  Хориков</v>
      </c>
    </row>
    <row r="21" spans="1:7" ht="11.25" customHeight="1">
      <c r="A21" s="206"/>
      <c r="B21" s="204"/>
      <c r="C21" s="197"/>
      <c r="D21" s="194"/>
      <c r="E21" s="194"/>
      <c r="F21" s="281"/>
      <c r="G21" s="197"/>
    </row>
    <row r="22" spans="1:7" ht="11.25" customHeight="1">
      <c r="A22" s="206" t="s">
        <v>190</v>
      </c>
      <c r="B22" s="204">
        <v>29</v>
      </c>
      <c r="C22" s="196" t="str">
        <f>VLOOKUP(B22,'пр.взв.'!B7:G64,2,FALSE)</f>
        <v>Самедов Эльгин Инран оглы</v>
      </c>
      <c r="D22" s="193" t="str">
        <f>VLOOKUP(B22,'пр.взв.'!B7:G64,3,FALSE)</f>
        <v>11.02.1986, МС</v>
      </c>
      <c r="E22" s="193" t="str">
        <f>VLOOKUP(B22,'пр.взв.'!B7:G64,4,FALSE)</f>
        <v>СФО, Новосибирская, Новосибирск</v>
      </c>
      <c r="F22" s="193" t="str">
        <f>VLOOKUP(B22,'пр.взв.'!B7:G64,5,FALSE)</f>
        <v>002189</v>
      </c>
      <c r="G22" s="196" t="str">
        <f>VLOOKUP(B22,'пр.взв.'!B7:G64,6,FALSE)</f>
        <v>Плотников С.В.  Мошкин</v>
      </c>
    </row>
    <row r="23" spans="1:7" ht="11.25" customHeight="1">
      <c r="A23" s="206"/>
      <c r="B23" s="204"/>
      <c r="C23" s="197"/>
      <c r="D23" s="194"/>
      <c r="E23" s="194"/>
      <c r="F23" s="194"/>
      <c r="G23" s="197"/>
    </row>
    <row r="24" spans="1:7" ht="11.25" customHeight="1">
      <c r="A24" s="206" t="s">
        <v>190</v>
      </c>
      <c r="B24" s="204">
        <v>27</v>
      </c>
      <c r="C24" s="196" t="str">
        <f>VLOOKUP(B24,'пр.взв.'!B7:G64,2,FALSE)</f>
        <v>Октябринский Андрей Александрович</v>
      </c>
      <c r="D24" s="193" t="str">
        <f>VLOOKUP(B24,'пр.взв.'!B7:G64,3,FALSE)</f>
        <v>30.12.1986, КМС</v>
      </c>
      <c r="E24" s="193" t="str">
        <f>VLOOKUP(B24,'пр.взв.'!B7:G64,4,FALSE)</f>
        <v>СФО, Омская, Омск, Д</v>
      </c>
      <c r="F24" s="193" t="str">
        <f>VLOOKUP(B24,'пр.взв.'!B7:G64,5,FALSE)</f>
        <v>014367</v>
      </c>
      <c r="G24" s="196" t="str">
        <f>VLOOKUP(B24,'пр.взв.'!B7:G64,6,FALSE)</f>
        <v>Мордвинов М.В. Литманович А.В.</v>
      </c>
    </row>
    <row r="25" spans="1:7" ht="11.25" customHeight="1">
      <c r="A25" s="206"/>
      <c r="B25" s="204"/>
      <c r="C25" s="197"/>
      <c r="D25" s="194"/>
      <c r="E25" s="194"/>
      <c r="F25" s="194"/>
      <c r="G25" s="197"/>
    </row>
    <row r="26" spans="1:7" ht="11.25" customHeight="1">
      <c r="A26" s="206" t="s">
        <v>190</v>
      </c>
      <c r="B26" s="204">
        <v>26</v>
      </c>
      <c r="C26" s="196" t="str">
        <f>VLOOKUP(B26,'пр.взв.'!B7:G64,2,FALSE)</f>
        <v>Федоров Иннокентий Алексеевич</v>
      </c>
      <c r="D26" s="193" t="str">
        <f>VLOOKUP(B26,'пр.взв.'!B7:G64,3,FALSE)</f>
        <v>14.08.1988, МС</v>
      </c>
      <c r="E26" s="193" t="str">
        <f>VLOOKUP(B26,'пр.взв.'!B7:G64,4,FALSE)</f>
        <v>СФО, Кемеровская, Новокузнецк, ПР</v>
      </c>
      <c r="F26" s="193" t="str">
        <f>VLOOKUP(B26,'пр.взв.'!B7:G64,5,FALSE)</f>
        <v>009251042</v>
      </c>
      <c r="G26" s="196" t="str">
        <f>VLOOKUP(B26,'пр.взв.'!B7:G64,6,FALSE)</f>
        <v>Кызлаков Л.А.</v>
      </c>
    </row>
    <row r="27" spans="1:7" ht="11.25" customHeight="1">
      <c r="A27" s="206"/>
      <c r="B27" s="204"/>
      <c r="C27" s="197"/>
      <c r="D27" s="194"/>
      <c r="E27" s="194"/>
      <c r="F27" s="194"/>
      <c r="G27" s="197"/>
    </row>
    <row r="28" spans="1:7" ht="11.25" customHeight="1">
      <c r="A28" s="206" t="s">
        <v>190</v>
      </c>
      <c r="B28" s="204">
        <v>12</v>
      </c>
      <c r="C28" s="196" t="str">
        <f>VLOOKUP(B28,'пр.взв.'!B7:G64,2,FALSE)</f>
        <v>Нариманов Айюб Яшар-Оглы</v>
      </c>
      <c r="D28" s="193" t="str">
        <f>VLOOKUP(B28,'пр.взв.'!B7:G64,3,FALSE)</f>
        <v>10.07.1990, КМС</v>
      </c>
      <c r="E28" s="193" t="str">
        <f>VLOOKUP(B28,'пр.взв.'!B7:G64,4,FALSE)</f>
        <v>СФО, Новосибирская, Болотное, СС</v>
      </c>
      <c r="F28" s="193" t="str">
        <f>VLOOKUP(B28,'пр.взв.'!B7:G64,5,FALSE)</f>
        <v>001713</v>
      </c>
      <c r="G28" s="196" t="str">
        <f>VLOOKUP(B28,'пр.взв.'!B7:G64,6,FALSE)</f>
        <v>Александров Ю.П.</v>
      </c>
    </row>
    <row r="29" spans="1:7" ht="11.25" customHeight="1">
      <c r="A29" s="206"/>
      <c r="B29" s="204"/>
      <c r="C29" s="197"/>
      <c r="D29" s="194"/>
      <c r="E29" s="194"/>
      <c r="F29" s="194"/>
      <c r="G29" s="197"/>
    </row>
    <row r="30" spans="1:7" ht="11.25" customHeight="1">
      <c r="A30" s="206" t="s">
        <v>191</v>
      </c>
      <c r="B30" s="204">
        <v>14</v>
      </c>
      <c r="C30" s="196" t="str">
        <f>VLOOKUP(B30,'пр.взв.'!B7:G64,2,FALSE)</f>
        <v>Конюхов Олег Юрьевич</v>
      </c>
      <c r="D30" s="193" t="str">
        <f>VLOOKUP(B30,'пр.взв.'!B7:G64,3,FALSE)</f>
        <v>29.03.1982, КМС</v>
      </c>
      <c r="E30" s="193" t="str">
        <f>VLOOKUP(B30,'пр.взв.'!B7:G64,4,FALSE)</f>
        <v>СФО, Алтайский, Барнаул</v>
      </c>
      <c r="F30" s="193" t="str">
        <f>VLOOKUP(B30,'пр.взв.'!B7:G64,5,FALSE)</f>
        <v>020397</v>
      </c>
      <c r="G30" s="196" t="str">
        <f>VLOOKUP(B30,'пр.взв.'!B7:G64,6,FALSE)</f>
        <v>Плотников</v>
      </c>
    </row>
    <row r="31" spans="1:7" ht="11.25" customHeight="1">
      <c r="A31" s="206"/>
      <c r="B31" s="204"/>
      <c r="C31" s="197"/>
      <c r="D31" s="194"/>
      <c r="E31" s="194"/>
      <c r="F31" s="194"/>
      <c r="G31" s="197"/>
    </row>
    <row r="32" spans="1:7" ht="11.25" customHeight="1">
      <c r="A32" s="206" t="s">
        <v>191</v>
      </c>
      <c r="B32" s="204">
        <v>8</v>
      </c>
      <c r="C32" s="196" t="str">
        <f>VLOOKUP(B32,'пр.взв.'!B7:G64,2,FALSE)</f>
        <v>Пеняев Артем Владимирович</v>
      </c>
      <c r="D32" s="193" t="str">
        <f>VLOOKUP(B32,'пр.взв.'!B7:G64,3,FALSE)</f>
        <v>17.01.1982, КМС</v>
      </c>
      <c r="E32" s="193" t="str">
        <f>VLOOKUP(B32,'пр.взв.'!B7:G64,4,FALSE)</f>
        <v>СФО, Кемеровская, Прокопьевск, МО</v>
      </c>
      <c r="F32" s="280">
        <f>VLOOKUP(B32,'пр.взв.'!B7:G64,5,FALSE)</f>
        <v>0</v>
      </c>
      <c r="G32" s="196" t="str">
        <f>VLOOKUP(B32,'пр.взв.'!B7:G64,6,FALSE)</f>
        <v>Серегин А.М.</v>
      </c>
    </row>
    <row r="33" spans="1:7" ht="11.25" customHeight="1">
      <c r="A33" s="206"/>
      <c r="B33" s="204"/>
      <c r="C33" s="197"/>
      <c r="D33" s="194"/>
      <c r="E33" s="194"/>
      <c r="F33" s="281"/>
      <c r="G33" s="197"/>
    </row>
    <row r="34" spans="1:7" ht="11.25" customHeight="1">
      <c r="A34" s="206" t="s">
        <v>191</v>
      </c>
      <c r="B34" s="204">
        <v>9</v>
      </c>
      <c r="C34" s="196" t="str">
        <f>VLOOKUP(B34,'пр.взв.'!B7:G64,2,FALSE)</f>
        <v>Байгызов Владимир Алексеевич</v>
      </c>
      <c r="D34" s="193" t="str">
        <f>VLOOKUP(B34,'пр.взв.'!B7:G64,3,FALSE)</f>
        <v>15.01.1987, КМС</v>
      </c>
      <c r="E34" s="193" t="str">
        <f>VLOOKUP(B34,'пр.взв.'!B7:G64,4,FALSE)</f>
        <v>СФО, р. Алтай</v>
      </c>
      <c r="F34" s="193" t="str">
        <f>VLOOKUP(B34,'пр.взв.'!B7:G64,5,FALSE)</f>
        <v>009187</v>
      </c>
      <c r="G34" s="196" t="str">
        <f>VLOOKUP(B34,'пр.взв.'!B7:G64,6,FALSE)</f>
        <v>Тайдонов</v>
      </c>
    </row>
    <row r="35" spans="1:7" ht="11.25" customHeight="1">
      <c r="A35" s="206"/>
      <c r="B35" s="204"/>
      <c r="C35" s="197"/>
      <c r="D35" s="194"/>
      <c r="E35" s="194"/>
      <c r="F35" s="194"/>
      <c r="G35" s="197"/>
    </row>
    <row r="36" spans="1:7" ht="11.25" customHeight="1">
      <c r="A36" s="206" t="s">
        <v>191</v>
      </c>
      <c r="B36" s="204">
        <v>15</v>
      </c>
      <c r="C36" s="196" t="str">
        <f>VLOOKUP(B36,'пр.взв.'!B7:G64,2,FALSE)</f>
        <v>Доброходов  Геннадий Сергеевич</v>
      </c>
      <c r="D36" s="193" t="str">
        <f>VLOOKUP(B36,'пр.взв.'!B7:G64,3,FALSE)</f>
        <v>29.02.1988, КМС</v>
      </c>
      <c r="E36" s="193" t="str">
        <f>VLOOKUP(B36,'пр.взв.'!B7:G64,4,FALSE)</f>
        <v>СФО, Новосибирская</v>
      </c>
      <c r="F36" s="280">
        <f>VLOOKUP(B36,'пр.взв.'!B7:G64,5,FALSE)</f>
        <v>0</v>
      </c>
      <c r="G36" s="196" t="str">
        <f>VLOOKUP(B36,'пр.взв.'!B7:G64,6,FALSE)</f>
        <v>Плотников</v>
      </c>
    </row>
    <row r="37" spans="1:7" ht="11.25" customHeight="1">
      <c r="A37" s="206"/>
      <c r="B37" s="204"/>
      <c r="C37" s="197"/>
      <c r="D37" s="194"/>
      <c r="E37" s="194"/>
      <c r="F37" s="281"/>
      <c r="G37" s="197"/>
    </row>
    <row r="38" spans="1:7" ht="11.25" customHeight="1">
      <c r="A38" s="206" t="s">
        <v>192</v>
      </c>
      <c r="B38" s="204">
        <v>25</v>
      </c>
      <c r="C38" s="196" t="str">
        <f>VLOOKUP(B38,'пр.взв.'!B7:G64,2,FALSE)</f>
        <v>Сусурнаев Зайнди Мухадиевич</v>
      </c>
      <c r="D38" s="193" t="str">
        <f>VLOOKUP(B38,'пр.взв.'!B7:G64,3,FALSE)</f>
        <v>16.12.1987, 1 р</v>
      </c>
      <c r="E38" s="193" t="str">
        <f>VLOOKUP(B38,'пр.взв.'!B7:G64,4,FALSE)</f>
        <v>СФО, Новосибирская</v>
      </c>
      <c r="F38" s="280">
        <f>VLOOKUP(B38,'пр.взв.'!B7:G64,5,FALSE)</f>
        <v>0</v>
      </c>
      <c r="G38" s="196" t="str">
        <f>VLOOKUP(B38,'пр.взв.'!B7:G64,6,FALSE)</f>
        <v>Плотников</v>
      </c>
    </row>
    <row r="39" spans="1:7" ht="11.25" customHeight="1">
      <c r="A39" s="206"/>
      <c r="B39" s="204"/>
      <c r="C39" s="197"/>
      <c r="D39" s="194"/>
      <c r="E39" s="194"/>
      <c r="F39" s="281"/>
      <c r="G39" s="197"/>
    </row>
    <row r="40" spans="1:7" ht="11.25" customHeight="1">
      <c r="A40" s="206" t="s">
        <v>192</v>
      </c>
      <c r="B40" s="204">
        <v>5</v>
      </c>
      <c r="C40" s="196" t="str">
        <f>VLOOKUP(B40,'пр.взв.'!B7:G64,2,FALSE)</f>
        <v>Потешкин Максим Петрович</v>
      </c>
      <c r="D40" s="193" t="str">
        <f>VLOOKUP(B40,'пр.взв.'!B7:G64,3,FALSE)</f>
        <v>05.02.1989, КМС</v>
      </c>
      <c r="E40" s="193" t="str">
        <f>VLOOKUP(B40,'пр.взв.'!B7:G64,4,FALSE)</f>
        <v>СФО, Алтайский, Бийск, МО</v>
      </c>
      <c r="F40" s="280">
        <f>VLOOKUP(B40,'пр.взв.'!B7:G64,5,FALSE)</f>
        <v>0</v>
      </c>
      <c r="G40" s="196" t="str">
        <f>VLOOKUP(B40,'пр.взв.'!B7:G64,6,FALSE)</f>
        <v>Дурыманов Н.В.               Шалюта П.В.</v>
      </c>
    </row>
    <row r="41" spans="1:7" ht="11.25" customHeight="1">
      <c r="A41" s="206"/>
      <c r="B41" s="204"/>
      <c r="C41" s="197"/>
      <c r="D41" s="194"/>
      <c r="E41" s="194"/>
      <c r="F41" s="281"/>
      <c r="G41" s="197"/>
    </row>
    <row r="42" spans="1:7" ht="11.25" customHeight="1">
      <c r="A42" s="206" t="s">
        <v>192</v>
      </c>
      <c r="B42" s="204">
        <v>21</v>
      </c>
      <c r="C42" s="196" t="str">
        <f>VLOOKUP(B42,'пр.взв.'!B7:G64,2,FALSE)</f>
        <v>Новиков Дмитрий Владимирович</v>
      </c>
      <c r="D42" s="193" t="str">
        <f>VLOOKUP(B42,'пр.взв.'!B7:G64,3,FALSE)</f>
        <v>18.01.1987, МС</v>
      </c>
      <c r="E42" s="193" t="str">
        <f>VLOOKUP(B42,'пр.взв.'!B7:G64,4,FALSE)</f>
        <v>СФО, Красноярский, Канск</v>
      </c>
      <c r="F42" s="280">
        <f>VLOOKUP(B42,'пр.взв.'!B7:G64,5,FALSE)</f>
        <v>0</v>
      </c>
      <c r="G42" s="196" t="str">
        <f>VLOOKUP(B42,'пр.взв.'!B7:G64,6,FALSE)</f>
        <v>Ледже А.Б. </v>
      </c>
    </row>
    <row r="43" spans="1:7" ht="11.25" customHeight="1">
      <c r="A43" s="206"/>
      <c r="B43" s="204"/>
      <c r="C43" s="197"/>
      <c r="D43" s="194"/>
      <c r="E43" s="194"/>
      <c r="F43" s="281"/>
      <c r="G43" s="197"/>
    </row>
    <row r="44" spans="1:7" ht="11.25" customHeight="1">
      <c r="A44" s="206" t="s">
        <v>192</v>
      </c>
      <c r="B44" s="204">
        <v>13</v>
      </c>
      <c r="C44" s="196" t="str">
        <f>VLOOKUP(B44,'пр.взв.'!B7:G64,2,FALSE)</f>
        <v>Джумаев Илмрод Шоназдриевич</v>
      </c>
      <c r="D44" s="193" t="str">
        <f>VLOOKUP(B44,'пр.взв.'!B7:G64,3,FALSE)</f>
        <v>01.11.1990, КМС</v>
      </c>
      <c r="E44" s="193" t="str">
        <f>VLOOKUP(B44,'пр.взв.'!B7:G64,4,FALSE)</f>
        <v>СФО, Кемеровская, Новокузнецк, ПР</v>
      </c>
      <c r="F44" s="193" t="str">
        <f>VLOOKUP(B44,'пр.взв.'!B7:G64,5,FALSE)</f>
        <v>009018</v>
      </c>
      <c r="G44" s="196" t="str">
        <f>VLOOKUP(B44,'пр.взв.'!B7:G64,6,FALSE)</f>
        <v>Параскивопуло И.А.</v>
      </c>
    </row>
    <row r="45" spans="1:7" ht="11.25" customHeight="1">
      <c r="A45" s="206"/>
      <c r="B45" s="204"/>
      <c r="C45" s="197"/>
      <c r="D45" s="194"/>
      <c r="E45" s="194"/>
      <c r="F45" s="194"/>
      <c r="G45" s="197"/>
    </row>
    <row r="46" spans="1:7" ht="11.25" customHeight="1">
      <c r="A46" s="206" t="s">
        <v>192</v>
      </c>
      <c r="B46" s="204">
        <v>19</v>
      </c>
      <c r="C46" s="196" t="str">
        <f>VLOOKUP(B46,'пр.взв.'!B7:G64,2,FALSE)</f>
        <v>Андреев Артем Валерьевич</v>
      </c>
      <c r="D46" s="193" t="str">
        <f>VLOOKUP(B46,'пр.взв.'!B7:G64,3,FALSE)</f>
        <v>10.01.1990, КМС</v>
      </c>
      <c r="E46" s="193" t="str">
        <f>VLOOKUP(B46,'пр.взв.'!B7:G64,4,FALSE)</f>
        <v>СФО, Новосибирская, Новосибирск</v>
      </c>
      <c r="F46" s="280">
        <f>VLOOKUP(B46,'пр.взв.'!B7:G64,5,FALSE)</f>
        <v>0</v>
      </c>
      <c r="G46" s="196" t="str">
        <f>VLOOKUP(B46,'пр.взв.'!B7:G64,6,FALSE)</f>
        <v>Казаков А.Н.</v>
      </c>
    </row>
    <row r="47" spans="1:7" ht="11.25" customHeight="1">
      <c r="A47" s="206"/>
      <c r="B47" s="204"/>
      <c r="C47" s="197"/>
      <c r="D47" s="194"/>
      <c r="E47" s="194"/>
      <c r="F47" s="281"/>
      <c r="G47" s="197"/>
    </row>
    <row r="48" spans="1:7" ht="11.25" customHeight="1">
      <c r="A48" s="206" t="s">
        <v>192</v>
      </c>
      <c r="B48" s="204">
        <v>3</v>
      </c>
      <c r="C48" s="196" t="str">
        <f>VLOOKUP(B48,'пр.взв.'!B7:G64,2,FALSE)</f>
        <v> Чугулов Айвар Степанович</v>
      </c>
      <c r="D48" s="193" t="str">
        <f>VLOOKUP(B48,'пр.взв.'!B7:G64,3,FALSE)</f>
        <v>03.12.1990, МС</v>
      </c>
      <c r="E48" s="193" t="str">
        <f>VLOOKUP(B48,'пр.взв.'!B7:G64,4,FALSE)</f>
        <v>СФО, р.Алтай</v>
      </c>
      <c r="F48" s="193" t="str">
        <f>VLOOKUP(B48,'пр.взв.'!B7:G64,5,FALSE)</f>
        <v>008781</v>
      </c>
      <c r="G48" s="196" t="str">
        <f>VLOOKUP(B48,'пр.взв.'!B7:G64,6,FALSE)</f>
        <v>Майчиков</v>
      </c>
    </row>
    <row r="49" spans="1:7" ht="11.25" customHeight="1">
      <c r="A49" s="206"/>
      <c r="B49" s="204"/>
      <c r="C49" s="197"/>
      <c r="D49" s="194"/>
      <c r="E49" s="194"/>
      <c r="F49" s="194"/>
      <c r="G49" s="197"/>
    </row>
    <row r="50" spans="1:7" ht="11.25" customHeight="1">
      <c r="A50" s="206" t="s">
        <v>192</v>
      </c>
      <c r="B50" s="204">
        <v>18</v>
      </c>
      <c r="C50" s="196" t="str">
        <f>VLOOKUP(B50,'пр.взв.'!B7:G64,2,FALSE)</f>
        <v>Каргачаков Руслан Владимирович</v>
      </c>
      <c r="D50" s="193" t="str">
        <f>VLOOKUP(B50,'пр.взв.'!B7:G64,3,FALSE)</f>
        <v>09.06.1989, 2 р</v>
      </c>
      <c r="E50" s="193" t="str">
        <f>VLOOKUP(B50,'пр.взв.'!B7:G64,4,FALSE)</f>
        <v>СФО, Кемеровская, Новокузнецк, МО</v>
      </c>
      <c r="F50" s="280">
        <f>VLOOKUP(B50,'пр.взв.'!B7:G64,5,FALSE)</f>
        <v>0</v>
      </c>
      <c r="G50" s="196" t="str">
        <f>VLOOKUP(B50,'пр.взв.'!B7:G64,6,FALSE)</f>
        <v>Абрамов В.М.</v>
      </c>
    </row>
    <row r="51" spans="1:7" ht="11.25" customHeight="1">
      <c r="A51" s="206"/>
      <c r="B51" s="204"/>
      <c r="C51" s="197"/>
      <c r="D51" s="194"/>
      <c r="E51" s="194"/>
      <c r="F51" s="281"/>
      <c r="G51" s="197"/>
    </row>
    <row r="52" spans="1:7" ht="11.25" customHeight="1">
      <c r="A52" s="206" t="s">
        <v>192</v>
      </c>
      <c r="B52" s="204">
        <v>2</v>
      </c>
      <c r="C52" s="196" t="str">
        <f>VLOOKUP(B52,'пр.взв.'!B7:G64,2,FALSE)</f>
        <v>Дзюба Антон Сергеевич</v>
      </c>
      <c r="D52" s="193" t="str">
        <f>VLOOKUP(B52,'пр.взв.'!B7:G64,3,FALSE)</f>
        <v>08.07.1990, КМС</v>
      </c>
      <c r="E52" s="193" t="str">
        <f>VLOOKUP(B52,'пр.взв.'!B7:G64,4,FALSE)</f>
        <v>СФО, Новосибирская, Новосибирск</v>
      </c>
      <c r="F52" s="280">
        <f>VLOOKUP(B52,'пр.взв.'!B7:G64,5,FALSE)</f>
        <v>0</v>
      </c>
      <c r="G52" s="196" t="str">
        <f>VLOOKUP(B52,'пр.взв.'!B7:G64,6,FALSE)</f>
        <v>Немцов</v>
      </c>
    </row>
    <row r="53" spans="1:7" ht="11.25" customHeight="1">
      <c r="A53" s="206"/>
      <c r="B53" s="204"/>
      <c r="C53" s="197"/>
      <c r="D53" s="194"/>
      <c r="E53" s="194"/>
      <c r="F53" s="281"/>
      <c r="G53" s="197"/>
    </row>
    <row r="54" spans="1:7" ht="11.25" customHeight="1">
      <c r="A54" s="206" t="s">
        <v>192</v>
      </c>
      <c r="B54" s="204">
        <v>1</v>
      </c>
      <c r="C54" s="196" t="str">
        <f>VLOOKUP(B54,'пр.взв.'!B7:G64,2,FALSE)</f>
        <v>Безваритный Михаил Валерьевич</v>
      </c>
      <c r="D54" s="193" t="str">
        <f>VLOOKUP(B54,'пр.взв.'!B7:G64,3,FALSE)</f>
        <v>26.05.1989, КМС</v>
      </c>
      <c r="E54" s="193" t="str">
        <f>VLOOKUP(B54,'пр.взв.'!B7:G64,4,FALSE)</f>
        <v>СФО, Новосибирская, Новосибирск</v>
      </c>
      <c r="F54" s="280">
        <f>VLOOKUP(B54,'пр.взв.'!B7:G64,5,FALSE)</f>
        <v>0</v>
      </c>
      <c r="G54" s="196" t="str">
        <f>VLOOKUP(B54,'пр.взв.'!B7:G64,6,FALSE)</f>
        <v>Немцов Г.Н.  Хориков</v>
      </c>
    </row>
    <row r="55" spans="1:7" ht="11.25" customHeight="1">
      <c r="A55" s="206"/>
      <c r="B55" s="204"/>
      <c r="C55" s="197"/>
      <c r="D55" s="194"/>
      <c r="E55" s="194"/>
      <c r="F55" s="281"/>
      <c r="G55" s="197"/>
    </row>
    <row r="56" spans="1:7" ht="11.25" customHeight="1">
      <c r="A56" s="206" t="s">
        <v>192</v>
      </c>
      <c r="B56" s="204">
        <v>4</v>
      </c>
      <c r="C56" s="196" t="str">
        <f>VLOOKUP(B56,'пр.взв.'!B7:G64,2,FALSE)</f>
        <v>Маслов Денис Анатольевич</v>
      </c>
      <c r="D56" s="193" t="str">
        <f>VLOOKUP(B56,'пр.взв.'!B7:G64,3,FALSE)</f>
        <v>10.02.1983                КМС</v>
      </c>
      <c r="E56" s="193" t="str">
        <f>VLOOKUP(B56,'пр.взв.'!B7:G64,4,FALSE)</f>
        <v>СФО, Томская, Томск,ПР</v>
      </c>
      <c r="F56" s="280">
        <f>VLOOKUP(B56,'пр.взв.'!B7:G64,5,FALSE)</f>
        <v>0</v>
      </c>
      <c r="G56" s="196" t="str">
        <f>VLOOKUP(B56,'пр.взв.'!B7:G64,6,FALSE)</f>
        <v>Кривощеков К.Г.</v>
      </c>
    </row>
    <row r="57" spans="1:7" ht="11.25" customHeight="1">
      <c r="A57" s="206"/>
      <c r="B57" s="204"/>
      <c r="C57" s="197"/>
      <c r="D57" s="194"/>
      <c r="E57" s="194"/>
      <c r="F57" s="281"/>
      <c r="G57" s="197"/>
    </row>
    <row r="58" spans="1:7" ht="11.25" customHeight="1">
      <c r="A58" s="206" t="s">
        <v>192</v>
      </c>
      <c r="B58" s="204">
        <v>20</v>
      </c>
      <c r="C58" s="196" t="str">
        <f>VLOOKUP(B58,'пр.взв.'!B7:G64,2,FALSE)</f>
        <v>Нартов Олег Владимирович</v>
      </c>
      <c r="D58" s="193" t="str">
        <f>VLOOKUP(B58,'пр.взв.'!B7:G64,3,FALSE)</f>
        <v>02.04.1967, КМС</v>
      </c>
      <c r="E58" s="193" t="str">
        <f>VLOOKUP(B58,'пр.взв.'!B7:G64,4,FALSE)</f>
        <v>СФО, Кемеровская, Новокузнецк, МО</v>
      </c>
      <c r="F58" s="193" t="str">
        <f>VLOOKUP(B58,'пр.взв.'!B7:G64,5,FALSE)</f>
        <v>009081</v>
      </c>
      <c r="G58" s="196" t="str">
        <f>VLOOKUP(B58,'пр.взв.'!B7:G64,6,FALSE)</f>
        <v>Абрамов В.М.</v>
      </c>
    </row>
    <row r="59" spans="1:7" ht="11.25" customHeight="1">
      <c r="A59" s="206"/>
      <c r="B59" s="204"/>
      <c r="C59" s="197"/>
      <c r="D59" s="194"/>
      <c r="E59" s="194"/>
      <c r="F59" s="194"/>
      <c r="G59" s="197"/>
    </row>
    <row r="60" spans="1:7" ht="11.25" customHeight="1">
      <c r="A60" s="206" t="s">
        <v>192</v>
      </c>
      <c r="B60" s="204">
        <v>28</v>
      </c>
      <c r="C60" s="196" t="str">
        <f>VLOOKUP(B60,'пр.взв.'!B7:G64,2,FALSE)</f>
        <v>Галанов Александр Владимирович</v>
      </c>
      <c r="D60" s="193" t="str">
        <f>VLOOKUP(B60,'пр.взв.'!B7:G64,3,FALSE)</f>
        <v>02.12.1987, КМС</v>
      </c>
      <c r="E60" s="193" t="str">
        <f>VLOOKUP(B60,'пр.взв.'!B7:G64,4,FALSE)</f>
        <v>СФО, р. Алтай, Д</v>
      </c>
      <c r="F60" s="193" t="str">
        <f>VLOOKUP(B60,'пр.взв.'!B7:G64,5,FALSE)</f>
        <v>020490</v>
      </c>
      <c r="G60" s="196" t="str">
        <f>VLOOKUP(B60,'пр.взв.'!B7:G64,6,FALSE)</f>
        <v>Аткунов С.Ю. Чичинов Р.Р.</v>
      </c>
    </row>
    <row r="61" spans="1:7" ht="11.25" customHeight="1">
      <c r="A61" s="206"/>
      <c r="B61" s="204"/>
      <c r="C61" s="197"/>
      <c r="D61" s="194"/>
      <c r="E61" s="194"/>
      <c r="F61" s="194"/>
      <c r="G61" s="197"/>
    </row>
    <row r="62" spans="1:7" ht="11.25" customHeight="1">
      <c r="A62" s="206" t="s">
        <v>192</v>
      </c>
      <c r="B62" s="204">
        <v>10</v>
      </c>
      <c r="C62" s="196" t="str">
        <f>VLOOKUP(B62,'пр.взв.'!B7:G64,2,FALSE)</f>
        <v>Казанцев Алексей Евгеньевич</v>
      </c>
      <c r="D62" s="193" t="str">
        <f>VLOOKUP(B62,'пр.взв.'!B7:G64,3,FALSE)</f>
        <v>1989, КМС</v>
      </c>
      <c r="E62" s="193" t="str">
        <f>VLOOKUP(B62,'пр.взв.'!B7:G64,4,FALSE)</f>
        <v>СФО, Омская, Омск</v>
      </c>
      <c r="F62" s="193" t="str">
        <f>VLOOKUP(B62,'пр.взв.'!B7:G64,5,FALSE)</f>
        <v>000271</v>
      </c>
      <c r="G62" s="196" t="str">
        <f>VLOOKUP(B62,'пр.взв.'!B7:G64,6,FALSE)</f>
        <v>Горбунов А.В.  Бобровский В.А.</v>
      </c>
    </row>
    <row r="63" spans="1:7" ht="11.25" customHeight="1">
      <c r="A63" s="206"/>
      <c r="B63" s="204"/>
      <c r="C63" s="197"/>
      <c r="D63" s="194"/>
      <c r="E63" s="194"/>
      <c r="F63" s="194"/>
      <c r="G63" s="197"/>
    </row>
    <row r="64" spans="1:7" ht="11.25" customHeight="1" hidden="1">
      <c r="A64" s="206"/>
      <c r="B64" s="204"/>
      <c r="C64" s="196" t="e">
        <f>VLOOKUP(B64,'пр.взв.'!B7:G64,2,FALSE)</f>
        <v>#N/A</v>
      </c>
      <c r="D64" s="193" t="e">
        <f>VLOOKUP(B64,'пр.взв.'!B7:G64,3,FALSE)</f>
        <v>#N/A</v>
      </c>
      <c r="E64" s="193" t="e">
        <f>VLOOKUP(B64,'пр.взв.'!B7:G64,4,FALSE)</f>
        <v>#N/A</v>
      </c>
      <c r="F64" s="193" t="e">
        <f>VLOOKUP(B64,'пр.взв.'!B7:G64,5,FALSE)</f>
        <v>#N/A</v>
      </c>
      <c r="G64" s="196" t="e">
        <f>VLOOKUP(B64,'пр.взв.'!B7:G64,6,FALSE)</f>
        <v>#N/A</v>
      </c>
    </row>
    <row r="65" spans="1:7" ht="11.25" customHeight="1" hidden="1">
      <c r="A65" s="206"/>
      <c r="B65" s="204"/>
      <c r="C65" s="197"/>
      <c r="D65" s="194"/>
      <c r="E65" s="194"/>
      <c r="F65" s="194"/>
      <c r="G65" s="197"/>
    </row>
    <row r="66" spans="1:7" ht="11.25" customHeight="1" hidden="1">
      <c r="A66" s="206"/>
      <c r="B66" s="204"/>
      <c r="C66" s="196" t="e">
        <f>VLOOKUP(B66,'пр.взв.'!B7:G64,2,FALSE)</f>
        <v>#N/A</v>
      </c>
      <c r="D66" s="193" t="e">
        <f>VLOOKUP(B66,'пр.взв.'!B7:G64,3,FALSE)</f>
        <v>#N/A</v>
      </c>
      <c r="E66" s="193" t="e">
        <f>VLOOKUP(B66,'пр.взв.'!B7:G64,4,FALSE)</f>
        <v>#N/A</v>
      </c>
      <c r="F66" s="193" t="e">
        <f>VLOOKUP(B66,'пр.взв.'!B7:G64,5,FALSE)</f>
        <v>#N/A</v>
      </c>
      <c r="G66" s="196" t="e">
        <f>VLOOKUP(B66,'пр.взв.'!B7:G64,6,FALSE)</f>
        <v>#N/A</v>
      </c>
    </row>
    <row r="67" spans="1:7" ht="11.25" customHeight="1" hidden="1">
      <c r="A67" s="206"/>
      <c r="B67" s="204"/>
      <c r="C67" s="197"/>
      <c r="D67" s="194"/>
      <c r="E67" s="194"/>
      <c r="F67" s="194"/>
      <c r="G67" s="197"/>
    </row>
    <row r="68" spans="1:7" ht="11.25" customHeight="1" hidden="1">
      <c r="A68" s="206"/>
      <c r="B68" s="204"/>
      <c r="C68" s="196" t="e">
        <f>VLOOKUP(B68,'пр.взв.'!B7:G64,2,FALSE)</f>
        <v>#N/A</v>
      </c>
      <c r="D68" s="193" t="e">
        <f>VLOOKUP(B68,'пр.взв.'!B7:G64,3,FALSE)</f>
        <v>#N/A</v>
      </c>
      <c r="E68" s="193" t="e">
        <f>VLOOKUP(B68,'пр.взв.'!B7:G64,4,FALSE)</f>
        <v>#N/A</v>
      </c>
      <c r="F68" s="193" t="e">
        <f>VLOOKUP(B68,'пр.взв.'!B7:G64,5,FALSE)</f>
        <v>#N/A</v>
      </c>
      <c r="G68" s="196" t="e">
        <f>VLOOKUP(B68,'пр.взв.'!B7:G64,6,FALSE)</f>
        <v>#N/A</v>
      </c>
    </row>
    <row r="69" spans="1:7" ht="11.25" customHeight="1" hidden="1">
      <c r="A69" s="206"/>
      <c r="B69" s="204"/>
      <c r="C69" s="197"/>
      <c r="D69" s="194"/>
      <c r="E69" s="194"/>
      <c r="F69" s="194"/>
      <c r="G69" s="197"/>
    </row>
    <row r="70" spans="1:6" ht="27.7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28.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G62:G63"/>
    <mergeCell ref="E64:E65"/>
    <mergeCell ref="F64:F65"/>
    <mergeCell ref="G64:G65"/>
    <mergeCell ref="E62:E63"/>
    <mergeCell ref="F62:F63"/>
    <mergeCell ref="E68:E69"/>
    <mergeCell ref="F68:F69"/>
    <mergeCell ref="D60:D61"/>
    <mergeCell ref="C58:C59"/>
    <mergeCell ref="D58:D59"/>
    <mergeCell ref="F52:F53"/>
    <mergeCell ref="E66:E67"/>
    <mergeCell ref="F66:F67"/>
    <mergeCell ref="E52:E53"/>
    <mergeCell ref="A64:A65"/>
    <mergeCell ref="B64:B65"/>
    <mergeCell ref="C64:C65"/>
    <mergeCell ref="D64:D65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28:F29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A6:A7"/>
    <mergeCell ref="B6:B7"/>
    <mergeCell ref="A8:A9"/>
    <mergeCell ref="B8:B9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G18:G19"/>
    <mergeCell ref="E20:E21"/>
    <mergeCell ref="G20:G21"/>
    <mergeCell ref="A18:A19"/>
    <mergeCell ref="B18:B19"/>
    <mergeCell ref="C18:C19"/>
    <mergeCell ref="D18:D19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4"/>
  <sheetViews>
    <sheetView zoomScalePageLayoutView="0" workbookViewId="0" topLeftCell="A46">
      <selection activeCell="K17" sqref="K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0" t="s">
        <v>52</v>
      </c>
      <c r="B1" s="200"/>
      <c r="C1" s="200"/>
      <c r="D1" s="200"/>
      <c r="E1" s="200"/>
      <c r="F1" s="200"/>
      <c r="G1" s="200"/>
    </row>
    <row r="2" spans="3:9" ht="27.75" customHeight="1" thickBot="1">
      <c r="C2" s="201" t="str">
        <f>HYPERLINK('[1]реквизиты'!$A$2)</f>
        <v>Чемпионат Сибирского Федерального округа по самбо среди мужчин</v>
      </c>
      <c r="D2" s="202"/>
      <c r="E2" s="202"/>
      <c r="F2" s="203"/>
      <c r="G2" s="125"/>
      <c r="H2" s="125"/>
      <c r="I2" s="125"/>
    </row>
    <row r="3" spans="1:7" ht="12.75" customHeight="1">
      <c r="A3" s="218" t="str">
        <f>HYPERLINK('[1]реквизиты'!$A$3)</f>
        <v>11-12.12.2009г.                            г.Новокузнецк</v>
      </c>
      <c r="B3" s="218"/>
      <c r="C3" s="218"/>
      <c r="D3" s="218"/>
      <c r="E3" s="218"/>
      <c r="F3" s="218"/>
      <c r="G3" s="218"/>
    </row>
    <row r="4" spans="4:5" ht="12.75">
      <c r="D4" s="219" t="s">
        <v>182</v>
      </c>
      <c r="E4" s="219"/>
    </row>
    <row r="5" spans="1:7" ht="12.75" customHeight="1">
      <c r="A5" s="222" t="s">
        <v>4</v>
      </c>
      <c r="B5" s="222" t="s">
        <v>5</v>
      </c>
      <c r="C5" s="222" t="s">
        <v>6</v>
      </c>
      <c r="D5" s="222" t="s">
        <v>7</v>
      </c>
      <c r="E5" s="222" t="s">
        <v>8</v>
      </c>
      <c r="F5" s="222" t="s">
        <v>11</v>
      </c>
      <c r="G5" s="222" t="s">
        <v>9</v>
      </c>
    </row>
    <row r="6" spans="1:7" ht="12.75" customHeight="1">
      <c r="A6" s="212"/>
      <c r="B6" s="212"/>
      <c r="C6" s="212"/>
      <c r="D6" s="212"/>
      <c r="E6" s="212"/>
      <c r="F6" s="212"/>
      <c r="G6" s="212"/>
    </row>
    <row r="7" spans="1:7" ht="15" customHeight="1">
      <c r="A7" s="220" t="s">
        <v>25</v>
      </c>
      <c r="B7" s="221">
        <v>1</v>
      </c>
      <c r="C7" s="209" t="s">
        <v>136</v>
      </c>
      <c r="D7" s="211" t="s">
        <v>137</v>
      </c>
      <c r="E7" s="213" t="s">
        <v>126</v>
      </c>
      <c r="F7" s="215"/>
      <c r="G7" s="209" t="s">
        <v>138</v>
      </c>
    </row>
    <row r="8" spans="1:7" ht="15.75" customHeight="1">
      <c r="A8" s="220"/>
      <c r="B8" s="221"/>
      <c r="C8" s="210"/>
      <c r="D8" s="212"/>
      <c r="E8" s="214"/>
      <c r="F8" s="216"/>
      <c r="G8" s="210"/>
    </row>
    <row r="9" spans="1:7" ht="12.75" customHeight="1">
      <c r="A9" s="220" t="s">
        <v>26</v>
      </c>
      <c r="B9" s="221">
        <v>2</v>
      </c>
      <c r="C9" s="209" t="s">
        <v>147</v>
      </c>
      <c r="D9" s="211" t="s">
        <v>148</v>
      </c>
      <c r="E9" s="213" t="s">
        <v>126</v>
      </c>
      <c r="F9" s="215"/>
      <c r="G9" s="209" t="s">
        <v>149</v>
      </c>
    </row>
    <row r="10" spans="1:7" ht="15" customHeight="1">
      <c r="A10" s="220"/>
      <c r="B10" s="221"/>
      <c r="C10" s="210"/>
      <c r="D10" s="212"/>
      <c r="E10" s="214"/>
      <c r="F10" s="216"/>
      <c r="G10" s="210"/>
    </row>
    <row r="11" spans="1:7" ht="12.75" customHeight="1">
      <c r="A11" s="220" t="s">
        <v>28</v>
      </c>
      <c r="B11" s="221">
        <v>3</v>
      </c>
      <c r="C11" s="209" t="s">
        <v>139</v>
      </c>
      <c r="D11" s="211" t="s">
        <v>140</v>
      </c>
      <c r="E11" s="213" t="s">
        <v>141</v>
      </c>
      <c r="F11" s="215" t="s">
        <v>142</v>
      </c>
      <c r="G11" s="209" t="s">
        <v>143</v>
      </c>
    </row>
    <row r="12" spans="1:7" ht="15" customHeight="1">
      <c r="A12" s="220"/>
      <c r="B12" s="221"/>
      <c r="C12" s="210"/>
      <c r="D12" s="212"/>
      <c r="E12" s="214"/>
      <c r="F12" s="216"/>
      <c r="G12" s="210"/>
    </row>
    <row r="13" spans="1:7" ht="12.75" customHeight="1">
      <c r="A13" s="220" t="s">
        <v>30</v>
      </c>
      <c r="B13" s="221">
        <v>4</v>
      </c>
      <c r="C13" s="209" t="s">
        <v>61</v>
      </c>
      <c r="D13" s="211" t="s">
        <v>62</v>
      </c>
      <c r="E13" s="213" t="s">
        <v>63</v>
      </c>
      <c r="F13" s="215"/>
      <c r="G13" s="209" t="s">
        <v>64</v>
      </c>
    </row>
    <row r="14" spans="1:7" ht="15" customHeight="1">
      <c r="A14" s="220"/>
      <c r="B14" s="221"/>
      <c r="C14" s="210"/>
      <c r="D14" s="217"/>
      <c r="E14" s="214"/>
      <c r="F14" s="216"/>
      <c r="G14" s="210"/>
    </row>
    <row r="15" spans="1:7" ht="12.75" customHeight="1">
      <c r="A15" s="220" t="s">
        <v>32</v>
      </c>
      <c r="B15" s="221">
        <v>5</v>
      </c>
      <c r="C15" s="209" t="s">
        <v>76</v>
      </c>
      <c r="D15" s="211" t="s">
        <v>77</v>
      </c>
      <c r="E15" s="213" t="s">
        <v>78</v>
      </c>
      <c r="F15" s="215"/>
      <c r="G15" s="209" t="s">
        <v>79</v>
      </c>
    </row>
    <row r="16" spans="1:7" ht="15" customHeight="1">
      <c r="A16" s="220"/>
      <c r="B16" s="221"/>
      <c r="C16" s="210"/>
      <c r="D16" s="212"/>
      <c r="E16" s="214"/>
      <c r="F16" s="216"/>
      <c r="G16" s="210"/>
    </row>
    <row r="17" spans="1:7" ht="12.75" customHeight="1">
      <c r="A17" s="220" t="s">
        <v>34</v>
      </c>
      <c r="B17" s="221">
        <v>6</v>
      </c>
      <c r="C17" s="209" t="s">
        <v>89</v>
      </c>
      <c r="D17" s="211" t="s">
        <v>90</v>
      </c>
      <c r="E17" s="213" t="s">
        <v>91</v>
      </c>
      <c r="F17" s="215" t="s">
        <v>92</v>
      </c>
      <c r="G17" s="209" t="s">
        <v>93</v>
      </c>
    </row>
    <row r="18" spans="1:7" ht="15" customHeight="1">
      <c r="A18" s="220"/>
      <c r="B18" s="221"/>
      <c r="C18" s="210"/>
      <c r="D18" s="212"/>
      <c r="E18" s="214"/>
      <c r="F18" s="216"/>
      <c r="G18" s="210"/>
    </row>
    <row r="19" spans="1:7" ht="12.75" customHeight="1">
      <c r="A19" s="220" t="s">
        <v>35</v>
      </c>
      <c r="B19" s="221">
        <v>7</v>
      </c>
      <c r="C19" s="209" t="s">
        <v>107</v>
      </c>
      <c r="D19" s="211" t="s">
        <v>108</v>
      </c>
      <c r="E19" s="213" t="s">
        <v>109</v>
      </c>
      <c r="F19" s="215" t="s">
        <v>110</v>
      </c>
      <c r="G19" s="209" t="s">
        <v>111</v>
      </c>
    </row>
    <row r="20" spans="1:7" ht="15" customHeight="1">
      <c r="A20" s="220"/>
      <c r="B20" s="221"/>
      <c r="C20" s="210"/>
      <c r="D20" s="212"/>
      <c r="E20" s="214"/>
      <c r="F20" s="216"/>
      <c r="G20" s="210"/>
    </row>
    <row r="21" spans="1:7" ht="12.75" customHeight="1">
      <c r="A21" s="220" t="s">
        <v>36</v>
      </c>
      <c r="B21" s="221">
        <v>8</v>
      </c>
      <c r="C21" s="209" t="s">
        <v>73</v>
      </c>
      <c r="D21" s="211" t="s">
        <v>74</v>
      </c>
      <c r="E21" s="213" t="s">
        <v>65</v>
      </c>
      <c r="F21" s="215"/>
      <c r="G21" s="209" t="s">
        <v>75</v>
      </c>
    </row>
    <row r="22" spans="1:7" ht="15" customHeight="1">
      <c r="A22" s="220"/>
      <c r="B22" s="221"/>
      <c r="C22" s="210"/>
      <c r="D22" s="212"/>
      <c r="E22" s="214"/>
      <c r="F22" s="216"/>
      <c r="G22" s="210"/>
    </row>
    <row r="23" spans="1:7" ht="12.75" customHeight="1">
      <c r="A23" s="220" t="s">
        <v>37</v>
      </c>
      <c r="B23" s="221">
        <v>9</v>
      </c>
      <c r="C23" s="209" t="s">
        <v>175</v>
      </c>
      <c r="D23" s="211" t="s">
        <v>176</v>
      </c>
      <c r="E23" s="213" t="s">
        <v>177</v>
      </c>
      <c r="F23" s="215" t="s">
        <v>178</v>
      </c>
      <c r="G23" s="209" t="s">
        <v>179</v>
      </c>
    </row>
    <row r="24" spans="1:7" ht="15" customHeight="1">
      <c r="A24" s="220"/>
      <c r="B24" s="221"/>
      <c r="C24" s="210"/>
      <c r="D24" s="212"/>
      <c r="E24" s="214"/>
      <c r="F24" s="216"/>
      <c r="G24" s="210"/>
    </row>
    <row r="25" spans="1:7" ht="15.75" customHeight="1">
      <c r="A25" s="220" t="s">
        <v>38</v>
      </c>
      <c r="B25" s="221">
        <v>10</v>
      </c>
      <c r="C25" s="209" t="s">
        <v>116</v>
      </c>
      <c r="D25" s="211" t="s">
        <v>117</v>
      </c>
      <c r="E25" s="213" t="s">
        <v>118</v>
      </c>
      <c r="F25" s="215" t="s">
        <v>119</v>
      </c>
      <c r="G25" s="209" t="s">
        <v>120</v>
      </c>
    </row>
    <row r="26" spans="1:7" ht="15" customHeight="1">
      <c r="A26" s="220"/>
      <c r="B26" s="221"/>
      <c r="C26" s="210"/>
      <c r="D26" s="212"/>
      <c r="E26" s="214"/>
      <c r="F26" s="216"/>
      <c r="G26" s="210"/>
    </row>
    <row r="27" spans="1:7" ht="12.75" customHeight="1">
      <c r="A27" s="220" t="s">
        <v>39</v>
      </c>
      <c r="B27" s="221">
        <v>11</v>
      </c>
      <c r="C27" s="209" t="s">
        <v>67</v>
      </c>
      <c r="D27" s="211" t="s">
        <v>68</v>
      </c>
      <c r="E27" s="213" t="s">
        <v>65</v>
      </c>
      <c r="F27" s="215"/>
      <c r="G27" s="209" t="s">
        <v>66</v>
      </c>
    </row>
    <row r="28" spans="1:7" ht="15" customHeight="1">
      <c r="A28" s="220"/>
      <c r="B28" s="221"/>
      <c r="C28" s="210"/>
      <c r="D28" s="217"/>
      <c r="E28" s="214"/>
      <c r="F28" s="216"/>
      <c r="G28" s="210"/>
    </row>
    <row r="29" spans="1:7" ht="12.75" customHeight="1">
      <c r="A29" s="220" t="s">
        <v>40</v>
      </c>
      <c r="B29" s="221">
        <v>12</v>
      </c>
      <c r="C29" s="209" t="s">
        <v>80</v>
      </c>
      <c r="D29" s="211" t="s">
        <v>81</v>
      </c>
      <c r="E29" s="213" t="s">
        <v>82</v>
      </c>
      <c r="F29" s="215" t="s">
        <v>83</v>
      </c>
      <c r="G29" s="209" t="s">
        <v>84</v>
      </c>
    </row>
    <row r="30" spans="1:7" ht="15" customHeight="1">
      <c r="A30" s="220"/>
      <c r="B30" s="221"/>
      <c r="C30" s="210"/>
      <c r="D30" s="212"/>
      <c r="E30" s="214"/>
      <c r="F30" s="216"/>
      <c r="G30" s="210"/>
    </row>
    <row r="31" spans="1:7" ht="12.75" customHeight="1">
      <c r="A31" s="220" t="s">
        <v>41</v>
      </c>
      <c r="B31" s="221">
        <v>13</v>
      </c>
      <c r="C31" s="209" t="s">
        <v>102</v>
      </c>
      <c r="D31" s="211" t="s">
        <v>103</v>
      </c>
      <c r="E31" s="213" t="s">
        <v>104</v>
      </c>
      <c r="F31" s="215" t="s">
        <v>105</v>
      </c>
      <c r="G31" s="209" t="s">
        <v>106</v>
      </c>
    </row>
    <row r="32" spans="1:7" ht="15" customHeight="1">
      <c r="A32" s="220"/>
      <c r="B32" s="221"/>
      <c r="C32" s="210"/>
      <c r="D32" s="212"/>
      <c r="E32" s="214"/>
      <c r="F32" s="216"/>
      <c r="G32" s="210"/>
    </row>
    <row r="33" spans="1:7" ht="15.75" customHeight="1">
      <c r="A33" s="220" t="s">
        <v>42</v>
      </c>
      <c r="B33" s="221">
        <v>14</v>
      </c>
      <c r="C33" s="209" t="s">
        <v>160</v>
      </c>
      <c r="D33" s="211" t="s">
        <v>161</v>
      </c>
      <c r="E33" s="213" t="s">
        <v>162</v>
      </c>
      <c r="F33" s="215" t="s">
        <v>163</v>
      </c>
      <c r="G33" s="209" t="s">
        <v>164</v>
      </c>
    </row>
    <row r="34" spans="1:7" ht="12.75" customHeight="1">
      <c r="A34" s="220"/>
      <c r="B34" s="221"/>
      <c r="C34" s="210"/>
      <c r="D34" s="212"/>
      <c r="E34" s="214"/>
      <c r="F34" s="216"/>
      <c r="G34" s="210"/>
    </row>
    <row r="35" spans="1:7" ht="12.75" customHeight="1">
      <c r="A35" s="220" t="s">
        <v>43</v>
      </c>
      <c r="B35" s="221">
        <v>15</v>
      </c>
      <c r="C35" s="209" t="s">
        <v>168</v>
      </c>
      <c r="D35" s="211" t="s">
        <v>169</v>
      </c>
      <c r="E35" s="213" t="s">
        <v>167</v>
      </c>
      <c r="F35" s="215"/>
      <c r="G35" s="209" t="s">
        <v>164</v>
      </c>
    </row>
    <row r="36" spans="1:7" ht="12.75" customHeight="1">
      <c r="A36" s="220"/>
      <c r="B36" s="221"/>
      <c r="C36" s="210"/>
      <c r="D36" s="212"/>
      <c r="E36" s="214"/>
      <c r="F36" s="216"/>
      <c r="G36" s="210"/>
    </row>
    <row r="37" spans="1:7" ht="12.75" customHeight="1">
      <c r="A37" s="220" t="s">
        <v>44</v>
      </c>
      <c r="B37" s="221">
        <v>16</v>
      </c>
      <c r="C37" s="209" t="s">
        <v>150</v>
      </c>
      <c r="D37" s="211" t="s">
        <v>148</v>
      </c>
      <c r="E37" s="213" t="s">
        <v>151</v>
      </c>
      <c r="F37" s="215"/>
      <c r="G37" s="209" t="s">
        <v>152</v>
      </c>
    </row>
    <row r="38" spans="1:7" ht="12.75" customHeight="1">
      <c r="A38" s="220"/>
      <c r="B38" s="221"/>
      <c r="C38" s="210"/>
      <c r="D38" s="212"/>
      <c r="E38" s="214"/>
      <c r="F38" s="216"/>
      <c r="G38" s="210"/>
    </row>
    <row r="39" spans="1:7" ht="12.75" customHeight="1">
      <c r="A39" s="220" t="s">
        <v>45</v>
      </c>
      <c r="B39" s="221">
        <v>17</v>
      </c>
      <c r="C39" s="209" t="s">
        <v>69</v>
      </c>
      <c r="D39" s="211" t="s">
        <v>70</v>
      </c>
      <c r="E39" s="213" t="s">
        <v>65</v>
      </c>
      <c r="F39" s="215" t="s">
        <v>71</v>
      </c>
      <c r="G39" s="209" t="s">
        <v>72</v>
      </c>
    </row>
    <row r="40" spans="1:7" ht="12.75" customHeight="1">
      <c r="A40" s="220"/>
      <c r="B40" s="221"/>
      <c r="C40" s="210"/>
      <c r="D40" s="212"/>
      <c r="E40" s="214"/>
      <c r="F40" s="216"/>
      <c r="G40" s="210"/>
    </row>
    <row r="41" spans="1:7" ht="12.75" customHeight="1">
      <c r="A41" s="220" t="s">
        <v>46</v>
      </c>
      <c r="B41" s="221">
        <v>18</v>
      </c>
      <c r="C41" s="209" t="s">
        <v>153</v>
      </c>
      <c r="D41" s="211" t="s">
        <v>154</v>
      </c>
      <c r="E41" s="213" t="s">
        <v>133</v>
      </c>
      <c r="F41" s="215"/>
      <c r="G41" s="209" t="s">
        <v>135</v>
      </c>
    </row>
    <row r="42" spans="1:7" ht="12.75" customHeight="1">
      <c r="A42" s="220"/>
      <c r="B42" s="221"/>
      <c r="C42" s="210"/>
      <c r="D42" s="212"/>
      <c r="E42" s="214"/>
      <c r="F42" s="216"/>
      <c r="G42" s="210"/>
    </row>
    <row r="43" spans="1:7" ht="12.75" customHeight="1">
      <c r="A43" s="220" t="s">
        <v>180</v>
      </c>
      <c r="B43" s="221">
        <v>19</v>
      </c>
      <c r="C43" s="209" t="s">
        <v>144</v>
      </c>
      <c r="D43" s="211" t="s">
        <v>145</v>
      </c>
      <c r="E43" s="213" t="s">
        <v>126</v>
      </c>
      <c r="F43" s="215"/>
      <c r="G43" s="209" t="s">
        <v>146</v>
      </c>
    </row>
    <row r="44" spans="1:7" ht="12.75" customHeight="1">
      <c r="A44" s="220"/>
      <c r="B44" s="221"/>
      <c r="C44" s="210"/>
      <c r="D44" s="212"/>
      <c r="E44" s="214"/>
      <c r="F44" s="216"/>
      <c r="G44" s="210"/>
    </row>
    <row r="45" spans="1:7" ht="12.75" customHeight="1">
      <c r="A45" s="220" t="s">
        <v>47</v>
      </c>
      <c r="B45" s="221">
        <v>20</v>
      </c>
      <c r="C45" s="209" t="s">
        <v>131</v>
      </c>
      <c r="D45" s="211" t="s">
        <v>132</v>
      </c>
      <c r="E45" s="213" t="s">
        <v>133</v>
      </c>
      <c r="F45" s="215" t="s">
        <v>134</v>
      </c>
      <c r="G45" s="209" t="s">
        <v>135</v>
      </c>
    </row>
    <row r="46" spans="1:7" ht="12.75" customHeight="1">
      <c r="A46" s="220"/>
      <c r="B46" s="221"/>
      <c r="C46" s="210"/>
      <c r="D46" s="212"/>
      <c r="E46" s="214"/>
      <c r="F46" s="216"/>
      <c r="G46" s="210"/>
    </row>
    <row r="47" spans="1:7" ht="12.75" customHeight="1">
      <c r="A47" s="220" t="s">
        <v>27</v>
      </c>
      <c r="B47" s="221">
        <v>21</v>
      </c>
      <c r="C47" s="209" t="s">
        <v>85</v>
      </c>
      <c r="D47" s="211" t="s">
        <v>86</v>
      </c>
      <c r="E47" s="213" t="s">
        <v>87</v>
      </c>
      <c r="F47" s="215"/>
      <c r="G47" s="209" t="s">
        <v>88</v>
      </c>
    </row>
    <row r="48" spans="1:7" ht="12.75" customHeight="1">
      <c r="A48" s="220"/>
      <c r="B48" s="221"/>
      <c r="C48" s="210"/>
      <c r="D48" s="212"/>
      <c r="E48" s="214"/>
      <c r="F48" s="216"/>
      <c r="G48" s="210"/>
    </row>
    <row r="49" spans="1:7" ht="12.75" customHeight="1">
      <c r="A49" s="220" t="s">
        <v>48</v>
      </c>
      <c r="B49" s="221">
        <v>22</v>
      </c>
      <c r="C49" s="209" t="s">
        <v>97</v>
      </c>
      <c r="D49" s="211" t="s">
        <v>98</v>
      </c>
      <c r="E49" s="213" t="s">
        <v>99</v>
      </c>
      <c r="F49" s="215" t="s">
        <v>100</v>
      </c>
      <c r="G49" s="209" t="s">
        <v>101</v>
      </c>
    </row>
    <row r="50" spans="1:7" ht="12.75" customHeight="1">
      <c r="A50" s="220"/>
      <c r="B50" s="221"/>
      <c r="C50" s="210"/>
      <c r="D50" s="212"/>
      <c r="E50" s="214"/>
      <c r="F50" s="216"/>
      <c r="G50" s="210"/>
    </row>
    <row r="51" spans="1:7" ht="12.75" customHeight="1">
      <c r="A51" s="220" t="s">
        <v>49</v>
      </c>
      <c r="B51" s="221">
        <v>23</v>
      </c>
      <c r="C51" s="209" t="s">
        <v>155</v>
      </c>
      <c r="D51" s="211" t="s">
        <v>156</v>
      </c>
      <c r="E51" s="213" t="s">
        <v>157</v>
      </c>
      <c r="F51" s="215" t="s">
        <v>158</v>
      </c>
      <c r="G51" s="209" t="s">
        <v>159</v>
      </c>
    </row>
    <row r="52" spans="1:7" ht="12.75" customHeight="1">
      <c r="A52" s="220"/>
      <c r="B52" s="221"/>
      <c r="C52" s="210"/>
      <c r="D52" s="212"/>
      <c r="E52" s="214"/>
      <c r="F52" s="216"/>
      <c r="G52" s="210"/>
    </row>
    <row r="53" spans="1:7" ht="12.75" customHeight="1">
      <c r="A53" s="220" t="s">
        <v>50</v>
      </c>
      <c r="B53" s="221">
        <v>24</v>
      </c>
      <c r="C53" s="209" t="s">
        <v>170</v>
      </c>
      <c r="D53" s="211" t="s">
        <v>171</v>
      </c>
      <c r="E53" s="213" t="s">
        <v>172</v>
      </c>
      <c r="F53" s="215" t="s">
        <v>173</v>
      </c>
      <c r="G53" s="209" t="s">
        <v>174</v>
      </c>
    </row>
    <row r="54" spans="1:7" ht="12.75" customHeight="1">
      <c r="A54" s="220"/>
      <c r="B54" s="221"/>
      <c r="C54" s="210"/>
      <c r="D54" s="212"/>
      <c r="E54" s="214"/>
      <c r="F54" s="216"/>
      <c r="G54" s="210"/>
    </row>
    <row r="55" spans="1:7" ht="12.75" customHeight="1">
      <c r="A55" s="220" t="s">
        <v>29</v>
      </c>
      <c r="B55" s="221">
        <v>25</v>
      </c>
      <c r="C55" s="209" t="s">
        <v>165</v>
      </c>
      <c r="D55" s="211" t="s">
        <v>166</v>
      </c>
      <c r="E55" s="213" t="s">
        <v>167</v>
      </c>
      <c r="F55" s="215"/>
      <c r="G55" s="209" t="s">
        <v>164</v>
      </c>
    </row>
    <row r="56" spans="1:7" ht="12.75" customHeight="1">
      <c r="A56" s="220"/>
      <c r="B56" s="221"/>
      <c r="C56" s="210"/>
      <c r="D56" s="212"/>
      <c r="E56" s="214"/>
      <c r="F56" s="216"/>
      <c r="G56" s="210"/>
    </row>
    <row r="57" spans="1:7" ht="12.75" customHeight="1">
      <c r="A57" s="220" t="s">
        <v>181</v>
      </c>
      <c r="B57" s="221">
        <v>26</v>
      </c>
      <c r="C57" s="209" t="s">
        <v>112</v>
      </c>
      <c r="D57" s="211" t="s">
        <v>113</v>
      </c>
      <c r="E57" s="213" t="s">
        <v>104</v>
      </c>
      <c r="F57" s="215" t="s">
        <v>114</v>
      </c>
      <c r="G57" s="209" t="s">
        <v>115</v>
      </c>
    </row>
    <row r="58" spans="1:7" ht="12.75" customHeight="1">
      <c r="A58" s="220"/>
      <c r="B58" s="221"/>
      <c r="C58" s="210"/>
      <c r="D58" s="212"/>
      <c r="E58" s="214"/>
      <c r="F58" s="216"/>
      <c r="G58" s="210"/>
    </row>
    <row r="59" spans="1:7" ht="12.75" customHeight="1">
      <c r="A59" s="220" t="s">
        <v>31</v>
      </c>
      <c r="B59" s="221">
        <v>27</v>
      </c>
      <c r="C59" s="209" t="s">
        <v>121</v>
      </c>
      <c r="D59" s="211" t="s">
        <v>122</v>
      </c>
      <c r="E59" s="213" t="s">
        <v>123</v>
      </c>
      <c r="F59" s="215" t="s">
        <v>124</v>
      </c>
      <c r="G59" s="209" t="s">
        <v>125</v>
      </c>
    </row>
    <row r="60" spans="1:7" ht="12.75" customHeight="1">
      <c r="A60" s="220"/>
      <c r="B60" s="221"/>
      <c r="C60" s="210"/>
      <c r="D60" s="212"/>
      <c r="E60" s="214"/>
      <c r="F60" s="216"/>
      <c r="G60" s="210"/>
    </row>
    <row r="61" spans="1:7" ht="12.75">
      <c r="A61" s="220" t="s">
        <v>33</v>
      </c>
      <c r="B61" s="221">
        <v>28</v>
      </c>
      <c r="C61" s="209" t="s">
        <v>94</v>
      </c>
      <c r="D61" s="211" t="s">
        <v>95</v>
      </c>
      <c r="E61" s="213" t="s">
        <v>91</v>
      </c>
      <c r="F61" s="215" t="s">
        <v>96</v>
      </c>
      <c r="G61" s="209" t="s">
        <v>93</v>
      </c>
    </row>
    <row r="62" spans="1:7" ht="12.75">
      <c r="A62" s="220"/>
      <c r="B62" s="221"/>
      <c r="C62" s="210"/>
      <c r="D62" s="212"/>
      <c r="E62" s="214"/>
      <c r="F62" s="216"/>
      <c r="G62" s="210"/>
    </row>
    <row r="63" spans="1:7" ht="12.75">
      <c r="A63" s="220" t="s">
        <v>51</v>
      </c>
      <c r="B63" s="221">
        <v>29</v>
      </c>
      <c r="C63" s="209" t="s">
        <v>127</v>
      </c>
      <c r="D63" s="211" t="s">
        <v>128</v>
      </c>
      <c r="E63" s="213" t="s">
        <v>126</v>
      </c>
      <c r="F63" s="215" t="s">
        <v>129</v>
      </c>
      <c r="G63" s="209" t="s">
        <v>130</v>
      </c>
    </row>
    <row r="64" spans="1:7" ht="12.75">
      <c r="A64" s="220"/>
      <c r="B64" s="221"/>
      <c r="C64" s="210"/>
      <c r="D64" s="212"/>
      <c r="E64" s="214"/>
      <c r="F64" s="216"/>
      <c r="G64" s="210"/>
    </row>
  </sheetData>
  <sheetProtection/>
  <mergeCells count="214">
    <mergeCell ref="A7:A8"/>
    <mergeCell ref="A5:A6"/>
    <mergeCell ref="F5:F6"/>
    <mergeCell ref="F7:F8"/>
    <mergeCell ref="B5:B6"/>
    <mergeCell ref="C5:C6"/>
    <mergeCell ref="D5:D6"/>
    <mergeCell ref="E5:E6"/>
    <mergeCell ref="B7:B8"/>
    <mergeCell ref="D7:D8"/>
    <mergeCell ref="A63:A64"/>
    <mergeCell ref="B63:B64"/>
    <mergeCell ref="F61:F62"/>
    <mergeCell ref="F29:F30"/>
    <mergeCell ref="A61:A62"/>
    <mergeCell ref="B61:B62"/>
    <mergeCell ref="A59:A60"/>
    <mergeCell ref="B59:B60"/>
    <mergeCell ref="C59:C60"/>
    <mergeCell ref="A57:A58"/>
    <mergeCell ref="G61:G62"/>
    <mergeCell ref="E59:E60"/>
    <mergeCell ref="G59:G60"/>
    <mergeCell ref="F11:F12"/>
    <mergeCell ref="F13:F14"/>
    <mergeCell ref="F15:F16"/>
    <mergeCell ref="F17:F18"/>
    <mergeCell ref="E61:E62"/>
    <mergeCell ref="G57:G58"/>
    <mergeCell ref="G55:G56"/>
    <mergeCell ref="B57:B58"/>
    <mergeCell ref="E57:E58"/>
    <mergeCell ref="C57:C58"/>
    <mergeCell ref="D57:D58"/>
    <mergeCell ref="A53:A54"/>
    <mergeCell ref="B53:B54"/>
    <mergeCell ref="F57:F58"/>
    <mergeCell ref="F59:F60"/>
    <mergeCell ref="A55:A56"/>
    <mergeCell ref="B55:B56"/>
    <mergeCell ref="C55:C56"/>
    <mergeCell ref="D55:D56"/>
    <mergeCell ref="E55:E56"/>
    <mergeCell ref="F53:F54"/>
    <mergeCell ref="F55:F56"/>
    <mergeCell ref="F51:F52"/>
    <mergeCell ref="E53:E54"/>
    <mergeCell ref="G53:G54"/>
    <mergeCell ref="E51:E52"/>
    <mergeCell ref="G51:G52"/>
    <mergeCell ref="C51:C52"/>
    <mergeCell ref="D51:D52"/>
    <mergeCell ref="A47:A48"/>
    <mergeCell ref="B47:B48"/>
    <mergeCell ref="A51:A52"/>
    <mergeCell ref="B51:B52"/>
    <mergeCell ref="A49:A50"/>
    <mergeCell ref="B49:B50"/>
    <mergeCell ref="C49:C50"/>
    <mergeCell ref="D49:D50"/>
    <mergeCell ref="G45:G46"/>
    <mergeCell ref="E49:E50"/>
    <mergeCell ref="G49:G50"/>
    <mergeCell ref="F47:F48"/>
    <mergeCell ref="F49:F50"/>
    <mergeCell ref="E47:E48"/>
    <mergeCell ref="G47:G48"/>
    <mergeCell ref="A39:A40"/>
    <mergeCell ref="F43:F44"/>
    <mergeCell ref="F45:F46"/>
    <mergeCell ref="A45:A46"/>
    <mergeCell ref="B45:B46"/>
    <mergeCell ref="C45:C46"/>
    <mergeCell ref="D45:D46"/>
    <mergeCell ref="A43:A44"/>
    <mergeCell ref="E45:E46"/>
    <mergeCell ref="D43:D44"/>
    <mergeCell ref="C43:C44"/>
    <mergeCell ref="D47:D48"/>
    <mergeCell ref="C47:C48"/>
    <mergeCell ref="A41:A42"/>
    <mergeCell ref="B41:B42"/>
    <mergeCell ref="C41:C42"/>
    <mergeCell ref="D41:D42"/>
    <mergeCell ref="B31:B32"/>
    <mergeCell ref="B33:B34"/>
    <mergeCell ref="B35:B36"/>
    <mergeCell ref="G43:G44"/>
    <mergeCell ref="E41:E42"/>
    <mergeCell ref="G41:G42"/>
    <mergeCell ref="F39:F40"/>
    <mergeCell ref="F41:F42"/>
    <mergeCell ref="B43:B44"/>
    <mergeCell ref="E43:E44"/>
    <mergeCell ref="A31:A32"/>
    <mergeCell ref="A33:A34"/>
    <mergeCell ref="A35:A36"/>
    <mergeCell ref="A37:A38"/>
    <mergeCell ref="G37:G38"/>
    <mergeCell ref="F37:F38"/>
    <mergeCell ref="D35:D36"/>
    <mergeCell ref="B39:B40"/>
    <mergeCell ref="E39:E40"/>
    <mergeCell ref="G39:G40"/>
    <mergeCell ref="D39:D40"/>
    <mergeCell ref="C39:C40"/>
    <mergeCell ref="E33:E34"/>
    <mergeCell ref="G33:G34"/>
    <mergeCell ref="F33:F34"/>
    <mergeCell ref="B37:B38"/>
    <mergeCell ref="E35:E36"/>
    <mergeCell ref="G35:G36"/>
    <mergeCell ref="F35:F36"/>
    <mergeCell ref="C37:C38"/>
    <mergeCell ref="D37:D38"/>
    <mergeCell ref="E37:E38"/>
    <mergeCell ref="G9:G10"/>
    <mergeCell ref="E13:E14"/>
    <mergeCell ref="G13:G14"/>
    <mergeCell ref="E11:E12"/>
    <mergeCell ref="G11:G12"/>
    <mergeCell ref="E31:E32"/>
    <mergeCell ref="G31:G32"/>
    <mergeCell ref="F31:F32"/>
    <mergeCell ref="A9:A10"/>
    <mergeCell ref="B9:B10"/>
    <mergeCell ref="C9:C10"/>
    <mergeCell ref="D9:D10"/>
    <mergeCell ref="E17:E18"/>
    <mergeCell ref="G17:G18"/>
    <mergeCell ref="D13:D14"/>
    <mergeCell ref="G5:G6"/>
    <mergeCell ref="E7:E8"/>
    <mergeCell ref="G7:G8"/>
    <mergeCell ref="A11:A12"/>
    <mergeCell ref="B11:B12"/>
    <mergeCell ref="C11:C12"/>
    <mergeCell ref="D11:D12"/>
    <mergeCell ref="F9:F10"/>
    <mergeCell ref="C7:C8"/>
    <mergeCell ref="E9:E10"/>
    <mergeCell ref="A13:A14"/>
    <mergeCell ref="B13:B14"/>
    <mergeCell ref="E15:E16"/>
    <mergeCell ref="G15:G16"/>
    <mergeCell ref="C15:C16"/>
    <mergeCell ref="D15:D16"/>
    <mergeCell ref="C13:C14"/>
    <mergeCell ref="A15:A16"/>
    <mergeCell ref="B15:B16"/>
    <mergeCell ref="A17:A18"/>
    <mergeCell ref="B17:B18"/>
    <mergeCell ref="F19:F20"/>
    <mergeCell ref="F21:F22"/>
    <mergeCell ref="A19:A20"/>
    <mergeCell ref="B19:B20"/>
    <mergeCell ref="C19:C20"/>
    <mergeCell ref="D19:D20"/>
    <mergeCell ref="C21:C22"/>
    <mergeCell ref="D21:D22"/>
    <mergeCell ref="D25:D26"/>
    <mergeCell ref="C25:C26"/>
    <mergeCell ref="A21:A22"/>
    <mergeCell ref="B21:B22"/>
    <mergeCell ref="C23:C24"/>
    <mergeCell ref="D23:D24"/>
    <mergeCell ref="A23:A24"/>
    <mergeCell ref="B23:B24"/>
    <mergeCell ref="A25:A26"/>
    <mergeCell ref="B25:B26"/>
    <mergeCell ref="A29:A30"/>
    <mergeCell ref="B29:B30"/>
    <mergeCell ref="A27:A28"/>
    <mergeCell ref="B27:B28"/>
    <mergeCell ref="G25:G26"/>
    <mergeCell ref="E29:E30"/>
    <mergeCell ref="G29:G30"/>
    <mergeCell ref="E23:E24"/>
    <mergeCell ref="G23:G24"/>
    <mergeCell ref="E25:E26"/>
    <mergeCell ref="F23:F24"/>
    <mergeCell ref="F25:F26"/>
    <mergeCell ref="G19:G20"/>
    <mergeCell ref="E21:E22"/>
    <mergeCell ref="A1:G1"/>
    <mergeCell ref="A3:G3"/>
    <mergeCell ref="D4:E4"/>
    <mergeCell ref="C2:F2"/>
    <mergeCell ref="C17:C18"/>
    <mergeCell ref="D17:D18"/>
    <mergeCell ref="E19:E20"/>
    <mergeCell ref="G21:G22"/>
    <mergeCell ref="C29:C30"/>
    <mergeCell ref="D29:D30"/>
    <mergeCell ref="E27:E28"/>
    <mergeCell ref="G27:G28"/>
    <mergeCell ref="F27:F28"/>
    <mergeCell ref="C27:C28"/>
    <mergeCell ref="D27:D28"/>
    <mergeCell ref="G63:G64"/>
    <mergeCell ref="C63:C64"/>
    <mergeCell ref="D63:D64"/>
    <mergeCell ref="E63:E64"/>
    <mergeCell ref="F63:F64"/>
    <mergeCell ref="C61:C62"/>
    <mergeCell ref="D61:D62"/>
    <mergeCell ref="C53:C54"/>
    <mergeCell ref="D53:D54"/>
    <mergeCell ref="D59:D60"/>
    <mergeCell ref="C31:C32"/>
    <mergeCell ref="D31:D32"/>
    <mergeCell ref="C35:C36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27" sqref="A1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1" t="str">
        <f>HYPERLINK('[1]реквизиты'!$A$2)</f>
        <v>Чемпионат Сибирского Федерального округа по самбо среди мужчин</v>
      </c>
      <c r="B1" s="231"/>
      <c r="C1" s="231"/>
      <c r="D1" s="231"/>
      <c r="E1" s="231"/>
      <c r="F1" s="231"/>
      <c r="G1" s="231"/>
      <c r="H1" s="231"/>
    </row>
    <row r="2" spans="4:6" ht="15.75">
      <c r="D2" s="90"/>
      <c r="E2" s="223" t="str">
        <f>HYPERLINK('пр.взв.'!D4)</f>
        <v>в.к. 68  кг.</v>
      </c>
      <c r="F2" s="223"/>
    </row>
    <row r="3" ht="12.75">
      <c r="C3" s="91" t="s">
        <v>189</v>
      </c>
    </row>
    <row r="4" ht="12.75">
      <c r="C4" s="92" t="s">
        <v>14</v>
      </c>
    </row>
    <row r="5" spans="1:8" ht="12.75">
      <c r="A5" s="207" t="s">
        <v>15</v>
      </c>
      <c r="B5" s="207" t="s">
        <v>5</v>
      </c>
      <c r="C5" s="212" t="s">
        <v>6</v>
      </c>
      <c r="D5" s="207" t="s">
        <v>16</v>
      </c>
      <c r="E5" s="207" t="s">
        <v>17</v>
      </c>
      <c r="F5" s="207" t="s">
        <v>18</v>
      </c>
      <c r="G5" s="207" t="s">
        <v>19</v>
      </c>
      <c r="H5" s="207" t="s">
        <v>20</v>
      </c>
    </row>
    <row r="6" spans="1:8" ht="12.75">
      <c r="A6" s="222"/>
      <c r="B6" s="222"/>
      <c r="C6" s="222"/>
      <c r="D6" s="222"/>
      <c r="E6" s="222"/>
      <c r="F6" s="222"/>
      <c r="G6" s="222"/>
      <c r="H6" s="222"/>
    </row>
    <row r="7" spans="1:8" ht="12.75">
      <c r="A7" s="230"/>
      <c r="B7" s="227">
        <v>23</v>
      </c>
      <c r="C7" s="228" t="str">
        <f>VLOOKUP(B7,'пр.взв.'!B7:C64,2,FALSE)</f>
        <v>Рябов Сергей Владимирович</v>
      </c>
      <c r="D7" s="224" t="str">
        <f>VLOOKUP(B7,'пр.взв.'!B7:D64,3,FALSE)</f>
        <v>16.07.1989, МС</v>
      </c>
      <c r="E7" s="224" t="str">
        <f>VLOOKUP(B7,'пр.взв.'!B7:E64,4,FALSE)</f>
        <v>СФО, Красноярский</v>
      </c>
      <c r="F7" s="225"/>
      <c r="G7" s="229"/>
      <c r="H7" s="207"/>
    </row>
    <row r="8" spans="1:8" ht="12.75">
      <c r="A8" s="230"/>
      <c r="B8" s="207"/>
      <c r="C8" s="228"/>
      <c r="D8" s="224"/>
      <c r="E8" s="224"/>
      <c r="F8" s="225"/>
      <c r="G8" s="229"/>
      <c r="H8" s="207"/>
    </row>
    <row r="9" spans="1:8" ht="12.75">
      <c r="A9" s="226"/>
      <c r="B9" s="227">
        <v>22</v>
      </c>
      <c r="C9" s="228" t="str">
        <f>VLOOKUP(B9,'пр.взв.'!B7:C64,2,FALSE)</f>
        <v>Цечоев Мовсар Хасанович</v>
      </c>
      <c r="D9" s="224" t="str">
        <f>VLOOKUP(B9,'пр.взв.'!B7:D64,3,FALSE)</f>
        <v>16.11.1989, КМС</v>
      </c>
      <c r="E9" s="224" t="str">
        <f>VLOOKUP(B9,'пр.взв.'!B7:E64,4,FALSE)</f>
        <v>СФО, Новосибирская, Новосибирск,Д</v>
      </c>
      <c r="F9" s="225"/>
      <c r="G9" s="207"/>
      <c r="H9" s="207"/>
    </row>
    <row r="10" spans="1:8" ht="12.75">
      <c r="A10" s="226"/>
      <c r="B10" s="207"/>
      <c r="C10" s="228"/>
      <c r="D10" s="224"/>
      <c r="E10" s="224"/>
      <c r="F10" s="225"/>
      <c r="G10" s="207"/>
      <c r="H10" s="20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23" t="str">
        <f>HYPERLINK('пр.взв.'!D4)</f>
        <v>в.к. 68  кг.</v>
      </c>
      <c r="F16" s="223"/>
    </row>
    <row r="17" spans="1:8" ht="12.75">
      <c r="A17" s="207" t="s">
        <v>15</v>
      </c>
      <c r="B17" s="207" t="s">
        <v>5</v>
      </c>
      <c r="C17" s="212" t="s">
        <v>6</v>
      </c>
      <c r="D17" s="207" t="s">
        <v>16</v>
      </c>
      <c r="E17" s="207" t="s">
        <v>17</v>
      </c>
      <c r="F17" s="207" t="s">
        <v>18</v>
      </c>
      <c r="G17" s="207" t="s">
        <v>19</v>
      </c>
      <c r="H17" s="207" t="s">
        <v>20</v>
      </c>
    </row>
    <row r="18" spans="1:8" ht="12.75">
      <c r="A18" s="222"/>
      <c r="B18" s="222"/>
      <c r="C18" s="222"/>
      <c r="D18" s="222"/>
      <c r="E18" s="222"/>
      <c r="F18" s="222"/>
      <c r="G18" s="222"/>
      <c r="H18" s="222"/>
    </row>
    <row r="19" spans="1:8" ht="12.75">
      <c r="A19" s="230"/>
      <c r="B19" s="227">
        <v>16</v>
      </c>
      <c r="C19" s="228" t="str">
        <f>VLOOKUP(B19,'пр.взв.'!B7:C64,2,FALSE)</f>
        <v>Иванов Михаил Валерьевич</v>
      </c>
      <c r="D19" s="224" t="str">
        <f>VLOOKUP(B19,'пр.взв.'!B7:D64,3,FALSE)</f>
        <v>08.07.1990, КМС</v>
      </c>
      <c r="E19" s="224" t="str">
        <f>VLOOKUP(B19,'пр.взв.'!B7:E64,4,FALSE)</f>
        <v>СФО, Иркутская</v>
      </c>
      <c r="F19" s="225"/>
      <c r="G19" s="229"/>
      <c r="H19" s="207"/>
    </row>
    <row r="20" spans="1:8" ht="12.75">
      <c r="A20" s="230"/>
      <c r="B20" s="207"/>
      <c r="C20" s="228"/>
      <c r="D20" s="224"/>
      <c r="E20" s="224"/>
      <c r="F20" s="225"/>
      <c r="G20" s="229"/>
      <c r="H20" s="207"/>
    </row>
    <row r="21" spans="1:8" ht="12.75">
      <c r="A21" s="226"/>
      <c r="B21" s="227">
        <v>17</v>
      </c>
      <c r="C21" s="228" t="str">
        <f>VLOOKUP(B21,'пр.взв.'!B7:C64,2,FALSE)</f>
        <v>Юдников Илья Леонидович</v>
      </c>
      <c r="D21" s="224" t="str">
        <f>VLOOKUP(B21,'пр.взв.'!B7:D64,3,FALSE)</f>
        <v>16.04.1989, КМС</v>
      </c>
      <c r="E21" s="224" t="str">
        <f>VLOOKUP(B21,'пр.взв.'!B7:E64,4,FALSE)</f>
        <v>СФО, Кемеровская, Прокопьевск, МО</v>
      </c>
      <c r="F21" s="225"/>
      <c r="G21" s="207"/>
      <c r="H21" s="207"/>
    </row>
    <row r="22" spans="1:8" ht="12.75">
      <c r="A22" s="226"/>
      <c r="B22" s="207"/>
      <c r="C22" s="228"/>
      <c r="D22" s="224"/>
      <c r="E22" s="224"/>
      <c r="F22" s="225"/>
      <c r="G22" s="207"/>
      <c r="H22" s="20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23" t="str">
        <f>HYPERLINK('пр.взв.'!D4)</f>
        <v>в.к. 68  кг.</v>
      </c>
      <c r="F29" s="223"/>
    </row>
    <row r="30" spans="1:8" ht="12.75">
      <c r="A30" s="207" t="s">
        <v>15</v>
      </c>
      <c r="B30" s="207" t="s">
        <v>5</v>
      </c>
      <c r="C30" s="212" t="s">
        <v>6</v>
      </c>
      <c r="D30" s="207" t="s">
        <v>16</v>
      </c>
      <c r="E30" s="207" t="s">
        <v>17</v>
      </c>
      <c r="F30" s="207" t="s">
        <v>18</v>
      </c>
      <c r="G30" s="207" t="s">
        <v>19</v>
      </c>
      <c r="H30" s="207" t="s">
        <v>20</v>
      </c>
    </row>
    <row r="31" spans="1:8" ht="12.75">
      <c r="A31" s="222"/>
      <c r="B31" s="222"/>
      <c r="C31" s="222"/>
      <c r="D31" s="222"/>
      <c r="E31" s="222"/>
      <c r="F31" s="222"/>
      <c r="G31" s="222"/>
      <c r="H31" s="222"/>
    </row>
    <row r="32" spans="1:8" ht="12.75">
      <c r="A32" s="230"/>
      <c r="B32" s="227">
        <v>7</v>
      </c>
      <c r="C32" s="228" t="str">
        <f>VLOOKUP(B32,'пр.взв.'!B7:C64,2,FALSE)</f>
        <v>Савич Сергей Александрович</v>
      </c>
      <c r="D32" s="224" t="str">
        <f>VLOOKUP(B32,'пр.взв.'!B7:D75,3,FALSE)</f>
        <v>03.12.1983, МСМК</v>
      </c>
      <c r="E32" s="224" t="str">
        <f>VLOOKUP(B32,'пр.взв.'!B7:E75,4,FALSE)</f>
        <v>СФО, Кемеровская, Новокузнецк, Д</v>
      </c>
      <c r="F32" s="225"/>
      <c r="G32" s="229"/>
      <c r="H32" s="207"/>
    </row>
    <row r="33" spans="1:8" ht="12.75">
      <c r="A33" s="230"/>
      <c r="B33" s="207"/>
      <c r="C33" s="228"/>
      <c r="D33" s="224"/>
      <c r="E33" s="224"/>
      <c r="F33" s="225"/>
      <c r="G33" s="229"/>
      <c r="H33" s="207"/>
    </row>
    <row r="34" spans="1:8" ht="12.75">
      <c r="A34" s="226"/>
      <c r="B34" s="227">
        <v>24</v>
      </c>
      <c r="C34" s="228" t="str">
        <f>VLOOKUP(B34,'пр.взв.'!B7:C64,2,FALSE)</f>
        <v>Крестьянинов Виктор Александрович</v>
      </c>
      <c r="D34" s="224" t="str">
        <f>VLOOKUP(B34,'пр.взв.'!B7:D77,3,FALSE)</f>
        <v>16.11.1976, МСМК</v>
      </c>
      <c r="E34" s="224" t="str">
        <f>VLOOKUP(B34,'пр.взв.'!B7:E77,4,FALSE)</f>
        <v>СФО, Омская</v>
      </c>
      <c r="F34" s="225"/>
      <c r="G34" s="207"/>
      <c r="H34" s="207"/>
    </row>
    <row r="35" spans="1:8" ht="12.75">
      <c r="A35" s="226"/>
      <c r="B35" s="207"/>
      <c r="C35" s="228"/>
      <c r="D35" s="224"/>
      <c r="E35" s="224"/>
      <c r="F35" s="225"/>
      <c r="G35" s="207"/>
      <c r="H35" s="20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98" t="str">
        <f>HYPERLINK('[1]реквизиты'!$A$2)</f>
        <v>Чемпионат Сибирского Федерального округа по самбо среди мужчин</v>
      </c>
      <c r="B1" s="198"/>
      <c r="C1" s="198"/>
      <c r="D1" s="198"/>
      <c r="E1" s="198"/>
      <c r="F1" s="198"/>
      <c r="G1" s="198"/>
      <c r="H1" s="198" t="str">
        <f>HYPERLINK('[1]реквизиты'!$A$2)</f>
        <v>Чемпионат Сибирского Федерального округа по самбо среди мужчин</v>
      </c>
      <c r="I1" s="198"/>
      <c r="J1" s="198"/>
      <c r="K1" s="198"/>
      <c r="L1" s="198"/>
      <c r="M1" s="198"/>
      <c r="N1" s="198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8">
        <f>HYPERLINK('[1]реквизиты'!$A$15)</f>
      </c>
      <c r="B2" s="237"/>
      <c r="C2" s="237"/>
      <c r="D2" s="237"/>
      <c r="E2" s="237"/>
      <c r="F2" s="237"/>
      <c r="G2" s="237"/>
      <c r="H2" s="218">
        <f>HYPERLINK('[1]реквизиты'!$A$15)</f>
      </c>
      <c r="I2" s="237"/>
      <c r="J2" s="237"/>
      <c r="K2" s="237"/>
      <c r="L2" s="237"/>
      <c r="M2" s="237"/>
      <c r="N2" s="237"/>
      <c r="O2" s="40"/>
      <c r="P2" s="40"/>
      <c r="Q2" s="40"/>
      <c r="R2" s="31"/>
      <c r="S2" s="31"/>
    </row>
    <row r="3" spans="2:14" ht="15.75">
      <c r="B3" s="38" t="s">
        <v>12</v>
      </c>
      <c r="C3" s="223" t="str">
        <f>HYPERLINK('пр.взв.'!D4)</f>
        <v>в.к. 68  кг.</v>
      </c>
      <c r="D3" s="223"/>
      <c r="E3" s="78"/>
      <c r="F3" s="78"/>
      <c r="G3" s="78"/>
      <c r="I3" s="38" t="s">
        <v>13</v>
      </c>
      <c r="J3" s="223" t="str">
        <f>HYPERLINK('пр.взв.'!D4)</f>
        <v>в.к. 68  кг.</v>
      </c>
      <c r="K3" s="223"/>
      <c r="L3" s="78"/>
      <c r="M3" s="78"/>
      <c r="N3" s="78"/>
    </row>
    <row r="4" spans="1:2" ht="16.5" thickBot="1">
      <c r="A4" s="236"/>
      <c r="B4" s="236"/>
    </row>
    <row r="5" spans="1:11" ht="12.75" customHeight="1">
      <c r="A5" s="238">
        <v>1</v>
      </c>
      <c r="B5" s="240" t="str">
        <f>VLOOKUP(A5,'пр.взв.'!B5:C62,2,FALSE)</f>
        <v>Безваритный Михаил Валерьевич</v>
      </c>
      <c r="C5" s="240" t="str">
        <f>VLOOKUP(A5,'пр.взв.'!B5:G62,3,FALSE)</f>
        <v>26.05.1989, КМС</v>
      </c>
      <c r="D5" s="240" t="str">
        <f>VLOOKUP(A5,'пр.взв.'!B5:G62,4,FALSE)</f>
        <v>СФО, Новосибирская, Новосибирск</v>
      </c>
      <c r="G5" s="19"/>
      <c r="H5" s="234">
        <v>2</v>
      </c>
      <c r="I5" s="232" t="str">
        <f>VLOOKUP(H5,'пр.взв.'!B7:C64,2,FALSE)</f>
        <v>Дзюба Антон Сергеевич</v>
      </c>
      <c r="J5" s="232" t="str">
        <f>VLOOKUP(H5,'пр.взв.'!B7:E64,3,FALSE)</f>
        <v>08.07.1990, КМС</v>
      </c>
      <c r="K5" s="232" t="str">
        <f>VLOOKUP(H5,'пр.взв.'!B7:E64,4,FALSE)</f>
        <v>СФО, Новосибирская, Новосибирск</v>
      </c>
    </row>
    <row r="6" spans="1:11" ht="15.75">
      <c r="A6" s="239"/>
      <c r="B6" s="241"/>
      <c r="C6" s="241"/>
      <c r="D6" s="241"/>
      <c r="E6" s="2"/>
      <c r="F6" s="2"/>
      <c r="G6" s="12"/>
      <c r="H6" s="235"/>
      <c r="I6" s="233"/>
      <c r="J6" s="233"/>
      <c r="K6" s="233"/>
    </row>
    <row r="7" spans="1:13" ht="15.75">
      <c r="A7" s="239">
        <v>17</v>
      </c>
      <c r="B7" s="233" t="str">
        <f>VLOOKUP(A7,'пр.взв.'!B7:C64,2,FALSE)</f>
        <v>Юдников Илья Леонидович</v>
      </c>
      <c r="C7" s="233" t="str">
        <f>VLOOKUP(A7,'пр.взв.'!B5:G62,3,FALSE)</f>
        <v>16.04.1989, КМС</v>
      </c>
      <c r="D7" s="233" t="str">
        <f>VLOOKUP(A7,'пр.взв.'!B5:G62,4,FALSE)</f>
        <v>СФО, Кемеровская, Прокопьевск, МО</v>
      </c>
      <c r="E7" s="4"/>
      <c r="F7" s="2"/>
      <c r="G7" s="2"/>
      <c r="H7" s="245">
        <v>18</v>
      </c>
      <c r="I7" s="242" t="str">
        <f>VLOOKUP(H7,'пр.взв.'!B7:C64,2,FALSE)</f>
        <v>Каргачаков Руслан Владимирович</v>
      </c>
      <c r="J7" s="242" t="str">
        <f>VLOOKUP(H7,'пр.взв.'!B7:E64,3,FALSE)</f>
        <v>09.06.1989, 2 р</v>
      </c>
      <c r="K7" s="242" t="str">
        <f>VLOOKUP(H7,'пр.взв.'!B7:E64,4,FALSE)</f>
        <v>СФО, Кемеровская, Новокузнецк, МО</v>
      </c>
      <c r="L7" s="80"/>
      <c r="M7" s="82"/>
    </row>
    <row r="8" spans="1:13" ht="16.5" thickBot="1">
      <c r="A8" s="244"/>
      <c r="B8" s="241"/>
      <c r="C8" s="241"/>
      <c r="D8" s="241"/>
      <c r="E8" s="5"/>
      <c r="F8" s="9"/>
      <c r="G8" s="2"/>
      <c r="H8" s="235"/>
      <c r="I8" s="243"/>
      <c r="J8" s="243"/>
      <c r="K8" s="243"/>
      <c r="L8" s="81"/>
      <c r="M8" s="82"/>
    </row>
    <row r="9" spans="1:13" ht="15.75">
      <c r="A9" s="238">
        <v>9</v>
      </c>
      <c r="B9" s="240" t="str">
        <f>VLOOKUP(A9,'пр.взв.'!B7:C64,2,FALSE)</f>
        <v>Байгызов Владимир Алексеевич</v>
      </c>
      <c r="C9" s="240" t="str">
        <f>VLOOKUP(A9,'пр.взв.'!B5:G62,3,FALSE)</f>
        <v>15.01.1987, КМС</v>
      </c>
      <c r="D9" s="240" t="str">
        <f>VLOOKUP(A9,'пр.взв.'!B5:G62,4,FALSE)</f>
        <v>СФО, р. Алтай</v>
      </c>
      <c r="E9" s="5"/>
      <c r="F9" s="6"/>
      <c r="G9" s="2"/>
      <c r="H9" s="234">
        <v>10</v>
      </c>
      <c r="I9" s="232" t="str">
        <f>VLOOKUP(H9,'пр.взв.'!B7:C64,2,FALSE)</f>
        <v>Казанцев Алексей Евгеньевич</v>
      </c>
      <c r="J9" s="232" t="str">
        <f>VLOOKUP(H9,'пр.взв.'!B7:E64,3,FALSE)</f>
        <v>1989, КМС</v>
      </c>
      <c r="K9" s="232" t="str">
        <f>VLOOKUP(H9,'пр.взв.'!B7:E64,4,FALSE)</f>
        <v>СФО, Омская, Омск</v>
      </c>
      <c r="L9" s="81"/>
      <c r="M9" s="83"/>
    </row>
    <row r="10" spans="1:13" ht="15.75">
      <c r="A10" s="239"/>
      <c r="B10" s="241"/>
      <c r="C10" s="241"/>
      <c r="D10" s="241"/>
      <c r="E10" s="10"/>
      <c r="F10" s="7"/>
      <c r="G10" s="2"/>
      <c r="H10" s="235"/>
      <c r="I10" s="233"/>
      <c r="J10" s="233"/>
      <c r="K10" s="233"/>
      <c r="L10" s="79"/>
      <c r="M10" s="84"/>
    </row>
    <row r="11" spans="1:13" ht="15.75">
      <c r="A11" s="239">
        <v>25</v>
      </c>
      <c r="B11" s="233" t="str">
        <f>VLOOKUP(A11,'пр.взв.'!B7:C64,2,FALSE)</f>
        <v>Сусурнаев Зайнди Мухадиевич</v>
      </c>
      <c r="C11" s="233" t="str">
        <f>VLOOKUP(A11,'пр.взв.'!B5:G62,3,FALSE)</f>
        <v>16.12.1987, 1 р</v>
      </c>
      <c r="D11" s="233" t="str">
        <f>VLOOKUP(A11,'пр.взв.'!B5:G62,4,FALSE)</f>
        <v>СФО, Новосибирская</v>
      </c>
      <c r="E11" s="3"/>
      <c r="F11" s="7"/>
      <c r="G11" s="2"/>
      <c r="H11" s="245">
        <v>26</v>
      </c>
      <c r="I11" s="242" t="str">
        <f>VLOOKUP(H11,'пр.взв.'!B9:C64,2,FALSE)</f>
        <v>Федоров Иннокентий Алексеевич</v>
      </c>
      <c r="J11" s="242" t="str">
        <f>VLOOKUP(H11,'пр.взв.'!B9:E64,3,FALSE)</f>
        <v>14.08.1988, МС</v>
      </c>
      <c r="K11" s="242" t="str">
        <f>VLOOKUP(H11,'пр.взв.'!B9:E64,4,FALSE)</f>
        <v>СФО, Кемеровская, Новокузнецк, ПР</v>
      </c>
      <c r="M11" s="85"/>
    </row>
    <row r="12" spans="1:13" ht="16.5" thickBot="1">
      <c r="A12" s="244"/>
      <c r="B12" s="241"/>
      <c r="C12" s="241"/>
      <c r="D12" s="241"/>
      <c r="E12" s="2"/>
      <c r="F12" s="7"/>
      <c r="G12" s="9"/>
      <c r="H12" s="235"/>
      <c r="I12" s="243"/>
      <c r="J12" s="243"/>
      <c r="K12" s="243"/>
      <c r="M12" s="85"/>
    </row>
    <row r="13" spans="1:14" ht="15.75">
      <c r="A13" s="238">
        <v>5</v>
      </c>
      <c r="B13" s="240" t="str">
        <f>VLOOKUP(A13,'пр.взв.'!B9:C64,2,FALSE)</f>
        <v>Потешкин Максим Петрович</v>
      </c>
      <c r="C13" s="240" t="str">
        <f>VLOOKUP(A13,'пр.взв.'!B5:G62,3,FALSE)</f>
        <v>05.02.1989, КМС</v>
      </c>
      <c r="D13" s="240" t="str">
        <f>VLOOKUP(A13,'пр.взв.'!B5:G62,4,FALSE)</f>
        <v>СФО, Алтайский, Бийск, МО</v>
      </c>
      <c r="E13" s="2"/>
      <c r="F13" s="7"/>
      <c r="G13" s="13"/>
      <c r="H13" s="234">
        <v>6</v>
      </c>
      <c r="I13" s="232" t="str">
        <f>VLOOKUP(H13,'пр.взв.'!B11:C64,2,FALSE)</f>
        <v>Ютеев Амыр Андреевич</v>
      </c>
      <c r="J13" s="232" t="str">
        <f>VLOOKUP(H13,'пр.взв.'!B11:E64,3,FALSE)</f>
        <v>23.07.1987, КМС</v>
      </c>
      <c r="K13" s="232" t="str">
        <f>VLOOKUP(H13,'пр.взв.'!B11:E64,4,FALSE)</f>
        <v>СФО, р. Алтай, Д</v>
      </c>
      <c r="M13" s="85"/>
      <c r="N13" s="87"/>
    </row>
    <row r="14" spans="1:14" ht="15.75">
      <c r="A14" s="239"/>
      <c r="B14" s="241"/>
      <c r="C14" s="241"/>
      <c r="D14" s="241"/>
      <c r="E14" s="8"/>
      <c r="F14" s="7"/>
      <c r="G14" s="2"/>
      <c r="H14" s="235"/>
      <c r="I14" s="233"/>
      <c r="J14" s="233"/>
      <c r="K14" s="233"/>
      <c r="L14" s="80"/>
      <c r="M14" s="84"/>
      <c r="N14" s="85"/>
    </row>
    <row r="15" spans="1:14" ht="15.75">
      <c r="A15" s="239">
        <v>21</v>
      </c>
      <c r="B15" s="233" t="str">
        <f>VLOOKUP(A15,'пр.взв.'!B11:C64,2,FALSE)</f>
        <v>Новиков Дмитрий Владимирович</v>
      </c>
      <c r="C15" s="233" t="str">
        <f>VLOOKUP(A15,'пр.взв.'!B5:G62,3,FALSE)</f>
        <v>18.01.1987, МС</v>
      </c>
      <c r="D15" s="233" t="str">
        <f>VLOOKUP(A15,'пр.взв.'!B5:G62,4,FALSE)</f>
        <v>СФО, Красноярский, Канск</v>
      </c>
      <c r="E15" s="4"/>
      <c r="F15" s="7"/>
      <c r="G15" s="2"/>
      <c r="H15" s="245">
        <v>22</v>
      </c>
      <c r="I15" s="242" t="str">
        <f>VLOOKUP(H15,'пр.взв.'!B13:C64,2,FALSE)</f>
        <v>Цечоев Мовсар Хасанович</v>
      </c>
      <c r="J15" s="242" t="str">
        <f>VLOOKUP(H15,'пр.взв.'!B13:E64,3,FALSE)</f>
        <v>16.11.1989, КМС</v>
      </c>
      <c r="K15" s="242" t="str">
        <f>VLOOKUP(H15,'пр.взв.'!B13:E64,4,FALSE)</f>
        <v>СФО, Новосибирская, Новосибирск,Д</v>
      </c>
      <c r="L15" s="81"/>
      <c r="M15" s="84"/>
      <c r="N15" s="85"/>
    </row>
    <row r="16" spans="1:14" ht="16.5" thickBot="1">
      <c r="A16" s="244"/>
      <c r="B16" s="241"/>
      <c r="C16" s="241"/>
      <c r="D16" s="241"/>
      <c r="E16" s="5"/>
      <c r="F16" s="11"/>
      <c r="G16" s="2"/>
      <c r="H16" s="235"/>
      <c r="I16" s="243"/>
      <c r="J16" s="243"/>
      <c r="K16" s="243"/>
      <c r="L16" s="81"/>
      <c r="M16" s="86"/>
      <c r="N16" s="85"/>
    </row>
    <row r="17" spans="1:14" ht="15.75">
      <c r="A17" s="238">
        <v>13</v>
      </c>
      <c r="B17" s="240" t="str">
        <f>VLOOKUP(A17,'пр.взв.'!B13:C64,2,FALSE)</f>
        <v>Джумаев Илмрод Шоназдриевич</v>
      </c>
      <c r="C17" s="240" t="str">
        <f>VLOOKUP(A17,'пр.взв.'!B5:G62,3,FALSE)</f>
        <v>01.11.1990, КМС</v>
      </c>
      <c r="D17" s="240" t="str">
        <f>VLOOKUP(A17,'пр.взв.'!B5:G62,4,FALSE)</f>
        <v>СФО, Кемеровская, Новокузнецк, ПР</v>
      </c>
      <c r="E17" s="5"/>
      <c r="F17" s="2"/>
      <c r="G17" s="2"/>
      <c r="H17" s="234">
        <v>14</v>
      </c>
      <c r="I17" s="232" t="str">
        <f>VLOOKUP(H17,'пр.взв.'!B15:C64,2,FALSE)</f>
        <v>Конюхов Олег Юрьевич</v>
      </c>
      <c r="J17" s="232" t="str">
        <f>VLOOKUP(H17,'пр.взв.'!B15:E64,3,FALSE)</f>
        <v>29.03.1982, КМС</v>
      </c>
      <c r="K17" s="232" t="str">
        <f>VLOOKUP(H17,'пр.взв.'!B15:E64,4,FALSE)</f>
        <v>СФО, Алтайский, Барнаул</v>
      </c>
      <c r="L17" s="81"/>
      <c r="M17" s="82"/>
      <c r="N17" s="85"/>
    </row>
    <row r="18" spans="1:14" ht="15.75">
      <c r="A18" s="239"/>
      <c r="B18" s="241"/>
      <c r="C18" s="241"/>
      <c r="D18" s="241"/>
      <c r="E18" s="10"/>
      <c r="F18" s="2"/>
      <c r="G18" s="2"/>
      <c r="H18" s="235"/>
      <c r="I18" s="233"/>
      <c r="J18" s="233"/>
      <c r="K18" s="233"/>
      <c r="L18" s="79"/>
      <c r="M18" s="82"/>
      <c r="N18" s="85"/>
    </row>
    <row r="19" spans="1:14" ht="15.75">
      <c r="A19" s="239">
        <v>29</v>
      </c>
      <c r="B19" s="233" t="str">
        <f>VLOOKUP(A19,'пр.взв.'!B15:C64,2,FALSE)</f>
        <v>Самедов Эльгин Инран оглы</v>
      </c>
      <c r="C19" s="233" t="e">
        <f>VLOOKUP(A19,'пр.взв.'!B5:G62,3,FALSE)</f>
        <v>#N/A</v>
      </c>
      <c r="D19" s="233" t="e">
        <f>VLOOKUP(A19,'пр.взв.'!B5:G62,4,FALSE)</f>
        <v>#N/A</v>
      </c>
      <c r="E19" s="3"/>
      <c r="F19" s="2"/>
      <c r="G19" s="2"/>
      <c r="H19" s="245">
        <v>30</v>
      </c>
      <c r="I19" s="242" t="e">
        <f>VLOOKUP(H19,'пр.взв.'!B17:C64,2,FALSE)</f>
        <v>#N/A</v>
      </c>
      <c r="J19" s="242" t="e">
        <f>VLOOKUP(H19,'пр.взв.'!B17:E64,3,FALSE)</f>
        <v>#N/A</v>
      </c>
      <c r="K19" s="242" t="e">
        <f>VLOOKUP(H19,'пр.взв.'!B17:E64,4,FALSE)</f>
        <v>#N/A</v>
      </c>
      <c r="N19" s="85"/>
    </row>
    <row r="20" spans="1:14" ht="16.5" thickBot="1">
      <c r="A20" s="244"/>
      <c r="B20" s="241"/>
      <c r="C20" s="241"/>
      <c r="D20" s="241"/>
      <c r="E20" s="2"/>
      <c r="F20" s="2"/>
      <c r="G20" s="45"/>
      <c r="H20" s="235"/>
      <c r="I20" s="243"/>
      <c r="J20" s="243"/>
      <c r="K20" s="243"/>
      <c r="N20" s="88"/>
    </row>
    <row r="21" spans="1:14" ht="15.75">
      <c r="A21" s="238">
        <v>3</v>
      </c>
      <c r="B21" s="240" t="str">
        <f>VLOOKUP(A21,'пр.взв.'!B5:C62,2,FALSE)</f>
        <v> Чугулов Айвар Степанович</v>
      </c>
      <c r="C21" s="240" t="str">
        <f>VLOOKUP(A21,'пр.взв.'!B5:G62,3,FALSE)</f>
        <v>03.12.1990, МС</v>
      </c>
      <c r="D21" s="240" t="str">
        <f>VLOOKUP(A21,'пр.взв.'!B5:G62,4,FALSE)</f>
        <v>СФО, р.Алтай</v>
      </c>
      <c r="E21" s="2"/>
      <c r="F21" s="2"/>
      <c r="G21" s="2"/>
      <c r="H21" s="234">
        <v>4</v>
      </c>
      <c r="I21" s="232" t="str">
        <f>VLOOKUP(H21,'пр.взв.'!B7:C64,2,FALSE)</f>
        <v>Маслов Денис Анатольевич</v>
      </c>
      <c r="J21" s="232" t="str">
        <f>VLOOKUP(H21,'пр.взв.'!B7:E64,3,FALSE)</f>
        <v>10.02.1983                КМС</v>
      </c>
      <c r="K21" s="232" t="str">
        <f>VLOOKUP(H21,'пр.взв.'!B7:E64,4,FALSE)</f>
        <v>СФО, Томская, Томск,ПР</v>
      </c>
      <c r="N21" s="85"/>
    </row>
    <row r="22" spans="1:14" ht="15.75">
      <c r="A22" s="239"/>
      <c r="B22" s="241"/>
      <c r="C22" s="241"/>
      <c r="D22" s="241"/>
      <c r="E22" s="8"/>
      <c r="F22" s="2"/>
      <c r="G22" s="2"/>
      <c r="H22" s="235"/>
      <c r="I22" s="233"/>
      <c r="J22" s="233"/>
      <c r="K22" s="233"/>
      <c r="N22" s="85"/>
    </row>
    <row r="23" spans="1:14" ht="15.75">
      <c r="A23" s="239">
        <v>19</v>
      </c>
      <c r="B23" s="233" t="str">
        <f>VLOOKUP(A23,'пр.взв.'!B19:C66,2,FALSE)</f>
        <v>Андреев Артем Валерьевич</v>
      </c>
      <c r="C23" s="233" t="str">
        <f>VLOOKUP(A23,'пр.взв.'!B5:G62,3,FALSE)</f>
        <v>10.01.1990, КМС</v>
      </c>
      <c r="D23" s="233" t="str">
        <f>VLOOKUP(A23,'пр.взв.'!B5:G62,4,FALSE)</f>
        <v>СФО, Новосибирская, Новосибирск</v>
      </c>
      <c r="E23" s="4"/>
      <c r="F23" s="2"/>
      <c r="G23" s="2"/>
      <c r="H23" s="245">
        <v>20</v>
      </c>
      <c r="I23" s="242" t="str">
        <f>VLOOKUP(H23,'пр.взв.'!B21:C68,2,FALSE)</f>
        <v>Нартов Олег Владимирович</v>
      </c>
      <c r="J23" s="242" t="str">
        <f>VLOOKUP(H23,'пр.взв.'!B21:E68,3,FALSE)</f>
        <v>02.04.1967, КМС</v>
      </c>
      <c r="K23" s="242" t="str">
        <f>VLOOKUP(H23,'пр.взв.'!B21:E68,4,FALSE)</f>
        <v>СФО, Кемеровская, Новокузнецк, МО</v>
      </c>
      <c r="L23" s="80"/>
      <c r="M23" s="82"/>
      <c r="N23" s="85"/>
    </row>
    <row r="24" spans="1:14" ht="16.5" thickBot="1">
      <c r="A24" s="244"/>
      <c r="B24" s="241"/>
      <c r="C24" s="241"/>
      <c r="D24" s="241"/>
      <c r="E24" s="5"/>
      <c r="F24" s="9"/>
      <c r="G24" s="2"/>
      <c r="H24" s="235"/>
      <c r="I24" s="243"/>
      <c r="J24" s="243"/>
      <c r="K24" s="243"/>
      <c r="L24" s="81"/>
      <c r="M24" s="82"/>
      <c r="N24" s="85"/>
    </row>
    <row r="25" spans="1:14" ht="15.75">
      <c r="A25" s="238">
        <v>11</v>
      </c>
      <c r="B25" s="240" t="str">
        <f>VLOOKUP(A25,'пр.взв.'!B21:C68,2,FALSE)</f>
        <v>Курбатов Владимир Сергеевич</v>
      </c>
      <c r="C25" s="240" t="str">
        <f>VLOOKUP(A25,'пр.взв.'!B5:G62,3,FALSE)</f>
        <v>10.02.1984, МС</v>
      </c>
      <c r="D25" s="240" t="str">
        <f>VLOOKUP(A25,'пр.взв.'!B5:G62,4,FALSE)</f>
        <v>СФО, Кемеровская, Прокопьевск, МО</v>
      </c>
      <c r="E25" s="5"/>
      <c r="F25" s="6"/>
      <c r="G25" s="2"/>
      <c r="H25" s="234">
        <v>12</v>
      </c>
      <c r="I25" s="232" t="str">
        <f>VLOOKUP(H25,'пр.взв.'!B23:C70,2,FALSE)</f>
        <v>Нариманов Айюб Яшар-Оглы</v>
      </c>
      <c r="J25" s="232" t="str">
        <f>VLOOKUP(H25,'пр.взв.'!B23:E70,3,FALSE)</f>
        <v>10.07.1990, КМС</v>
      </c>
      <c r="K25" s="232" t="str">
        <f>VLOOKUP(H25,'пр.взв.'!B23:E70,4,FALSE)</f>
        <v>СФО, Новосибирская, Болотное, СС</v>
      </c>
      <c r="L25" s="81"/>
      <c r="M25" s="83"/>
      <c r="N25" s="85"/>
    </row>
    <row r="26" spans="1:14" ht="15.75">
      <c r="A26" s="239"/>
      <c r="B26" s="241"/>
      <c r="C26" s="241"/>
      <c r="D26" s="241"/>
      <c r="E26" s="10"/>
      <c r="F26" s="7"/>
      <c r="G26" s="2"/>
      <c r="H26" s="235"/>
      <c r="I26" s="233"/>
      <c r="J26" s="233"/>
      <c r="K26" s="233"/>
      <c r="L26" s="79"/>
      <c r="M26" s="84"/>
      <c r="N26" s="85"/>
    </row>
    <row r="27" spans="1:14" ht="15.75">
      <c r="A27" s="239">
        <v>27</v>
      </c>
      <c r="B27" s="233" t="str">
        <f>VLOOKUP(A27,'пр.взв.'!B23:C70,2,FALSE)</f>
        <v>Октябринский Андрей Александрович</v>
      </c>
      <c r="C27" s="233" t="str">
        <f>VLOOKUP(A27,'пр.взв.'!B5:G62,3,FALSE)</f>
        <v>30.12.1986, КМС</v>
      </c>
      <c r="D27" s="233" t="str">
        <f>VLOOKUP(A27,'пр.взв.'!B5:G62,4,FALSE)</f>
        <v>СФО, Омская, Омск, Д</v>
      </c>
      <c r="E27" s="3"/>
      <c r="F27" s="7"/>
      <c r="G27" s="2"/>
      <c r="H27" s="245">
        <v>28</v>
      </c>
      <c r="I27" s="242" t="str">
        <f>VLOOKUP(H27,'пр.взв.'!B25:C72,2,FALSE)</f>
        <v>Галанов Александр Владимирович</v>
      </c>
      <c r="J27" s="242" t="str">
        <f>VLOOKUP(H27,'пр.взв.'!B25:E72,3,FALSE)</f>
        <v>02.12.1987, КМС</v>
      </c>
      <c r="K27" s="242" t="str">
        <f>VLOOKUP(H27,'пр.взв.'!B25:E72,4,FALSE)</f>
        <v>СФО, р. Алтай, Д</v>
      </c>
      <c r="M27" s="85"/>
      <c r="N27" s="85"/>
    </row>
    <row r="28" spans="1:14" ht="16.5" thickBot="1">
      <c r="A28" s="244"/>
      <c r="B28" s="241"/>
      <c r="C28" s="241"/>
      <c r="D28" s="241"/>
      <c r="E28" s="2"/>
      <c r="F28" s="7"/>
      <c r="G28" s="2"/>
      <c r="H28" s="235"/>
      <c r="I28" s="243"/>
      <c r="J28" s="243"/>
      <c r="K28" s="243"/>
      <c r="M28" s="85"/>
      <c r="N28" s="85"/>
    </row>
    <row r="29" spans="1:14" ht="15.75">
      <c r="A29" s="238">
        <v>7</v>
      </c>
      <c r="B29" s="240" t="str">
        <f>VLOOKUP(A29,'пр.взв.'!B5:C62,2,FALSE)</f>
        <v>Савич Сергей Александрович</v>
      </c>
      <c r="C29" s="240" t="str">
        <f>VLOOKUP(A29,'пр.взв.'!B5:G62,3,FALSE)</f>
        <v>03.12.1983, МСМК</v>
      </c>
      <c r="D29" s="240" t="str">
        <f>VLOOKUP(A29,'пр.взв.'!B5:G62,4,FALSE)</f>
        <v>СФО, Кемеровская, Новокузнецк, Д</v>
      </c>
      <c r="E29" s="2"/>
      <c r="F29" s="7"/>
      <c r="G29" s="89"/>
      <c r="H29" s="234">
        <v>8</v>
      </c>
      <c r="I29" s="232" t="str">
        <f>VLOOKUP(H29,'пр.взв.'!B7:C64,2,FALSE)</f>
        <v>Пеняев Артем Владимирович</v>
      </c>
      <c r="J29" s="232" t="str">
        <f>VLOOKUP(H29,'пр.взв.'!B7:E64,3,FALSE)</f>
        <v>17.01.1982, КМС</v>
      </c>
      <c r="K29" s="232" t="str">
        <f>VLOOKUP(H29,'пр.взв.'!B7:E64,4,FALSE)</f>
        <v>СФО, Кемеровская, Прокопьевск, МО</v>
      </c>
      <c r="M29" s="85"/>
      <c r="N29" s="88"/>
    </row>
    <row r="30" spans="1:13" ht="15.75">
      <c r="A30" s="239"/>
      <c r="B30" s="241"/>
      <c r="C30" s="241"/>
      <c r="D30" s="241"/>
      <c r="E30" s="8"/>
      <c r="F30" s="7"/>
      <c r="G30" s="2"/>
      <c r="H30" s="235"/>
      <c r="I30" s="233"/>
      <c r="J30" s="233"/>
      <c r="K30" s="233"/>
      <c r="M30" s="85"/>
    </row>
    <row r="31" spans="1:13" ht="15.75">
      <c r="A31" s="239">
        <v>23</v>
      </c>
      <c r="B31" s="233" t="str">
        <f>VLOOKUP(A31,'пр.взв.'!B27:C74,2,FALSE)</f>
        <v>Рябов Сергей Владимирович</v>
      </c>
      <c r="C31" s="233" t="str">
        <f>VLOOKUP(A31,'пр.взв.'!B5:G62,3,FALSE)</f>
        <v>16.07.1989, МС</v>
      </c>
      <c r="D31" s="233" t="str">
        <f>VLOOKUP(A31,'пр.взв.'!B5:G62,4,FALSE)</f>
        <v>СФО, Красноярский</v>
      </c>
      <c r="E31" s="4"/>
      <c r="F31" s="7"/>
      <c r="G31" s="2"/>
      <c r="H31" s="245">
        <v>24</v>
      </c>
      <c r="I31" s="242" t="str">
        <f>VLOOKUP(H31,'пр.взв.'!B29:C76,2,FALSE)</f>
        <v>Крестьянинов Виктор Александрович</v>
      </c>
      <c r="J31" s="242" t="str">
        <f>VLOOKUP(H31,'пр.взв.'!B29:E76,3,FALSE)</f>
        <v>16.11.1976, МСМК</v>
      </c>
      <c r="K31" s="242" t="str">
        <f>VLOOKUP(H31,'пр.взв.'!B29:E76,4,FALSE)</f>
        <v>СФО, Омская</v>
      </c>
      <c r="L31" s="80"/>
      <c r="M31" s="84"/>
    </row>
    <row r="32" spans="1:13" ht="16.5" thickBot="1">
      <c r="A32" s="244"/>
      <c r="B32" s="241"/>
      <c r="C32" s="241"/>
      <c r="D32" s="241"/>
      <c r="E32" s="5"/>
      <c r="F32" s="11"/>
      <c r="G32" s="2"/>
      <c r="H32" s="235"/>
      <c r="I32" s="243"/>
      <c r="J32" s="243"/>
      <c r="K32" s="243"/>
      <c r="L32" s="81"/>
      <c r="M32" s="86"/>
    </row>
    <row r="33" spans="1:13" ht="15.75">
      <c r="A33" s="238">
        <v>15</v>
      </c>
      <c r="B33" s="240" t="str">
        <f>VLOOKUP(A33,'пр.взв.'!B29:C76,2,FALSE)</f>
        <v>Доброходов  Геннадий Сергеевич</v>
      </c>
      <c r="C33" s="240" t="str">
        <f>VLOOKUP(A33,'пр.взв.'!B5:G62,3,FALSE)</f>
        <v>29.02.1988, КМС</v>
      </c>
      <c r="D33" s="240" t="str">
        <f>VLOOKUP(A33,'пр.взв.'!B5:G62,4,FALSE)</f>
        <v>СФО, Новосибирская</v>
      </c>
      <c r="E33" s="5"/>
      <c r="F33" s="2"/>
      <c r="G33" s="2"/>
      <c r="H33" s="234">
        <v>16</v>
      </c>
      <c r="I33" s="232" t="str">
        <f>VLOOKUP(H33,'пр.взв.'!B31:C78,2,FALSE)</f>
        <v>Иванов Михаил Валерьевич</v>
      </c>
      <c r="J33" s="232" t="str">
        <f>VLOOKUP(H33,'пр.взв.'!B31:E78,3,FALSE)</f>
        <v>08.07.1990, КМС</v>
      </c>
      <c r="K33" s="232" t="str">
        <f>VLOOKUP(H33,'пр.взв.'!B31:E78,4,FALSE)</f>
        <v>СФО, Иркутская</v>
      </c>
      <c r="L33" s="81"/>
      <c r="M33" s="82"/>
    </row>
    <row r="34" spans="1:13" ht="15.75">
      <c r="A34" s="239"/>
      <c r="B34" s="241"/>
      <c r="C34" s="241"/>
      <c r="D34" s="241"/>
      <c r="E34" s="10"/>
      <c r="F34" s="2"/>
      <c r="G34" s="2"/>
      <c r="H34" s="235"/>
      <c r="I34" s="233"/>
      <c r="J34" s="233"/>
      <c r="K34" s="233"/>
      <c r="L34" s="79"/>
      <c r="M34" s="82"/>
    </row>
    <row r="35" spans="1:11" ht="15.75">
      <c r="A35" s="239">
        <v>31</v>
      </c>
      <c r="B35" s="233" t="e">
        <f>VLOOKUP(A35,'пр.взв.'!B31:C78,2,FALSE)</f>
        <v>#N/A</v>
      </c>
      <c r="C35" s="233" t="e">
        <f>VLOOKUP(A35,'пр.взв.'!B5:G62,3,FALSE)</f>
        <v>#N/A</v>
      </c>
      <c r="D35" s="233" t="e">
        <f>VLOOKUP(A35,'пр.взв.'!B5:G62,4,FALSE)</f>
        <v>#N/A</v>
      </c>
      <c r="E35" s="3"/>
      <c r="F35" s="2"/>
      <c r="G35" s="2"/>
      <c r="H35" s="245">
        <v>32</v>
      </c>
      <c r="I35" s="242" t="e">
        <f>VLOOKUP(H35,'пр.взв.'!B33:C80,2,FALSE)</f>
        <v>#N/A</v>
      </c>
      <c r="J35" s="242" t="e">
        <f>VLOOKUP(H35,'пр.взв.'!B33:E80,3,FALSE)</f>
        <v>#N/A</v>
      </c>
      <c r="K35" s="242" t="e">
        <f>VLOOKUP(H35,'пр.взв.'!B33:E80,4,FALSE)</f>
        <v>#N/A</v>
      </c>
    </row>
    <row r="36" spans="1:11" ht="13.5" customHeight="1" thickBot="1">
      <c r="A36" s="244"/>
      <c r="B36" s="246"/>
      <c r="C36" s="246"/>
      <c r="D36" s="246"/>
      <c r="H36" s="247"/>
      <c r="I36" s="243"/>
      <c r="J36" s="243"/>
      <c r="K36" s="24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ht="13.5" customHeight="1" thickBot="1">
      <c r="A2" s="200" t="s">
        <v>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4:19" ht="27.75" customHeight="1" thickBot="1">
      <c r="D3" s="145"/>
      <c r="E3" s="145"/>
      <c r="F3" s="252" t="str">
        <f>HYPERLINK('[1]реквизиты'!$A$2)</f>
        <v>Чемпионат Сибирского Федерального округа по самбо среди мужчин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</row>
    <row r="4" spans="1:23" ht="15" customHeight="1" thickBot="1">
      <c r="A4" s="126"/>
      <c r="B4" s="126"/>
      <c r="F4" s="262" t="str">
        <f>HYPERLINK('[1]реквизиты'!$A$3)</f>
        <v>11-12.12.2009г.                            г.Новокузнецк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147"/>
      <c r="U4" s="147"/>
      <c r="V4" s="248" t="str">
        <f>HYPERLINK('пр.взв.'!D4)</f>
        <v>в.к. 68  кг.</v>
      </c>
      <c r="W4" s="249"/>
    </row>
    <row r="5" spans="1:24" ht="14.25" customHeight="1" thickBot="1">
      <c r="A5" s="199" t="s">
        <v>0</v>
      </c>
      <c r="H5" s="78"/>
      <c r="I5" s="199" t="s">
        <v>2</v>
      </c>
      <c r="K5" s="16">
        <v>1</v>
      </c>
      <c r="P5" s="256" t="str">
        <f>VLOOKUP(O6,'пр.взв.'!B7:E64,2,FALSE)</f>
        <v>Цечоев Мовсар Хасанович</v>
      </c>
      <c r="Q5" s="257"/>
      <c r="R5" s="257"/>
      <c r="S5" s="258"/>
      <c r="V5" s="250"/>
      <c r="W5" s="251"/>
      <c r="X5" s="199" t="s">
        <v>1</v>
      </c>
    </row>
    <row r="6" spans="1:26" ht="14.25" customHeight="1" thickBot="1">
      <c r="A6" s="255"/>
      <c r="B6" s="105"/>
      <c r="E6" s="30"/>
      <c r="F6" s="30"/>
      <c r="G6" s="30"/>
      <c r="H6" s="30"/>
      <c r="I6" s="199"/>
      <c r="J6" s="15"/>
      <c r="K6" s="119"/>
      <c r="L6" s="98">
        <v>1</v>
      </c>
      <c r="M6" s="15"/>
      <c r="N6" s="111"/>
      <c r="O6" s="113">
        <v>22</v>
      </c>
      <c r="P6" s="259"/>
      <c r="Q6" s="260"/>
      <c r="R6" s="260"/>
      <c r="S6" s="261"/>
      <c r="X6" s="255"/>
      <c r="Z6" s="39"/>
    </row>
    <row r="7" spans="1:24" ht="12.75" customHeight="1" thickBot="1">
      <c r="A7" s="238">
        <v>1</v>
      </c>
      <c r="B7" s="240" t="str">
        <f>VLOOKUP(A7,'пр.взв.'!B7:C64,2,FALSE)</f>
        <v>Безваритный Михаил Валерьевич</v>
      </c>
      <c r="C7" s="240" t="str">
        <f>VLOOKUP(A7,'пр.взв.'!B7:G64,3,FALSE)</f>
        <v>26.05.1989, КМС</v>
      </c>
      <c r="D7" s="240" t="str">
        <f>VLOOKUP(A7,'пр.взв.'!B7:G64,4,FALSE)</f>
        <v>СФО, Новосибирская, Новосибирск</v>
      </c>
      <c r="E7" s="30"/>
      <c r="F7" s="30"/>
      <c r="G7" s="48"/>
      <c r="I7" s="100"/>
      <c r="J7" s="15"/>
      <c r="K7" s="18">
        <v>9</v>
      </c>
      <c r="L7" s="119"/>
      <c r="M7" s="98">
        <v>1</v>
      </c>
      <c r="N7" s="117"/>
      <c r="O7" s="118"/>
      <c r="P7" s="53"/>
      <c r="Q7" s="56" t="s">
        <v>24</v>
      </c>
      <c r="R7" s="30"/>
      <c r="S7" s="30"/>
      <c r="T7" s="30"/>
      <c r="U7" s="240" t="str">
        <f>VLOOKUP(X7,'пр.взв.'!B7:G64,2,FALSE)</f>
        <v>Дзюба Антон Сергеевич</v>
      </c>
      <c r="V7" s="240" t="str">
        <f>VLOOKUP(X7,'пр.взв.'!B7:G64,3,FALSE)</f>
        <v>08.07.1990, КМС</v>
      </c>
      <c r="W7" s="240" t="str">
        <f>VLOOKUP(X7,'пр.взв.'!B7:G64,4,FALSE)</f>
        <v>СФО, Новосибирская, Новосибирск</v>
      </c>
      <c r="X7" s="234">
        <v>2</v>
      </c>
    </row>
    <row r="8" spans="1:24" ht="12.75" customHeight="1">
      <c r="A8" s="239"/>
      <c r="B8" s="241"/>
      <c r="C8" s="241"/>
      <c r="D8" s="241"/>
      <c r="E8" s="46" t="s">
        <v>45</v>
      </c>
      <c r="F8" s="41"/>
      <c r="G8" s="51"/>
      <c r="H8" s="52"/>
      <c r="I8" s="53"/>
      <c r="J8" s="15"/>
      <c r="K8" s="116"/>
      <c r="L8" s="23">
        <v>29</v>
      </c>
      <c r="M8" s="119"/>
      <c r="N8" s="26"/>
      <c r="O8" s="56"/>
      <c r="P8" s="56"/>
      <c r="R8" s="30"/>
      <c r="S8" s="30"/>
      <c r="T8" s="46" t="s">
        <v>26</v>
      </c>
      <c r="U8" s="241"/>
      <c r="V8" s="241"/>
      <c r="W8" s="241"/>
      <c r="X8" s="235"/>
    </row>
    <row r="9" spans="1:24" ht="12.75" customHeight="1" thickBot="1">
      <c r="A9" s="239">
        <v>17</v>
      </c>
      <c r="B9" s="233" t="str">
        <f>VLOOKUP(A9,'пр.взв.'!B7:C64,2,FALSE)</f>
        <v>Юдников Илья Леонидович</v>
      </c>
      <c r="C9" s="233" t="str">
        <f>VLOOKUP(A9,'пр.взв.'!B7:G64,3,FALSE)</f>
        <v>16.04.1989, КМС</v>
      </c>
      <c r="D9" s="233" t="str">
        <f>VLOOKUP(A9,'пр.взв.'!B7:G64,4,FALSE)</f>
        <v>СФО, Кемеровская, Прокопьевск, МО</v>
      </c>
      <c r="E9" s="47" t="s">
        <v>183</v>
      </c>
      <c r="F9" s="57"/>
      <c r="G9" s="41"/>
      <c r="H9" s="58"/>
      <c r="I9" s="55"/>
      <c r="J9" s="15"/>
      <c r="K9" s="98">
        <v>23</v>
      </c>
      <c r="L9" s="116"/>
      <c r="M9" s="25"/>
      <c r="N9" s="98">
        <v>23</v>
      </c>
      <c r="O9" s="56"/>
      <c r="P9" s="56"/>
      <c r="Q9" s="56"/>
      <c r="R9" s="74"/>
      <c r="S9" s="72"/>
      <c r="T9" s="47" t="s">
        <v>186</v>
      </c>
      <c r="U9" s="233" t="str">
        <f>VLOOKUP(X9,'пр.взв.'!B7:G64,2,FALSE)</f>
        <v>Каргачаков Руслан Владимирович</v>
      </c>
      <c r="V9" s="233" t="str">
        <f>VLOOKUP(X9,'пр.взв.'!B7:G64,3,FALSE)</f>
        <v>09.06.1989, 2 р</v>
      </c>
      <c r="W9" s="233" t="str">
        <f>VLOOKUP(X9,'пр.взв.'!B7:G64,4,FALSE)</f>
        <v>СФО, Кемеровская, Новокузнецк, МО</v>
      </c>
      <c r="X9" s="235">
        <v>18</v>
      </c>
    </row>
    <row r="10" spans="1:24" ht="12.75" customHeight="1" thickBot="1">
      <c r="A10" s="244"/>
      <c r="B10" s="241"/>
      <c r="C10" s="241"/>
      <c r="D10" s="241"/>
      <c r="E10" s="41"/>
      <c r="F10" s="42"/>
      <c r="G10" s="46" t="s">
        <v>45</v>
      </c>
      <c r="H10" s="54"/>
      <c r="I10" s="53"/>
      <c r="J10" s="15"/>
      <c r="K10" s="119"/>
      <c r="L10" s="98">
        <v>23</v>
      </c>
      <c r="M10" s="85"/>
      <c r="N10" s="119"/>
      <c r="O10" s="15"/>
      <c r="P10" s="15"/>
      <c r="Q10" s="15"/>
      <c r="R10" s="46" t="s">
        <v>181</v>
      </c>
      <c r="S10" s="43"/>
      <c r="T10" s="41"/>
      <c r="U10" s="241"/>
      <c r="V10" s="241"/>
      <c r="W10" s="241"/>
      <c r="X10" s="247"/>
    </row>
    <row r="11" spans="1:24" ht="12.75" customHeight="1" thickBot="1">
      <c r="A11" s="238">
        <v>9</v>
      </c>
      <c r="B11" s="240" t="str">
        <f>VLOOKUP(A11,'пр.взв.'!B7:C64,2,FALSE)</f>
        <v>Байгызов Владимир Алексеевич</v>
      </c>
      <c r="C11" s="240" t="str">
        <f>VLOOKUP(A11,'пр.взв.'!B7:G64,3,FALSE)</f>
        <v>15.01.1987, КМС</v>
      </c>
      <c r="D11" s="240" t="str">
        <f>VLOOKUP(A11,'пр.взв.'!B7:G64,4,FALSE)</f>
        <v>СФО, р. Алтай</v>
      </c>
      <c r="E11" s="30"/>
      <c r="F11" s="41"/>
      <c r="G11" s="47" t="s">
        <v>183</v>
      </c>
      <c r="H11" s="106"/>
      <c r="I11" s="107"/>
      <c r="J11" s="15"/>
      <c r="K11" s="18">
        <v>15</v>
      </c>
      <c r="L11" s="119"/>
      <c r="M11" s="18">
        <v>23</v>
      </c>
      <c r="N11" s="85"/>
      <c r="O11" s="122">
        <v>22</v>
      </c>
      <c r="P11" s="15"/>
      <c r="Q11" s="103"/>
      <c r="R11" s="47" t="s">
        <v>185</v>
      </c>
      <c r="S11" s="43"/>
      <c r="T11" s="30"/>
      <c r="U11" s="240" t="str">
        <f>VLOOKUP(X11,'пр.взв.'!B7:G64,2,FALSE)</f>
        <v>Казанцев Алексей Евгеньевич</v>
      </c>
      <c r="V11" s="240" t="str">
        <f>VLOOKUP(X11,'пр.взв.'!B7:G64,3,FALSE)</f>
        <v>1989, КМС</v>
      </c>
      <c r="W11" s="240" t="str">
        <f>VLOOKUP(X11,'пр.взв.'!B7:G64,4,FALSE)</f>
        <v>СФО, Омская, Омск</v>
      </c>
      <c r="X11" s="234">
        <v>10</v>
      </c>
    </row>
    <row r="12" spans="1:24" ht="12.75" customHeight="1">
      <c r="A12" s="239"/>
      <c r="B12" s="241"/>
      <c r="C12" s="241"/>
      <c r="D12" s="241"/>
      <c r="E12" s="46" t="s">
        <v>37</v>
      </c>
      <c r="F12" s="59"/>
      <c r="G12" s="41"/>
      <c r="H12" s="52"/>
      <c r="I12" s="108"/>
      <c r="J12" s="26"/>
      <c r="K12" s="116"/>
      <c r="L12" s="18">
        <v>27</v>
      </c>
      <c r="M12" s="58"/>
      <c r="N12" s="99"/>
      <c r="O12" s="58"/>
      <c r="P12" s="56"/>
      <c r="Q12" s="76"/>
      <c r="R12" s="75"/>
      <c r="S12" s="44"/>
      <c r="T12" s="46" t="s">
        <v>181</v>
      </c>
      <c r="U12" s="241"/>
      <c r="V12" s="241"/>
      <c r="W12" s="241"/>
      <c r="X12" s="235"/>
    </row>
    <row r="13" spans="1:24" ht="12.75" customHeight="1" thickBot="1">
      <c r="A13" s="239">
        <v>25</v>
      </c>
      <c r="B13" s="233" t="str">
        <f>VLOOKUP(A13,'пр.взв.'!B9:C64,2,FALSE)</f>
        <v>Сусурнаев Зайнди Мухадиевич</v>
      </c>
      <c r="C13" s="233" t="str">
        <f>VLOOKUP(A13,'пр.взв.'!B7:G64,3,FALSE)</f>
        <v>16.12.1987, 1 р</v>
      </c>
      <c r="D13" s="233" t="str">
        <f>VLOOKUP(A13,'пр.взв.'!B7:G64,4,FALSE)</f>
        <v>СФО, Новосибирская</v>
      </c>
      <c r="E13" s="115" t="s">
        <v>183</v>
      </c>
      <c r="F13" s="41"/>
      <c r="G13" s="41"/>
      <c r="H13" s="58"/>
      <c r="I13" s="108"/>
      <c r="J13" s="26"/>
      <c r="K13" s="98"/>
      <c r="L13" s="116"/>
      <c r="M13" s="98"/>
      <c r="N13" s="23">
        <v>22</v>
      </c>
      <c r="O13" s="15"/>
      <c r="P13" s="56"/>
      <c r="Q13" s="101"/>
      <c r="R13" s="30"/>
      <c r="S13" s="30"/>
      <c r="T13" s="123" t="s">
        <v>187</v>
      </c>
      <c r="U13" s="233" t="str">
        <f>VLOOKUP(X13,'пр.взв.'!B7:G64,2,FALSE)</f>
        <v>Федоров Иннокентий Алексеевич</v>
      </c>
      <c r="V13" s="233" t="str">
        <f>VLOOKUP(X13,'пр.взв.'!B7:G64,3,FALSE)</f>
        <v>14.08.1988, МС</v>
      </c>
      <c r="W13" s="233" t="str">
        <f>VLOOKUP(X13,'пр.взв.'!B7:G64,4,FALSE)</f>
        <v>СФО, Кемеровская, Новокузнецк, ПР</v>
      </c>
      <c r="X13" s="235">
        <v>26</v>
      </c>
    </row>
    <row r="14" spans="1:24" ht="12.75" customHeight="1" thickBot="1">
      <c r="A14" s="244"/>
      <c r="B14" s="241"/>
      <c r="C14" s="241"/>
      <c r="D14" s="24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1"/>
      <c r="V14" s="241"/>
      <c r="W14" s="241"/>
      <c r="X14" s="247"/>
    </row>
    <row r="15" spans="1:24" ht="12.75" customHeight="1" thickBot="1">
      <c r="A15" s="238">
        <v>5</v>
      </c>
      <c r="B15" s="240" t="str">
        <f>VLOOKUP(A15,'пр.взв.'!B11:C64,2,FALSE)</f>
        <v>Потешкин Максим Петрович</v>
      </c>
      <c r="C15" s="240" t="str">
        <f>VLOOKUP(A15,'пр.взв.'!B7:G64,3,FALSE)</f>
        <v>05.02.1989, КМС</v>
      </c>
      <c r="D15" s="240" t="str">
        <f>VLOOKUP(A15,'пр.взв.'!B7:G64,4,FALSE)</f>
        <v>СФО, Алтайский, Бийск, МО</v>
      </c>
      <c r="E15" s="30"/>
      <c r="F15" s="30"/>
      <c r="G15" s="41"/>
      <c r="H15" s="53"/>
      <c r="I15" s="46" t="s">
        <v>45</v>
      </c>
      <c r="J15" s="79"/>
      <c r="K15" s="98"/>
      <c r="L15" s="15"/>
      <c r="M15" s="15"/>
      <c r="N15" s="15"/>
      <c r="O15" s="14"/>
      <c r="P15" s="46" t="s">
        <v>48</v>
      </c>
      <c r="Q15" s="102"/>
      <c r="R15" s="30"/>
      <c r="S15" s="30"/>
      <c r="T15" s="30"/>
      <c r="U15" s="240" t="str">
        <f>VLOOKUP(X15,'пр.взв.'!B7:G64,2,FALSE)</f>
        <v>Ютеев Амыр Андреевич</v>
      </c>
      <c r="V15" s="240" t="str">
        <f>VLOOKUP(X15,'пр.взв.'!B7:G64,3,FALSE)</f>
        <v>23.07.1987, КМС</v>
      </c>
      <c r="W15" s="240" t="str">
        <f>VLOOKUP(X15,'пр.взв.'!B7:G64,4,FALSE)</f>
        <v>СФО, р. Алтай, Д</v>
      </c>
      <c r="X15" s="234">
        <v>6</v>
      </c>
    </row>
    <row r="16" spans="1:24" ht="12.75" customHeight="1" thickBot="1">
      <c r="A16" s="239"/>
      <c r="B16" s="241"/>
      <c r="C16" s="241"/>
      <c r="D16" s="241"/>
      <c r="E16" s="46" t="s">
        <v>32</v>
      </c>
      <c r="F16" s="41"/>
      <c r="G16" s="41"/>
      <c r="H16" s="66"/>
      <c r="I16" s="115" t="s">
        <v>183</v>
      </c>
      <c r="J16" s="15"/>
      <c r="K16" s="82"/>
      <c r="L16" s="264" t="s">
        <v>56</v>
      </c>
      <c r="M16" s="264"/>
      <c r="N16" s="15"/>
      <c r="O16" s="102"/>
      <c r="P16" s="47" t="s">
        <v>185</v>
      </c>
      <c r="Q16" s="82"/>
      <c r="R16" s="30"/>
      <c r="S16" s="30"/>
      <c r="T16" s="46" t="s">
        <v>48</v>
      </c>
      <c r="U16" s="241"/>
      <c r="V16" s="241"/>
      <c r="W16" s="241"/>
      <c r="X16" s="235"/>
    </row>
    <row r="17" spans="1:24" ht="12.75" customHeight="1" thickBot="1">
      <c r="A17" s="239">
        <v>21</v>
      </c>
      <c r="B17" s="233" t="str">
        <f>VLOOKUP(A17,'пр.взв.'!B13:C64,2,FALSE)</f>
        <v>Новиков Дмитрий Владимирович</v>
      </c>
      <c r="C17" s="233" t="str">
        <f>VLOOKUP(A17,'пр.взв.'!B7:G64,3,FALSE)</f>
        <v>18.01.1987, МС</v>
      </c>
      <c r="D17" s="233" t="str">
        <f>VLOOKUP(A17,'пр.взв.'!B7:G64,4,FALSE)</f>
        <v>СФО, Красноярский, Канск</v>
      </c>
      <c r="E17" s="115" t="s">
        <v>184</v>
      </c>
      <c r="F17" s="57"/>
      <c r="G17" s="41"/>
      <c r="H17" s="65"/>
      <c r="I17" s="43"/>
      <c r="J17" s="43"/>
      <c r="K17" s="146">
        <v>24</v>
      </c>
      <c r="L17" s="111"/>
      <c r="M17" s="111"/>
      <c r="N17" s="112"/>
      <c r="O17" s="43"/>
      <c r="P17" s="43"/>
      <c r="Q17" s="82"/>
      <c r="R17" s="74"/>
      <c r="S17" s="72"/>
      <c r="T17" s="47" t="s">
        <v>186</v>
      </c>
      <c r="U17" s="233" t="str">
        <f>VLOOKUP(X17,'пр.взв.'!B7:G64,2,FALSE)</f>
        <v>Цечоев Мовсар Хасанович</v>
      </c>
      <c r="V17" s="233" t="str">
        <f>VLOOKUP(X17,'пр.взв.'!B7:G64,3,FALSE)</f>
        <v>16.11.1989, КМС</v>
      </c>
      <c r="W17" s="233" t="str">
        <f>VLOOKUP(X17,'пр.взв.'!B7:G64,4,FALSE)</f>
        <v>СФО, Новосибирская, Новосибирск,Д</v>
      </c>
      <c r="X17" s="235">
        <v>22</v>
      </c>
    </row>
    <row r="18" spans="1:24" ht="12.75" customHeight="1" thickBot="1">
      <c r="A18" s="244"/>
      <c r="B18" s="241"/>
      <c r="C18" s="241"/>
      <c r="D18" s="241"/>
      <c r="E18" s="41"/>
      <c r="F18" s="42"/>
      <c r="G18" s="46" t="s">
        <v>51</v>
      </c>
      <c r="H18" s="67"/>
      <c r="I18" s="43"/>
      <c r="J18" s="43"/>
      <c r="K18" s="265" t="str">
        <f>VLOOKUP(K17,'пр.взв.'!B7:D64,2,FALSE)</f>
        <v>Крестьянинов Виктор Александрович</v>
      </c>
      <c r="L18" s="266"/>
      <c r="M18" s="266"/>
      <c r="N18" s="267"/>
      <c r="O18" s="56"/>
      <c r="P18" s="43"/>
      <c r="Q18" s="104"/>
      <c r="R18" s="46" t="s">
        <v>48</v>
      </c>
      <c r="S18" s="43"/>
      <c r="T18" s="41"/>
      <c r="U18" s="241"/>
      <c r="V18" s="241"/>
      <c r="W18" s="241"/>
      <c r="X18" s="247"/>
    </row>
    <row r="19" spans="1:24" ht="12.75" customHeight="1" thickBot="1">
      <c r="A19" s="238">
        <v>13</v>
      </c>
      <c r="B19" s="240" t="str">
        <f>VLOOKUP(A19,'пр.взв.'!B15:C64,2,FALSE)</f>
        <v>Джумаев Илмрод Шоназдриевич</v>
      </c>
      <c r="C19" s="240" t="str">
        <f>VLOOKUP(A19,'пр.взв.'!B7:G64,3,FALSE)</f>
        <v>01.11.1990, КМС</v>
      </c>
      <c r="D19" s="240" t="str">
        <f>VLOOKUP(A19,'пр.взв.'!B7:G64,4,FALSE)</f>
        <v>СФО, Кемеровская, Новокузнецк, ПР</v>
      </c>
      <c r="E19" s="30"/>
      <c r="F19" s="41"/>
      <c r="G19" s="47" t="s">
        <v>186</v>
      </c>
      <c r="H19" s="58"/>
      <c r="I19" s="43"/>
      <c r="J19" s="43"/>
      <c r="K19" s="268"/>
      <c r="L19" s="269"/>
      <c r="M19" s="269"/>
      <c r="N19" s="270"/>
      <c r="O19" s="56"/>
      <c r="P19" s="43"/>
      <c r="Q19" s="43"/>
      <c r="R19" s="47" t="s">
        <v>183</v>
      </c>
      <c r="S19" s="43"/>
      <c r="T19" s="30"/>
      <c r="U19" s="240" t="str">
        <f>VLOOKUP(X19,'пр.взв.'!B7:G64,2,FALSE)</f>
        <v>Конюхов Олег Юрьевич</v>
      </c>
      <c r="V19" s="240" t="str">
        <f>VLOOKUP(X19,'пр.взв.'!B7:G64,3,FALSE)</f>
        <v>29.03.1982, КМС</v>
      </c>
      <c r="W19" s="240" t="str">
        <f>VLOOKUP(X19,'пр.взв.'!B7:G64,4,FALSE)</f>
        <v>СФО, Алтайский, Барнаул</v>
      </c>
      <c r="X19" s="234">
        <v>14</v>
      </c>
    </row>
    <row r="20" spans="1:24" ht="12.75" customHeight="1">
      <c r="A20" s="239"/>
      <c r="B20" s="241"/>
      <c r="C20" s="241"/>
      <c r="D20" s="241"/>
      <c r="E20" s="46" t="s">
        <v>51</v>
      </c>
      <c r="F20" s="59"/>
      <c r="G20" s="41"/>
      <c r="H20" s="52"/>
      <c r="I20" s="43"/>
      <c r="J20" s="43"/>
      <c r="K20" s="70"/>
      <c r="L20" s="263"/>
      <c r="M20" s="263"/>
      <c r="N20" s="56"/>
      <c r="O20" s="76"/>
      <c r="P20" s="43"/>
      <c r="Q20" s="30"/>
      <c r="R20" s="75"/>
      <c r="S20" s="44"/>
      <c r="T20" s="46" t="s">
        <v>42</v>
      </c>
      <c r="U20" s="241"/>
      <c r="V20" s="241"/>
      <c r="W20" s="241"/>
      <c r="X20" s="235"/>
    </row>
    <row r="21" spans="1:24" ht="12.75" customHeight="1" thickBot="1">
      <c r="A21" s="239">
        <v>29</v>
      </c>
      <c r="B21" s="233" t="str">
        <f>VLOOKUP(A21,'пр.взв.'!B17:C64,2,FALSE)</f>
        <v>Самедов Эльгин Инран оглы</v>
      </c>
      <c r="C21" s="233" t="str">
        <f>VLOOKUP(A21,'пр.взв.'!B7:G64,3,FALSE)</f>
        <v>11.02.1986, МС</v>
      </c>
      <c r="D21" s="233" t="str">
        <f>VLOOKUP(A21,'пр.взв.'!B7:G64,4,FALSE)</f>
        <v>СФО, Новосибирская, Новосибирск</v>
      </c>
      <c r="E21" s="115" t="s">
        <v>183</v>
      </c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71" t="e">
        <f>VLOOKUP(X21,'пр.взв.'!B7:G64,2,FALSE)</f>
        <v>#N/A</v>
      </c>
      <c r="V21" s="271" t="e">
        <f>VLOOKUP(X21,'пр.взв.'!B7:G64,3,FALSE)</f>
        <v>#N/A</v>
      </c>
      <c r="W21" s="271" t="e">
        <f>VLOOKUP(X21,'пр.взв.'!B7:G64,4,FALSE)</f>
        <v>#N/A</v>
      </c>
      <c r="X21" s="235">
        <v>30</v>
      </c>
    </row>
    <row r="22" spans="1:24" ht="12.75" customHeight="1" thickBot="1">
      <c r="A22" s="244"/>
      <c r="B22" s="241"/>
      <c r="C22" s="241"/>
      <c r="D22" s="241"/>
      <c r="E22" s="41"/>
      <c r="F22" s="41"/>
      <c r="G22" s="41"/>
      <c r="H22" s="52"/>
      <c r="I22" s="43"/>
      <c r="J22" s="43"/>
      <c r="K22" s="46" t="s">
        <v>35</v>
      </c>
      <c r="L22" s="43"/>
      <c r="M22" s="56"/>
      <c r="N22" s="46" t="s">
        <v>50</v>
      </c>
      <c r="O22" s="76"/>
      <c r="P22" s="43"/>
      <c r="Q22" s="30"/>
      <c r="R22" s="30"/>
      <c r="S22" s="30"/>
      <c r="T22" s="41"/>
      <c r="U22" s="279"/>
      <c r="V22" s="279"/>
      <c r="W22" s="279"/>
      <c r="X22" s="247"/>
    </row>
    <row r="23" spans="1:24" ht="12.75" customHeight="1" thickBot="1">
      <c r="A23" s="238">
        <v>3</v>
      </c>
      <c r="B23" s="240" t="str">
        <f>VLOOKUP(A23,'пр.взв.'!B7:C64,2,FALSE)</f>
        <v> Чугулов Айвар Степанович</v>
      </c>
      <c r="C23" s="240" t="str">
        <f>VLOOKUP(A23,'пр.взв.'!B7:G64,3,FALSE)</f>
        <v>03.12.1990, МС</v>
      </c>
      <c r="D23" s="240" t="str">
        <f>VLOOKUP(A23,'пр.взв.'!B7:G64,4,FALSE)</f>
        <v>СФО, р.Алтай</v>
      </c>
      <c r="E23" s="30"/>
      <c r="F23" s="30"/>
      <c r="G23" s="48"/>
      <c r="H23" s="48"/>
      <c r="I23" s="49"/>
      <c r="J23" s="50"/>
      <c r="K23" s="47" t="s">
        <v>183</v>
      </c>
      <c r="L23" s="60"/>
      <c r="M23" s="56"/>
      <c r="N23" s="47" t="s">
        <v>185</v>
      </c>
      <c r="O23" s="76"/>
      <c r="P23" s="43"/>
      <c r="Q23" s="30"/>
      <c r="R23" s="30"/>
      <c r="S23" s="30"/>
      <c r="T23" s="30"/>
      <c r="U23" s="240" t="str">
        <f>VLOOKUP(X23,'пр.взв.'!B7:G64,2,FALSE)</f>
        <v>Маслов Денис Анатольевич</v>
      </c>
      <c r="V23" s="240" t="str">
        <f>VLOOKUP(X23,'пр.взв.'!B7:G64,3,FALSE)</f>
        <v>10.02.1983                КМС</v>
      </c>
      <c r="W23" s="240" t="str">
        <f>VLOOKUP(X23,'пр.взв.'!B7:G64,4,FALSE)</f>
        <v>СФО, Томская, Томск,ПР</v>
      </c>
      <c r="X23" s="234">
        <v>4</v>
      </c>
    </row>
    <row r="24" spans="1:24" ht="12.75" customHeight="1">
      <c r="A24" s="239"/>
      <c r="B24" s="241"/>
      <c r="C24" s="241"/>
      <c r="D24" s="241"/>
      <c r="E24" s="46" t="s">
        <v>28</v>
      </c>
      <c r="F24" s="41"/>
      <c r="G24" s="51"/>
      <c r="H24" s="52"/>
      <c r="I24" s="53"/>
      <c r="J24" s="54"/>
      <c r="K24" s="69"/>
      <c r="L24" s="264" t="s">
        <v>57</v>
      </c>
      <c r="M24" s="264"/>
      <c r="N24" s="56"/>
      <c r="O24" s="76"/>
      <c r="P24" s="43"/>
      <c r="Q24" s="30"/>
      <c r="R24" s="30"/>
      <c r="S24" s="30"/>
      <c r="T24" s="46" t="s">
        <v>30</v>
      </c>
      <c r="U24" s="241"/>
      <c r="V24" s="241"/>
      <c r="W24" s="241"/>
      <c r="X24" s="235"/>
    </row>
    <row r="25" spans="1:24" ht="12.75" customHeight="1" thickBot="1">
      <c r="A25" s="239">
        <v>19</v>
      </c>
      <c r="B25" s="233" t="str">
        <f>VLOOKUP(A25,'пр.взв.'!B21:C68,2,FALSE)</f>
        <v>Андреев Артем Валерьевич</v>
      </c>
      <c r="C25" s="233" t="str">
        <f>VLOOKUP(A25,'пр.взв.'!B7:G64,3,FALSE)</f>
        <v>10.01.1990, КМС</v>
      </c>
      <c r="D25" s="233" t="str">
        <f>VLOOKUP(A25,'пр.взв.'!B7:G64,4,FALSE)</f>
        <v>СФО, Новосибирская, Новосибирск</v>
      </c>
      <c r="E25" s="115" t="s">
        <v>183</v>
      </c>
      <c r="F25" s="57"/>
      <c r="G25" s="41"/>
      <c r="H25" s="58"/>
      <c r="I25" s="55"/>
      <c r="J25" s="53"/>
      <c r="K25" s="146">
        <v>7</v>
      </c>
      <c r="L25" s="111"/>
      <c r="M25" s="111"/>
      <c r="N25" s="112"/>
      <c r="O25" s="76"/>
      <c r="P25" s="43"/>
      <c r="Q25" s="30"/>
      <c r="R25" s="74"/>
      <c r="S25" s="72"/>
      <c r="T25" s="47" t="s">
        <v>183</v>
      </c>
      <c r="U25" s="233" t="str">
        <f>VLOOKUP(X25,'пр.взв.'!B7:G64,2,FALSE)</f>
        <v>Нартов Олег Владимирович</v>
      </c>
      <c r="V25" s="233" t="str">
        <f>VLOOKUP(X25,'пр.взв.'!B7:G64,3,FALSE)</f>
        <v>02.04.1967, КМС</v>
      </c>
      <c r="W25" s="233" t="str">
        <f>VLOOKUP(X25,'пр.взв.'!B7:G64,4,FALSE)</f>
        <v>СФО, Кемеровская, Новокузнецк, МО</v>
      </c>
      <c r="X25" s="235">
        <v>20</v>
      </c>
    </row>
    <row r="26" spans="1:24" ht="12.75" customHeight="1" thickBot="1">
      <c r="A26" s="244"/>
      <c r="B26" s="241"/>
      <c r="C26" s="241"/>
      <c r="D26" s="241"/>
      <c r="E26" s="41"/>
      <c r="F26" s="42"/>
      <c r="G26" s="46" t="s">
        <v>31</v>
      </c>
      <c r="H26" s="54"/>
      <c r="I26" s="53"/>
      <c r="J26" s="149"/>
      <c r="K26" s="273" t="str">
        <f>VLOOKUP(K25,'пр.взв.'!B7:D64,2,FALSE)</f>
        <v>Савич Сергей Александрович</v>
      </c>
      <c r="L26" s="274"/>
      <c r="M26" s="274"/>
      <c r="N26" s="275"/>
      <c r="O26" s="56"/>
      <c r="P26" s="43"/>
      <c r="Q26" s="30"/>
      <c r="R26" s="46" t="s">
        <v>40</v>
      </c>
      <c r="S26" s="43"/>
      <c r="T26" s="41"/>
      <c r="U26" s="241"/>
      <c r="V26" s="241"/>
      <c r="W26" s="241"/>
      <c r="X26" s="247"/>
    </row>
    <row r="27" spans="1:24" ht="12.75" customHeight="1" thickBot="1">
      <c r="A27" s="238">
        <v>11</v>
      </c>
      <c r="B27" s="240" t="str">
        <f>VLOOKUP(A27,'пр.взв.'!B23:C70,2,FALSE)</f>
        <v>Курбатов Владимир Сергеевич</v>
      </c>
      <c r="C27" s="240" t="str">
        <f>VLOOKUP(A27,'пр.взв.'!B7:G64,3,FALSE)</f>
        <v>10.02.1984, МС</v>
      </c>
      <c r="D27" s="240" t="str">
        <f>VLOOKUP(A27,'пр.взв.'!B7:G64,4,FALSE)</f>
        <v>СФО, Кемеровская, Прокопьевск, МО</v>
      </c>
      <c r="E27" s="30"/>
      <c r="F27" s="41"/>
      <c r="G27" s="47" t="s">
        <v>186</v>
      </c>
      <c r="H27" s="63"/>
      <c r="I27" s="54"/>
      <c r="J27" s="149"/>
      <c r="K27" s="276"/>
      <c r="L27" s="277"/>
      <c r="M27" s="277"/>
      <c r="N27" s="278"/>
      <c r="O27" s="56"/>
      <c r="P27" s="73"/>
      <c r="Q27" s="72"/>
      <c r="R27" s="47" t="s">
        <v>186</v>
      </c>
      <c r="S27" s="43"/>
      <c r="T27" s="30"/>
      <c r="U27" s="240" t="str">
        <f>VLOOKUP(X27,'пр.взв.'!B7:G64,2,FALSE)</f>
        <v>Нариманов Айюб Яшар-Оглы</v>
      </c>
      <c r="V27" s="240" t="str">
        <f>VLOOKUP(X27,'пр.взв.'!B7:G64,3,FALSE)</f>
        <v>10.07.1990, КМС</v>
      </c>
      <c r="W27" s="240" t="str">
        <f>VLOOKUP(X27,'пр.взв.'!B7:G64,4,FALSE)</f>
        <v>СФО, Новосибирская, Болотное, СС</v>
      </c>
      <c r="X27" s="234">
        <v>12</v>
      </c>
    </row>
    <row r="28" spans="1:24" ht="12.75" customHeight="1">
      <c r="A28" s="239"/>
      <c r="B28" s="241"/>
      <c r="C28" s="241"/>
      <c r="D28" s="241"/>
      <c r="E28" s="46" t="s">
        <v>31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41"/>
      <c r="V28" s="241"/>
      <c r="W28" s="241"/>
      <c r="X28" s="235"/>
    </row>
    <row r="29" spans="1:24" ht="12.75" customHeight="1" thickBot="1">
      <c r="A29" s="239">
        <v>27</v>
      </c>
      <c r="B29" s="233" t="str">
        <f>VLOOKUP(A29,'пр.взв.'!B25:C72,2,FALSE)</f>
        <v>Октябринский Андрей Александрович</v>
      </c>
      <c r="C29" s="233" t="str">
        <f>VLOOKUP(A29,'пр.взв.'!B7:G64,3,FALSE)</f>
        <v>30.12.1986, КМС</v>
      </c>
      <c r="D29" s="233" t="str">
        <f>VLOOKUP(A29,'пр.взв.'!B7:G64,4,FALSE)</f>
        <v>СФО, Омская, Омск, Д</v>
      </c>
      <c r="E29" s="115" t="s">
        <v>183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183</v>
      </c>
      <c r="U29" s="233" t="str">
        <f>VLOOKUP(X29,'пр.взв.'!B7:G64,2,FALSE)</f>
        <v>Галанов Александр Владимирович</v>
      </c>
      <c r="V29" s="233" t="str">
        <f>VLOOKUP(X29,'пр.взв.'!B7:G64,3,FALSE)</f>
        <v>02.12.1987, КМС</v>
      </c>
      <c r="W29" s="233" t="str">
        <f>VLOOKUP(X29,'пр.взв.'!B7:G64,4,FALSE)</f>
        <v>СФО, р. Алтай, Д</v>
      </c>
      <c r="X29" s="235">
        <v>28</v>
      </c>
    </row>
    <row r="30" spans="1:24" ht="12.75" customHeight="1" thickBot="1">
      <c r="A30" s="244"/>
      <c r="B30" s="241"/>
      <c r="C30" s="241"/>
      <c r="D30" s="241"/>
      <c r="E30" s="41"/>
      <c r="F30" s="41"/>
      <c r="G30" s="42"/>
      <c r="H30" s="55"/>
      <c r="I30" s="46" t="s">
        <v>35</v>
      </c>
      <c r="J30" s="68"/>
      <c r="K30" s="70"/>
      <c r="L30" s="43"/>
      <c r="M30" s="56"/>
      <c r="N30" s="56"/>
      <c r="O30" s="77"/>
      <c r="P30" s="46" t="s">
        <v>50</v>
      </c>
      <c r="Q30" s="43"/>
      <c r="R30" s="30"/>
      <c r="S30" s="30"/>
      <c r="T30" s="41"/>
      <c r="U30" s="241"/>
      <c r="V30" s="241"/>
      <c r="W30" s="241"/>
      <c r="X30" s="247"/>
    </row>
    <row r="31" spans="1:24" ht="12.75" customHeight="1" thickBot="1">
      <c r="A31" s="238">
        <v>7</v>
      </c>
      <c r="B31" s="240" t="str">
        <f>VLOOKUP(A31,'пр.взв.'!B7:C64,2,FALSE)</f>
        <v>Савич Сергей Александрович</v>
      </c>
      <c r="C31" s="240" t="str">
        <f>VLOOKUP(A31,'пр.взв.'!B7:G64,3,FALSE)</f>
        <v>03.12.1983, МСМК</v>
      </c>
      <c r="D31" s="240" t="str">
        <f>VLOOKUP(A31,'пр.взв.'!B7:G64,4,FALSE)</f>
        <v>СФО, Кемеровская, Новокузнецк, Д</v>
      </c>
      <c r="E31" s="30"/>
      <c r="F31" s="30"/>
      <c r="G31" s="41"/>
      <c r="H31" s="53"/>
      <c r="I31" s="47" t="s">
        <v>183</v>
      </c>
      <c r="J31" s="55"/>
      <c r="K31" s="43"/>
      <c r="L31" s="43"/>
      <c r="M31" s="56"/>
      <c r="N31" s="56"/>
      <c r="O31" s="56"/>
      <c r="P31" s="47" t="s">
        <v>185</v>
      </c>
      <c r="Q31" s="43"/>
      <c r="R31" s="30"/>
      <c r="S31" s="30"/>
      <c r="T31" s="30"/>
      <c r="U31" s="240" t="str">
        <f>VLOOKUP(X31,'пр.взв.'!B7:G64,2,FALSE)</f>
        <v>Пеняев Артем Владимирович</v>
      </c>
      <c r="V31" s="240" t="str">
        <f>VLOOKUP(X31,'пр.взв.'!B7:G64,3,FALSE)</f>
        <v>17.01.1982, КМС</v>
      </c>
      <c r="W31" s="240" t="str">
        <f>VLOOKUP(X31,'пр.взв.'!B7:G64,4,FALSE)</f>
        <v>СФО, Кемеровская, Прокопьевск, МО</v>
      </c>
      <c r="X31" s="234">
        <v>8</v>
      </c>
    </row>
    <row r="32" spans="1:24" ht="12.75" customHeight="1">
      <c r="A32" s="239"/>
      <c r="B32" s="241"/>
      <c r="C32" s="241"/>
      <c r="D32" s="241"/>
      <c r="E32" s="46" t="s">
        <v>35</v>
      </c>
      <c r="F32" s="41"/>
      <c r="G32" s="41"/>
      <c r="H32" s="66"/>
      <c r="I32" s="43"/>
      <c r="J32" s="199" t="s">
        <v>3</v>
      </c>
      <c r="P32" s="43"/>
      <c r="Q32" s="70"/>
      <c r="R32" s="30"/>
      <c r="S32" s="30"/>
      <c r="T32" s="46" t="s">
        <v>50</v>
      </c>
      <c r="U32" s="241"/>
      <c r="V32" s="241"/>
      <c r="W32" s="241"/>
      <c r="X32" s="235"/>
    </row>
    <row r="33" spans="1:24" ht="12.75" customHeight="1" thickBot="1">
      <c r="A33" s="239">
        <v>23</v>
      </c>
      <c r="B33" s="233" t="str">
        <f>VLOOKUP(A33,'пр.взв.'!B29:C76,2,FALSE)</f>
        <v>Рябов Сергей Владимирович</v>
      </c>
      <c r="C33" s="233" t="str">
        <f>VLOOKUP(A33,'пр.взв.'!B7:G64,3,FALSE)</f>
        <v>16.07.1989, МС</v>
      </c>
      <c r="D33" s="233" t="str">
        <f>VLOOKUP(A33,'пр.взв.'!B7:G64,4,FALSE)</f>
        <v>СФО, Красноярский</v>
      </c>
      <c r="E33" s="115" t="s">
        <v>185</v>
      </c>
      <c r="F33" s="57"/>
      <c r="G33" s="41"/>
      <c r="H33" s="65"/>
      <c r="I33" s="43"/>
      <c r="J33" s="199"/>
      <c r="K33" s="114">
        <v>6</v>
      </c>
      <c r="L33" s="121"/>
      <c r="M33" s="121"/>
      <c r="N33" s="121"/>
      <c r="O33" s="121"/>
      <c r="Q33" s="70"/>
      <c r="R33" s="74"/>
      <c r="S33" s="72"/>
      <c r="T33" s="47" t="s">
        <v>183</v>
      </c>
      <c r="U33" s="233" t="str">
        <f>VLOOKUP(X33,'пр.взв.'!B7:G64,2,FALSE)</f>
        <v>Крестьянинов Виктор Александрович</v>
      </c>
      <c r="V33" s="233" t="str">
        <f>VLOOKUP(X33,'пр.взв.'!B7:G64,3,FALSE)</f>
        <v>16.11.1976, МСМК</v>
      </c>
      <c r="W33" s="233" t="str">
        <f>VLOOKUP(X33,'пр.взв.'!B7:G64,4,FALSE)</f>
        <v>СФО, Омская</v>
      </c>
      <c r="X33" s="235">
        <v>24</v>
      </c>
    </row>
    <row r="34" spans="1:24" ht="12.75" customHeight="1" thickBot="1">
      <c r="A34" s="244"/>
      <c r="B34" s="241"/>
      <c r="C34" s="241"/>
      <c r="D34" s="241"/>
      <c r="E34" s="41"/>
      <c r="F34" s="42"/>
      <c r="G34" s="46" t="s">
        <v>35</v>
      </c>
      <c r="H34" s="67"/>
      <c r="I34" s="43"/>
      <c r="J34" s="43"/>
      <c r="K34" s="120"/>
      <c r="L34" s="98">
        <v>6</v>
      </c>
      <c r="M34" s="15"/>
      <c r="N34" s="111"/>
      <c r="O34" s="113"/>
      <c r="Q34" s="77"/>
      <c r="R34" s="46" t="s">
        <v>50</v>
      </c>
      <c r="S34" s="43"/>
      <c r="T34" s="41"/>
      <c r="U34" s="241"/>
      <c r="V34" s="241"/>
      <c r="W34" s="241"/>
      <c r="X34" s="247"/>
    </row>
    <row r="35" spans="1:24" ht="12.75" customHeight="1" thickBot="1">
      <c r="A35" s="238">
        <v>15</v>
      </c>
      <c r="B35" s="240" t="str">
        <f>VLOOKUP(A35,'пр.взв.'!B31:C78,2,FALSE)</f>
        <v>Доброходов  Геннадий Сергеевич</v>
      </c>
      <c r="C35" s="240" t="str">
        <f>VLOOKUP(A35,'пр.взв.'!B7:G64,3,FALSE)</f>
        <v>29.02.1988, КМС</v>
      </c>
      <c r="D35" s="240" t="str">
        <f>VLOOKUP(A35,'пр.взв.'!B7:G64,4,FALSE)</f>
        <v>СФО, Новосибирская</v>
      </c>
      <c r="E35" s="30"/>
      <c r="F35" s="41"/>
      <c r="G35" s="47" t="s">
        <v>183</v>
      </c>
      <c r="H35" s="58"/>
      <c r="I35" s="43"/>
      <c r="J35" s="43"/>
      <c r="K35" s="18">
        <v>14</v>
      </c>
      <c r="L35" s="119"/>
      <c r="M35" s="98">
        <v>6</v>
      </c>
      <c r="N35" s="117"/>
      <c r="O35" s="118"/>
      <c r="Q35" s="56"/>
      <c r="R35" s="47" t="s">
        <v>183</v>
      </c>
      <c r="S35" s="43"/>
      <c r="T35" s="30"/>
      <c r="U35" s="240" t="str">
        <f>VLOOKUP(X35,'пр.взв.'!B7:G64,2,FALSE)</f>
        <v>Иванов Михаил Валерьевич</v>
      </c>
      <c r="V35" s="240" t="str">
        <f>VLOOKUP(X35,'пр.взв.'!B7:G64,3,FALSE)</f>
        <v>08.07.1990, КМС</v>
      </c>
      <c r="W35" s="240" t="str">
        <f>VLOOKUP(X35,'пр.взв.'!B7:G64,4,FALSE)</f>
        <v>СФО, Иркутская</v>
      </c>
      <c r="X35" s="234">
        <v>16</v>
      </c>
    </row>
    <row r="36" spans="1:24" ht="12.75" customHeight="1">
      <c r="A36" s="239"/>
      <c r="B36" s="241"/>
      <c r="C36" s="241"/>
      <c r="D36" s="241"/>
      <c r="E36" s="46" t="s">
        <v>43</v>
      </c>
      <c r="F36" s="59"/>
      <c r="G36" s="41"/>
      <c r="H36" s="52"/>
      <c r="I36" s="43"/>
      <c r="J36" s="43"/>
      <c r="K36" s="116"/>
      <c r="L36" s="23">
        <v>26</v>
      </c>
      <c r="M36" s="119"/>
      <c r="N36" s="26"/>
      <c r="O36" s="56"/>
      <c r="Q36" s="56"/>
      <c r="R36" s="75"/>
      <c r="S36" s="44"/>
      <c r="T36" s="46" t="s">
        <v>44</v>
      </c>
      <c r="U36" s="241"/>
      <c r="V36" s="241"/>
      <c r="W36" s="241"/>
      <c r="X36" s="235"/>
    </row>
    <row r="37" spans="1:24" ht="12.75" customHeight="1" thickBot="1">
      <c r="A37" s="239">
        <v>31</v>
      </c>
      <c r="B37" s="271" t="e">
        <f>VLOOKUP(A37,'пр.взв.'!B33:C80,2,FALSE)</f>
        <v>#N/A</v>
      </c>
      <c r="C37" s="271" t="e">
        <f>VLOOKUP(A37,'пр.взв.'!B7:G64,3,FALSE)</f>
        <v>#N/A</v>
      </c>
      <c r="D37" s="271" t="e">
        <f>VLOOKUP(A37,'пр.взв.'!B7:G64,4,FALSE)</f>
        <v>#N/A</v>
      </c>
      <c r="E37" s="115"/>
      <c r="F37" s="41"/>
      <c r="G37" s="41"/>
      <c r="H37" s="58"/>
      <c r="I37" s="43"/>
      <c r="J37" s="43"/>
      <c r="K37" s="98">
        <v>8</v>
      </c>
      <c r="L37" s="116"/>
      <c r="M37" s="25"/>
      <c r="N37" s="98">
        <v>16</v>
      </c>
      <c r="O37" s="56"/>
      <c r="R37" s="30"/>
      <c r="S37" s="30"/>
      <c r="T37" s="47"/>
      <c r="U37" s="271" t="e">
        <f>VLOOKUP(X37,'пр.взв.'!B7:G64,2,FALSE)</f>
        <v>#N/A</v>
      </c>
      <c r="V37" s="271" t="e">
        <f>VLOOKUP(X37,'пр.взв.'!B7:G64,3,FALSE)</f>
        <v>#N/A</v>
      </c>
      <c r="W37" s="271" t="e">
        <f>VLOOKUP(X37,'пр.взв.'!B7:G64,4,FALSE)</f>
        <v>#N/A</v>
      </c>
      <c r="X37" s="235">
        <v>32</v>
      </c>
    </row>
    <row r="38" spans="1:24" ht="12.75" customHeight="1" thickBot="1">
      <c r="A38" s="244"/>
      <c r="B38" s="272"/>
      <c r="C38" s="272"/>
      <c r="D38" s="272"/>
      <c r="E38" s="41"/>
      <c r="F38" s="41"/>
      <c r="G38" s="41"/>
      <c r="H38" s="52"/>
      <c r="I38" s="43"/>
      <c r="J38" s="43"/>
      <c r="K38" s="119"/>
      <c r="L38" s="98">
        <v>16</v>
      </c>
      <c r="M38" s="85"/>
      <c r="N38" s="119"/>
      <c r="O38" s="15"/>
      <c r="Q38" s="42"/>
      <c r="R38" s="30"/>
      <c r="S38" s="30"/>
      <c r="T38" s="41"/>
      <c r="U38" s="272"/>
      <c r="V38" s="272"/>
      <c r="W38" s="272"/>
      <c r="X38" s="247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16</v>
      </c>
      <c r="L39" s="119"/>
      <c r="M39" s="18">
        <v>16</v>
      </c>
      <c r="N39" s="85"/>
      <c r="O39" s="122">
        <v>17</v>
      </c>
      <c r="P39" s="124">
        <v>17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12</v>
      </c>
      <c r="M40" s="58"/>
      <c r="N40" s="99"/>
      <c r="O40" s="58"/>
      <c r="P40" s="15"/>
      <c r="Q40" s="256" t="str">
        <f>VLOOKUP(P39,'пр.взв.'!B7:E64,2,FALSE)</f>
        <v>Юдников Илья Леонидович</v>
      </c>
      <c r="R40" s="257"/>
      <c r="S40" s="257"/>
      <c r="T40" s="258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17</v>
      </c>
      <c r="O41" s="15"/>
      <c r="P41" s="15"/>
      <c r="Q41" s="259"/>
      <c r="R41" s="260"/>
      <c r="S41" s="260"/>
      <c r="T41" s="261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2009-12-12T16:07:06Z</cp:lastPrinted>
  <dcterms:created xsi:type="dcterms:W3CDTF">1996-10-08T23:32:33Z</dcterms:created>
  <dcterms:modified xsi:type="dcterms:W3CDTF">2009-12-12T16:07:49Z</dcterms:modified>
  <cp:category/>
  <cp:version/>
  <cp:contentType/>
  <cp:contentStatus/>
</cp:coreProperties>
</file>