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<sst xmlns="http://schemas.openxmlformats.org/spreadsheetml/2006/main" count="442" uniqueCount="121">
  <si>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</si>
  <si>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</si>
  <si>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</si>
  <si>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</si>
  <si>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</si>
  <si>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</si>
  <si>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</si>
  <si>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</si>
  <si>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</si>
  <si>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</si>
  <si>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</si>
  <si>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</si>
  <si>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</si>
  <si>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</si>
  <si>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</si>
  <si>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</si>
  <si>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</si>
  <si>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</si>
  <si>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</si>
  <si>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</si>
  <si>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</si>
  <si>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</si>
  <si>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</si>
  <si>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</si>
  <si>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</si>
  <si>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</si>
  <si>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</si>
  <si>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</si>
  <si>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</si>
  <si>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</si>
  <si>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</si>
  <si>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</si>
  <si>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</si>
  <si>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</si>
  <si>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0</t>
  </si>
  <si>
    <t>3</t>
  </si>
  <si>
    <t>№ карт.</t>
  </si>
  <si>
    <t xml:space="preserve">ПРОТОКОЛ ХОДА СОРЕВНОВАНИЙ  </t>
  </si>
  <si>
    <t>ИТОГОВЫЙ ПРОТОКОЛ</t>
  </si>
  <si>
    <t>А11</t>
  </si>
  <si>
    <t>А22</t>
  </si>
  <si>
    <t>А21</t>
  </si>
  <si>
    <t>А12</t>
  </si>
  <si>
    <t>Б11</t>
  </si>
  <si>
    <t>Б21</t>
  </si>
  <si>
    <t>Б12</t>
  </si>
  <si>
    <t>Б22</t>
  </si>
  <si>
    <t>ВСЕРОССИЙСКАЯ ФЕДЕРАЦИЯ САМБО</t>
  </si>
  <si>
    <t>4 КРУГ</t>
  </si>
  <si>
    <t>5 КРУГ</t>
  </si>
  <si>
    <t>Юринская Вероника Андреевна</t>
  </si>
  <si>
    <t>21.02.1989, КМС</t>
  </si>
  <si>
    <t>СФО, Новосибирская, Новосибирск, МО</t>
  </si>
  <si>
    <t>008801</t>
  </si>
  <si>
    <t>Скарга Е.А., Ведерникова Е.В.</t>
  </si>
  <si>
    <t>Кульнева Алла александровна</t>
  </si>
  <si>
    <t>17.04.1991, КМС</t>
  </si>
  <si>
    <t>003284</t>
  </si>
  <si>
    <t>Бурнашова Л.Б., Ведерникова Е.В.</t>
  </si>
  <si>
    <t>Афанасьева Ирина Владимировна</t>
  </si>
  <si>
    <t>13.03.1990, КМС</t>
  </si>
  <si>
    <t>СФО, Кемеровская, Прокопьевск, МО</t>
  </si>
  <si>
    <t>Сопрунов А.И.</t>
  </si>
  <si>
    <t>Закурдаева Людмила Евгеньевна</t>
  </si>
  <si>
    <t>30.07.1989, КМС</t>
  </si>
  <si>
    <t>СФО, Иркутская, Ангарск</t>
  </si>
  <si>
    <t>009193</t>
  </si>
  <si>
    <t>Ефимов Н.Н</t>
  </si>
  <si>
    <t>Тихонова Анна Викторовна</t>
  </si>
  <si>
    <t>22.04.1987, МС</t>
  </si>
  <si>
    <t>СФО, Кемеровская, Новокузнецк, МО</t>
  </si>
  <si>
    <t>Фандюшина И</t>
  </si>
  <si>
    <t>Коновалова Наталья Михайловна</t>
  </si>
  <si>
    <t>31.10.1989, КМС</t>
  </si>
  <si>
    <t>Немцов Г.Н.</t>
  </si>
  <si>
    <t>Нецветаева Ирина Андреевна</t>
  </si>
  <si>
    <t>СФО, Алтайский, Бийск, МО</t>
  </si>
  <si>
    <t>009107022</t>
  </si>
  <si>
    <t>Дурыманов Н.В., Шалюта П.В.</t>
  </si>
  <si>
    <t>Лобашова Яна Сергеевна</t>
  </si>
  <si>
    <t>Копенкин А</t>
  </si>
  <si>
    <t>Плотникова Наталья Анатольевна</t>
  </si>
  <si>
    <t>24.10.1991, КМС</t>
  </si>
  <si>
    <t>СФО, Кемеровская, А-Судженск, МО</t>
  </si>
  <si>
    <t>008711042</t>
  </si>
  <si>
    <t>Попов А.Н.</t>
  </si>
  <si>
    <t>03.12.1990, КМС</t>
  </si>
  <si>
    <t>СФО, Омская, Омск, МО</t>
  </si>
  <si>
    <t>Мурзин В, Горбунов А.В.</t>
  </si>
  <si>
    <t>Фирсова Светлана Юрьевна</t>
  </si>
  <si>
    <t>12.06.1990, КМС</t>
  </si>
  <si>
    <t>СФО, Томская, Северск, МО</t>
  </si>
  <si>
    <t>Вышегородцев Д.Е. Вахмистрова Н.А.</t>
  </si>
  <si>
    <t>Емельянова Мария Юрьевна</t>
  </si>
  <si>
    <t>06.07.1990, КМС</t>
  </si>
  <si>
    <t>в.к.  68    кг.</t>
  </si>
  <si>
    <t>Мишина Татьяна Евгеньевна</t>
  </si>
  <si>
    <t>0,30</t>
  </si>
  <si>
    <t>1,10</t>
  </si>
  <si>
    <t>4</t>
  </si>
  <si>
    <t>2,15</t>
  </si>
  <si>
    <t>2,10</t>
  </si>
  <si>
    <t>2,40</t>
  </si>
  <si>
    <t>1</t>
  </si>
  <si>
    <t>2.12</t>
  </si>
  <si>
    <t>3.05</t>
  </si>
  <si>
    <t>1.21</t>
  </si>
  <si>
    <t>2</t>
  </si>
  <si>
    <t>1.52</t>
  </si>
  <si>
    <t>3.15</t>
  </si>
  <si>
    <t>3,5</t>
  </si>
  <si>
    <t>0,5</t>
  </si>
  <si>
    <t>1,15</t>
  </si>
  <si>
    <t>1.15</t>
  </si>
  <si>
    <t>3:0</t>
  </si>
  <si>
    <t>8</t>
  </si>
  <si>
    <t>4:0</t>
  </si>
  <si>
    <t>5</t>
  </si>
  <si>
    <t>7</t>
  </si>
  <si>
    <t>9-12</t>
  </si>
  <si>
    <t>02.06.1992,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</si>
</sst>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42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6" fillId="0" borderId="17" xfId="0" applyFont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0" fontId="6" fillId="0" borderId="19" xfId="42" applyFont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2" fillId="0" borderId="0" xfId="42" applyFont="1" applyFill="1" applyBorder="1" applyAlignment="1" applyProtection="1">
      <alignment vertical="center"/>
      <protection/>
    </xf>
    <xf numFmtId="0" fontId="8" fillId="0" borderId="0" xfId="42" applyFont="1" applyFill="1" applyBorder="1" applyAlignment="1" applyProtection="1">
      <alignment vertical="center" wrapText="1"/>
      <protection/>
    </xf>
    <xf numFmtId="0" fontId="8" fillId="0" borderId="0" xfId="42" applyFont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18" xfId="42" applyNumberFormat="1" applyFont="1" applyFill="1" applyBorder="1" applyAlignment="1" applyProtection="1">
      <alignment horizontal="center" vertical="center" wrapText="1"/>
      <protection/>
    </xf>
    <xf numFmtId="0" fontId="12" fillId="0" borderId="2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21" xfId="42" applyFont="1" applyBorder="1" applyAlignment="1" applyProtection="1">
      <alignment vertical="center" wrapText="1"/>
      <protection/>
    </xf>
    <xf numFmtId="0" fontId="8" fillId="0" borderId="22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42" applyFont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35" fillId="0" borderId="0" xfId="42" applyFont="1" applyFill="1" applyBorder="1" applyAlignment="1" applyProtection="1">
      <alignment horizontal="center"/>
      <protection/>
    </xf>
    <xf numFmtId="0" fontId="36" fillId="0" borderId="0" xfId="42" applyFont="1" applyFill="1" applyBorder="1" applyAlignment="1" applyProtection="1">
      <alignment horizontal="center"/>
      <protection/>
    </xf>
    <xf numFmtId="49" fontId="3" fillId="21" borderId="18" xfId="0" applyNumberFormat="1" applyFont="1" applyFill="1" applyBorder="1" applyAlignment="1">
      <alignment horizontal="center"/>
    </xf>
    <xf numFmtId="49" fontId="6" fillId="0" borderId="16" xfId="42" applyNumberFormat="1" applyFont="1" applyBorder="1" applyAlignment="1" applyProtection="1">
      <alignment horizontal="center"/>
      <protection/>
    </xf>
    <xf numFmtId="49" fontId="6" fillId="0" borderId="19" xfId="42" applyNumberFormat="1" applyFont="1" applyBorder="1" applyAlignment="1" applyProtection="1">
      <alignment horizontal="center"/>
      <protection/>
    </xf>
    <xf numFmtId="49" fontId="3" fillId="21" borderId="0" xfId="0" applyNumberFormat="1" applyFont="1" applyFill="1" applyBorder="1" applyAlignment="1">
      <alignment horizontal="center"/>
    </xf>
    <xf numFmtId="49" fontId="3" fillId="0" borderId="23" xfId="42" applyNumberFormat="1" applyFont="1" applyBorder="1" applyAlignment="1" applyProtection="1">
      <alignment horizontal="center"/>
      <protection/>
    </xf>
    <xf numFmtId="49" fontId="3" fillId="0" borderId="24" xfId="42" applyNumberFormat="1" applyFont="1" applyBorder="1" applyAlignment="1" applyProtection="1">
      <alignment horizontal="center"/>
      <protection/>
    </xf>
    <xf numFmtId="49" fontId="6" fillId="0" borderId="25" xfId="42" applyNumberFormat="1" applyFont="1" applyBorder="1" applyAlignment="1" applyProtection="1">
      <alignment horizontal="center"/>
      <protection/>
    </xf>
    <xf numFmtId="49" fontId="6" fillId="21" borderId="26" xfId="0" applyNumberFormat="1" applyFont="1" applyFill="1" applyBorder="1" applyAlignment="1">
      <alignment horizontal="center"/>
    </xf>
    <xf numFmtId="49" fontId="6" fillId="0" borderId="27" xfId="42" applyNumberFormat="1" applyFont="1" applyBorder="1" applyAlignment="1" applyProtection="1">
      <alignment horizontal="center"/>
      <protection/>
    </xf>
    <xf numFmtId="49" fontId="3" fillId="0" borderId="28" xfId="42" applyNumberFormat="1" applyFont="1" applyBorder="1" applyAlignment="1" applyProtection="1">
      <alignment horizontal="center"/>
      <protection/>
    </xf>
    <xf numFmtId="49" fontId="3" fillId="21" borderId="29" xfId="0" applyNumberFormat="1" applyFont="1" applyFill="1" applyBorder="1" applyAlignment="1">
      <alignment horizontal="center"/>
    </xf>
    <xf numFmtId="49" fontId="3" fillId="0" borderId="30" xfId="42" applyNumberFormat="1" applyFont="1" applyBorder="1" applyAlignment="1" applyProtection="1">
      <alignment horizontal="center"/>
      <protection/>
    </xf>
    <xf numFmtId="49" fontId="6" fillId="0" borderId="23" xfId="42" applyNumberFormat="1" applyFont="1" applyBorder="1" applyAlignment="1" applyProtection="1">
      <alignment horizontal="center"/>
      <protection/>
    </xf>
    <xf numFmtId="49" fontId="6" fillId="21" borderId="21" xfId="0" applyNumberFormat="1" applyFont="1" applyFill="1" applyBorder="1" applyAlignment="1">
      <alignment horizontal="center"/>
    </xf>
    <xf numFmtId="49" fontId="3" fillId="0" borderId="31" xfId="42" applyNumberFormat="1" applyFont="1" applyBorder="1" applyAlignment="1" applyProtection="1">
      <alignment horizontal="center"/>
      <protection/>
    </xf>
    <xf numFmtId="49" fontId="3" fillId="21" borderId="32" xfId="0" applyNumberFormat="1" applyFont="1" applyFill="1" applyBorder="1" applyAlignment="1">
      <alignment horizontal="center"/>
    </xf>
    <xf numFmtId="49" fontId="6" fillId="21" borderId="18" xfId="0" applyNumberFormat="1" applyFont="1" applyFill="1" applyBorder="1" applyAlignment="1">
      <alignment horizontal="center"/>
    </xf>
    <xf numFmtId="49" fontId="6" fillId="0" borderId="33" xfId="42" applyNumberFormat="1" applyFont="1" applyBorder="1" applyAlignment="1" applyProtection="1">
      <alignment horizontal="center"/>
      <protection/>
    </xf>
    <xf numFmtId="49" fontId="6" fillId="0" borderId="26" xfId="42" applyNumberFormat="1" applyFont="1" applyBorder="1" applyAlignment="1" applyProtection="1">
      <alignment horizontal="center"/>
      <protection/>
    </xf>
    <xf numFmtId="49" fontId="3" fillId="0" borderId="34" xfId="42" applyNumberFormat="1" applyFont="1" applyBorder="1" applyAlignment="1" applyProtection="1">
      <alignment horizontal="center"/>
      <protection/>
    </xf>
    <xf numFmtId="49" fontId="3" fillId="0" borderId="29" xfId="42" applyNumberFormat="1" applyFont="1" applyBorder="1" applyAlignment="1" applyProtection="1">
      <alignment horizontal="center"/>
      <protection/>
    </xf>
    <xf numFmtId="49" fontId="6" fillId="0" borderId="35" xfId="42" applyNumberFormat="1" applyFont="1" applyBorder="1" applyAlignment="1" applyProtection="1">
      <alignment horizontal="center"/>
      <protection/>
    </xf>
    <xf numFmtId="49" fontId="6" fillId="21" borderId="35" xfId="0" applyNumberFormat="1" applyFont="1" applyFill="1" applyBorder="1" applyAlignment="1">
      <alignment horizontal="center"/>
    </xf>
    <xf numFmtId="49" fontId="3" fillId="0" borderId="36" xfId="42" applyNumberFormat="1" applyFont="1" applyBorder="1" applyAlignment="1" applyProtection="1">
      <alignment horizontal="center"/>
      <protection/>
    </xf>
    <xf numFmtId="49" fontId="3" fillId="21" borderId="36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49" fontId="37" fillId="21" borderId="37" xfId="0" applyNumberFormat="1" applyFont="1" applyFill="1" applyBorder="1" applyAlignment="1">
      <alignment horizontal="center"/>
    </xf>
    <xf numFmtId="49" fontId="37" fillId="0" borderId="16" xfId="42" applyNumberFormat="1" applyFont="1" applyBorder="1" applyAlignment="1" applyProtection="1">
      <alignment horizontal="center"/>
      <protection/>
    </xf>
    <xf numFmtId="49" fontId="37" fillId="0" borderId="38" xfId="42" applyNumberFormat="1" applyFont="1" applyBorder="1" applyAlignment="1" applyProtection="1">
      <alignment horizontal="center"/>
      <protection/>
    </xf>
    <xf numFmtId="49" fontId="38" fillId="21" borderId="39" xfId="0" applyNumberFormat="1" applyFont="1" applyFill="1" applyBorder="1" applyAlignment="1">
      <alignment horizontal="center"/>
    </xf>
    <xf numFmtId="49" fontId="38" fillId="0" borderId="29" xfId="42" applyNumberFormat="1" applyFont="1" applyBorder="1" applyAlignment="1" applyProtection="1">
      <alignment horizontal="center"/>
      <protection/>
    </xf>
    <xf numFmtId="49" fontId="38" fillId="0" borderId="40" xfId="42" applyNumberFormat="1" applyFont="1" applyBorder="1" applyAlignment="1" applyProtection="1">
      <alignment horizontal="center"/>
      <protection/>
    </xf>
    <xf numFmtId="49" fontId="37" fillId="0" borderId="41" xfId="42" applyNumberFormat="1" applyFont="1" applyBorder="1" applyAlignment="1" applyProtection="1">
      <alignment horizontal="center"/>
      <protection/>
    </xf>
    <xf numFmtId="49" fontId="37" fillId="21" borderId="23" xfId="0" applyNumberFormat="1" applyFont="1" applyFill="1" applyBorder="1" applyAlignment="1">
      <alignment horizontal="center"/>
    </xf>
    <xf numFmtId="49" fontId="37" fillId="0" borderId="23" xfId="42" applyNumberFormat="1" applyFont="1" applyBorder="1" applyAlignment="1" applyProtection="1">
      <alignment horizontal="center"/>
      <protection/>
    </xf>
    <xf numFmtId="49" fontId="38" fillId="0" borderId="28" xfId="42" applyNumberFormat="1" applyFont="1" applyBorder="1" applyAlignment="1" applyProtection="1">
      <alignment horizontal="center"/>
      <protection/>
    </xf>
    <xf numFmtId="49" fontId="38" fillId="21" borderId="23" xfId="0" applyNumberFormat="1" applyFont="1" applyFill="1" applyBorder="1" applyAlignment="1">
      <alignment horizontal="center"/>
    </xf>
    <xf numFmtId="49" fontId="38" fillId="0" borderId="23" xfId="42" applyNumberFormat="1" applyFont="1" applyBorder="1" applyAlignment="1" applyProtection="1">
      <alignment horizontal="center"/>
      <protection/>
    </xf>
    <xf numFmtId="49" fontId="37" fillId="0" borderId="26" xfId="42" applyNumberFormat="1" applyFont="1" applyBorder="1" applyAlignment="1" applyProtection="1">
      <alignment horizontal="center"/>
      <protection/>
    </xf>
    <xf numFmtId="49" fontId="37" fillId="21" borderId="33" xfId="0" applyNumberFormat="1" applyFont="1" applyFill="1" applyBorder="1" applyAlignment="1">
      <alignment horizontal="center"/>
    </xf>
    <xf numFmtId="49" fontId="37" fillId="0" borderId="42" xfId="42" applyNumberFormat="1" applyFont="1" applyBorder="1" applyAlignment="1" applyProtection="1">
      <alignment horizontal="center"/>
      <protection/>
    </xf>
    <xf numFmtId="49" fontId="38" fillId="21" borderId="34" xfId="0" applyNumberFormat="1" applyFont="1" applyFill="1" applyBorder="1" applyAlignment="1">
      <alignment horizontal="center"/>
    </xf>
    <xf numFmtId="49" fontId="37" fillId="21" borderId="42" xfId="0" applyNumberFormat="1" applyFont="1" applyFill="1" applyBorder="1" applyAlignment="1">
      <alignment horizontal="center"/>
    </xf>
    <xf numFmtId="49" fontId="38" fillId="0" borderId="43" xfId="42" applyNumberFormat="1" applyFont="1" applyBorder="1" applyAlignment="1" applyProtection="1">
      <alignment horizontal="center"/>
      <protection/>
    </xf>
    <xf numFmtId="49" fontId="38" fillId="0" borderId="31" xfId="42" applyNumberFormat="1" applyFont="1" applyBorder="1" applyAlignment="1" applyProtection="1">
      <alignment horizontal="center"/>
      <protection/>
    </xf>
    <xf numFmtId="49" fontId="38" fillId="21" borderId="44" xfId="0" applyNumberFormat="1" applyFont="1" applyFill="1" applyBorder="1" applyAlignment="1">
      <alignment horizontal="center"/>
    </xf>
    <xf numFmtId="49" fontId="38" fillId="0" borderId="0" xfId="0" applyNumberFormat="1" applyFont="1" applyAlignment="1">
      <alignment/>
    </xf>
    <xf numFmtId="49" fontId="37" fillId="0" borderId="13" xfId="0" applyNumberFormat="1" applyFont="1" applyBorder="1" applyAlignment="1">
      <alignment horizontal="center"/>
    </xf>
    <xf numFmtId="49" fontId="37" fillId="0" borderId="14" xfId="0" applyNumberFormat="1" applyFont="1" applyBorder="1" applyAlignment="1">
      <alignment horizontal="center"/>
    </xf>
    <xf numFmtId="49" fontId="37" fillId="0" borderId="15" xfId="0" applyNumberFormat="1" applyFont="1" applyBorder="1" applyAlignment="1">
      <alignment horizontal="center"/>
    </xf>
    <xf numFmtId="49" fontId="37" fillId="0" borderId="19" xfId="42" applyNumberFormat="1" applyFont="1" applyBorder="1" applyAlignment="1" applyProtection="1">
      <alignment horizontal="center"/>
      <protection/>
    </xf>
    <xf numFmtId="49" fontId="38" fillId="0" borderId="30" xfId="42" applyNumberFormat="1" applyFont="1" applyBorder="1" applyAlignment="1" applyProtection="1">
      <alignment horizontal="center"/>
      <protection/>
    </xf>
    <xf numFmtId="49" fontId="37" fillId="0" borderId="24" xfId="42" applyNumberFormat="1" applyFont="1" applyBorder="1" applyAlignment="1" applyProtection="1">
      <alignment horizontal="center"/>
      <protection/>
    </xf>
    <xf numFmtId="49" fontId="37" fillId="0" borderId="27" xfId="42" applyNumberFormat="1" applyFont="1" applyBorder="1" applyAlignment="1" applyProtection="1">
      <alignment horizontal="center"/>
      <protection/>
    </xf>
    <xf numFmtId="49" fontId="37" fillId="21" borderId="27" xfId="0" applyNumberFormat="1" applyFont="1" applyFill="1" applyBorder="1" applyAlignment="1">
      <alignment horizontal="center"/>
    </xf>
    <xf numFmtId="49" fontId="38" fillId="21" borderId="45" xfId="0" applyNumberFormat="1" applyFont="1" applyFill="1" applyBorder="1" applyAlignment="1">
      <alignment horizont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33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/>
    </xf>
    <xf numFmtId="49" fontId="38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center"/>
    </xf>
    <xf numFmtId="49" fontId="37" fillId="0" borderId="46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49" fontId="38" fillId="0" borderId="34" xfId="0" applyNumberFormat="1" applyFont="1" applyBorder="1" applyAlignment="1">
      <alignment horizontal="center" vertical="center"/>
    </xf>
    <xf numFmtId="49" fontId="37" fillId="0" borderId="47" xfId="0" applyNumberFormat="1" applyFont="1" applyBorder="1" applyAlignment="1">
      <alignment horizontal="center" vertical="center"/>
    </xf>
    <xf numFmtId="49" fontId="38" fillId="0" borderId="47" xfId="0" applyNumberFormat="1" applyFont="1" applyBorder="1" applyAlignment="1">
      <alignment horizontal="center"/>
    </xf>
    <xf numFmtId="49" fontId="37" fillId="0" borderId="46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8" fillId="0" borderId="48" xfId="42" applyFont="1" applyBorder="1" applyAlignment="1" applyProtection="1">
      <alignment horizontal="left" vertical="center" wrapText="1"/>
      <protection/>
    </xf>
    <xf numFmtId="0" fontId="37" fillId="0" borderId="49" xfId="0" applyFont="1" applyBorder="1" applyAlignment="1">
      <alignment horizontal="left" vertical="center" wrapText="1"/>
    </xf>
    <xf numFmtId="0" fontId="38" fillId="0" borderId="50" xfId="42" applyFont="1" applyBorder="1" applyAlignment="1" applyProtection="1">
      <alignment horizontal="left" vertical="center" wrapText="1"/>
      <protection/>
    </xf>
    <xf numFmtId="0" fontId="37" fillId="0" borderId="51" xfId="0" applyFont="1" applyBorder="1" applyAlignment="1">
      <alignment horizontal="left" vertical="center" wrapText="1"/>
    </xf>
    <xf numFmtId="0" fontId="38" fillId="0" borderId="52" xfId="42" applyFont="1" applyBorder="1" applyAlignment="1" applyProtection="1">
      <alignment horizontal="left" vertical="center" wrapText="1"/>
      <protection/>
    </xf>
    <xf numFmtId="0" fontId="37" fillId="0" borderId="53" xfId="0" applyFont="1" applyBorder="1" applyAlignment="1">
      <alignment horizontal="left" vertical="center" wrapText="1"/>
    </xf>
    <xf numFmtId="0" fontId="37" fillId="0" borderId="48" xfId="0" applyNumberFormat="1" applyFont="1" applyFill="1" applyBorder="1" applyAlignment="1">
      <alignment horizontal="center" vertical="center" wrapText="1"/>
    </xf>
    <xf numFmtId="0" fontId="37" fillId="0" borderId="49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left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0" fontId="37" fillId="0" borderId="50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 wrapText="1"/>
    </xf>
    <xf numFmtId="0" fontId="37" fillId="0" borderId="58" xfId="0" applyNumberFormat="1" applyFont="1" applyFill="1" applyBorder="1" applyAlignment="1">
      <alignment horizontal="center" vertical="center" wrapText="1"/>
    </xf>
    <xf numFmtId="0" fontId="38" fillId="0" borderId="58" xfId="42" applyFont="1" applyBorder="1" applyAlignment="1" applyProtection="1">
      <alignment horizontal="left" vertical="center" wrapText="1"/>
      <protection/>
    </xf>
    <xf numFmtId="0" fontId="38" fillId="0" borderId="59" xfId="42" applyFont="1" applyBorder="1" applyAlignment="1" applyProtection="1">
      <alignment horizontal="left" vertical="center" wrapText="1"/>
      <protection/>
    </xf>
    <xf numFmtId="0" fontId="38" fillId="0" borderId="60" xfId="42" applyFont="1" applyBorder="1" applyAlignment="1" applyProtection="1">
      <alignment horizontal="left" vertical="center" wrapText="1"/>
      <protection/>
    </xf>
    <xf numFmtId="0" fontId="37" fillId="0" borderId="46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54" xfId="0" applyNumberFormat="1" applyFont="1" applyFill="1" applyBorder="1" applyAlignment="1">
      <alignment horizontal="center" vertical="center" wrapText="1"/>
    </xf>
    <xf numFmtId="0" fontId="37" fillId="0" borderId="55" xfId="0" applyNumberFormat="1" applyFont="1" applyFill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49" fontId="37" fillId="0" borderId="64" xfId="0" applyNumberFormat="1" applyFont="1" applyBorder="1" applyAlignment="1">
      <alignment horizontal="center" vertical="center" wrapText="1"/>
    </xf>
    <xf numFmtId="49" fontId="37" fillId="0" borderId="65" xfId="0" applyNumberFormat="1" applyFont="1" applyBorder="1" applyAlignment="1">
      <alignment horizontal="center" vertical="center" wrapText="1"/>
    </xf>
    <xf numFmtId="49" fontId="37" fillId="0" borderId="66" xfId="0" applyNumberFormat="1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3" fillId="0" borderId="48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3" fillId="0" borderId="50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3" fillId="0" borderId="52" xfId="42" applyFont="1" applyBorder="1" applyAlignment="1" applyProtection="1">
      <alignment horizontal="left" vertical="center" wrapText="1"/>
      <protection/>
    </xf>
    <xf numFmtId="0" fontId="6" fillId="0" borderId="53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3" fillId="0" borderId="60" xfId="42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>
      <alignment horizontal="center" vertical="center" wrapText="1"/>
    </xf>
    <xf numFmtId="0" fontId="3" fillId="0" borderId="58" xfId="42" applyFont="1" applyBorder="1" applyAlignment="1" applyProtection="1">
      <alignment horizontal="left" vertical="center" wrapText="1"/>
      <protection/>
    </xf>
    <xf numFmtId="0" fontId="3" fillId="0" borderId="5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6" fillId="0" borderId="0" xfId="42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37" fillId="0" borderId="54" xfId="0" applyNumberFormat="1" applyFont="1" applyBorder="1" applyAlignment="1">
      <alignment horizontal="center" vertical="center" wrapText="1"/>
    </xf>
    <xf numFmtId="0" fontId="37" fillId="0" borderId="62" xfId="0" applyNumberFormat="1" applyFont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38" fillId="0" borderId="56" xfId="42" applyFont="1" applyBorder="1" applyAlignment="1" applyProtection="1">
      <alignment horizontal="left" vertical="center" wrapText="1"/>
      <protection/>
    </xf>
    <xf numFmtId="0" fontId="38" fillId="0" borderId="34" xfId="42" applyFont="1" applyBorder="1" applyAlignment="1" applyProtection="1">
      <alignment horizontal="left" vertical="center" wrapText="1"/>
      <protection/>
    </xf>
    <xf numFmtId="0" fontId="38" fillId="0" borderId="30" xfId="42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>
      <alignment horizontal="center" vertical="center"/>
    </xf>
    <xf numFmtId="0" fontId="15" fillId="4" borderId="64" xfId="42" applyNumberFormat="1" applyFont="1" applyFill="1" applyBorder="1" applyAlignment="1" applyProtection="1">
      <alignment horizontal="center" vertical="center" wrapText="1"/>
      <protection/>
    </xf>
    <xf numFmtId="0" fontId="15" fillId="4" borderId="65" xfId="42" applyNumberFormat="1" applyFont="1" applyFill="1" applyBorder="1" applyAlignment="1" applyProtection="1">
      <alignment horizontal="center" vertical="center" wrapText="1"/>
      <protection/>
    </xf>
    <xf numFmtId="0" fontId="15" fillId="4" borderId="66" xfId="42" applyNumberFormat="1" applyFont="1" applyFill="1" applyBorder="1" applyAlignment="1" applyProtection="1">
      <alignment horizontal="center" vertical="center" wrapText="1"/>
      <protection/>
    </xf>
    <xf numFmtId="0" fontId="16" fillId="24" borderId="64" xfId="42" applyFont="1" applyFill="1" applyBorder="1" applyAlignment="1" applyProtection="1">
      <alignment horizontal="center" vertical="center"/>
      <protection/>
    </xf>
    <xf numFmtId="0" fontId="16" fillId="24" borderId="65" xfId="0" applyFont="1" applyFill="1" applyBorder="1" applyAlignment="1">
      <alignment horizontal="center" vertical="center"/>
    </xf>
    <xf numFmtId="0" fontId="16" fillId="24" borderId="6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8" fillId="0" borderId="22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left" vertical="center" wrapText="1"/>
      <protection/>
    </xf>
    <xf numFmtId="0" fontId="0" fillId="0" borderId="29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0" fillId="0" borderId="29" xfId="0" applyBorder="1" applyAlignment="1">
      <alignment/>
    </xf>
    <xf numFmtId="0" fontId="6" fillId="0" borderId="57" xfId="0" applyFont="1" applyBorder="1" applyAlignment="1">
      <alignment horizontal="left" vertical="center" wrapText="1"/>
    </xf>
    <xf numFmtId="0" fontId="1" fillId="0" borderId="16" xfId="42" applyBorder="1" applyAlignment="1" applyProtection="1">
      <alignment horizontal="center" vertical="center" wrapText="1"/>
      <protection/>
    </xf>
    <xf numFmtId="0" fontId="3" fillId="0" borderId="7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57" xfId="42" applyFont="1" applyBorder="1" applyAlignment="1" applyProtection="1">
      <alignment horizontal="left" vertical="center" wrapText="1"/>
      <protection/>
    </xf>
    <xf numFmtId="0" fontId="6" fillId="0" borderId="74" xfId="0" applyFont="1" applyBorder="1" applyAlignment="1">
      <alignment horizontal="left" vertical="center" wrapText="1"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/>
    </xf>
    <xf numFmtId="49" fontId="6" fillId="0" borderId="73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0" fontId="1" fillId="0" borderId="73" xfId="42" applyBorder="1" applyAlignment="1" applyProtection="1">
      <alignment horizontal="center" vertical="center" wrapText="1"/>
      <protection/>
    </xf>
    <xf numFmtId="49" fontId="6" fillId="0" borderId="57" xfId="0" applyNumberFormat="1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1" fillId="0" borderId="57" xfId="42" applyFont="1" applyBorder="1" applyAlignment="1" applyProtection="1">
      <alignment horizontal="left" vertical="center" wrapText="1"/>
      <protection/>
    </xf>
    <xf numFmtId="0" fontId="35" fillId="0" borderId="5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center" vertical="center" wrapText="1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horizontal="center" vertical="center" wrapText="1"/>
    </xf>
    <xf numFmtId="0" fontId="41" fillId="0" borderId="29" xfId="42" applyFont="1" applyBorder="1" applyAlignment="1" applyProtection="1">
      <alignment horizontal="left" vertical="center" wrapText="1"/>
      <protection/>
    </xf>
    <xf numFmtId="0" fontId="35" fillId="0" borderId="16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36" fillId="0" borderId="29" xfId="0" applyNumberFormat="1" applyFont="1" applyBorder="1" applyAlignment="1">
      <alignment horizontal="center" vertical="center" wrapText="1"/>
    </xf>
    <xf numFmtId="0" fontId="41" fillId="0" borderId="16" xfId="42" applyFont="1" applyBorder="1" applyAlignment="1" applyProtection="1">
      <alignment horizontal="center" vertical="center" wrapText="1"/>
      <protection/>
    </xf>
    <xf numFmtId="0" fontId="35" fillId="0" borderId="74" xfId="0" applyFont="1" applyBorder="1" applyAlignment="1">
      <alignment horizontal="left" vertical="center" wrapText="1"/>
    </xf>
    <xf numFmtId="0" fontId="41" fillId="0" borderId="31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35" fillId="0" borderId="26" xfId="0" applyNumberFormat="1" applyFont="1" applyBorder="1" applyAlignment="1">
      <alignment horizontal="center" vertical="center" wrapText="1"/>
    </xf>
    <xf numFmtId="49" fontId="36" fillId="0" borderId="26" xfId="0" applyNumberFormat="1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3" fillId="0" borderId="59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3" fillId="0" borderId="76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73" xfId="42" applyFont="1" applyBorder="1" applyAlignment="1" applyProtection="1">
      <alignment horizontal="left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0" fontId="3" fillId="0" borderId="57" xfId="42" applyFont="1" applyFill="1" applyBorder="1" applyAlignment="1" applyProtection="1">
      <alignment horizontal="left" vertical="center" wrapText="1"/>
      <protection/>
    </xf>
    <xf numFmtId="0" fontId="3" fillId="25" borderId="57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21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57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57" xfId="0" applyFont="1" applyBorder="1" applyAlignment="1">
      <alignment horizontal="center" vertical="center" wrapText="1"/>
    </xf>
    <xf numFmtId="14" fontId="3" fillId="0" borderId="5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женщин</v>
          </cell>
        </row>
        <row r="3">
          <cell r="A3" t="str">
            <v>10-11 декабря 2009 г.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52"/>
  <sheetViews>
    <sheetView tabSelected="1" zoomScalePageLayoutView="0" workbookViewId="0" topLeftCell="A7">
      <selection activeCell="A41" sqref="A1:S42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7" width="4.7109375" style="0" customWidth="1"/>
    <col min="8" max="8" width="6.8515625" style="0" customWidth="1"/>
    <col min="9" max="9" width="6.421875" style="0" customWidth="1"/>
    <col min="10" max="10" width="4.7109375" style="0" customWidth="1"/>
    <col min="11" max="11" width="20.00390625" style="0" customWidth="1"/>
    <col min="13" max="13" width="8.57421875" style="0" customWidth="1"/>
    <col min="14" max="18" width="4.7109375" style="0" customWidth="1"/>
    <col min="19" max="19" width="6.28125" style="0" customWidth="1"/>
  </cols>
  <sheetData>
    <row r="1" spans="1:19" ht="20.25" customHeight="1">
      <c r="A1" s="134" t="s">
        <v>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21" ht="10.5" customHeight="1" thickBot="1">
      <c r="A2" s="237"/>
      <c r="B2" s="238"/>
      <c r="C2" s="238"/>
      <c r="D2" s="238"/>
      <c r="E2" s="238"/>
      <c r="F2" s="238"/>
      <c r="G2" s="238"/>
      <c r="H2" s="238"/>
      <c r="J2" s="239"/>
      <c r="K2" s="239"/>
      <c r="L2" s="239"/>
      <c r="M2" s="239"/>
      <c r="N2" s="239"/>
      <c r="O2" s="239"/>
      <c r="P2" s="36"/>
      <c r="Q2" s="38"/>
      <c r="R2" s="38"/>
      <c r="S2" s="38"/>
      <c r="T2" s="24"/>
      <c r="U2" s="24"/>
    </row>
    <row r="3" spans="1:21" ht="21.75" customHeight="1" thickBot="1">
      <c r="A3" s="17"/>
      <c r="B3" s="240" t="s">
        <v>37</v>
      </c>
      <c r="C3" s="240"/>
      <c r="D3" s="240"/>
      <c r="E3" s="240"/>
      <c r="F3" s="240"/>
      <c r="G3" s="240"/>
      <c r="H3" s="240"/>
      <c r="J3" s="229" t="str">
        <f>HYPERLINK('[1]реквизиты'!$A$2)</f>
        <v>Чемпионат Сибирского Федерального округа по самбо среди женщин</v>
      </c>
      <c r="K3" s="230"/>
      <c r="L3" s="230"/>
      <c r="M3" s="230"/>
      <c r="N3" s="230"/>
      <c r="O3" s="230"/>
      <c r="P3" s="230"/>
      <c r="Q3" s="230"/>
      <c r="R3" s="230"/>
      <c r="S3" s="231"/>
      <c r="T3" s="24"/>
      <c r="U3" s="24"/>
    </row>
    <row r="4" spans="2:21" ht="8.25" customHeight="1" thickBot="1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9"/>
      <c r="R4" s="39"/>
      <c r="S4" s="39"/>
      <c r="T4" s="24"/>
      <c r="U4" s="24"/>
    </row>
    <row r="5" spans="1:21" ht="22.5" customHeight="1" thickBot="1">
      <c r="A5" s="37" t="s">
        <v>7</v>
      </c>
      <c r="B5" s="236" t="str">
        <f>HYPERLINK('[1]реквизиты'!$A$3)</f>
        <v>10-11 декабря 2009 г.    г.Новокузнецк</v>
      </c>
      <c r="C5" s="236"/>
      <c r="D5" s="236"/>
      <c r="E5" s="236"/>
      <c r="F5" s="236"/>
      <c r="G5" s="236"/>
      <c r="H5" s="236"/>
      <c r="I5" s="54"/>
      <c r="J5" s="55" t="s">
        <v>7</v>
      </c>
      <c r="K5" s="54"/>
      <c r="M5" s="37"/>
      <c r="O5" s="232" t="str">
        <f>HYPERLINK('пр.взвешивания'!E3)</f>
        <v>в.к.  68    кг.</v>
      </c>
      <c r="P5" s="233"/>
      <c r="Q5" s="233"/>
      <c r="R5" s="233"/>
      <c r="S5" s="234"/>
      <c r="T5" s="24"/>
      <c r="U5" s="24"/>
    </row>
    <row r="6" spans="1:21" ht="13.5" customHeight="1" thickBot="1">
      <c r="A6" s="205" t="s">
        <v>1</v>
      </c>
      <c r="B6" s="205" t="s">
        <v>8</v>
      </c>
      <c r="C6" s="205" t="s">
        <v>9</v>
      </c>
      <c r="D6" s="205" t="s">
        <v>10</v>
      </c>
      <c r="E6" s="208" t="s">
        <v>11</v>
      </c>
      <c r="F6" s="209"/>
      <c r="G6" s="209"/>
      <c r="H6" s="205" t="s">
        <v>12</v>
      </c>
      <c r="I6" s="213" t="s">
        <v>13</v>
      </c>
      <c r="J6" s="205" t="s">
        <v>1</v>
      </c>
      <c r="K6" s="205" t="s">
        <v>8</v>
      </c>
      <c r="L6" s="205" t="s">
        <v>9</v>
      </c>
      <c r="M6" s="205" t="s">
        <v>10</v>
      </c>
      <c r="N6" s="208" t="s">
        <v>11</v>
      </c>
      <c r="O6" s="209"/>
      <c r="P6" s="209"/>
      <c r="Q6" s="210"/>
      <c r="R6" s="205" t="s">
        <v>12</v>
      </c>
      <c r="S6" s="205" t="s">
        <v>13</v>
      </c>
      <c r="T6" s="24"/>
      <c r="U6" s="24"/>
    </row>
    <row r="7" spans="1:21" ht="13.5" thickBot="1">
      <c r="A7" s="206"/>
      <c r="B7" s="206"/>
      <c r="C7" s="206"/>
      <c r="D7" s="207"/>
      <c r="E7" s="26">
        <v>1</v>
      </c>
      <c r="F7" s="27">
        <v>2</v>
      </c>
      <c r="G7" s="27">
        <v>3</v>
      </c>
      <c r="H7" s="235"/>
      <c r="I7" s="207"/>
      <c r="J7" s="206"/>
      <c r="K7" s="206"/>
      <c r="L7" s="206"/>
      <c r="M7" s="207"/>
      <c r="N7" s="26">
        <v>1</v>
      </c>
      <c r="O7" s="27">
        <v>2</v>
      </c>
      <c r="P7" s="27">
        <v>3</v>
      </c>
      <c r="Q7" s="28">
        <v>4</v>
      </c>
      <c r="R7" s="206"/>
      <c r="S7" s="206"/>
      <c r="T7" s="24"/>
      <c r="U7" s="24"/>
    </row>
    <row r="8" spans="1:21" ht="12.75" customHeight="1">
      <c r="A8" s="202">
        <v>1</v>
      </c>
      <c r="B8" s="203" t="str">
        <f>VLOOKUP(A8,'пр.взвешивания'!B6:E31,2,FALSE)</f>
        <v>Кульнева Алла александровна</v>
      </c>
      <c r="C8" s="204" t="str">
        <f>VLOOKUP(A8,'пр.взвешивания'!B6:F31,3,FALSE)</f>
        <v>17.04.1991, КМС</v>
      </c>
      <c r="D8" s="201" t="str">
        <f>VLOOKUP(A8,'пр.взвешивания'!B6:G31,4,FALSE)</f>
        <v>СФО, Новосибирская, Новосибирск, МО</v>
      </c>
      <c r="E8" s="78"/>
      <c r="F8" s="63">
        <v>4</v>
      </c>
      <c r="G8" s="63">
        <v>4</v>
      </c>
      <c r="H8" s="174">
        <f>SUM(E8:G8)</f>
        <v>8</v>
      </c>
      <c r="I8" s="214">
        <v>1</v>
      </c>
      <c r="J8" s="178">
        <v>1</v>
      </c>
      <c r="K8" s="158" t="str">
        <f>VLOOKUP(J8,'пр.взвешивания'!B6:O31,2,FALSE)</f>
        <v>Кульнева Алла александровна</v>
      </c>
      <c r="L8" s="159" t="str">
        <f>VLOOKUP(J8,'пр.взвешивания'!B6:P31,3,FALSE)</f>
        <v>17.04.1991, КМС</v>
      </c>
      <c r="M8" s="160" t="str">
        <f>VLOOKUP(J8,'пр.взвешивания'!B6:Q31,4,FALSE)</f>
        <v>СФО, Новосибирская, Новосибирск, МО</v>
      </c>
      <c r="N8" s="93"/>
      <c r="O8" s="94" t="s">
        <v>99</v>
      </c>
      <c r="P8" s="94" t="s">
        <v>99</v>
      </c>
      <c r="Q8" s="95">
        <v>4</v>
      </c>
      <c r="R8" s="157">
        <v>12</v>
      </c>
      <c r="S8" s="222">
        <v>1</v>
      </c>
      <c r="T8" s="24"/>
      <c r="U8" s="24"/>
    </row>
    <row r="9" spans="1:21" ht="12.75" customHeight="1">
      <c r="A9" s="190"/>
      <c r="B9" s="198"/>
      <c r="C9" s="199"/>
      <c r="D9" s="200"/>
      <c r="E9" s="65"/>
      <c r="F9" s="66">
        <v>0.15</v>
      </c>
      <c r="G9" s="66" t="s">
        <v>98</v>
      </c>
      <c r="H9" s="175"/>
      <c r="I9" s="215"/>
      <c r="J9" s="147"/>
      <c r="K9" s="148"/>
      <c r="L9" s="155"/>
      <c r="M9" s="156"/>
      <c r="N9" s="96"/>
      <c r="O9" s="97" t="s">
        <v>108</v>
      </c>
      <c r="P9" s="97" t="s">
        <v>104</v>
      </c>
      <c r="Q9" s="98" t="s">
        <v>98</v>
      </c>
      <c r="R9" s="141"/>
      <c r="S9" s="221"/>
      <c r="T9" s="24"/>
      <c r="U9" s="24"/>
    </row>
    <row r="10" spans="1:21" ht="12.75" customHeight="1">
      <c r="A10" s="190">
        <v>2</v>
      </c>
      <c r="B10" s="192" t="str">
        <f>VLOOKUP(A10,'пр.взвешивания'!B6:E33,2,FALSE)</f>
        <v>Афанасьева Ирина Владимировна</v>
      </c>
      <c r="C10" s="194" t="str">
        <f>VLOOKUP(A10,'пр.взвешивания'!B6:F33,3,FALSE)</f>
        <v>13.03.1990, КМС</v>
      </c>
      <c r="D10" s="196" t="str">
        <f>VLOOKUP(A10,'пр.взвешивания'!B6:G33,4,FALSE)</f>
        <v>СФО, Кемеровская, Прокопьевск, МО</v>
      </c>
      <c r="E10" s="79">
        <v>0</v>
      </c>
      <c r="F10" s="69"/>
      <c r="G10" s="80" t="s">
        <v>103</v>
      </c>
      <c r="H10" s="175">
        <v>1</v>
      </c>
      <c r="I10" s="215"/>
      <c r="J10" s="147">
        <v>4</v>
      </c>
      <c r="K10" s="135" t="str">
        <f>VLOOKUP(J10,'пр.взвешивания'!B6:O33,2,FALSE)</f>
        <v>Коновалова Наталья Михайловна</v>
      </c>
      <c r="L10" s="137" t="str">
        <f>VLOOKUP(J10,'пр.взвешивания'!B6:P33,3,FALSE)</f>
        <v>31.10.1989, КМС</v>
      </c>
      <c r="M10" s="139" t="str">
        <f>VLOOKUP(J10,'пр.взвешивания'!B6:Q33,4,FALSE)</f>
        <v>СФО, Новосибирская, Новосибирск, МО</v>
      </c>
      <c r="N10" s="99" t="s">
        <v>34</v>
      </c>
      <c r="O10" s="100"/>
      <c r="P10" s="101" t="s">
        <v>99</v>
      </c>
      <c r="Q10" s="99" t="s">
        <v>99</v>
      </c>
      <c r="R10" s="141">
        <v>8</v>
      </c>
      <c r="S10" s="221">
        <v>2</v>
      </c>
      <c r="T10" s="24"/>
      <c r="U10" s="24"/>
    </row>
    <row r="11" spans="1:21" ht="12.75" customHeight="1">
      <c r="A11" s="190"/>
      <c r="B11" s="198"/>
      <c r="C11" s="199"/>
      <c r="D11" s="200"/>
      <c r="E11" s="81">
        <v>0.15</v>
      </c>
      <c r="F11" s="72"/>
      <c r="G11" s="82"/>
      <c r="H11" s="175"/>
      <c r="I11" s="215"/>
      <c r="J11" s="147"/>
      <c r="K11" s="148"/>
      <c r="L11" s="155"/>
      <c r="M11" s="156"/>
      <c r="N11" s="102" t="s">
        <v>108</v>
      </c>
      <c r="O11" s="103"/>
      <c r="P11" s="104" t="s">
        <v>97</v>
      </c>
      <c r="Q11" s="102" t="s">
        <v>105</v>
      </c>
      <c r="R11" s="141"/>
      <c r="S11" s="221"/>
      <c r="T11" s="24"/>
      <c r="U11" s="24"/>
    </row>
    <row r="12" spans="1:21" ht="12.75" customHeight="1">
      <c r="A12" s="190">
        <v>3</v>
      </c>
      <c r="B12" s="192" t="str">
        <f>VLOOKUP(A12,'пр.взвешивания'!B6:E35,2,FALSE)</f>
        <v>Емельянова Мария Юрьевна</v>
      </c>
      <c r="C12" s="194" t="str">
        <f>VLOOKUP(A12,'пр.взвешивания'!B6:F35,3,FALSE)</f>
        <v>06.07.1990, КМС</v>
      </c>
      <c r="D12" s="196" t="str">
        <f>VLOOKUP(A12,'пр.взвешивания'!B6:G35,4,FALSE)</f>
        <v>СФО, Алтайский, Бийск, МО</v>
      </c>
      <c r="E12" s="83" t="s">
        <v>34</v>
      </c>
      <c r="F12" s="74" t="s">
        <v>35</v>
      </c>
      <c r="G12" s="84"/>
      <c r="H12" s="175">
        <v>3</v>
      </c>
      <c r="I12" s="219">
        <v>2</v>
      </c>
      <c r="J12" s="147">
        <v>5</v>
      </c>
      <c r="K12" s="135" t="str">
        <f>VLOOKUP(J12,'пр.взвешивания'!B6:O35,2,FALSE)</f>
        <v>Нецветаева Ирина Андреевна</v>
      </c>
      <c r="L12" s="137" t="str">
        <f>VLOOKUP(J12,'пр.взвешивания'!B6:P35,3,FALSE)</f>
        <v>02.06.1992, КМС</v>
      </c>
      <c r="M12" s="139" t="str">
        <f>VLOOKUP(J12,'пр.взвешивания'!B6:Q35,4,FALSE)</f>
        <v>СФО, Алтайский, Бийск, МО</v>
      </c>
      <c r="N12" s="99" t="s">
        <v>34</v>
      </c>
      <c r="O12" s="105" t="s">
        <v>34</v>
      </c>
      <c r="P12" s="106"/>
      <c r="Q12" s="107" t="s">
        <v>99</v>
      </c>
      <c r="R12" s="141">
        <v>4</v>
      </c>
      <c r="S12" s="165"/>
      <c r="T12" s="24"/>
      <c r="U12" s="24"/>
    </row>
    <row r="13" spans="1:21" ht="12.75" customHeight="1" thickBot="1">
      <c r="A13" s="191"/>
      <c r="B13" s="193"/>
      <c r="C13" s="195"/>
      <c r="D13" s="197"/>
      <c r="E13" s="85" t="s">
        <v>98</v>
      </c>
      <c r="F13" s="76"/>
      <c r="G13" s="86"/>
      <c r="H13" s="185"/>
      <c r="I13" s="220"/>
      <c r="J13" s="147"/>
      <c r="K13" s="148"/>
      <c r="L13" s="155"/>
      <c r="M13" s="156"/>
      <c r="N13" s="102" t="s">
        <v>104</v>
      </c>
      <c r="O13" s="97" t="s">
        <v>97</v>
      </c>
      <c r="P13" s="108"/>
      <c r="Q13" s="98" t="s">
        <v>109</v>
      </c>
      <c r="R13" s="141"/>
      <c r="S13" s="165"/>
      <c r="T13" s="24"/>
      <c r="U13" s="24"/>
    </row>
    <row r="14" spans="1:21" ht="12.75" customHeight="1">
      <c r="A14" s="181">
        <v>4</v>
      </c>
      <c r="B14" s="216" t="str">
        <f>VLOOKUP(A14,'пр.взвешивания'!B6:E37,2,FALSE)</f>
        <v>Коновалова Наталья Михайловна</v>
      </c>
      <c r="C14" s="216" t="str">
        <f>VLOOKUP(A14,'пр.взвешивания'!B6:F37,3,FALSE)</f>
        <v>31.10.1989, КМС</v>
      </c>
      <c r="D14" s="216" t="str">
        <f>VLOOKUP(A14,'пр.взвешивания'!B6:G37,4,FALSE)</f>
        <v>СФО, Новосибирская, Новосибирск, МО</v>
      </c>
      <c r="E14" s="60"/>
      <c r="F14" s="60"/>
      <c r="G14" s="60"/>
      <c r="H14" s="218">
        <f>SUM(E14:G14)</f>
        <v>0</v>
      </c>
      <c r="I14" s="181"/>
      <c r="J14" s="147">
        <v>3</v>
      </c>
      <c r="K14" s="135" t="str">
        <f>VLOOKUP(J14,'пр.взвешивания'!B6:O37,2,FALSE)</f>
        <v>Емельянова Мария Юрьевна</v>
      </c>
      <c r="L14" s="137" t="str">
        <f>VLOOKUP(J14,'пр.взвешивания'!B6:P37,3,FALSE)</f>
        <v>06.07.1990, КМС</v>
      </c>
      <c r="M14" s="139" t="str">
        <f>VLOOKUP(J14,'пр.взвешивания'!B6:Q37,4,FALSE)</f>
        <v>СФО, Алтайский, Бийск, МО</v>
      </c>
      <c r="N14" s="99" t="s">
        <v>34</v>
      </c>
      <c r="O14" s="99" t="s">
        <v>34</v>
      </c>
      <c r="P14" s="105" t="s">
        <v>34</v>
      </c>
      <c r="Q14" s="109"/>
      <c r="R14" s="141">
        <f>SUM(N14:Q14)</f>
        <v>0</v>
      </c>
      <c r="S14" s="165"/>
      <c r="T14" s="24"/>
      <c r="U14" s="24"/>
    </row>
    <row r="15" spans="1:21" ht="12.75" customHeight="1" thickBot="1">
      <c r="A15" s="181"/>
      <c r="B15" s="217"/>
      <c r="C15" s="217"/>
      <c r="D15" s="217"/>
      <c r="E15" s="61"/>
      <c r="F15" s="61"/>
      <c r="G15" s="61"/>
      <c r="H15" s="218"/>
      <c r="I15" s="181"/>
      <c r="J15" s="150"/>
      <c r="K15" s="136"/>
      <c r="L15" s="138"/>
      <c r="M15" s="140"/>
      <c r="N15" s="110" t="s">
        <v>98</v>
      </c>
      <c r="O15" s="102" t="s">
        <v>105</v>
      </c>
      <c r="P15" s="111" t="s">
        <v>109</v>
      </c>
      <c r="Q15" s="112"/>
      <c r="R15" s="142"/>
      <c r="S15" s="166"/>
      <c r="T15" s="24"/>
      <c r="U15" s="24"/>
    </row>
    <row r="16" spans="1:21" ht="24.75" customHeight="1" thickBot="1">
      <c r="A16" s="25" t="s">
        <v>31</v>
      </c>
      <c r="B16" s="24"/>
      <c r="C16" s="24"/>
      <c r="D16" s="24"/>
      <c r="E16" s="24"/>
      <c r="F16" s="24"/>
      <c r="G16" s="24"/>
      <c r="H16" s="30"/>
      <c r="I16" s="24"/>
      <c r="J16" s="87" t="s">
        <v>14</v>
      </c>
      <c r="K16" s="88"/>
      <c r="L16" s="88"/>
      <c r="M16" s="88"/>
      <c r="N16" s="113"/>
      <c r="O16" s="113"/>
      <c r="P16" s="113"/>
      <c r="Q16" s="113"/>
      <c r="R16" s="88"/>
      <c r="S16" s="88"/>
      <c r="T16" s="24"/>
      <c r="U16" s="24"/>
    </row>
    <row r="17" spans="1:21" ht="14.25" customHeight="1" thickBot="1">
      <c r="A17" s="205" t="s">
        <v>1</v>
      </c>
      <c r="B17" s="205" t="s">
        <v>8</v>
      </c>
      <c r="C17" s="205" t="s">
        <v>9</v>
      </c>
      <c r="D17" s="205" t="s">
        <v>10</v>
      </c>
      <c r="E17" s="208" t="s">
        <v>11</v>
      </c>
      <c r="F17" s="209"/>
      <c r="G17" s="210"/>
      <c r="H17" s="172" t="s">
        <v>12</v>
      </c>
      <c r="I17" s="205" t="s">
        <v>13</v>
      </c>
      <c r="J17" s="161" t="s">
        <v>1</v>
      </c>
      <c r="K17" s="161" t="s">
        <v>8</v>
      </c>
      <c r="L17" s="161" t="s">
        <v>9</v>
      </c>
      <c r="M17" s="161" t="s">
        <v>10</v>
      </c>
      <c r="N17" s="168" t="s">
        <v>11</v>
      </c>
      <c r="O17" s="169"/>
      <c r="P17" s="169"/>
      <c r="Q17" s="170"/>
      <c r="R17" s="161" t="s">
        <v>12</v>
      </c>
      <c r="S17" s="161" t="s">
        <v>13</v>
      </c>
      <c r="T17" s="24"/>
      <c r="U17" s="24"/>
    </row>
    <row r="18" spans="1:21" ht="13.5" customHeight="1" thickBot="1">
      <c r="A18" s="206"/>
      <c r="B18" s="206"/>
      <c r="C18" s="206"/>
      <c r="D18" s="207"/>
      <c r="E18" s="26">
        <v>1</v>
      </c>
      <c r="F18" s="27">
        <v>2</v>
      </c>
      <c r="G18" s="31">
        <v>3</v>
      </c>
      <c r="H18" s="173"/>
      <c r="I18" s="206"/>
      <c r="J18" s="162"/>
      <c r="K18" s="162"/>
      <c r="L18" s="162"/>
      <c r="M18" s="167"/>
      <c r="N18" s="114">
        <v>1</v>
      </c>
      <c r="O18" s="115">
        <v>2</v>
      </c>
      <c r="P18" s="115">
        <v>3</v>
      </c>
      <c r="Q18" s="116">
        <v>4</v>
      </c>
      <c r="R18" s="171"/>
      <c r="S18" s="162"/>
      <c r="T18" s="24"/>
      <c r="U18" s="24"/>
    </row>
    <row r="19" spans="1:21" ht="12.75" customHeight="1">
      <c r="A19" s="202">
        <v>4</v>
      </c>
      <c r="B19" s="203" t="str">
        <f>VLOOKUP(A19,'пр.взвешивания'!B6:E42,2,FALSE)</f>
        <v>Коновалова Наталья Михайловна</v>
      </c>
      <c r="C19" s="204" t="str">
        <f>VLOOKUP(A19,'пр.взвешивания'!B6:F42,3,FALSE)</f>
        <v>31.10.1989, КМС</v>
      </c>
      <c r="D19" s="201" t="str">
        <f>VLOOKUP(A19,'пр.взвешивания'!B6:G42,4,FALSE)</f>
        <v>СФО, Новосибирская, Новосибирск, МО</v>
      </c>
      <c r="E19" s="62"/>
      <c r="F19" s="63">
        <v>4</v>
      </c>
      <c r="G19" s="64" t="s">
        <v>99</v>
      </c>
      <c r="H19" s="174">
        <v>8</v>
      </c>
      <c r="I19" s="202">
        <v>1</v>
      </c>
      <c r="J19" s="178">
        <v>8</v>
      </c>
      <c r="K19" s="158" t="str">
        <f>VLOOKUP(J19,'пр.взвешивания'!B6:O42,2,FALSE)</f>
        <v>Тихонова Анна Викторовна</v>
      </c>
      <c r="L19" s="159" t="str">
        <f>VLOOKUP(J19,'пр.взвешивания'!B6:P42,3,FALSE)</f>
        <v>22.04.1987, МС</v>
      </c>
      <c r="M19" s="160" t="str">
        <f>VLOOKUP(J19,'пр.взвешивания'!B6:Q42,4,FALSE)</f>
        <v>СФО, Кемеровская, Новокузнецк, МО</v>
      </c>
      <c r="N19" s="93"/>
      <c r="O19" s="94" t="s">
        <v>110</v>
      </c>
      <c r="P19" s="94" t="s">
        <v>99</v>
      </c>
      <c r="Q19" s="117" t="s">
        <v>35</v>
      </c>
      <c r="R19" s="157">
        <v>10.5</v>
      </c>
      <c r="S19" s="163">
        <v>1</v>
      </c>
      <c r="T19" s="24"/>
      <c r="U19" s="24"/>
    </row>
    <row r="20" spans="1:21" ht="12.75" customHeight="1">
      <c r="A20" s="190"/>
      <c r="B20" s="198"/>
      <c r="C20" s="199"/>
      <c r="D20" s="200"/>
      <c r="E20" s="65"/>
      <c r="F20" s="66" t="s">
        <v>97</v>
      </c>
      <c r="G20" s="67" t="s">
        <v>100</v>
      </c>
      <c r="H20" s="175"/>
      <c r="I20" s="190"/>
      <c r="J20" s="147"/>
      <c r="K20" s="148"/>
      <c r="L20" s="155"/>
      <c r="M20" s="156"/>
      <c r="N20" s="96"/>
      <c r="O20" s="97">
        <f>HYPERLINK(круги!P82)</f>
      </c>
      <c r="P20" s="97" t="s">
        <v>106</v>
      </c>
      <c r="Q20" s="118"/>
      <c r="R20" s="141"/>
      <c r="S20" s="164"/>
      <c r="T20" s="24"/>
      <c r="U20" s="24"/>
    </row>
    <row r="21" spans="1:21" ht="12.75" customHeight="1">
      <c r="A21" s="190">
        <v>5</v>
      </c>
      <c r="B21" s="192" t="str">
        <f>VLOOKUP(A21,'пр.взвешивания'!B6:E44,2,FALSE)</f>
        <v>Нецветаева Ирина Андреевна</v>
      </c>
      <c r="C21" s="194" t="str">
        <f>VLOOKUP(A21,'пр.взвешивания'!B6:F44,3,FALSE)</f>
        <v>02.06.1992, КМС</v>
      </c>
      <c r="D21" s="196" t="str">
        <f>VLOOKUP(A21,'пр.взвешивания'!B6:G44,4,FALSE)</f>
        <v>СФО, Алтайский, Бийск, МО</v>
      </c>
      <c r="E21" s="68" t="s">
        <v>34</v>
      </c>
      <c r="F21" s="69"/>
      <c r="G21" s="70" t="s">
        <v>35</v>
      </c>
      <c r="H21" s="175">
        <v>3</v>
      </c>
      <c r="I21" s="190">
        <v>2</v>
      </c>
      <c r="J21" s="147">
        <v>11</v>
      </c>
      <c r="K21" s="135" t="str">
        <f>VLOOKUP(J21,'пр.взвешивания'!B6:O44,2,FALSE)</f>
        <v>Закурдаева Людмила Евгеньевна</v>
      </c>
      <c r="L21" s="137" t="str">
        <f>VLOOKUP(J21,'пр.взвешивания'!B6:P44,3,FALSE)</f>
        <v>30.07.1989, КМС</v>
      </c>
      <c r="M21" s="139" t="str">
        <f>VLOOKUP(J21,'пр.взвешивания'!B6:Q44,4,FALSE)</f>
        <v>СФО, Иркутская, Ангарск</v>
      </c>
      <c r="N21" s="99" t="s">
        <v>111</v>
      </c>
      <c r="O21" s="100"/>
      <c r="P21" s="101" t="s">
        <v>35</v>
      </c>
      <c r="Q21" s="119" t="s">
        <v>34</v>
      </c>
      <c r="R21" s="141">
        <v>3.5</v>
      </c>
      <c r="S21" s="164"/>
      <c r="T21" s="24"/>
      <c r="U21" s="24"/>
    </row>
    <row r="22" spans="1:21" ht="12.75" customHeight="1">
      <c r="A22" s="190"/>
      <c r="B22" s="198"/>
      <c r="C22" s="199"/>
      <c r="D22" s="200"/>
      <c r="E22" s="71" t="s">
        <v>97</v>
      </c>
      <c r="F22" s="72"/>
      <c r="G22" s="73"/>
      <c r="H22" s="175"/>
      <c r="I22" s="190"/>
      <c r="J22" s="147"/>
      <c r="K22" s="148"/>
      <c r="L22" s="155"/>
      <c r="M22" s="156"/>
      <c r="N22" s="102">
        <f>HYPERLINK(круги!P84)</f>
      </c>
      <c r="O22" s="103"/>
      <c r="P22" s="104"/>
      <c r="Q22" s="118">
        <f>HYPERLINK(круги!P75)</f>
      </c>
      <c r="R22" s="141"/>
      <c r="S22" s="164"/>
      <c r="T22" s="24"/>
      <c r="U22" s="24"/>
    </row>
    <row r="23" spans="1:21" ht="12.75" customHeight="1">
      <c r="A23" s="190">
        <v>6</v>
      </c>
      <c r="B23" s="192" t="str">
        <f>VLOOKUP(A23,'пр.взвешивания'!B6:E46,2,FALSE)</f>
        <v>Плотникова Наталья Анатольевна</v>
      </c>
      <c r="C23" s="194" t="str">
        <f>VLOOKUP(A23,'пр.взвешивания'!B6:F46,3,FALSE)</f>
        <v>24.10.1991, КМС</v>
      </c>
      <c r="D23" s="196" t="str">
        <f>VLOOKUP(A23,'пр.взвешивания'!B6:G46,4,FALSE)</f>
        <v>СФО, Кемеровская, А-Судженск, МО</v>
      </c>
      <c r="E23" s="74" t="s">
        <v>34</v>
      </c>
      <c r="F23" s="74" t="s">
        <v>34</v>
      </c>
      <c r="G23" s="75"/>
      <c r="H23" s="175">
        <f>SUM(E23:G23)</f>
        <v>0</v>
      </c>
      <c r="I23" s="211"/>
      <c r="J23" s="147">
        <v>10</v>
      </c>
      <c r="K23" s="135" t="str">
        <f>VLOOKUP(J23,'пр.взвешивания'!B6:O46,2,FALSE)</f>
        <v>Юринская Вероника Андреевна</v>
      </c>
      <c r="L23" s="137" t="str">
        <f>VLOOKUP(J23,'пр.взвешивания'!B6:P46,3,FALSE)</f>
        <v>21.02.1989, КМС</v>
      </c>
      <c r="M23" s="139" t="str">
        <f>VLOOKUP(J23,'пр.взвешивания'!B6:Q46,4,FALSE)</f>
        <v>СФО, Новосибирская, Новосибирск, МО</v>
      </c>
      <c r="N23" s="99" t="s">
        <v>34</v>
      </c>
      <c r="O23" s="105" t="s">
        <v>34</v>
      </c>
      <c r="P23" s="106"/>
      <c r="Q23" s="120" t="s">
        <v>34</v>
      </c>
      <c r="R23" s="141">
        <f>SUM(N23:Q23)</f>
        <v>0</v>
      </c>
      <c r="S23" s="145"/>
      <c r="T23" s="24"/>
      <c r="U23" s="24"/>
    </row>
    <row r="24" spans="1:21" ht="12.75" customHeight="1" thickBot="1">
      <c r="A24" s="191"/>
      <c r="B24" s="193"/>
      <c r="C24" s="195"/>
      <c r="D24" s="197"/>
      <c r="E24" s="76" t="s">
        <v>100</v>
      </c>
      <c r="F24" s="76"/>
      <c r="G24" s="77"/>
      <c r="H24" s="185"/>
      <c r="I24" s="212"/>
      <c r="J24" s="147"/>
      <c r="K24" s="148"/>
      <c r="L24" s="155"/>
      <c r="M24" s="156"/>
      <c r="N24" s="102" t="s">
        <v>106</v>
      </c>
      <c r="O24" s="97"/>
      <c r="P24" s="108"/>
      <c r="Q24" s="118" t="s">
        <v>113</v>
      </c>
      <c r="R24" s="141"/>
      <c r="S24" s="145"/>
      <c r="T24" s="24"/>
      <c r="U24" s="24"/>
    </row>
    <row r="25" spans="1:21" ht="14.25" customHeight="1" thickBot="1">
      <c r="A25" s="25" t="s">
        <v>32</v>
      </c>
      <c r="B25" s="24"/>
      <c r="C25" s="24"/>
      <c r="D25" s="24"/>
      <c r="E25" s="24"/>
      <c r="F25" s="24"/>
      <c r="G25" s="24"/>
      <c r="H25" s="58"/>
      <c r="I25" s="24"/>
      <c r="J25" s="149">
        <v>7</v>
      </c>
      <c r="K25" s="151" t="s">
        <v>79</v>
      </c>
      <c r="L25" s="153" t="s">
        <v>60</v>
      </c>
      <c r="M25" s="154" t="s">
        <v>52</v>
      </c>
      <c r="N25" s="99" t="s">
        <v>103</v>
      </c>
      <c r="O25" s="105" t="s">
        <v>107</v>
      </c>
      <c r="P25" s="105" t="s">
        <v>99</v>
      </c>
      <c r="Q25" s="121"/>
      <c r="R25" s="141">
        <v>7</v>
      </c>
      <c r="S25" s="145">
        <v>2</v>
      </c>
      <c r="T25" s="24"/>
      <c r="U25" s="24"/>
    </row>
    <row r="26" spans="1:21" ht="12.75" customHeight="1" thickBot="1">
      <c r="A26" s="205" t="s">
        <v>1</v>
      </c>
      <c r="B26" s="205" t="s">
        <v>8</v>
      </c>
      <c r="C26" s="205" t="s">
        <v>9</v>
      </c>
      <c r="D26" s="205" t="s">
        <v>10</v>
      </c>
      <c r="E26" s="208" t="s">
        <v>11</v>
      </c>
      <c r="F26" s="209"/>
      <c r="G26" s="210"/>
      <c r="H26" s="172" t="s">
        <v>12</v>
      </c>
      <c r="I26" s="213" t="s">
        <v>13</v>
      </c>
      <c r="J26" s="150"/>
      <c r="K26" s="152"/>
      <c r="L26" s="153"/>
      <c r="M26" s="154"/>
      <c r="N26" s="110"/>
      <c r="O26" s="111">
        <f>HYPERLINK(круги!P77)</f>
      </c>
      <c r="P26" s="111" t="s">
        <v>112</v>
      </c>
      <c r="Q26" s="122"/>
      <c r="R26" s="142"/>
      <c r="S26" s="146"/>
      <c r="T26" s="24"/>
      <c r="U26" s="24"/>
    </row>
    <row r="27" spans="1:21" ht="12.75" customHeight="1" thickBot="1">
      <c r="A27" s="206"/>
      <c r="B27" s="206"/>
      <c r="C27" s="206"/>
      <c r="D27" s="207"/>
      <c r="E27" s="26">
        <v>1</v>
      </c>
      <c r="F27" s="27">
        <v>2</v>
      </c>
      <c r="G27" s="31">
        <v>3</v>
      </c>
      <c r="H27" s="173"/>
      <c r="I27" s="206"/>
      <c r="J27" s="88"/>
      <c r="K27" s="143" t="s">
        <v>15</v>
      </c>
      <c r="L27" s="89"/>
      <c r="M27" s="89"/>
      <c r="N27" s="143" t="s">
        <v>16</v>
      </c>
      <c r="O27" s="143"/>
      <c r="P27" s="88"/>
      <c r="Q27" s="88"/>
      <c r="R27" s="88"/>
      <c r="S27" s="88"/>
      <c r="T27" s="24"/>
      <c r="U27" s="24"/>
    </row>
    <row r="28" spans="1:21" ht="12.75" customHeight="1" thickBot="1">
      <c r="A28" s="202">
        <v>7</v>
      </c>
      <c r="B28" s="203" t="str">
        <f>VLOOKUP(A28,'пр.взвешивания'!B6:E51,2,FALSE)</f>
        <v>Лобашова Яна Сергеевна</v>
      </c>
      <c r="C28" s="204" t="str">
        <f>VLOOKUP(A28,'пр.взвешивания'!B6:F51,3,FALSE)</f>
        <v>13.03.1990, КМС</v>
      </c>
      <c r="D28" s="201" t="str">
        <f>VLOOKUP(A28,'пр.взвешивания'!B6:G51,4,FALSE)</f>
        <v>СФО, Новосибирская, Новосибирск, МО</v>
      </c>
      <c r="E28" s="62"/>
      <c r="F28" s="63">
        <v>1</v>
      </c>
      <c r="G28" s="64">
        <v>4</v>
      </c>
      <c r="H28" s="174">
        <f>SUM(E28:G28)</f>
        <v>5</v>
      </c>
      <c r="I28" s="179">
        <v>2</v>
      </c>
      <c r="J28" s="88"/>
      <c r="K28" s="228"/>
      <c r="L28" s="89"/>
      <c r="M28" s="89"/>
      <c r="N28" s="144"/>
      <c r="O28" s="144"/>
      <c r="P28" s="88"/>
      <c r="Q28" s="88"/>
      <c r="R28" s="88"/>
      <c r="S28" s="88"/>
      <c r="T28" s="24"/>
      <c r="U28" s="24"/>
    </row>
    <row r="29" spans="1:21" ht="12.75" customHeight="1" thickBot="1">
      <c r="A29" s="190"/>
      <c r="B29" s="198"/>
      <c r="C29" s="199"/>
      <c r="D29" s="200"/>
      <c r="E29" s="65"/>
      <c r="F29" s="66"/>
      <c r="G29" s="67" t="s">
        <v>101</v>
      </c>
      <c r="H29" s="175"/>
      <c r="I29" s="180"/>
      <c r="J29" s="176">
        <v>1</v>
      </c>
      <c r="K29" s="158" t="str">
        <f>VLOOKUP(J29,'пр.взвешивания'!B6:O52,2,FALSE)</f>
        <v>Кульнева Алла александровна</v>
      </c>
      <c r="L29" s="159" t="str">
        <f>VLOOKUP(J29,'пр.взвешивания'!B6:P52,3,FALSE)</f>
        <v>17.04.1991, КМС</v>
      </c>
      <c r="M29" s="160" t="str">
        <f>VLOOKUP(J29,'пр.взвешивания'!B6:Q52,4,FALSE)</f>
        <v>СФО, Новосибирская, Новосибирск, МО</v>
      </c>
      <c r="N29" s="90"/>
      <c r="O29" s="90"/>
      <c r="P29" s="90"/>
      <c r="Q29" s="90"/>
      <c r="R29" s="88"/>
      <c r="S29" s="88"/>
      <c r="T29" s="24"/>
      <c r="U29" s="24"/>
    </row>
    <row r="30" spans="1:21" ht="12.75" customHeight="1">
      <c r="A30" s="190">
        <v>8</v>
      </c>
      <c r="B30" s="192" t="str">
        <f>VLOOKUP(A30,'пр.взвешивания'!B6:E53,2,FALSE)</f>
        <v>Тихонова Анна Викторовна</v>
      </c>
      <c r="C30" s="194" t="str">
        <f>VLOOKUP(A30,'пр.взвешивания'!B6:F53,3,FALSE)</f>
        <v>22.04.1987, МС</v>
      </c>
      <c r="D30" s="196" t="str">
        <f>VLOOKUP(A30,'пр.взвешивания'!B6:G53,4,FALSE)</f>
        <v>СФО, Кемеровская, Новокузнецк, МО</v>
      </c>
      <c r="E30" s="68">
        <v>3</v>
      </c>
      <c r="F30" s="69"/>
      <c r="G30" s="70" t="s">
        <v>99</v>
      </c>
      <c r="H30" s="175">
        <v>7</v>
      </c>
      <c r="I30" s="180">
        <v>1</v>
      </c>
      <c r="J30" s="177"/>
      <c r="K30" s="148"/>
      <c r="L30" s="155"/>
      <c r="M30" s="156"/>
      <c r="N30" s="133">
        <v>1</v>
      </c>
      <c r="O30" s="113"/>
      <c r="P30" s="113"/>
      <c r="Q30" s="113"/>
      <c r="R30" s="113"/>
      <c r="S30" s="88"/>
      <c r="T30" s="24"/>
      <c r="U30" s="24"/>
    </row>
    <row r="31" spans="1:21" ht="12.75" customHeight="1" thickBot="1">
      <c r="A31" s="190"/>
      <c r="B31" s="198"/>
      <c r="C31" s="199"/>
      <c r="D31" s="200"/>
      <c r="E31" s="71"/>
      <c r="F31" s="72"/>
      <c r="G31" s="73" t="s">
        <v>102</v>
      </c>
      <c r="H31" s="175"/>
      <c r="I31" s="180"/>
      <c r="J31" s="177">
        <v>7</v>
      </c>
      <c r="K31" s="135" t="str">
        <f>VLOOKUP(J31,'пр.взвешивания'!B6:O54,2,FALSE)</f>
        <v>Лобашова Яна Сергеевна</v>
      </c>
      <c r="L31" s="137" t="str">
        <f>VLOOKUP(J31,'пр.взвешивания'!B6:P54,3,FALSE)</f>
        <v>13.03.1990, КМС</v>
      </c>
      <c r="M31" s="139" t="str">
        <f>VLOOKUP(J31,'пр.взвешивания'!B6:Q54,4,FALSE)</f>
        <v>СФО, Новосибирская, Новосибирск, МО</v>
      </c>
      <c r="N31" s="132" t="s">
        <v>114</v>
      </c>
      <c r="O31" s="123"/>
      <c r="P31" s="124"/>
      <c r="Q31" s="113"/>
      <c r="R31" s="113"/>
      <c r="S31" s="88"/>
      <c r="T31" s="24"/>
      <c r="U31" s="24"/>
    </row>
    <row r="32" spans="1:21" ht="12.75" customHeight="1" thickBot="1">
      <c r="A32" s="190">
        <v>9</v>
      </c>
      <c r="B32" s="192" t="str">
        <f>VLOOKUP(A32,'пр.взвешивания'!B6:E55,2,FALSE)</f>
        <v>Фирсова Светлана Юрьевна</v>
      </c>
      <c r="C32" s="194" t="str">
        <f>VLOOKUP(A32,'пр.взвешивания'!B6:F55,3,FALSE)</f>
        <v>12.06.1990, КМС</v>
      </c>
      <c r="D32" s="196" t="str">
        <f>VLOOKUP(A32,'пр.взвешивания'!B6:G55,4,FALSE)</f>
        <v>СФО, Томская, Северск, МО</v>
      </c>
      <c r="E32" s="74">
        <v>0</v>
      </c>
      <c r="F32" s="74" t="s">
        <v>34</v>
      </c>
      <c r="G32" s="75"/>
      <c r="H32" s="175">
        <f>SUM(E32:G32)</f>
        <v>0</v>
      </c>
      <c r="I32" s="223"/>
      <c r="J32" s="182"/>
      <c r="K32" s="136"/>
      <c r="L32" s="138"/>
      <c r="M32" s="140"/>
      <c r="N32" s="125"/>
      <c r="O32" s="126"/>
      <c r="P32" s="126"/>
      <c r="Q32" s="133" t="s">
        <v>115</v>
      </c>
      <c r="R32" s="113"/>
      <c r="S32" s="88"/>
      <c r="T32" s="24"/>
      <c r="U32" s="24"/>
    </row>
    <row r="33" spans="1:21" ht="12.75" customHeight="1" thickBot="1">
      <c r="A33" s="191"/>
      <c r="B33" s="193"/>
      <c r="C33" s="195"/>
      <c r="D33" s="197"/>
      <c r="E33" s="76" t="s">
        <v>101</v>
      </c>
      <c r="F33" s="76" t="s">
        <v>102</v>
      </c>
      <c r="G33" s="77"/>
      <c r="H33" s="185"/>
      <c r="I33" s="224"/>
      <c r="J33" s="176">
        <v>8</v>
      </c>
      <c r="K33" s="225" t="str">
        <f>VLOOKUP(J33,'пр.взвешивания'!B6:O56,2,FALSE)</f>
        <v>Тихонова Анна Викторовна</v>
      </c>
      <c r="L33" s="226" t="str">
        <f>VLOOKUP(J33,'пр.взвешивания'!B6:P56,3,FALSE)</f>
        <v>22.04.1987, МС</v>
      </c>
      <c r="M33" s="227" t="str">
        <f>VLOOKUP(J33,'пр.взвешивания'!B6:Q56,4,FALSE)</f>
        <v>СФО, Кемеровская, Новокузнецк, МО</v>
      </c>
      <c r="N33" s="127"/>
      <c r="O33" s="126"/>
      <c r="P33" s="126"/>
      <c r="Q33" s="132" t="s">
        <v>116</v>
      </c>
      <c r="R33" s="113"/>
      <c r="S33" s="88"/>
      <c r="T33" s="24"/>
      <c r="U33" s="24"/>
    </row>
    <row r="34" spans="1:21" ht="13.5" customHeight="1" thickBot="1">
      <c r="A34" s="25" t="s">
        <v>33</v>
      </c>
      <c r="B34" s="24"/>
      <c r="C34" s="24"/>
      <c r="D34" s="24"/>
      <c r="E34" s="24"/>
      <c r="F34" s="24"/>
      <c r="G34" s="24"/>
      <c r="H34" s="58"/>
      <c r="I34" s="24"/>
      <c r="J34" s="177"/>
      <c r="K34" s="148"/>
      <c r="L34" s="155"/>
      <c r="M34" s="156"/>
      <c r="N34" s="128" t="s">
        <v>115</v>
      </c>
      <c r="O34" s="129"/>
      <c r="P34" s="130"/>
      <c r="Q34" s="91"/>
      <c r="R34" s="91"/>
      <c r="S34" s="88"/>
      <c r="T34" s="24"/>
      <c r="U34" s="24"/>
    </row>
    <row r="35" spans="1:21" ht="12.75" customHeight="1" thickBot="1">
      <c r="A35" s="205" t="s">
        <v>1</v>
      </c>
      <c r="B35" s="205" t="s">
        <v>8</v>
      </c>
      <c r="C35" s="205" t="s">
        <v>9</v>
      </c>
      <c r="D35" s="205" t="s">
        <v>10</v>
      </c>
      <c r="E35" s="208" t="s">
        <v>11</v>
      </c>
      <c r="F35" s="209"/>
      <c r="G35" s="210"/>
      <c r="H35" s="172" t="s">
        <v>12</v>
      </c>
      <c r="I35" s="205" t="s">
        <v>13</v>
      </c>
      <c r="J35" s="183">
        <v>4</v>
      </c>
      <c r="K35" s="225" t="str">
        <f>VLOOKUP(J35,'пр.взвешивания'!B6:O58,2,FALSE)</f>
        <v>Коновалова Наталья Михайловна</v>
      </c>
      <c r="L35" s="226" t="str">
        <f>VLOOKUP(J35,'пр.взвешивания'!B6:P58,3,FALSE)</f>
        <v>31.10.1989, КМС</v>
      </c>
      <c r="M35" s="227" t="str">
        <f>VLOOKUP(J35,'пр.взвешивания'!B6:Q58,4,FALSE)</f>
        <v>СФО, Новосибирская, Новосибирск, МО</v>
      </c>
      <c r="N35" s="131" t="s">
        <v>116</v>
      </c>
      <c r="O35" s="91"/>
      <c r="P35" s="91"/>
      <c r="Q35" s="91"/>
      <c r="R35" s="91"/>
      <c r="S35" s="88"/>
      <c r="T35" s="24"/>
      <c r="U35" s="24"/>
    </row>
    <row r="36" spans="1:21" ht="12.75" customHeight="1" thickBot="1">
      <c r="A36" s="206"/>
      <c r="B36" s="206"/>
      <c r="C36" s="206"/>
      <c r="D36" s="207"/>
      <c r="E36" s="26">
        <v>1</v>
      </c>
      <c r="F36" s="27">
        <v>2</v>
      </c>
      <c r="G36" s="31">
        <v>3</v>
      </c>
      <c r="H36" s="173"/>
      <c r="I36" s="206"/>
      <c r="J36" s="184"/>
      <c r="K36" s="136"/>
      <c r="L36" s="138"/>
      <c r="M36" s="140"/>
      <c r="N36" s="91"/>
      <c r="O36" s="92"/>
      <c r="P36" s="92"/>
      <c r="Q36" s="91"/>
      <c r="R36" s="91"/>
      <c r="S36" s="88"/>
      <c r="T36" s="24"/>
      <c r="U36" s="24"/>
    </row>
    <row r="37" spans="1:21" ht="12.75" customHeight="1">
      <c r="A37" s="202">
        <v>10</v>
      </c>
      <c r="B37" s="203" t="str">
        <f>VLOOKUP(A37,'пр.взвешивания'!B6:E60,2,FALSE)</f>
        <v>Юринская Вероника Андреевна</v>
      </c>
      <c r="C37" s="204" t="str">
        <f>VLOOKUP(A37,'пр.взвешивания'!B6:F60,3,FALSE)</f>
        <v>21.02.1989, КМС</v>
      </c>
      <c r="D37" s="201" t="str">
        <f>VLOOKUP(A37,'пр.взвешивания'!B6:G60,4,FALSE)</f>
        <v>СФО, Новосибирская, Новосибирск, МО</v>
      </c>
      <c r="E37" s="32"/>
      <c r="F37" s="29">
        <v>0</v>
      </c>
      <c r="G37" s="33">
        <v>4</v>
      </c>
      <c r="H37" s="174">
        <f>SUM(E37:G37)</f>
        <v>4</v>
      </c>
      <c r="I37" s="186">
        <v>2</v>
      </c>
      <c r="R37" s="34"/>
      <c r="S37" s="24"/>
      <c r="T37" s="24"/>
      <c r="U37" s="24"/>
    </row>
    <row r="38" spans="1:21" ht="12.75" customHeight="1">
      <c r="A38" s="190"/>
      <c r="B38" s="198"/>
      <c r="C38" s="199"/>
      <c r="D38" s="200"/>
      <c r="E38" s="65"/>
      <c r="F38" s="66"/>
      <c r="G38" s="67" t="s">
        <v>102</v>
      </c>
      <c r="H38" s="175"/>
      <c r="I38" s="187"/>
      <c r="J38" s="41" t="str">
        <f>HYPERLINK('[1]реквизиты'!$A$6)</f>
        <v>Гл. судья, судья МК</v>
      </c>
      <c r="K38" s="42"/>
      <c r="L38" s="42"/>
      <c r="M38" s="17"/>
      <c r="N38" s="16"/>
      <c r="O38" s="16"/>
      <c r="P38" s="43" t="str">
        <f>HYPERLINK('[1]реквизиты'!$G$6)</f>
        <v>Горбунов А.В.</v>
      </c>
      <c r="Q38" s="17"/>
      <c r="T38" s="24"/>
      <c r="U38" s="24"/>
    </row>
    <row r="39" spans="1:21" ht="12.75" customHeight="1">
      <c r="A39" s="190">
        <v>11</v>
      </c>
      <c r="B39" s="192" t="str">
        <f>VLOOKUP(A39,'пр.взвешивания'!B6:E62,2,FALSE)</f>
        <v>Закурдаева Людмила Евгеньевна</v>
      </c>
      <c r="C39" s="194" t="str">
        <f>VLOOKUP(A39,'пр.взвешивания'!B6:F62,3,FALSE)</f>
        <v>30.07.1989, КМС</v>
      </c>
      <c r="D39" s="196" t="str">
        <f>VLOOKUP(A39,'пр.взвешивания'!B6:G62,4,FALSE)</f>
        <v>СФО, Иркутская, Ангарск</v>
      </c>
      <c r="E39" s="79">
        <v>3</v>
      </c>
      <c r="F39" s="69"/>
      <c r="G39" s="70" t="s">
        <v>99</v>
      </c>
      <c r="H39" s="175">
        <v>7</v>
      </c>
      <c r="I39" s="187">
        <v>1</v>
      </c>
      <c r="J39" s="42"/>
      <c r="K39" s="42"/>
      <c r="L39" s="44"/>
      <c r="M39" s="19"/>
      <c r="N39" s="18"/>
      <c r="O39" s="18"/>
      <c r="P39" s="20" t="str">
        <f>HYPERLINK('[1]реквизиты'!$G$7)</f>
        <v>/Омск/</v>
      </c>
      <c r="Q39" s="17"/>
      <c r="T39" s="24"/>
      <c r="U39" s="24"/>
    </row>
    <row r="40" spans="1:21" ht="12.75" customHeight="1">
      <c r="A40" s="190"/>
      <c r="B40" s="198"/>
      <c r="C40" s="199"/>
      <c r="D40" s="200"/>
      <c r="E40" s="81"/>
      <c r="F40" s="72"/>
      <c r="G40" s="73" t="s">
        <v>100</v>
      </c>
      <c r="H40" s="175"/>
      <c r="I40" s="187"/>
      <c r="J40" s="45"/>
      <c r="K40" s="45"/>
      <c r="L40" s="46"/>
      <c r="M40" s="21"/>
      <c r="N40" s="21"/>
      <c r="O40" s="21"/>
      <c r="P40" s="17"/>
      <c r="Q40" s="17"/>
      <c r="T40" s="24"/>
      <c r="U40" s="24"/>
    </row>
    <row r="41" spans="1:21" ht="12.75" customHeight="1">
      <c r="A41" s="190">
        <v>12</v>
      </c>
      <c r="B41" s="192" t="str">
        <f>VLOOKUP(A41,'пр.взвешивания'!B6:E64,2,FALSE)</f>
        <v>Мишина Татьяна Евгеньевна</v>
      </c>
      <c r="C41" s="194" t="str">
        <f>VLOOKUP(A41,'пр.взвешивания'!B6:F64,3,FALSE)</f>
        <v>03.12.1990, КМС</v>
      </c>
      <c r="D41" s="196" t="str">
        <f>VLOOKUP(A41,'пр.взвешивания'!B6:G64,4,FALSE)</f>
        <v>СФО, Омская, Омск, МО</v>
      </c>
      <c r="E41" s="83" t="s">
        <v>34</v>
      </c>
      <c r="F41" s="74" t="s">
        <v>34</v>
      </c>
      <c r="G41" s="75"/>
      <c r="H41" s="175">
        <f>SUM(E41:G41)</f>
        <v>0</v>
      </c>
      <c r="I41" s="188"/>
      <c r="J41" s="41" t="str">
        <f>HYPERLINK('[2]реквизиты'!$A$22)</f>
        <v>Гл. секретарь, судья МК</v>
      </c>
      <c r="K41" s="42"/>
      <c r="L41" s="47"/>
      <c r="M41" s="23"/>
      <c r="N41" s="22"/>
      <c r="O41" s="22"/>
      <c r="P41" s="43" t="str">
        <f>HYPERLINK('[1]реквизиты'!$G$8)</f>
        <v>Трескин С.М.</v>
      </c>
      <c r="Q41" s="17"/>
      <c r="T41" s="24"/>
      <c r="U41" s="24"/>
    </row>
    <row r="42" spans="1:21" ht="12.75" customHeight="1" thickBot="1">
      <c r="A42" s="191"/>
      <c r="B42" s="193"/>
      <c r="C42" s="195"/>
      <c r="D42" s="197"/>
      <c r="E42" s="85" t="s">
        <v>102</v>
      </c>
      <c r="F42" s="76" t="s">
        <v>100</v>
      </c>
      <c r="G42" s="77"/>
      <c r="H42" s="185"/>
      <c r="I42" s="189"/>
      <c r="J42" s="45"/>
      <c r="K42" s="45"/>
      <c r="L42" s="45"/>
      <c r="M42" s="17"/>
      <c r="N42" s="17"/>
      <c r="O42" s="17"/>
      <c r="P42" s="20" t="str">
        <f>HYPERLINK('[1]реквизиты'!$G$9)</f>
        <v>/Бийск/</v>
      </c>
      <c r="Q42" s="17"/>
      <c r="T42" s="24"/>
      <c r="U42" s="24"/>
    </row>
    <row r="43" spans="1:21" ht="12.75" customHeight="1">
      <c r="A43" s="24"/>
      <c r="B43" s="24"/>
      <c r="C43" s="24"/>
      <c r="D43" s="24"/>
      <c r="E43" s="24"/>
      <c r="F43" s="24"/>
      <c r="G43" s="24"/>
      <c r="H43" s="30"/>
      <c r="I43" s="24"/>
      <c r="J43" s="24"/>
      <c r="K43" s="24"/>
      <c r="L43" s="24"/>
      <c r="M43" s="24"/>
      <c r="N43" s="34"/>
      <c r="O43" s="34"/>
      <c r="P43" s="34"/>
      <c r="Q43" s="34"/>
      <c r="R43" s="34"/>
      <c r="S43" s="24"/>
      <c r="T43" s="24"/>
      <c r="U43" s="24"/>
    </row>
    <row r="44" spans="1:21" ht="12.75">
      <c r="A44" s="24"/>
      <c r="B44" s="24"/>
      <c r="C44" s="24"/>
      <c r="D44" s="24"/>
      <c r="E44" s="24"/>
      <c r="F44" s="24"/>
      <c r="G44" s="24"/>
      <c r="H44" s="30"/>
      <c r="I44" s="24"/>
      <c r="J44" s="24"/>
      <c r="K44" s="24"/>
      <c r="L44" s="24"/>
      <c r="M44" s="24"/>
      <c r="N44" s="34"/>
      <c r="O44" s="34"/>
      <c r="P44" s="34"/>
      <c r="Q44" s="34"/>
      <c r="R44" s="34"/>
      <c r="S44" s="24"/>
      <c r="T44" s="24"/>
      <c r="U44" s="24"/>
    </row>
    <row r="45" spans="1:21" ht="12.75">
      <c r="A45" s="24"/>
      <c r="B45" s="24"/>
      <c r="C45" s="24"/>
      <c r="D45" s="24"/>
      <c r="E45" s="24"/>
      <c r="F45" s="24"/>
      <c r="G45" s="24"/>
      <c r="H45" s="30"/>
      <c r="I45" s="24"/>
      <c r="J45" s="24"/>
      <c r="K45" s="24"/>
      <c r="L45" s="24"/>
      <c r="M45" s="24"/>
      <c r="N45" s="34"/>
      <c r="O45" s="34"/>
      <c r="P45" s="34"/>
      <c r="Q45" s="34"/>
      <c r="R45" s="34"/>
      <c r="S45" s="24"/>
      <c r="T45" s="24"/>
      <c r="U45" s="24"/>
    </row>
    <row r="46" spans="1:21" ht="12.75">
      <c r="A46" s="24"/>
      <c r="B46" s="24"/>
      <c r="C46" s="24"/>
      <c r="D46" s="24"/>
      <c r="E46" s="24"/>
      <c r="F46" s="24"/>
      <c r="G46" s="24"/>
      <c r="H46" s="30"/>
      <c r="I46" s="24"/>
      <c r="J46" s="35"/>
      <c r="K46" s="35"/>
      <c r="L46" s="35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12.75">
      <c r="A47" s="24"/>
      <c r="B47" s="24"/>
      <c r="C47" s="24"/>
      <c r="D47" s="24"/>
      <c r="E47" s="24"/>
      <c r="F47" s="24"/>
      <c r="G47" s="24"/>
      <c r="H47" s="30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12.75">
      <c r="A48" s="24"/>
      <c r="B48" s="24"/>
      <c r="C48" s="24"/>
      <c r="D48" s="24"/>
      <c r="E48" s="24"/>
      <c r="F48" s="24"/>
      <c r="G48" s="24"/>
      <c r="H48" s="30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2.75">
      <c r="A49" s="24"/>
      <c r="B49" s="24"/>
      <c r="C49" s="24"/>
      <c r="D49" s="24"/>
      <c r="E49" s="24"/>
      <c r="F49" s="24"/>
      <c r="G49" s="24"/>
      <c r="H49" s="30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12.75">
      <c r="A50" s="24"/>
      <c r="B50" s="24"/>
      <c r="C50" s="24"/>
      <c r="D50" s="24"/>
      <c r="E50" s="24"/>
      <c r="F50" s="24"/>
      <c r="G50" s="24"/>
      <c r="H50" s="30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2.75">
      <c r="A51" s="24"/>
      <c r="B51" s="24"/>
      <c r="C51" s="24"/>
      <c r="D51" s="24"/>
      <c r="E51" s="24"/>
      <c r="F51" s="24"/>
      <c r="G51" s="24"/>
      <c r="H51" s="30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12.75">
      <c r="A52" s="24"/>
      <c r="B52" s="24"/>
      <c r="C52" s="24"/>
      <c r="D52" s="24"/>
      <c r="E52" s="24"/>
      <c r="F52" s="24"/>
      <c r="G52" s="24"/>
      <c r="H52" s="30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</sheetData>
  <sheetProtection/>
  <mergeCells count="193">
    <mergeCell ref="A2:H2"/>
    <mergeCell ref="J2:O2"/>
    <mergeCell ref="A6:A7"/>
    <mergeCell ref="B6:B7"/>
    <mergeCell ref="C6:C7"/>
    <mergeCell ref="M6:M7"/>
    <mergeCell ref="N6:Q6"/>
    <mergeCell ref="K6:K7"/>
    <mergeCell ref="L6:L7"/>
    <mergeCell ref="B3:H3"/>
    <mergeCell ref="B5:H5"/>
    <mergeCell ref="A8:A9"/>
    <mergeCell ref="B8:B9"/>
    <mergeCell ref="C8:C9"/>
    <mergeCell ref="E6:G6"/>
    <mergeCell ref="H8:H9"/>
    <mergeCell ref="J3:S3"/>
    <mergeCell ref="O5:S5"/>
    <mergeCell ref="D8:D9"/>
    <mergeCell ref="D6:D7"/>
    <mergeCell ref="S6:S7"/>
    <mergeCell ref="J8:J9"/>
    <mergeCell ref="K8:K9"/>
    <mergeCell ref="R6:R7"/>
    <mergeCell ref="H6:H7"/>
    <mergeCell ref="I6:I7"/>
    <mergeCell ref="L35:L36"/>
    <mergeCell ref="M35:M36"/>
    <mergeCell ref="K27:K28"/>
    <mergeCell ref="K33:K34"/>
    <mergeCell ref="L33:L34"/>
    <mergeCell ref="M33:M34"/>
    <mergeCell ref="K29:K30"/>
    <mergeCell ref="L29:L30"/>
    <mergeCell ref="M29:M30"/>
    <mergeCell ref="I30:I31"/>
    <mergeCell ref="I32:I33"/>
    <mergeCell ref="J33:J34"/>
    <mergeCell ref="K35:K36"/>
    <mergeCell ref="A10:A11"/>
    <mergeCell ref="B10:B11"/>
    <mergeCell ref="C10:C11"/>
    <mergeCell ref="I35:I36"/>
    <mergeCell ref="A12:A13"/>
    <mergeCell ref="B12:B13"/>
    <mergeCell ref="C12:C13"/>
    <mergeCell ref="D12:D13"/>
    <mergeCell ref="A14:A15"/>
    <mergeCell ref="B14:B15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I12:I13"/>
    <mergeCell ref="S10:S11"/>
    <mergeCell ref="C14:C15"/>
    <mergeCell ref="M8:M9"/>
    <mergeCell ref="R8:R9"/>
    <mergeCell ref="S8:S9"/>
    <mergeCell ref="I10:I11"/>
    <mergeCell ref="L10:L11"/>
    <mergeCell ref="R10:R11"/>
    <mergeCell ref="M10:M11"/>
    <mergeCell ref="D21:D22"/>
    <mergeCell ref="D17:D18"/>
    <mergeCell ref="D14:D15"/>
    <mergeCell ref="H10:H11"/>
    <mergeCell ref="D10:D11"/>
    <mergeCell ref="H14:H15"/>
    <mergeCell ref="H19:H20"/>
    <mergeCell ref="H21:H22"/>
    <mergeCell ref="H12:H13"/>
    <mergeCell ref="D19:D20"/>
    <mergeCell ref="D26:D27"/>
    <mergeCell ref="C28:C29"/>
    <mergeCell ref="D28:D29"/>
    <mergeCell ref="C23:C24"/>
    <mergeCell ref="D23:D24"/>
    <mergeCell ref="A30:A31"/>
    <mergeCell ref="A23:A24"/>
    <mergeCell ref="B23:B24"/>
    <mergeCell ref="A28:A29"/>
    <mergeCell ref="B28:B29"/>
    <mergeCell ref="A26:A27"/>
    <mergeCell ref="B26:B27"/>
    <mergeCell ref="J6:J7"/>
    <mergeCell ref="I8:I9"/>
    <mergeCell ref="J21:J22"/>
    <mergeCell ref="L14:L15"/>
    <mergeCell ref="I17:I18"/>
    <mergeCell ref="L12:L13"/>
    <mergeCell ref="K12:K13"/>
    <mergeCell ref="L8:L9"/>
    <mergeCell ref="J12:J13"/>
    <mergeCell ref="K10:K11"/>
    <mergeCell ref="E17:G17"/>
    <mergeCell ref="H17:H18"/>
    <mergeCell ref="I23:I24"/>
    <mergeCell ref="H26:H27"/>
    <mergeCell ref="I26:I27"/>
    <mergeCell ref="I21:I22"/>
    <mergeCell ref="H23:H24"/>
    <mergeCell ref="I19:I20"/>
    <mergeCell ref="E35:G35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37:D38"/>
    <mergeCell ref="H30:H31"/>
    <mergeCell ref="A37:A38"/>
    <mergeCell ref="B37:B38"/>
    <mergeCell ref="C37:C38"/>
    <mergeCell ref="H32:H33"/>
    <mergeCell ref="A35:A36"/>
    <mergeCell ref="B35:B36"/>
    <mergeCell ref="C35:C36"/>
    <mergeCell ref="D35:D36"/>
    <mergeCell ref="A39:A40"/>
    <mergeCell ref="B39:B40"/>
    <mergeCell ref="C39:C40"/>
    <mergeCell ref="D39:D40"/>
    <mergeCell ref="A41:A42"/>
    <mergeCell ref="B41:B42"/>
    <mergeCell ref="C41:C42"/>
    <mergeCell ref="D41:D42"/>
    <mergeCell ref="H41:H42"/>
    <mergeCell ref="I37:I38"/>
    <mergeCell ref="H39:H40"/>
    <mergeCell ref="I39:I40"/>
    <mergeCell ref="I41:I42"/>
    <mergeCell ref="H35:H36"/>
    <mergeCell ref="H37:H38"/>
    <mergeCell ref="J29:J30"/>
    <mergeCell ref="J10:J11"/>
    <mergeCell ref="J19:J20"/>
    <mergeCell ref="H28:H29"/>
    <mergeCell ref="I28:I29"/>
    <mergeCell ref="I14:I15"/>
    <mergeCell ref="J31:J32"/>
    <mergeCell ref="J35:J36"/>
    <mergeCell ref="J17:J18"/>
    <mergeCell ref="M12:M13"/>
    <mergeCell ref="R12:R13"/>
    <mergeCell ref="K17:K18"/>
    <mergeCell ref="L17:L18"/>
    <mergeCell ref="M17:M18"/>
    <mergeCell ref="N17:Q17"/>
    <mergeCell ref="R17:R18"/>
    <mergeCell ref="S12:S13"/>
    <mergeCell ref="J14:J15"/>
    <mergeCell ref="K14:K15"/>
    <mergeCell ref="M14:M15"/>
    <mergeCell ref="R14:R15"/>
    <mergeCell ref="S14:S15"/>
    <mergeCell ref="S17:S18"/>
    <mergeCell ref="S19:S20"/>
    <mergeCell ref="R21:R22"/>
    <mergeCell ref="S21:S22"/>
    <mergeCell ref="S23:S24"/>
    <mergeCell ref="R23:R24"/>
    <mergeCell ref="R19:R20"/>
    <mergeCell ref="K21:K22"/>
    <mergeCell ref="L21:L22"/>
    <mergeCell ref="M21:M22"/>
    <mergeCell ref="K19:K20"/>
    <mergeCell ref="L19:L20"/>
    <mergeCell ref="M19:M20"/>
    <mergeCell ref="K25:K26"/>
    <mergeCell ref="L25:L26"/>
    <mergeCell ref="M25:M26"/>
    <mergeCell ref="L23:L24"/>
    <mergeCell ref="M23:M24"/>
    <mergeCell ref="A1:S1"/>
    <mergeCell ref="K31:K32"/>
    <mergeCell ref="L31:L32"/>
    <mergeCell ref="M31:M32"/>
    <mergeCell ref="R25:R26"/>
    <mergeCell ref="N27:O28"/>
    <mergeCell ref="S25:S26"/>
    <mergeCell ref="J23:J24"/>
    <mergeCell ref="K23:K24"/>
    <mergeCell ref="J25:J26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zoomScalePageLayoutView="0" workbookViewId="0" topLeftCell="A1">
      <selection activeCell="E29" sqref="E29:E30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84" t="s">
        <v>17</v>
      </c>
      <c r="B1" s="284"/>
      <c r="C1" s="284"/>
      <c r="D1" s="284"/>
      <c r="E1" s="284"/>
      <c r="F1" s="284"/>
      <c r="G1" s="284"/>
      <c r="H1" s="284"/>
      <c r="I1" s="284" t="s">
        <v>17</v>
      </c>
      <c r="J1" s="284"/>
      <c r="K1" s="284"/>
      <c r="L1" s="284"/>
      <c r="M1" s="284"/>
      <c r="N1" s="284"/>
      <c r="O1" s="284"/>
      <c r="P1" s="284"/>
    </row>
    <row r="2" spans="1:16" ht="23.25" customHeight="1">
      <c r="A2" s="3" t="s">
        <v>30</v>
      </c>
      <c r="B2" s="3" t="s">
        <v>48</v>
      </c>
      <c r="C2" s="3"/>
      <c r="D2" s="3"/>
      <c r="E2" s="57" t="str">
        <f>HYPERLINK('пр.взвешивания'!E3)</f>
        <v>в.к.  68    кг.</v>
      </c>
      <c r="F2" s="3"/>
      <c r="G2" s="3"/>
      <c r="H2" s="3"/>
      <c r="I2" s="3" t="s">
        <v>31</v>
      </c>
      <c r="J2" s="3" t="s">
        <v>49</v>
      </c>
      <c r="K2" s="3"/>
      <c r="L2" s="3"/>
      <c r="M2" s="57" t="str">
        <f>HYPERLINK('пр.взвешивания'!E3)</f>
        <v>в.к.  68    кг.</v>
      </c>
      <c r="N2" s="3"/>
      <c r="O2" s="3"/>
      <c r="P2" s="3"/>
    </row>
    <row r="3" spans="1:16" ht="12.75">
      <c r="A3" s="269" t="s">
        <v>1</v>
      </c>
      <c r="B3" s="269" t="s">
        <v>8</v>
      </c>
      <c r="C3" s="269" t="s">
        <v>9</v>
      </c>
      <c r="D3" s="269" t="s">
        <v>10</v>
      </c>
      <c r="E3" s="269" t="s">
        <v>19</v>
      </c>
      <c r="F3" s="269" t="s">
        <v>20</v>
      </c>
      <c r="G3" s="269" t="s">
        <v>21</v>
      </c>
      <c r="H3" s="269" t="s">
        <v>22</v>
      </c>
      <c r="I3" s="269" t="s">
        <v>1</v>
      </c>
      <c r="J3" s="269" t="s">
        <v>8</v>
      </c>
      <c r="K3" s="269" t="s">
        <v>9</v>
      </c>
      <c r="L3" s="269" t="s">
        <v>10</v>
      </c>
      <c r="M3" s="269" t="s">
        <v>19</v>
      </c>
      <c r="N3" s="269" t="s">
        <v>20</v>
      </c>
      <c r="O3" s="269" t="s">
        <v>21</v>
      </c>
      <c r="P3" s="269" t="s">
        <v>22</v>
      </c>
    </row>
    <row r="4" spans="1:16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12.75" customHeight="1">
      <c r="A5" s="283">
        <v>1</v>
      </c>
      <c r="B5" s="272" t="str">
        <f>VLOOKUP(A5,'пр.взвешивания'!B6:E31,2,FALSE)</f>
        <v>Кульнева Алла александровна</v>
      </c>
      <c r="C5" s="272" t="str">
        <f>VLOOKUP(B5,'пр.взвешивания'!C6:F31,2,FALSE)</f>
        <v>17.04.1991, КМС</v>
      </c>
      <c r="D5" s="272" t="str">
        <f>VLOOKUP(C5,'пр.взвешивания'!D6:G31,2,FALSE)</f>
        <v>СФО, Новосибирская, Новосибирск, МО</v>
      </c>
      <c r="E5" s="277"/>
      <c r="F5" s="281"/>
      <c r="G5" s="279"/>
      <c r="H5" s="269"/>
      <c r="I5" s="307">
        <v>5</v>
      </c>
      <c r="J5" s="272" t="str">
        <f>VLOOKUP(I5,'пр.взвешивания'!B6:E31,2,FALSE)</f>
        <v>Нецветаева Ирина Андреевна</v>
      </c>
      <c r="K5" s="272" t="str">
        <f>VLOOKUP(J5,'пр.взвешивания'!C6:F31,2,FALSE)</f>
        <v>02.06.1992, КМС</v>
      </c>
      <c r="L5" s="272" t="str">
        <f>VLOOKUP(K5,'пр.взвешивания'!D6:G31,2,FALSE)</f>
        <v>СФО, Алтайский, Бийск, МО</v>
      </c>
      <c r="M5" s="277"/>
      <c r="N5" s="281"/>
      <c r="O5" s="279" t="s">
        <v>34</v>
      </c>
      <c r="P5" s="269"/>
    </row>
    <row r="6" spans="1:16" ht="12.75">
      <c r="A6" s="283"/>
      <c r="B6" s="266"/>
      <c r="C6" s="266"/>
      <c r="D6" s="266"/>
      <c r="E6" s="277"/>
      <c r="F6" s="277"/>
      <c r="G6" s="279"/>
      <c r="H6" s="269"/>
      <c r="I6" s="307"/>
      <c r="J6" s="266"/>
      <c r="K6" s="266"/>
      <c r="L6" s="266"/>
      <c r="M6" s="277"/>
      <c r="N6" s="277"/>
      <c r="O6" s="279"/>
      <c r="P6" s="269"/>
    </row>
    <row r="7" spans="1:16" ht="12.75" customHeight="1">
      <c r="A7" s="241">
        <v>5</v>
      </c>
      <c r="B7" s="272" t="str">
        <f>VLOOKUP(A7,'пр.взвешивания'!B8:E33,2,FALSE)</f>
        <v>Нецветаева Ирина Андреевна</v>
      </c>
      <c r="C7" s="272" t="str">
        <f>VLOOKUP(B7,'пр.взвешивания'!C8:F33,2,FALSE)</f>
        <v>02.06.1992, КМС</v>
      </c>
      <c r="D7" s="272" t="str">
        <f>VLOOKUP(C7,'пр.взвешивания'!D8:G33,2,FALSE)</f>
        <v>СФО, Алтайский, Бийск, МО</v>
      </c>
      <c r="E7" s="245"/>
      <c r="F7" s="245"/>
      <c r="G7" s="241"/>
      <c r="H7" s="241"/>
      <c r="I7" s="241">
        <v>6</v>
      </c>
      <c r="J7" s="272" t="str">
        <f>VLOOKUP(I7,'пр.взвешивания'!B8:E33,2,FALSE)</f>
        <v>Плотникова Наталья Анатольевна</v>
      </c>
      <c r="K7" s="272" t="str">
        <f>VLOOKUP(J7,'пр.взвешивания'!C8:F33,2,FALSE)</f>
        <v>24.10.1991, КМС</v>
      </c>
      <c r="L7" s="272" t="str">
        <f>VLOOKUP(K7,'пр.взвешивания'!D8:G33,2,FALSE)</f>
        <v>СФО, Кемеровская, А-Судженск, МО</v>
      </c>
      <c r="M7" s="245"/>
      <c r="N7" s="245"/>
      <c r="O7" s="241">
        <v>3</v>
      </c>
      <c r="P7" s="241"/>
    </row>
    <row r="8" spans="1:16" ht="13.5" thickBot="1">
      <c r="A8" s="259"/>
      <c r="B8" s="273"/>
      <c r="C8" s="273"/>
      <c r="D8" s="273"/>
      <c r="E8" s="261"/>
      <c r="F8" s="261"/>
      <c r="G8" s="259"/>
      <c r="H8" s="259"/>
      <c r="I8" s="259"/>
      <c r="J8" s="273"/>
      <c r="K8" s="273"/>
      <c r="L8" s="273"/>
      <c r="M8" s="261"/>
      <c r="N8" s="261"/>
      <c r="O8" s="259"/>
      <c r="P8" s="259"/>
    </row>
    <row r="9" spans="1:16" ht="12.75" customHeight="1">
      <c r="A9" s="319">
        <v>4</v>
      </c>
      <c r="B9" s="314" t="str">
        <f>VLOOKUP(A9,'пр.взвешивания'!B10:E35,2,FALSE)</f>
        <v>Коновалова Наталья Михайловна</v>
      </c>
      <c r="C9" s="314" t="str">
        <f>VLOOKUP(B9,'пр.взвешивания'!C10:F35,2,FALSE)</f>
        <v>31.10.1989, КМС</v>
      </c>
      <c r="D9" s="314" t="str">
        <f>VLOOKUP(C9,'пр.взвешивания'!D10:G35,2,FALSE)</f>
        <v>СФО, Новосибирская, Новосибирск, МО</v>
      </c>
      <c r="E9" s="321"/>
      <c r="F9" s="276"/>
      <c r="G9" s="278"/>
      <c r="H9" s="322"/>
      <c r="I9" s="306">
        <v>7</v>
      </c>
      <c r="J9" s="244" t="str">
        <f>VLOOKUP(I9,'пр.взвешивания'!B10:E35,2,FALSE)</f>
        <v>Лобашова Яна Сергеевна</v>
      </c>
      <c r="K9" s="244" t="str">
        <f>VLOOKUP(J9,'пр.взвешивания'!C10:F35,2,FALSE)</f>
        <v>13.03.1990, КМС</v>
      </c>
      <c r="L9" s="244" t="str">
        <f>VLOOKUP(K9,'пр.взвешивания'!D10:G35,2,FALSE)</f>
        <v>СФО, Новосибирская, Новосибирск, МО</v>
      </c>
      <c r="M9" s="268" t="s">
        <v>25</v>
      </c>
      <c r="N9" s="276"/>
      <c r="O9" s="278"/>
      <c r="P9" s="280"/>
    </row>
    <row r="10" spans="1:16" ht="12.75">
      <c r="A10" s="320"/>
      <c r="B10" s="266"/>
      <c r="C10" s="266"/>
      <c r="D10" s="266"/>
      <c r="E10" s="277"/>
      <c r="F10" s="277"/>
      <c r="G10" s="279"/>
      <c r="H10" s="323"/>
      <c r="I10" s="153"/>
      <c r="J10" s="266"/>
      <c r="K10" s="266"/>
      <c r="L10" s="266"/>
      <c r="M10" s="269"/>
      <c r="N10" s="277"/>
      <c r="O10" s="279"/>
      <c r="P10" s="269"/>
    </row>
    <row r="11" spans="1:13" ht="12.75" customHeight="1">
      <c r="A11" s="308">
        <v>3</v>
      </c>
      <c r="B11" s="272" t="str">
        <f>VLOOKUP(A11,'пр.взвешивания'!B6:E31,2,FALSE)</f>
        <v>Емельянова Мария Юрьевна</v>
      </c>
      <c r="C11" s="272" t="str">
        <f>VLOOKUP(B11,'пр.взвешивания'!C6:F31,2,FALSE)</f>
        <v>06.07.1990, КМС</v>
      </c>
      <c r="D11" s="272" t="str">
        <f>VLOOKUP(C11,'пр.взвешивания'!D6:G31,2,FALSE)</f>
        <v>СФО, Алтайский, Бийск, МО</v>
      </c>
      <c r="E11" s="245"/>
      <c r="F11" s="245"/>
      <c r="G11" s="241"/>
      <c r="H11" s="310"/>
      <c r="I11" s="4"/>
      <c r="J11" s="4"/>
      <c r="K11" s="4"/>
      <c r="L11" s="4"/>
      <c r="M11" s="4"/>
    </row>
    <row r="12" spans="1:13" ht="13.5" thickBot="1">
      <c r="A12" s="317"/>
      <c r="B12" s="273"/>
      <c r="C12" s="273"/>
      <c r="D12" s="273"/>
      <c r="E12" s="261"/>
      <c r="F12" s="261"/>
      <c r="G12" s="259"/>
      <c r="H12" s="318"/>
      <c r="I12" s="4"/>
      <c r="J12" s="4"/>
      <c r="K12" s="4"/>
      <c r="L12" s="4"/>
      <c r="M12" s="4"/>
    </row>
    <row r="13" spans="1:16" ht="24" customHeight="1" hidden="1">
      <c r="A13" s="3" t="s">
        <v>30</v>
      </c>
      <c r="B13" s="3" t="s">
        <v>23</v>
      </c>
      <c r="C13" s="3"/>
      <c r="D13" s="3"/>
      <c r="E13" s="57" t="str">
        <f>HYPERLINK('пр.взвешивания'!E3)</f>
        <v>в.к.  68   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57" t="str">
        <f>HYPERLINK('пр.взвешивания'!E3)</f>
        <v>в.к.  68    кг.</v>
      </c>
      <c r="N13" s="3"/>
      <c r="O13" s="3"/>
      <c r="P13" s="3"/>
    </row>
    <row r="14" spans="1:16" ht="12.75" hidden="1">
      <c r="A14" s="241" t="s">
        <v>1</v>
      </c>
      <c r="B14" s="241" t="s">
        <v>8</v>
      </c>
      <c r="C14" s="241" t="s">
        <v>9</v>
      </c>
      <c r="D14" s="241" t="s">
        <v>10</v>
      </c>
      <c r="E14" s="241" t="s">
        <v>19</v>
      </c>
      <c r="F14" s="241"/>
      <c r="G14" s="241"/>
      <c r="H14" s="241"/>
      <c r="I14" s="241" t="s">
        <v>1</v>
      </c>
      <c r="J14" s="241" t="s">
        <v>8</v>
      </c>
      <c r="K14" s="241" t="s">
        <v>9</v>
      </c>
      <c r="L14" s="241" t="s">
        <v>10</v>
      </c>
      <c r="M14" s="241" t="s">
        <v>19</v>
      </c>
      <c r="N14" s="241" t="s">
        <v>20</v>
      </c>
      <c r="O14" s="241" t="s">
        <v>21</v>
      </c>
      <c r="P14" s="241" t="s">
        <v>22</v>
      </c>
    </row>
    <row r="15" spans="1:16" ht="12.75" hidden="1">
      <c r="A15" s="265"/>
      <c r="B15" s="270"/>
      <c r="C15" s="270"/>
      <c r="D15" s="270"/>
      <c r="E15" s="270"/>
      <c r="F15" s="270"/>
      <c r="G15" s="270"/>
      <c r="H15" s="270"/>
      <c r="I15" s="270"/>
      <c r="J15" s="275"/>
      <c r="K15" s="270"/>
      <c r="L15" s="270"/>
      <c r="M15" s="270"/>
      <c r="N15" s="265"/>
      <c r="O15" s="265"/>
      <c r="P15" s="265"/>
    </row>
    <row r="16" spans="1:16" ht="12.75" customHeight="1">
      <c r="A16" s="262">
        <v>8</v>
      </c>
      <c r="B16" s="272" t="str">
        <f>VLOOKUP(A16,'пр.взвешивания'!B6:E31,2,FALSE)</f>
        <v>Тихонова Анна Викторовна</v>
      </c>
      <c r="C16" s="272" t="str">
        <f>VLOOKUP(B16,'пр.взвешивания'!C6:F31,2,FALSE)</f>
        <v>22.04.1987, МС</v>
      </c>
      <c r="D16" s="272" t="str">
        <f>VLOOKUP(C16,'пр.взвешивания'!D6:G31,2,FALSE)</f>
        <v>СФО, Кемеровская, Новокузнецк, МО</v>
      </c>
      <c r="E16" s="245"/>
      <c r="F16" s="247"/>
      <c r="G16" s="249"/>
      <c r="H16" s="241"/>
      <c r="I16" s="299">
        <v>5</v>
      </c>
      <c r="J16" s="272" t="str">
        <f>VLOOKUP(I16,'пр.взвешивания'!B6:E31,2,FALSE)</f>
        <v>Нецветаева Ирина Андреевна</v>
      </c>
      <c r="K16" s="272" t="str">
        <f>VLOOKUP(J16,'пр.взвешивания'!C6:F31,2,FALSE)</f>
        <v>02.06.1992, КМС</v>
      </c>
      <c r="L16" s="272" t="str">
        <f>VLOOKUP(K16,'пр.взвешивания'!D6:G31,2,FALSE)</f>
        <v>СФО, Алтайский, Бийск, МО</v>
      </c>
      <c r="M16" s="241"/>
      <c r="N16" s="247"/>
      <c r="O16" s="249" t="s">
        <v>34</v>
      </c>
      <c r="P16" s="241"/>
    </row>
    <row r="17" spans="1:16" ht="12.75">
      <c r="A17" s="263"/>
      <c r="B17" s="266"/>
      <c r="C17" s="266"/>
      <c r="D17" s="266"/>
      <c r="E17" s="246"/>
      <c r="F17" s="270"/>
      <c r="G17" s="250"/>
      <c r="H17" s="242"/>
      <c r="I17" s="300"/>
      <c r="J17" s="266"/>
      <c r="K17" s="266"/>
      <c r="L17" s="266"/>
      <c r="M17" s="242"/>
      <c r="N17" s="265"/>
      <c r="O17" s="250"/>
      <c r="P17" s="242"/>
    </row>
    <row r="18" spans="1:16" ht="12.75" customHeight="1">
      <c r="A18" s="241">
        <v>10</v>
      </c>
      <c r="B18" s="272" t="str">
        <f>VLOOKUP(A18,'пр.взвешивания'!B8:E33,2,FALSE)</f>
        <v>Юринская Вероника Андреевна</v>
      </c>
      <c r="C18" s="272" t="str">
        <f>VLOOKUP(B18,'пр.взвешивания'!C8:F33,2,FALSE)</f>
        <v>21.02.1989, КМС</v>
      </c>
      <c r="D18" s="272" t="str">
        <f>VLOOKUP(C18,'пр.взвешивания'!D8:G33,2,FALSE)</f>
        <v>СФО, Новосибирская, Новосибирск, МО</v>
      </c>
      <c r="E18" s="245"/>
      <c r="F18" s="245"/>
      <c r="G18" s="241"/>
      <c r="H18" s="241"/>
      <c r="I18" s="241">
        <v>7</v>
      </c>
      <c r="J18" s="272" t="str">
        <f>VLOOKUP(I18,'пр.взвешивания'!B8:E33,2,FALSE)</f>
        <v>Лобашова Яна Сергеевна</v>
      </c>
      <c r="K18" s="272" t="str">
        <f>VLOOKUP(J18,'пр.взвешивания'!C8:F33,2,FALSE)</f>
        <v>13.03.1990, КМС</v>
      </c>
      <c r="L18" s="272" t="str">
        <f>VLOOKUP(K18,'пр.взвешивания'!D8:G33,2,FALSE)</f>
        <v>СФО, Кемеровская, Прокопьевск, МО</v>
      </c>
      <c r="M18" s="241"/>
      <c r="N18" s="245"/>
      <c r="O18" s="241">
        <v>3</v>
      </c>
      <c r="P18" s="241"/>
    </row>
    <row r="19" spans="1:16" ht="13.5" thickBot="1">
      <c r="A19" s="271"/>
      <c r="B19" s="273"/>
      <c r="C19" s="273"/>
      <c r="D19" s="273"/>
      <c r="E19" s="274"/>
      <c r="F19" s="274"/>
      <c r="G19" s="274"/>
      <c r="H19" s="274"/>
      <c r="I19" s="274"/>
      <c r="J19" s="273"/>
      <c r="K19" s="273"/>
      <c r="L19" s="273"/>
      <c r="M19" s="274"/>
      <c r="N19" s="271"/>
      <c r="O19" s="271"/>
      <c r="P19" s="271"/>
    </row>
    <row r="20" spans="1:16" ht="12.75" customHeight="1">
      <c r="A20" s="312">
        <v>11</v>
      </c>
      <c r="B20" s="314" t="str">
        <f>VLOOKUP(A20,'пр.взвешивания'!B6:E31,2,FALSE)</f>
        <v>Закурдаева Людмила Евгеньевна</v>
      </c>
      <c r="C20" s="314" t="str">
        <f>VLOOKUP(B20,'пр.взвешивания'!C6:F31,2,FALSE)</f>
        <v>30.07.1989, КМС</v>
      </c>
      <c r="D20" s="314" t="str">
        <f>VLOOKUP(C20,'пр.взвешивания'!D6:G31,2,FALSE)</f>
        <v>СФО, Иркутская, Ангарск</v>
      </c>
      <c r="E20" s="255"/>
      <c r="F20" s="256"/>
      <c r="G20" s="257"/>
      <c r="H20" s="315"/>
      <c r="I20" s="304">
        <v>6</v>
      </c>
      <c r="J20" s="244" t="str">
        <f>VLOOKUP(I20,'пр.взвешивания'!B10:E35,2,FALSE)</f>
        <v>Плотникова Наталья Анатольевна</v>
      </c>
      <c r="K20" s="244" t="str">
        <f>VLOOKUP(J20,'пр.взвешивания'!C10:F35,2,FALSE)</f>
        <v>24.10.1991, КМС</v>
      </c>
      <c r="L20" s="244" t="str">
        <f>VLOOKUP(K20,'пр.взвешивания'!D10:G35,2,FALSE)</f>
        <v>СФО, Кемеровская, А-Судженск, МО</v>
      </c>
      <c r="M20" s="253" t="s">
        <v>25</v>
      </c>
      <c r="N20" s="256"/>
      <c r="O20" s="257"/>
      <c r="P20" s="267"/>
    </row>
    <row r="21" spans="1:16" ht="12.75">
      <c r="A21" s="313"/>
      <c r="B21" s="266"/>
      <c r="C21" s="266"/>
      <c r="D21" s="266"/>
      <c r="E21" s="246"/>
      <c r="F21" s="270"/>
      <c r="G21" s="250"/>
      <c r="H21" s="316"/>
      <c r="I21" s="305"/>
      <c r="J21" s="266"/>
      <c r="K21" s="266"/>
      <c r="L21" s="266"/>
      <c r="M21" s="242"/>
      <c r="N21" s="265"/>
      <c r="O21" s="250"/>
      <c r="P21" s="265"/>
    </row>
    <row r="22" spans="1:13" ht="12.75" customHeight="1">
      <c r="A22" s="308">
        <v>7</v>
      </c>
      <c r="B22" s="272" t="str">
        <f>VLOOKUP(A22,'пр.взвешивания'!B12:E37,2,FALSE)</f>
        <v>Лобашова Яна Сергеевна</v>
      </c>
      <c r="C22" s="272" t="str">
        <f>VLOOKUP(B22,'пр.взвешивания'!C12:F37,2,FALSE)</f>
        <v>13.03.1990, КМС</v>
      </c>
      <c r="D22" s="272" t="str">
        <f>VLOOKUP(C22,'пр.взвешивания'!D12:G37,2,FALSE)</f>
        <v>СФО, Новосибирская, Новосибирск, МО</v>
      </c>
      <c r="E22" s="245"/>
      <c r="F22" s="245"/>
      <c r="G22" s="241"/>
      <c r="H22" s="310"/>
      <c r="I22" s="4"/>
      <c r="J22" s="4"/>
      <c r="K22" s="4"/>
      <c r="L22" s="4"/>
      <c r="M22" s="4"/>
    </row>
    <row r="23" spans="1:13" ht="13.5" thickBot="1">
      <c r="A23" s="309"/>
      <c r="B23" s="273"/>
      <c r="C23" s="273"/>
      <c r="D23" s="273"/>
      <c r="E23" s="274"/>
      <c r="F23" s="274"/>
      <c r="G23" s="274"/>
      <c r="H23" s="311"/>
      <c r="I23" s="4"/>
      <c r="J23" s="4"/>
      <c r="K23" s="4"/>
      <c r="L23" s="4"/>
      <c r="M23" s="4"/>
    </row>
    <row r="24" spans="1:16" ht="26.25" customHeight="1" hidden="1">
      <c r="A24" s="3" t="s">
        <v>30</v>
      </c>
      <c r="B24" s="3" t="s">
        <v>24</v>
      </c>
      <c r="C24" s="3"/>
      <c r="D24" s="3"/>
      <c r="E24" s="57" t="str">
        <f>HYPERLINK('пр.взвешивания'!E3)</f>
        <v>в.к.  68   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57" t="str">
        <f>HYPERLINK('пр.взвешивания'!E3)</f>
        <v>в.к.  68    кг.</v>
      </c>
      <c r="N24" s="3"/>
      <c r="O24" s="3"/>
      <c r="P24" s="3"/>
    </row>
    <row r="25" spans="1:16" ht="12.75" hidden="1">
      <c r="A25" s="241" t="s">
        <v>1</v>
      </c>
      <c r="B25" s="241" t="s">
        <v>8</v>
      </c>
      <c r="C25" s="241" t="s">
        <v>9</v>
      </c>
      <c r="D25" s="241" t="s">
        <v>10</v>
      </c>
      <c r="E25" s="241" t="s">
        <v>19</v>
      </c>
      <c r="F25" s="241" t="s">
        <v>20</v>
      </c>
      <c r="G25" s="241" t="s">
        <v>21</v>
      </c>
      <c r="H25" s="241" t="s">
        <v>22</v>
      </c>
      <c r="I25" s="241" t="s">
        <v>1</v>
      </c>
      <c r="J25" s="241" t="s">
        <v>8</v>
      </c>
      <c r="K25" s="241" t="s">
        <v>9</v>
      </c>
      <c r="L25" s="241" t="s">
        <v>10</v>
      </c>
      <c r="M25" s="241" t="s">
        <v>19</v>
      </c>
      <c r="N25" s="241" t="s">
        <v>20</v>
      </c>
      <c r="O25" s="241" t="s">
        <v>21</v>
      </c>
      <c r="P25" s="241" t="s">
        <v>22</v>
      </c>
    </row>
    <row r="26" spans="1:16" ht="12.75" hidden="1">
      <c r="A26" s="265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65"/>
      <c r="O26" s="265"/>
      <c r="P26" s="265"/>
    </row>
    <row r="27" spans="1:16" ht="12.75" customHeight="1">
      <c r="A27" s="262"/>
      <c r="B27" s="285" t="e">
        <f>VLOOKUP(A27,'пр.взвешивания'!B6:E31,2,FALSE)</f>
        <v>#N/A</v>
      </c>
      <c r="C27" s="285" t="e">
        <f>VLOOKUP(B27,'пр.взвешивания'!C6:F31,2,FALSE)</f>
        <v>#N/A</v>
      </c>
      <c r="D27" s="285" t="e">
        <f>VLOOKUP(C27,'пр.взвешивания'!D6:G31,2,FALSE)</f>
        <v>#N/A</v>
      </c>
      <c r="E27" s="287"/>
      <c r="F27" s="301"/>
      <c r="G27" s="302" t="s">
        <v>35</v>
      </c>
      <c r="H27" s="289"/>
      <c r="I27" s="299">
        <v>7</v>
      </c>
      <c r="J27" s="272" t="str">
        <f>VLOOKUP(I27,'пр.взвешивания'!B6:E31,2,FALSE)</f>
        <v>Лобашова Яна Сергеевна</v>
      </c>
      <c r="K27" s="272" t="str">
        <f>VLOOKUP(J27,'пр.взвешивания'!C6:F31,2,FALSE)</f>
        <v>13.03.1990, КМС</v>
      </c>
      <c r="L27" s="272" t="str">
        <f>VLOOKUP(K27,'пр.взвешивания'!D6:G31,2,FALSE)</f>
        <v>СФО, Кемеровская, Прокопьевск, МО</v>
      </c>
      <c r="M27" s="241"/>
      <c r="N27" s="247"/>
      <c r="O27" s="249" t="s">
        <v>34</v>
      </c>
      <c r="P27" s="241"/>
    </row>
    <row r="28" spans="1:16" ht="12.75">
      <c r="A28" s="263"/>
      <c r="B28" s="286"/>
      <c r="C28" s="286"/>
      <c r="D28" s="286"/>
      <c r="E28" s="292"/>
      <c r="F28" s="288"/>
      <c r="G28" s="295"/>
      <c r="H28" s="303"/>
      <c r="I28" s="300"/>
      <c r="J28" s="266"/>
      <c r="K28" s="266"/>
      <c r="L28" s="266"/>
      <c r="M28" s="242"/>
      <c r="N28" s="265"/>
      <c r="O28" s="250"/>
      <c r="P28" s="242"/>
    </row>
    <row r="29" spans="1:16" ht="12.75" customHeight="1">
      <c r="A29" s="241"/>
      <c r="B29" s="285" t="e">
        <f>VLOOKUP(A29,'пр.взвешивания'!B8:E33,2,FALSE)</f>
        <v>#N/A</v>
      </c>
      <c r="C29" s="285" t="e">
        <f>VLOOKUP(B29,'пр.взвешивания'!C8:F33,2,FALSE)</f>
        <v>#N/A</v>
      </c>
      <c r="D29" s="285" t="e">
        <f>VLOOKUP(C29,'пр.взвешивания'!D8:G33,2,FALSE)</f>
        <v>#N/A</v>
      </c>
      <c r="E29" s="287"/>
      <c r="F29" s="287"/>
      <c r="G29" s="289">
        <v>0</v>
      </c>
      <c r="H29" s="289"/>
      <c r="I29" s="241">
        <v>6</v>
      </c>
      <c r="J29" s="272" t="str">
        <f>VLOOKUP(I29,'пр.взвешивания'!B8:E33,2,FALSE)</f>
        <v>Плотникова Наталья Анатольевна</v>
      </c>
      <c r="K29" s="272" t="str">
        <f>VLOOKUP(J29,'пр.взвешивания'!C8:F33,2,FALSE)</f>
        <v>24.10.1991, КМС</v>
      </c>
      <c r="L29" s="272" t="str">
        <f>VLOOKUP(K29,'пр.взвешивания'!D8:G33,2,FALSE)</f>
        <v>СФО, Кемеровская, А-Судженск, МО</v>
      </c>
      <c r="M29" s="241"/>
      <c r="N29" s="245"/>
      <c r="O29" s="241">
        <v>3</v>
      </c>
      <c r="P29" s="241"/>
    </row>
    <row r="30" spans="1:16" ht="13.5" thickBot="1">
      <c r="A30" s="271"/>
      <c r="B30" s="297"/>
      <c r="C30" s="297"/>
      <c r="D30" s="297"/>
      <c r="E30" s="298"/>
      <c r="F30" s="298"/>
      <c r="G30" s="298"/>
      <c r="H30" s="298"/>
      <c r="I30" s="274"/>
      <c r="J30" s="273"/>
      <c r="K30" s="273"/>
      <c r="L30" s="273"/>
      <c r="M30" s="274"/>
      <c r="N30" s="271"/>
      <c r="O30" s="271"/>
      <c r="P30" s="271"/>
    </row>
    <row r="31" spans="1:16" ht="12.75" customHeight="1">
      <c r="A31" s="253"/>
      <c r="B31" s="290" t="e">
        <f>VLOOKUP(A31,'пр.взвешивания'!B10:E35,2,FALSE)</f>
        <v>#N/A</v>
      </c>
      <c r="C31" s="290" t="e">
        <f>VLOOKUP(B31,'пр.взвешивания'!C10:F35,2,FALSE)</f>
        <v>#N/A</v>
      </c>
      <c r="D31" s="290" t="e">
        <f>VLOOKUP(C31,'пр.взвешивания'!D10:G35,2,FALSE)</f>
        <v>#N/A</v>
      </c>
      <c r="E31" s="291"/>
      <c r="F31" s="293"/>
      <c r="G31" s="294" t="s">
        <v>35</v>
      </c>
      <c r="H31" s="296"/>
      <c r="I31" s="253">
        <v>5</v>
      </c>
      <c r="J31" s="244" t="str">
        <f>VLOOKUP(I31,'пр.взвешивания'!B10:E35,2,FALSE)</f>
        <v>Нецветаева Ирина Андреевна</v>
      </c>
      <c r="K31" s="244" t="str">
        <f>VLOOKUP(J31,'пр.взвешивания'!C10:F35,2,FALSE)</f>
        <v>02.06.1992, КМС</v>
      </c>
      <c r="L31" s="244" t="str">
        <f>VLOOKUP(K31,'пр.взвешивания'!D10:G35,2,FALSE)</f>
        <v>СФО, Алтайский, Бийск, МО</v>
      </c>
      <c r="M31" s="253" t="s">
        <v>25</v>
      </c>
      <c r="N31" s="256"/>
      <c r="O31" s="257"/>
      <c r="P31" s="267"/>
    </row>
    <row r="32" spans="1:16" ht="12.75">
      <c r="A32" s="265"/>
      <c r="B32" s="286"/>
      <c r="C32" s="286"/>
      <c r="D32" s="286"/>
      <c r="E32" s="292"/>
      <c r="F32" s="288"/>
      <c r="G32" s="295"/>
      <c r="H32" s="288"/>
      <c r="I32" s="270"/>
      <c r="J32" s="266"/>
      <c r="K32" s="266"/>
      <c r="L32" s="266"/>
      <c r="M32" s="242"/>
      <c r="N32" s="265"/>
      <c r="O32" s="250"/>
      <c r="P32" s="265"/>
    </row>
    <row r="33" spans="1:13" ht="12.75" customHeight="1">
      <c r="A33" s="241"/>
      <c r="B33" s="285" t="e">
        <f>VLOOKUP(A33,'пр.взвешивания'!B6:E31,2,FALSE)</f>
        <v>#N/A</v>
      </c>
      <c r="C33" s="285" t="e">
        <f>VLOOKUP(B33,'пр.взвешивания'!C6:F31,2,FALSE)</f>
        <v>#N/A</v>
      </c>
      <c r="D33" s="285" t="e">
        <f>VLOOKUP(C33,'пр.взвешивания'!D6:G31,2,FALSE)</f>
        <v>#N/A</v>
      </c>
      <c r="E33" s="287"/>
      <c r="F33" s="287"/>
      <c r="G33" s="289">
        <v>0</v>
      </c>
      <c r="H33" s="289"/>
      <c r="I33" s="4"/>
      <c r="J33" s="4"/>
      <c r="K33" s="4"/>
      <c r="L33" s="4"/>
      <c r="M33" s="4"/>
    </row>
    <row r="34" spans="1:13" ht="12.75">
      <c r="A34" s="265"/>
      <c r="B34" s="286"/>
      <c r="C34" s="286"/>
      <c r="D34" s="286"/>
      <c r="E34" s="288"/>
      <c r="F34" s="288"/>
      <c r="G34" s="288"/>
      <c r="H34" s="288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8" spans="1:16" ht="21.75" customHeight="1">
      <c r="A38" s="284" t="s">
        <v>17</v>
      </c>
      <c r="B38" s="284"/>
      <c r="C38" s="284"/>
      <c r="D38" s="284"/>
      <c r="E38" s="284"/>
      <c r="F38" s="284"/>
      <c r="G38" s="284"/>
      <c r="H38" s="284"/>
      <c r="I38" s="284" t="s">
        <v>17</v>
      </c>
      <c r="J38" s="284"/>
      <c r="K38" s="284"/>
      <c r="L38" s="284"/>
      <c r="M38" s="284"/>
      <c r="N38" s="284"/>
      <c r="O38" s="284"/>
      <c r="P38" s="284"/>
    </row>
    <row r="39" spans="1:16" ht="24.75" customHeight="1">
      <c r="A39" s="3" t="s">
        <v>32</v>
      </c>
      <c r="B39" s="3" t="s">
        <v>18</v>
      </c>
      <c r="C39" s="3"/>
      <c r="D39" s="3"/>
      <c r="E39" s="57" t="str">
        <f>HYPERLINK('пр.взвешивания'!E3)</f>
        <v>в.к.  68   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57" t="str">
        <f>HYPERLINK('пр.взвешивания'!E3)</f>
        <v>в.к.  68    кг.</v>
      </c>
      <c r="N39" s="3"/>
      <c r="O39" s="3"/>
      <c r="P39" s="3"/>
    </row>
    <row r="40" spans="1:16" ht="12.75">
      <c r="A40" s="269" t="s">
        <v>1</v>
      </c>
      <c r="B40" s="269" t="s">
        <v>8</v>
      </c>
      <c r="C40" s="269" t="s">
        <v>9</v>
      </c>
      <c r="D40" s="269" t="s">
        <v>10</v>
      </c>
      <c r="E40" s="269" t="s">
        <v>19</v>
      </c>
      <c r="F40" s="269" t="s">
        <v>20</v>
      </c>
      <c r="G40" s="269" t="s">
        <v>21</v>
      </c>
      <c r="H40" s="269" t="s">
        <v>22</v>
      </c>
      <c r="I40" s="269" t="s">
        <v>1</v>
      </c>
      <c r="J40" s="269" t="s">
        <v>8</v>
      </c>
      <c r="K40" s="269" t="s">
        <v>9</v>
      </c>
      <c r="L40" s="269" t="s">
        <v>10</v>
      </c>
      <c r="M40" s="269" t="s">
        <v>19</v>
      </c>
      <c r="N40" s="269" t="s">
        <v>20</v>
      </c>
      <c r="O40" s="269" t="s">
        <v>21</v>
      </c>
      <c r="P40" s="269" t="s">
        <v>22</v>
      </c>
    </row>
    <row r="41" spans="1:16" ht="12.75">
      <c r="A41" s="241"/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</row>
    <row r="42" spans="1:16" ht="12.75" customHeight="1">
      <c r="A42" s="283">
        <v>8</v>
      </c>
      <c r="B42" s="272" t="str">
        <f>VLOOKUP(A42,'пр.взвешивания'!B6:E31,2,FALSE)</f>
        <v>Тихонова Анна Викторовна</v>
      </c>
      <c r="C42" s="272" t="str">
        <f>VLOOKUP(B42,'пр.взвешивания'!C6:F31,2,FALSE)</f>
        <v>22.04.1987, МС</v>
      </c>
      <c r="D42" s="272" t="str">
        <f>VLOOKUP(C42,'пр.взвешивания'!D6:G31,2,FALSE)</f>
        <v>СФО, Кемеровская, Новокузнецк, МО</v>
      </c>
      <c r="E42" s="277"/>
      <c r="F42" s="281"/>
      <c r="G42" s="279" t="s">
        <v>35</v>
      </c>
      <c r="H42" s="269"/>
      <c r="I42" s="283">
        <v>11</v>
      </c>
      <c r="J42" s="272" t="str">
        <f>VLOOKUP(I42,'пр.взвешивания'!B6:E31,2,FALSE)</f>
        <v>Закурдаева Людмила Евгеньевна</v>
      </c>
      <c r="K42" s="272" t="str">
        <f>VLOOKUP(J42,'пр.взвешивания'!C6:F31,2,FALSE)</f>
        <v>30.07.1989, КМС</v>
      </c>
      <c r="L42" s="272" t="str">
        <f>VLOOKUP(K42,'пр.взвешивания'!D6:G31,2,FALSE)</f>
        <v>СФО, Иркутская, Ангарск</v>
      </c>
      <c r="M42" s="277"/>
      <c r="N42" s="281"/>
      <c r="O42" s="279" t="s">
        <v>34</v>
      </c>
      <c r="P42" s="269"/>
    </row>
    <row r="43" spans="1:16" ht="12.75">
      <c r="A43" s="283"/>
      <c r="B43" s="266"/>
      <c r="C43" s="266"/>
      <c r="D43" s="266"/>
      <c r="E43" s="277"/>
      <c r="F43" s="277"/>
      <c r="G43" s="279"/>
      <c r="H43" s="269"/>
      <c r="I43" s="283"/>
      <c r="J43" s="266"/>
      <c r="K43" s="266"/>
      <c r="L43" s="266"/>
      <c r="M43" s="277"/>
      <c r="N43" s="277"/>
      <c r="O43" s="279"/>
      <c r="P43" s="269"/>
    </row>
    <row r="44" spans="1:16" ht="12.75" customHeight="1">
      <c r="A44" s="241">
        <v>9</v>
      </c>
      <c r="B44" s="272" t="str">
        <f>VLOOKUP(A44,'пр.взвешивания'!B8:E33,2,FALSE)</f>
        <v>Фирсова Светлана Юрьевна</v>
      </c>
      <c r="C44" s="272" t="str">
        <f>VLOOKUP(B44,'пр.взвешивания'!C8:F33,2,FALSE)</f>
        <v>12.06.1990, КМС</v>
      </c>
      <c r="D44" s="272" t="str">
        <f>VLOOKUP(C44,'пр.взвешивания'!D8:G33,2,FALSE)</f>
        <v>СФО, Томская, Северск, МО</v>
      </c>
      <c r="E44" s="245"/>
      <c r="F44" s="245"/>
      <c r="G44" s="241">
        <v>0</v>
      </c>
      <c r="H44" s="241"/>
      <c r="I44" s="241">
        <v>12</v>
      </c>
      <c r="J44" s="272" t="str">
        <f>VLOOKUP(I44,'пр.взвешивания'!B8:E33,2,FALSE)</f>
        <v>Мишина Татьяна Евгеньевна</v>
      </c>
      <c r="K44" s="272" t="str">
        <f>VLOOKUP(J44,'пр.взвешивания'!C8:F33,2,FALSE)</f>
        <v>03.12.1990, КМС</v>
      </c>
      <c r="L44" s="272" t="str">
        <f>VLOOKUP(K44,'пр.взвешивания'!D8:G33,2,FALSE)</f>
        <v>СФО, Омская, Омск, МО</v>
      </c>
      <c r="M44" s="245"/>
      <c r="N44" s="245"/>
      <c r="O44" s="241">
        <v>3</v>
      </c>
      <c r="P44" s="241"/>
    </row>
    <row r="45" spans="1:16" ht="13.5" thickBot="1">
      <c r="A45" s="259"/>
      <c r="B45" s="273"/>
      <c r="C45" s="273"/>
      <c r="D45" s="273"/>
      <c r="E45" s="261"/>
      <c r="F45" s="261"/>
      <c r="G45" s="259"/>
      <c r="H45" s="259"/>
      <c r="I45" s="259"/>
      <c r="J45" s="273"/>
      <c r="K45" s="273"/>
      <c r="L45" s="273"/>
      <c r="M45" s="261"/>
      <c r="N45" s="261"/>
      <c r="O45" s="259"/>
      <c r="P45" s="259"/>
    </row>
    <row r="46" spans="1:16" ht="12.75" customHeight="1">
      <c r="A46" s="242">
        <v>10</v>
      </c>
      <c r="B46" s="244" t="str">
        <f>VLOOKUP(A46,'пр.взвешивания'!B10:E35,2,FALSE)</f>
        <v>Юринская Вероника Андреевна</v>
      </c>
      <c r="C46" s="244" t="str">
        <f>VLOOKUP(B46,'пр.взвешивания'!C10:F35,2,FALSE)</f>
        <v>21.02.1989, КМС</v>
      </c>
      <c r="D46" s="244" t="str">
        <f>VLOOKUP(C46,'пр.взвешивания'!D10:G35,2,FALSE)</f>
        <v>СФО, Новосибирская, Новосибирск, МО</v>
      </c>
      <c r="E46" s="268" t="s">
        <v>25</v>
      </c>
      <c r="F46" s="281"/>
      <c r="G46" s="279"/>
      <c r="H46" s="282"/>
      <c r="I46" s="268">
        <v>13</v>
      </c>
      <c r="J46" s="244">
        <f>VLOOKUP(I46,'пр.взвешивания'!B10:E35,2,FALSE)</f>
        <v>0</v>
      </c>
      <c r="K46" s="244" t="e">
        <f>VLOOKUP(J46,'пр.взвешивания'!C10:F35,2,FALSE)</f>
        <v>#N/A</v>
      </c>
      <c r="L46" s="244" t="e">
        <f>VLOOKUP(K46,'пр.взвешивания'!D10:G35,2,FALSE)</f>
        <v>#N/A</v>
      </c>
      <c r="M46" s="268" t="s">
        <v>25</v>
      </c>
      <c r="N46" s="276"/>
      <c r="O46" s="278"/>
      <c r="P46" s="280"/>
    </row>
    <row r="47" spans="1:16" ht="12.75">
      <c r="A47" s="269"/>
      <c r="B47" s="266"/>
      <c r="C47" s="266"/>
      <c r="D47" s="266"/>
      <c r="E47" s="269"/>
      <c r="F47" s="277"/>
      <c r="G47" s="279"/>
      <c r="H47" s="269"/>
      <c r="I47" s="269"/>
      <c r="J47" s="266"/>
      <c r="K47" s="266"/>
      <c r="L47" s="266"/>
      <c r="M47" s="269"/>
      <c r="N47" s="277"/>
      <c r="O47" s="279"/>
      <c r="P47" s="269"/>
    </row>
    <row r="48" spans="1:16" ht="21" customHeight="1">
      <c r="A48" s="3" t="s">
        <v>32</v>
      </c>
      <c r="B48" s="3" t="s">
        <v>23</v>
      </c>
      <c r="C48" s="3"/>
      <c r="D48" s="3"/>
      <c r="E48" s="57" t="str">
        <f>HYPERLINK('пр.взвешивания'!E3)</f>
        <v>в.к.  68  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57" t="str">
        <f>HYPERLINK('пр.взвешивания'!E3)</f>
        <v>в.к.  68    кг.</v>
      </c>
      <c r="N48" s="3"/>
      <c r="O48" s="3"/>
      <c r="P48" s="3"/>
    </row>
    <row r="49" spans="1:16" ht="12.75">
      <c r="A49" s="241" t="s">
        <v>1</v>
      </c>
      <c r="B49" s="241" t="s">
        <v>8</v>
      </c>
      <c r="C49" s="241" t="s">
        <v>9</v>
      </c>
      <c r="D49" s="241" t="s">
        <v>10</v>
      </c>
      <c r="E49" s="241" t="s">
        <v>19</v>
      </c>
      <c r="F49" s="241" t="s">
        <v>20</v>
      </c>
      <c r="G49" s="241" t="s">
        <v>21</v>
      </c>
      <c r="H49" s="241" t="s">
        <v>22</v>
      </c>
      <c r="I49" s="241" t="s">
        <v>1</v>
      </c>
      <c r="J49" s="241" t="s">
        <v>8</v>
      </c>
      <c r="K49" s="241" t="s">
        <v>9</v>
      </c>
      <c r="L49" s="241" t="s">
        <v>10</v>
      </c>
      <c r="M49" s="241" t="s">
        <v>19</v>
      </c>
      <c r="N49" s="241" t="s">
        <v>20</v>
      </c>
      <c r="O49" s="241" t="s">
        <v>21</v>
      </c>
      <c r="P49" s="241" t="s">
        <v>22</v>
      </c>
    </row>
    <row r="50" spans="1:16" ht="12.75">
      <c r="A50" s="265"/>
      <c r="B50" s="270"/>
      <c r="C50" s="270"/>
      <c r="D50" s="270"/>
      <c r="E50" s="270"/>
      <c r="F50" s="270"/>
      <c r="G50" s="270"/>
      <c r="H50" s="270"/>
      <c r="I50" s="265"/>
      <c r="J50" s="275"/>
      <c r="K50" s="270"/>
      <c r="L50" s="270"/>
      <c r="M50" s="270"/>
      <c r="N50" s="265"/>
      <c r="O50" s="265"/>
      <c r="P50" s="265"/>
    </row>
    <row r="51" spans="1:16" ht="12.75" customHeight="1">
      <c r="A51" s="262">
        <v>8</v>
      </c>
      <c r="B51" s="272" t="str">
        <f>VLOOKUP(A51,'пр.взвешивания'!B6:E31,2,FALSE)</f>
        <v>Тихонова Анна Викторовна</v>
      </c>
      <c r="C51" s="272" t="str">
        <f>VLOOKUP(B51,'пр.взвешивания'!C6:F31,2,FALSE)</f>
        <v>22.04.1987, МС</v>
      </c>
      <c r="D51" s="272" t="str">
        <f>VLOOKUP(C51,'пр.взвешивания'!D6:G31,2,FALSE)</f>
        <v>СФО, Кемеровская, Новокузнецк, МО</v>
      </c>
      <c r="E51" s="245"/>
      <c r="F51" s="247"/>
      <c r="G51" s="249" t="s">
        <v>35</v>
      </c>
      <c r="H51" s="241"/>
      <c r="I51" s="262">
        <v>11</v>
      </c>
      <c r="J51" s="272" t="str">
        <f>VLOOKUP(I51,'пр.взвешивания'!B6:E31,2,FALSE)</f>
        <v>Закурдаева Людмила Евгеньевна</v>
      </c>
      <c r="K51" s="272" t="str">
        <f>VLOOKUP(J51,'пр.взвешивания'!C6:F31,2,FALSE)</f>
        <v>30.07.1989, КМС</v>
      </c>
      <c r="L51" s="272" t="str">
        <f>VLOOKUP(K51,'пр.взвешивания'!D6:G31,2,FALSE)</f>
        <v>СФО, Иркутская, Ангарск</v>
      </c>
      <c r="M51" s="241"/>
      <c r="N51" s="247"/>
      <c r="O51" s="249" t="s">
        <v>34</v>
      </c>
      <c r="P51" s="241"/>
    </row>
    <row r="52" spans="1:16" ht="12.75">
      <c r="A52" s="263"/>
      <c r="B52" s="266"/>
      <c r="C52" s="266"/>
      <c r="D52" s="266"/>
      <c r="E52" s="246"/>
      <c r="F52" s="270"/>
      <c r="G52" s="250"/>
      <c r="H52" s="242"/>
      <c r="I52" s="263"/>
      <c r="J52" s="266"/>
      <c r="K52" s="266"/>
      <c r="L52" s="266"/>
      <c r="M52" s="242"/>
      <c r="N52" s="265"/>
      <c r="O52" s="250"/>
      <c r="P52" s="242"/>
    </row>
    <row r="53" spans="1:16" ht="12.75" customHeight="1">
      <c r="A53" s="241">
        <v>10</v>
      </c>
      <c r="B53" s="272" t="str">
        <f>VLOOKUP(A53,'пр.взвешивания'!B8:E33,2,FALSE)</f>
        <v>Юринская Вероника Андреевна</v>
      </c>
      <c r="C53" s="272" t="str">
        <f>VLOOKUP(B53,'пр.взвешивания'!C8:F33,2,FALSE)</f>
        <v>21.02.1989, КМС</v>
      </c>
      <c r="D53" s="272" t="str">
        <f>VLOOKUP(C53,'пр.взвешивания'!D8:G33,2,FALSE)</f>
        <v>СФО, Новосибирская, Новосибирск, МО</v>
      </c>
      <c r="E53" s="245"/>
      <c r="F53" s="245"/>
      <c r="G53" s="241">
        <v>1</v>
      </c>
      <c r="H53" s="241"/>
      <c r="I53" s="241">
        <v>13</v>
      </c>
      <c r="J53" s="272">
        <f>VLOOKUP(I53,'пр.взвешивания'!B8:E33,2,FALSE)</f>
        <v>0</v>
      </c>
      <c r="K53" s="272" t="e">
        <f>VLOOKUP(J53,'пр.взвешивания'!C8:F33,2,FALSE)</f>
        <v>#N/A</v>
      </c>
      <c r="L53" s="272" t="e">
        <f>VLOOKUP(K53,'пр.взвешивания'!D8:G33,2,FALSE)</f>
        <v>#N/A</v>
      </c>
      <c r="M53" s="241"/>
      <c r="N53" s="245"/>
      <c r="O53" s="241">
        <v>3</v>
      </c>
      <c r="P53" s="241"/>
    </row>
    <row r="54" spans="1:16" ht="13.5" thickBot="1">
      <c r="A54" s="271"/>
      <c r="B54" s="273"/>
      <c r="C54" s="273"/>
      <c r="D54" s="273"/>
      <c r="E54" s="274"/>
      <c r="F54" s="274"/>
      <c r="G54" s="274"/>
      <c r="H54" s="274"/>
      <c r="I54" s="271"/>
      <c r="J54" s="273"/>
      <c r="K54" s="273"/>
      <c r="L54" s="273"/>
      <c r="M54" s="274"/>
      <c r="N54" s="271"/>
      <c r="O54" s="271"/>
      <c r="P54" s="271"/>
    </row>
    <row r="55" spans="1:16" ht="12.75" customHeight="1">
      <c r="A55" s="253">
        <v>9</v>
      </c>
      <c r="B55" s="244" t="str">
        <f>VLOOKUP(A55,'пр.взвешивания'!B10:E35,2,FALSE)</f>
        <v>Фирсова Светлана Юрьевна</v>
      </c>
      <c r="C55" s="244" t="str">
        <f>VLOOKUP(B55,'пр.взвешивания'!C10:F35,2,FALSE)</f>
        <v>12.06.1990, КМС</v>
      </c>
      <c r="D55" s="244" t="str">
        <f>VLOOKUP(C55,'пр.взвешивания'!D10:G35,2,FALSE)</f>
        <v>СФО, Томская, Северск, МО</v>
      </c>
      <c r="E55" s="268" t="s">
        <v>25</v>
      </c>
      <c r="F55" s="256"/>
      <c r="G55" s="257"/>
      <c r="H55" s="258"/>
      <c r="I55" s="253">
        <v>12</v>
      </c>
      <c r="J55" s="244" t="str">
        <f>VLOOKUP(I55,'пр.взвешивания'!B10:E35,2,FALSE)</f>
        <v>Мишина Татьяна Евгеньевна</v>
      </c>
      <c r="K55" s="244" t="str">
        <f>VLOOKUP(J55,'пр.взвешивания'!C10:F35,2,FALSE)</f>
        <v>03.12.1990, КМС</v>
      </c>
      <c r="L55" s="244" t="str">
        <f>VLOOKUP(K55,'пр.взвешивания'!D10:G35,2,FALSE)</f>
        <v>СФО, Омская, Омск, МО</v>
      </c>
      <c r="M55" s="253" t="s">
        <v>25</v>
      </c>
      <c r="N55" s="256"/>
      <c r="O55" s="257"/>
      <c r="P55" s="267"/>
    </row>
    <row r="56" spans="1:16" ht="12.75">
      <c r="A56" s="265"/>
      <c r="B56" s="266"/>
      <c r="C56" s="266"/>
      <c r="D56" s="266"/>
      <c r="E56" s="269"/>
      <c r="F56" s="270"/>
      <c r="G56" s="250"/>
      <c r="H56" s="270"/>
      <c r="I56" s="265"/>
      <c r="J56" s="266"/>
      <c r="K56" s="266"/>
      <c r="L56" s="266"/>
      <c r="M56" s="242"/>
      <c r="N56" s="265"/>
      <c r="O56" s="250"/>
      <c r="P56" s="265"/>
    </row>
    <row r="57" spans="1:16" ht="22.5" customHeight="1">
      <c r="A57" s="3" t="s">
        <v>32</v>
      </c>
      <c r="B57" s="3" t="s">
        <v>24</v>
      </c>
      <c r="C57" s="3"/>
      <c r="D57" s="3"/>
      <c r="E57" s="57" t="str">
        <f>HYPERLINK('пр.взвешивания'!E3)</f>
        <v>в.к.  68   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57" t="str">
        <f>HYPERLINK('пр.взвешивания'!E3)</f>
        <v>в.к.  68    кг.</v>
      </c>
      <c r="N57" s="3"/>
      <c r="O57" s="3"/>
      <c r="P57" s="3"/>
    </row>
    <row r="58" spans="1:16" ht="12.75">
      <c r="A58" s="241" t="s">
        <v>1</v>
      </c>
      <c r="B58" s="241" t="s">
        <v>8</v>
      </c>
      <c r="C58" s="241" t="s">
        <v>9</v>
      </c>
      <c r="D58" s="241" t="s">
        <v>10</v>
      </c>
      <c r="E58" s="241" t="s">
        <v>19</v>
      </c>
      <c r="F58" s="241" t="s">
        <v>20</v>
      </c>
      <c r="G58" s="241" t="s">
        <v>21</v>
      </c>
      <c r="H58" s="241" t="s">
        <v>22</v>
      </c>
      <c r="I58" s="241" t="s">
        <v>1</v>
      </c>
      <c r="J58" s="241" t="s">
        <v>8</v>
      </c>
      <c r="K58" s="241" t="s">
        <v>9</v>
      </c>
      <c r="L58" s="241" t="s">
        <v>10</v>
      </c>
      <c r="M58" s="241" t="s">
        <v>19</v>
      </c>
      <c r="N58" s="241" t="s">
        <v>20</v>
      </c>
      <c r="O58" s="241" t="s">
        <v>21</v>
      </c>
      <c r="P58" s="241" t="s">
        <v>22</v>
      </c>
    </row>
    <row r="59" spans="1:16" ht="12.75">
      <c r="A59" s="265"/>
      <c r="B59" s="270"/>
      <c r="C59" s="270"/>
      <c r="D59" s="270"/>
      <c r="E59" s="270"/>
      <c r="F59" s="270"/>
      <c r="G59" s="270"/>
      <c r="H59" s="270"/>
      <c r="I59" s="265"/>
      <c r="J59" s="270"/>
      <c r="K59" s="270"/>
      <c r="L59" s="270"/>
      <c r="M59" s="270"/>
      <c r="N59" s="265"/>
      <c r="O59" s="265"/>
      <c r="P59" s="265"/>
    </row>
    <row r="60" spans="1:16" ht="12.75" customHeight="1">
      <c r="A60" s="262">
        <v>10</v>
      </c>
      <c r="B60" s="272" t="str">
        <f>VLOOKUP(A60,'пр.взвешивания'!B6:E31,2,FALSE)</f>
        <v>Юринская Вероника Андреевна</v>
      </c>
      <c r="C60" s="272" t="str">
        <f>VLOOKUP(B60,'пр.взвешивания'!C6:F31,2,FALSE)</f>
        <v>21.02.1989, КМС</v>
      </c>
      <c r="D60" s="272" t="str">
        <f>VLOOKUP(C60,'пр.взвешивания'!D6:G31,2,FALSE)</f>
        <v>СФО, Новосибирская, Новосибирск, МО</v>
      </c>
      <c r="E60" s="245"/>
      <c r="F60" s="247"/>
      <c r="G60" s="249" t="s">
        <v>34</v>
      </c>
      <c r="H60" s="241"/>
      <c r="I60" s="262">
        <v>13</v>
      </c>
      <c r="J60" s="272">
        <f>VLOOKUP(I60,'пр.взвешивания'!B6:E31,2,FALSE)</f>
        <v>0</v>
      </c>
      <c r="K60" s="272" t="e">
        <f>VLOOKUP(J60,'пр.взвешивания'!C6:F31,2,FALSE)</f>
        <v>#N/A</v>
      </c>
      <c r="L60" s="272" t="e">
        <f>VLOOKUP(K60,'пр.взвешивания'!D6:G31,2,FALSE)</f>
        <v>#N/A</v>
      </c>
      <c r="M60" s="241"/>
      <c r="N60" s="247"/>
      <c r="O60" s="249" t="s">
        <v>34</v>
      </c>
      <c r="P60" s="241"/>
    </row>
    <row r="61" spans="1:16" ht="12.75">
      <c r="A61" s="263"/>
      <c r="B61" s="266"/>
      <c r="C61" s="266"/>
      <c r="D61" s="266"/>
      <c r="E61" s="246"/>
      <c r="F61" s="270"/>
      <c r="G61" s="250"/>
      <c r="H61" s="242"/>
      <c r="I61" s="263"/>
      <c r="J61" s="266"/>
      <c r="K61" s="266"/>
      <c r="L61" s="266"/>
      <c r="M61" s="242"/>
      <c r="N61" s="265"/>
      <c r="O61" s="250"/>
      <c r="P61" s="242"/>
    </row>
    <row r="62" spans="1:16" ht="12.75" customHeight="1">
      <c r="A62" s="241">
        <v>9</v>
      </c>
      <c r="B62" s="272" t="str">
        <f>VLOOKUP(A62,'пр.взвешивания'!B8:E33,2,FALSE)</f>
        <v>Фирсова Светлана Юрьевна</v>
      </c>
      <c r="C62" s="272" t="str">
        <f>VLOOKUP(B62,'пр.взвешивания'!C8:F33,2,FALSE)</f>
        <v>12.06.1990, КМС</v>
      </c>
      <c r="D62" s="272" t="str">
        <f>VLOOKUP(C62,'пр.взвешивания'!D8:G33,2,FALSE)</f>
        <v>СФО, Томская, Северск, МО</v>
      </c>
      <c r="E62" s="245"/>
      <c r="F62" s="245"/>
      <c r="G62" s="241">
        <v>3</v>
      </c>
      <c r="H62" s="241"/>
      <c r="I62" s="241">
        <v>12</v>
      </c>
      <c r="J62" s="272" t="str">
        <f>VLOOKUP(I62,'пр.взвешивания'!B8:E33,2,FALSE)</f>
        <v>Мишина Татьяна Евгеньевна</v>
      </c>
      <c r="K62" s="272" t="str">
        <f>VLOOKUP(J62,'пр.взвешивания'!C8:F33,2,FALSE)</f>
        <v>03.12.1990, КМС</v>
      </c>
      <c r="L62" s="272" t="str">
        <f>VLOOKUP(K62,'пр.взвешивания'!D8:G33,2,FALSE)</f>
        <v>СФО, Омская, Омск, МО</v>
      </c>
      <c r="M62" s="241"/>
      <c r="N62" s="245"/>
      <c r="O62" s="241">
        <v>3</v>
      </c>
      <c r="P62" s="241"/>
    </row>
    <row r="63" spans="1:16" ht="13.5" thickBot="1">
      <c r="A63" s="271"/>
      <c r="B63" s="273"/>
      <c r="C63" s="273"/>
      <c r="D63" s="273"/>
      <c r="E63" s="274"/>
      <c r="F63" s="274"/>
      <c r="G63" s="274"/>
      <c r="H63" s="274"/>
      <c r="I63" s="271"/>
      <c r="J63" s="273"/>
      <c r="K63" s="273"/>
      <c r="L63" s="273"/>
      <c r="M63" s="274"/>
      <c r="N63" s="271"/>
      <c r="O63" s="271"/>
      <c r="P63" s="271"/>
    </row>
    <row r="64" spans="1:16" ht="12.75" customHeight="1">
      <c r="A64" s="253">
        <v>8</v>
      </c>
      <c r="B64" s="244" t="str">
        <f>VLOOKUP(A64,'пр.взвешивания'!B10:E35,2,FALSE)</f>
        <v>Тихонова Анна Викторовна</v>
      </c>
      <c r="C64" s="244" t="str">
        <f>VLOOKUP(B64,'пр.взвешивания'!C10:F35,2,FALSE)</f>
        <v>22.04.1987, МС</v>
      </c>
      <c r="D64" s="244" t="str">
        <f>VLOOKUP(C64,'пр.взвешивания'!D10:G35,2,FALSE)</f>
        <v>СФО, Кемеровская, Новокузнецк, МО</v>
      </c>
      <c r="E64" s="268" t="s">
        <v>25</v>
      </c>
      <c r="F64" s="256"/>
      <c r="G64" s="257"/>
      <c r="H64" s="258"/>
      <c r="I64" s="253">
        <v>11</v>
      </c>
      <c r="J64" s="244" t="str">
        <f>VLOOKUP(I64,'пр.взвешивания'!B10:E35,2,FALSE)</f>
        <v>Закурдаева Людмила Евгеньевна</v>
      </c>
      <c r="K64" s="244" t="str">
        <f>VLOOKUP(J64,'пр.взвешивания'!C10:F35,2,FALSE)</f>
        <v>30.07.1989, КМС</v>
      </c>
      <c r="L64" s="244" t="str">
        <f>VLOOKUP(K64,'пр.взвешивания'!D10:G35,2,FALSE)</f>
        <v>СФО, Иркутская, Ангарск</v>
      </c>
      <c r="M64" s="253" t="s">
        <v>25</v>
      </c>
      <c r="N64" s="256"/>
      <c r="O64" s="257"/>
      <c r="P64" s="267"/>
    </row>
    <row r="65" spans="1:16" ht="12.75">
      <c r="A65" s="265"/>
      <c r="B65" s="266"/>
      <c r="C65" s="266"/>
      <c r="D65" s="266"/>
      <c r="E65" s="269"/>
      <c r="F65" s="270"/>
      <c r="G65" s="250"/>
      <c r="H65" s="270"/>
      <c r="I65" s="265"/>
      <c r="J65" s="266"/>
      <c r="K65" s="266"/>
      <c r="L65" s="266"/>
      <c r="M65" s="242"/>
      <c r="N65" s="265"/>
      <c r="O65" s="250"/>
      <c r="P65" s="265"/>
    </row>
    <row r="66" spans="1:8" ht="21" customHeight="1">
      <c r="A66" s="2"/>
      <c r="B66" s="11"/>
      <c r="C66" s="11"/>
      <c r="D66" s="11"/>
      <c r="E66" s="7"/>
      <c r="F66" s="12"/>
      <c r="G66" s="13"/>
      <c r="H66" s="12"/>
    </row>
    <row r="67" ht="18.75" customHeight="1"/>
    <row r="68" spans="1:16" ht="20.25" customHeight="1">
      <c r="A68" s="3" t="s">
        <v>7</v>
      </c>
      <c r="B68" s="3" t="s">
        <v>48</v>
      </c>
      <c r="C68" s="3"/>
      <c r="D68" s="3"/>
      <c r="E68" s="57" t="str">
        <f>HYPERLINK('пр.взвешивания'!E3)</f>
        <v>в.к.  68    кг.</v>
      </c>
      <c r="F68" s="3"/>
      <c r="G68" s="3"/>
      <c r="H68" s="3"/>
      <c r="I68" s="3" t="s">
        <v>14</v>
      </c>
      <c r="J68" s="3" t="s">
        <v>48</v>
      </c>
      <c r="K68" s="3"/>
      <c r="L68" s="3"/>
      <c r="M68" s="57" t="str">
        <f>HYPERLINK('пр.взвешивания'!E3)</f>
        <v>в.к.  68    кг.</v>
      </c>
      <c r="N68" s="3"/>
      <c r="O68" s="3"/>
      <c r="P68" s="3"/>
    </row>
    <row r="69" spans="1:16" ht="12.75" customHeight="1">
      <c r="A69" s="241" t="s">
        <v>1</v>
      </c>
      <c r="B69" s="241" t="s">
        <v>8</v>
      </c>
      <c r="C69" s="241" t="s">
        <v>9</v>
      </c>
      <c r="D69" s="241" t="s">
        <v>10</v>
      </c>
      <c r="E69" s="241" t="s">
        <v>19</v>
      </c>
      <c r="F69" s="241" t="s">
        <v>20</v>
      </c>
      <c r="G69" s="241" t="s">
        <v>21</v>
      </c>
      <c r="H69" s="241" t="s">
        <v>22</v>
      </c>
      <c r="I69" s="241" t="s">
        <v>1</v>
      </c>
      <c r="J69" s="241" t="s">
        <v>8</v>
      </c>
      <c r="K69" s="241" t="s">
        <v>9</v>
      </c>
      <c r="L69" s="241" t="s">
        <v>10</v>
      </c>
      <c r="M69" s="241" t="s">
        <v>19</v>
      </c>
      <c r="N69" s="241" t="s">
        <v>20</v>
      </c>
      <c r="O69" s="241" t="s">
        <v>21</v>
      </c>
      <c r="P69" s="241" t="s">
        <v>22</v>
      </c>
    </row>
    <row r="70" spans="1:16" ht="12.75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</row>
    <row r="71" spans="1:16" ht="12.75">
      <c r="A71" s="262" t="s">
        <v>39</v>
      </c>
      <c r="B71" s="243" t="e">
        <f>VLOOKUP(A71,'пр.взвешивания'!B6:C31,2,FALSE)</f>
        <v>#N/A</v>
      </c>
      <c r="C71" s="243" t="e">
        <f>VLOOKUP(B71,'пр.взвешивания'!C6:D31,2,FALSE)</f>
        <v>#N/A</v>
      </c>
      <c r="D71" s="243" t="e">
        <f>VLOOKUP(C71,'пр.взвешивания'!D6:E31,2,FALSE)</f>
        <v>#N/A</v>
      </c>
      <c r="E71" s="245"/>
      <c r="F71" s="247"/>
      <c r="G71" s="249"/>
      <c r="H71" s="241"/>
      <c r="I71" s="262" t="s">
        <v>43</v>
      </c>
      <c r="J71" s="243" t="e">
        <f>VLOOKUP(I71,'пр.взвешивания'!B6:C31,2,FALSE)</f>
        <v>#N/A</v>
      </c>
      <c r="K71" s="243" t="e">
        <f>VLOOKUP(J71,'пр.взвешивания'!C6:D31,2,FALSE)</f>
        <v>#N/A</v>
      </c>
      <c r="L71" s="243" t="e">
        <f>VLOOKUP(K71,'пр.взвешивания'!D6:E31,2,FALSE)</f>
        <v>#N/A</v>
      </c>
      <c r="M71" s="245"/>
      <c r="N71" s="247"/>
      <c r="O71" s="249"/>
      <c r="P71" s="241"/>
    </row>
    <row r="72" spans="1:16" ht="12.75">
      <c r="A72" s="263"/>
      <c r="B72" s="244"/>
      <c r="C72" s="244"/>
      <c r="D72" s="244"/>
      <c r="E72" s="246"/>
      <c r="F72" s="248"/>
      <c r="G72" s="250"/>
      <c r="H72" s="242"/>
      <c r="I72" s="263"/>
      <c r="J72" s="244"/>
      <c r="K72" s="244"/>
      <c r="L72" s="244"/>
      <c r="M72" s="246"/>
      <c r="N72" s="248"/>
      <c r="O72" s="250"/>
      <c r="P72" s="242"/>
    </row>
    <row r="73" spans="1:16" ht="12.75">
      <c r="A73" s="241" t="s">
        <v>40</v>
      </c>
      <c r="B73" s="243" t="e">
        <f>VLOOKUP(A73,'пр.взвешивания'!B8:C31,2,FALSE)</f>
        <v>#N/A</v>
      </c>
      <c r="C73" s="243" t="e">
        <f>VLOOKUP(B73,'пр.взвешивания'!C8:D31,2,FALSE)</f>
        <v>#N/A</v>
      </c>
      <c r="D73" s="243" t="e">
        <f>VLOOKUP(C73,'пр.взвешивания'!D8:E31,2,FALSE)</f>
        <v>#N/A</v>
      </c>
      <c r="E73" s="245"/>
      <c r="F73" s="245"/>
      <c r="G73" s="241"/>
      <c r="H73" s="241"/>
      <c r="I73" s="241" t="s">
        <v>46</v>
      </c>
      <c r="J73" s="243" t="e">
        <f>VLOOKUP(I73,'пр.взвешивания'!B6:E31,2,FALSE)</f>
        <v>#N/A</v>
      </c>
      <c r="K73" s="243" t="e">
        <f>VLOOKUP(J73,'пр.взвешивания'!C6:F31,2,FALSE)</f>
        <v>#N/A</v>
      </c>
      <c r="L73" s="243" t="e">
        <f>VLOOKUP(K73,'пр.взвешивания'!D6:G31,2,FALSE)</f>
        <v>#N/A</v>
      </c>
      <c r="M73" s="245"/>
      <c r="N73" s="245"/>
      <c r="O73" s="241"/>
      <c r="P73" s="241"/>
    </row>
    <row r="74" spans="1:16" ht="13.5" thickBot="1">
      <c r="A74" s="259"/>
      <c r="B74" s="260"/>
      <c r="C74" s="260"/>
      <c r="D74" s="260"/>
      <c r="E74" s="261"/>
      <c r="F74" s="261"/>
      <c r="G74" s="259"/>
      <c r="H74" s="259"/>
      <c r="I74" s="259"/>
      <c r="J74" s="260"/>
      <c r="K74" s="260"/>
      <c r="L74" s="260"/>
      <c r="M74" s="261"/>
      <c r="N74" s="261"/>
      <c r="O74" s="259"/>
      <c r="P74" s="259"/>
    </row>
    <row r="75" spans="1:16" ht="12.75">
      <c r="A75" s="253" t="s">
        <v>41</v>
      </c>
      <c r="B75" s="254" t="e">
        <f>VLOOKUP(A75,'пр.взвешивания'!B10:C31,2,FALSE)</f>
        <v>#N/A</v>
      </c>
      <c r="C75" s="254" t="e">
        <f>VLOOKUP(B75,'пр.взвешивания'!C10:D31,2,FALSE)</f>
        <v>#N/A</v>
      </c>
      <c r="D75" s="254" t="e">
        <f>VLOOKUP(C75,'пр.взвешивания'!D10:E31,2,FALSE)</f>
        <v>#N/A</v>
      </c>
      <c r="E75" s="255"/>
      <c r="F75" s="256"/>
      <c r="G75" s="257"/>
      <c r="H75" s="258"/>
      <c r="I75" s="253" t="s">
        <v>44</v>
      </c>
      <c r="J75" s="254" t="e">
        <f>VLOOKUP(I75,'пр.взвешивания'!B10:C31,2,FALSE)</f>
        <v>#N/A</v>
      </c>
      <c r="K75" s="254" t="e">
        <f>VLOOKUP(J75,'пр.взвешивания'!C10:D31,2,FALSE)</f>
        <v>#N/A</v>
      </c>
      <c r="L75" s="254" t="e">
        <f>VLOOKUP(K75,'пр.взвешивания'!D10:E31,2,FALSE)</f>
        <v>#N/A</v>
      </c>
      <c r="M75" s="255"/>
      <c r="N75" s="256"/>
      <c r="O75" s="257"/>
      <c r="P75" s="258"/>
    </row>
    <row r="76" spans="1:16" ht="12.75">
      <c r="A76" s="242"/>
      <c r="B76" s="244"/>
      <c r="C76" s="244"/>
      <c r="D76" s="244"/>
      <c r="E76" s="246"/>
      <c r="F76" s="248"/>
      <c r="G76" s="250"/>
      <c r="H76" s="252"/>
      <c r="I76" s="242"/>
      <c r="J76" s="244"/>
      <c r="K76" s="244"/>
      <c r="L76" s="244"/>
      <c r="M76" s="246"/>
      <c r="N76" s="248"/>
      <c r="O76" s="250"/>
      <c r="P76" s="252"/>
    </row>
    <row r="77" spans="1:16" ht="12.75">
      <c r="A77" s="241" t="s">
        <v>42</v>
      </c>
      <c r="B77" s="243" t="e">
        <f>VLOOKUP(A77,'пр.взвешивания'!B6:C31,2,FALSE)</f>
        <v>#N/A</v>
      </c>
      <c r="C77" s="243" t="e">
        <f>VLOOKUP(B77,'пр.взвешивания'!C6:D31,2,FALSE)</f>
        <v>#N/A</v>
      </c>
      <c r="D77" s="243" t="e">
        <f>VLOOKUP(C77,'пр.взвешивания'!D6:E31,2,FALSE)</f>
        <v>#N/A</v>
      </c>
      <c r="E77" s="245"/>
      <c r="F77" s="247"/>
      <c r="G77" s="249"/>
      <c r="H77" s="251"/>
      <c r="I77" s="241" t="s">
        <v>45</v>
      </c>
      <c r="J77" s="243" t="e">
        <f>VLOOKUP(I77,'пр.взвешивания'!B6:E31,2,FALSE)</f>
        <v>#N/A</v>
      </c>
      <c r="K77" s="243" t="e">
        <f>VLOOKUP(J77,'пр.взвешивания'!C6:F31,2,FALSE)</f>
        <v>#N/A</v>
      </c>
      <c r="L77" s="243" t="e">
        <f>VLOOKUP(K77,'пр.взвешивания'!D6:G31,2,FALSE)</f>
        <v>#N/A</v>
      </c>
      <c r="M77" s="245"/>
      <c r="N77" s="247"/>
      <c r="O77" s="249"/>
      <c r="P77" s="251"/>
    </row>
    <row r="78" spans="1:16" ht="12.75">
      <c r="A78" s="242"/>
      <c r="B78" s="244"/>
      <c r="C78" s="244"/>
      <c r="D78" s="244"/>
      <c r="E78" s="246"/>
      <c r="F78" s="248"/>
      <c r="G78" s="250"/>
      <c r="H78" s="252"/>
      <c r="I78" s="242"/>
      <c r="J78" s="244"/>
      <c r="K78" s="244"/>
      <c r="L78" s="244"/>
      <c r="M78" s="246"/>
      <c r="N78" s="248"/>
      <c r="O78" s="250"/>
      <c r="P78" s="252"/>
    </row>
    <row r="79" spans="1:16" ht="24.75" customHeight="1">
      <c r="A79" s="3" t="s">
        <v>7</v>
      </c>
      <c r="B79" s="3" t="s">
        <v>49</v>
      </c>
      <c r="C79" s="3"/>
      <c r="D79" s="3"/>
      <c r="E79" s="57" t="str">
        <f>HYPERLINK('пр.взвешивания'!E3)</f>
        <v>в.к.  68    кг.</v>
      </c>
      <c r="F79" s="3"/>
      <c r="G79" s="3"/>
      <c r="H79" s="3"/>
      <c r="I79" s="3" t="s">
        <v>14</v>
      </c>
      <c r="J79" s="3" t="s">
        <v>49</v>
      </c>
      <c r="K79" s="3"/>
      <c r="L79" s="3"/>
      <c r="M79" s="57" t="str">
        <f>HYPERLINK('пр.взвешивания'!E3)</f>
        <v>в.к.  68    кг.</v>
      </c>
      <c r="N79" s="3"/>
      <c r="O79" s="3"/>
      <c r="P79" s="3"/>
    </row>
    <row r="80" spans="1:16" ht="12.75">
      <c r="A80" s="241" t="s">
        <v>1</v>
      </c>
      <c r="B80" s="241" t="s">
        <v>8</v>
      </c>
      <c r="C80" s="241" t="s">
        <v>9</v>
      </c>
      <c r="D80" s="241" t="s">
        <v>10</v>
      </c>
      <c r="E80" s="241" t="s">
        <v>19</v>
      </c>
      <c r="F80" s="241" t="s">
        <v>20</v>
      </c>
      <c r="G80" s="241" t="s">
        <v>21</v>
      </c>
      <c r="H80" s="241" t="s">
        <v>22</v>
      </c>
      <c r="I80" s="241" t="s">
        <v>1</v>
      </c>
      <c r="J80" s="241" t="s">
        <v>8</v>
      </c>
      <c r="K80" s="241" t="s">
        <v>9</v>
      </c>
      <c r="L80" s="241" t="s">
        <v>10</v>
      </c>
      <c r="M80" s="241" t="s">
        <v>19</v>
      </c>
      <c r="N80" s="241" t="s">
        <v>20</v>
      </c>
      <c r="O80" s="241" t="s">
        <v>21</v>
      </c>
      <c r="P80" s="241" t="s">
        <v>22</v>
      </c>
    </row>
    <row r="81" spans="1:16" ht="12.75">
      <c r="A81" s="242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</row>
    <row r="82" spans="1:16" ht="12.75">
      <c r="A82" s="262" t="s">
        <v>39</v>
      </c>
      <c r="B82" s="243" t="e">
        <f>VLOOKUP(A82,'пр.взвешивания'!B6:C31,2,FALSE)</f>
        <v>#N/A</v>
      </c>
      <c r="C82" s="243" t="e">
        <f>VLOOKUP(B82,'пр.взвешивания'!C6:D31,2,FALSE)</f>
        <v>#N/A</v>
      </c>
      <c r="D82" s="243" t="e">
        <f>VLOOKUP(C82,'пр.взвешивания'!D6:E31,2,FALSE)</f>
        <v>#N/A</v>
      </c>
      <c r="E82" s="245"/>
      <c r="F82" s="247"/>
      <c r="G82" s="249"/>
      <c r="H82" s="241"/>
      <c r="I82" s="262" t="s">
        <v>43</v>
      </c>
      <c r="J82" s="243" t="e">
        <f>VLOOKUP(I82,'пр.взвешивания'!B6:C31,2,FALSE)</f>
        <v>#N/A</v>
      </c>
      <c r="K82" s="243" t="e">
        <f>VLOOKUP(J82,'пр.взвешивания'!C6:D31,2,FALSE)</f>
        <v>#N/A</v>
      </c>
      <c r="L82" s="243" t="e">
        <f>VLOOKUP(K82,'пр.взвешивания'!D6:E31,2,FALSE)</f>
        <v>#N/A</v>
      </c>
      <c r="M82" s="245"/>
      <c r="N82" s="247"/>
      <c r="O82" s="249"/>
      <c r="P82" s="241"/>
    </row>
    <row r="83" spans="1:16" ht="12.75">
      <c r="A83" s="263"/>
      <c r="B83" s="244"/>
      <c r="C83" s="244"/>
      <c r="D83" s="244"/>
      <c r="E83" s="246"/>
      <c r="F83" s="248"/>
      <c r="G83" s="250"/>
      <c r="H83" s="242"/>
      <c r="I83" s="263"/>
      <c r="J83" s="244"/>
      <c r="K83" s="244"/>
      <c r="L83" s="244"/>
      <c r="M83" s="246"/>
      <c r="N83" s="248"/>
      <c r="O83" s="250"/>
      <c r="P83" s="242"/>
    </row>
    <row r="84" spans="1:16" ht="12.75">
      <c r="A84" s="241" t="s">
        <v>41</v>
      </c>
      <c r="B84" s="243" t="e">
        <f>VLOOKUP(A84,'пр.взвешивания'!B8:C31,2,FALSE)</f>
        <v>#N/A</v>
      </c>
      <c r="C84" s="243" t="e">
        <f>VLOOKUP(B84,'пр.взвешивания'!C8:D31,2,FALSE)</f>
        <v>#N/A</v>
      </c>
      <c r="D84" s="243" t="e">
        <f>VLOOKUP(C84,'пр.взвешивания'!D8:E31,2,FALSE)</f>
        <v>#N/A</v>
      </c>
      <c r="E84" s="245"/>
      <c r="F84" s="245"/>
      <c r="G84" s="241"/>
      <c r="H84" s="241"/>
      <c r="I84" s="241" t="s">
        <v>44</v>
      </c>
      <c r="J84" s="243" t="e">
        <f>VLOOKUP(I84,'пр.взвешивания'!B8:C31,2,FALSE)</f>
        <v>#N/A</v>
      </c>
      <c r="K84" s="243" t="e">
        <f>VLOOKUP(J84,'пр.взвешивания'!C8:D31,2,FALSE)</f>
        <v>#N/A</v>
      </c>
      <c r="L84" s="243" t="e">
        <f>VLOOKUP(K84,'пр.взвешивания'!D8:E31,2,FALSE)</f>
        <v>#N/A</v>
      </c>
      <c r="M84" s="245"/>
      <c r="N84" s="245"/>
      <c r="O84" s="241"/>
      <c r="P84" s="241"/>
    </row>
    <row r="85" spans="1:16" ht="13.5" thickBot="1">
      <c r="A85" s="259"/>
      <c r="B85" s="260"/>
      <c r="C85" s="260"/>
      <c r="D85" s="260"/>
      <c r="E85" s="261"/>
      <c r="F85" s="261"/>
      <c r="G85" s="259"/>
      <c r="H85" s="259"/>
      <c r="I85" s="259"/>
      <c r="J85" s="260"/>
      <c r="K85" s="260"/>
      <c r="L85" s="260"/>
      <c r="M85" s="261"/>
      <c r="N85" s="261"/>
      <c r="O85" s="259"/>
      <c r="P85" s="259"/>
    </row>
    <row r="86" spans="1:16" ht="12.75">
      <c r="A86" s="253" t="s">
        <v>42</v>
      </c>
      <c r="B86" s="264" t="e">
        <f>VLOOKUP(A86,'пр.взвешивания'!B6:C31,2,FALSE)</f>
        <v>#N/A</v>
      </c>
      <c r="C86" s="264" t="e">
        <f>VLOOKUP(B86,'пр.взвешивания'!C6:D31,2,FALSE)</f>
        <v>#N/A</v>
      </c>
      <c r="D86" s="264" t="e">
        <f>VLOOKUP(C86,'пр.взвешивания'!D6:E31,2,FALSE)</f>
        <v>#N/A</v>
      </c>
      <c r="E86" s="255"/>
      <c r="F86" s="256"/>
      <c r="G86" s="257"/>
      <c r="H86" s="258"/>
      <c r="I86" s="253" t="s">
        <v>45</v>
      </c>
      <c r="J86" s="254" t="e">
        <f>VLOOKUP(I86,'пр.взвешивания'!B10:C31,2,FALSE)</f>
        <v>#N/A</v>
      </c>
      <c r="K86" s="254" t="e">
        <f>VLOOKUP(J86,'пр.взвешивания'!C10:D31,2,FALSE)</f>
        <v>#N/A</v>
      </c>
      <c r="L86" s="254" t="e">
        <f>VLOOKUP(K86,'пр.взвешивания'!D10:E31,2,FALSE)</f>
        <v>#N/A</v>
      </c>
      <c r="M86" s="255"/>
      <c r="N86" s="256"/>
      <c r="O86" s="257"/>
      <c r="P86" s="258"/>
    </row>
    <row r="87" spans="1:16" ht="12.75">
      <c r="A87" s="242"/>
      <c r="B87" s="244"/>
      <c r="C87" s="244"/>
      <c r="D87" s="244"/>
      <c r="E87" s="246"/>
      <c r="F87" s="248"/>
      <c r="G87" s="250"/>
      <c r="H87" s="252"/>
      <c r="I87" s="242"/>
      <c r="J87" s="244"/>
      <c r="K87" s="244"/>
      <c r="L87" s="244"/>
      <c r="M87" s="246"/>
      <c r="N87" s="248"/>
      <c r="O87" s="250"/>
      <c r="P87" s="252"/>
    </row>
    <row r="88" spans="1:16" ht="12.75">
      <c r="A88" s="241" t="s">
        <v>40</v>
      </c>
      <c r="B88" s="254" t="e">
        <f>VLOOKUP(A88,'пр.взвешивания'!B6:E31,2,FALSE)</f>
        <v>#N/A</v>
      </c>
      <c r="C88" s="254" t="e">
        <f>VLOOKUP(B88,'пр.взвешивания'!C6:F31,2,FALSE)</f>
        <v>#N/A</v>
      </c>
      <c r="D88" s="254" t="e">
        <f>VLOOKUP(C88,'пр.взвешивания'!D6:G31,2,FALSE)</f>
        <v>#N/A</v>
      </c>
      <c r="E88" s="245"/>
      <c r="F88" s="247"/>
      <c r="G88" s="249"/>
      <c r="H88" s="251"/>
      <c r="I88" s="241" t="s">
        <v>46</v>
      </c>
      <c r="J88" s="243" t="e">
        <f>VLOOKUP(I88,'пр.взвешивания'!B6:E31,2,FALSE)</f>
        <v>#N/A</v>
      </c>
      <c r="K88" s="243" t="e">
        <f>VLOOKUP(J88,'пр.взвешивания'!C6:F31,2,FALSE)</f>
        <v>#N/A</v>
      </c>
      <c r="L88" s="243" t="e">
        <f>VLOOKUP(K88,'пр.взвешивания'!D6:G31,2,FALSE)</f>
        <v>#N/A</v>
      </c>
      <c r="M88" s="245"/>
      <c r="N88" s="247"/>
      <c r="O88" s="249"/>
      <c r="P88" s="251"/>
    </row>
    <row r="89" spans="1:16" ht="12.75">
      <c r="A89" s="242"/>
      <c r="B89" s="244"/>
      <c r="C89" s="244"/>
      <c r="D89" s="244"/>
      <c r="E89" s="246"/>
      <c r="F89" s="248"/>
      <c r="G89" s="250"/>
      <c r="H89" s="252"/>
      <c r="I89" s="242"/>
      <c r="J89" s="244"/>
      <c r="K89" s="244"/>
      <c r="L89" s="244"/>
      <c r="M89" s="246"/>
      <c r="N89" s="248"/>
      <c r="O89" s="250"/>
      <c r="P89" s="252"/>
    </row>
  </sheetData>
  <sheetProtection/>
  <mergeCells count="572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M18:M19"/>
    <mergeCell ref="N18:N19"/>
    <mergeCell ref="O18:O19"/>
    <mergeCell ref="P18:P19"/>
    <mergeCell ref="I18:I19"/>
    <mergeCell ref="J18:J19"/>
    <mergeCell ref="K18:K19"/>
    <mergeCell ref="L18:L19"/>
    <mergeCell ref="M20:M21"/>
    <mergeCell ref="N20:N21"/>
    <mergeCell ref="O20:O21"/>
    <mergeCell ref="P20:P21"/>
    <mergeCell ref="I20:I21"/>
    <mergeCell ref="J20:J21"/>
    <mergeCell ref="K20:K21"/>
    <mergeCell ref="L20:L21"/>
    <mergeCell ref="E25:E26"/>
    <mergeCell ref="F25:F26"/>
    <mergeCell ref="G25:G26"/>
    <mergeCell ref="H25:H26"/>
    <mergeCell ref="A25:A26"/>
    <mergeCell ref="B25:B26"/>
    <mergeCell ref="C25:C26"/>
    <mergeCell ref="D25:D26"/>
    <mergeCell ref="M25:M26"/>
    <mergeCell ref="N25:N26"/>
    <mergeCell ref="O25:O26"/>
    <mergeCell ref="P25:P26"/>
    <mergeCell ref="I25:I26"/>
    <mergeCell ref="J25:J26"/>
    <mergeCell ref="K25:K26"/>
    <mergeCell ref="L25:L26"/>
    <mergeCell ref="E27:E28"/>
    <mergeCell ref="F27:F28"/>
    <mergeCell ref="G27:G28"/>
    <mergeCell ref="H27:H28"/>
    <mergeCell ref="A27:A28"/>
    <mergeCell ref="B27:B28"/>
    <mergeCell ref="C27:C28"/>
    <mergeCell ref="D27:D28"/>
    <mergeCell ref="M27:M28"/>
    <mergeCell ref="N27:N28"/>
    <mergeCell ref="O27:O28"/>
    <mergeCell ref="P27:P28"/>
    <mergeCell ref="I27:I28"/>
    <mergeCell ref="J27:J28"/>
    <mergeCell ref="K27:K28"/>
    <mergeCell ref="L27:L28"/>
    <mergeCell ref="E29:E30"/>
    <mergeCell ref="F29:F30"/>
    <mergeCell ref="G29:G30"/>
    <mergeCell ref="H29:H30"/>
    <mergeCell ref="A29:A30"/>
    <mergeCell ref="B29:B30"/>
    <mergeCell ref="C29:C30"/>
    <mergeCell ref="D29:D30"/>
    <mergeCell ref="M29:M30"/>
    <mergeCell ref="N29:N30"/>
    <mergeCell ref="O29:O30"/>
    <mergeCell ref="P29:P30"/>
    <mergeCell ref="I29:I30"/>
    <mergeCell ref="J29:J30"/>
    <mergeCell ref="K29:K30"/>
    <mergeCell ref="L29:L30"/>
    <mergeCell ref="E31:E32"/>
    <mergeCell ref="F31:F32"/>
    <mergeCell ref="G31:G32"/>
    <mergeCell ref="H31:H32"/>
    <mergeCell ref="A31:A32"/>
    <mergeCell ref="B31:B32"/>
    <mergeCell ref="C31:C32"/>
    <mergeCell ref="D31:D32"/>
    <mergeCell ref="M31:M32"/>
    <mergeCell ref="N31:N32"/>
    <mergeCell ref="O31:O32"/>
    <mergeCell ref="P31:P32"/>
    <mergeCell ref="I31:I32"/>
    <mergeCell ref="J31:J32"/>
    <mergeCell ref="K31:K32"/>
    <mergeCell ref="L31:L32"/>
    <mergeCell ref="E33:E34"/>
    <mergeCell ref="F33:F34"/>
    <mergeCell ref="G33:G34"/>
    <mergeCell ref="H33:H34"/>
    <mergeCell ref="A33:A34"/>
    <mergeCell ref="B33:B34"/>
    <mergeCell ref="C33:C34"/>
    <mergeCell ref="D33:D34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E42:E43"/>
    <mergeCell ref="F42:F43"/>
    <mergeCell ref="G42:G43"/>
    <mergeCell ref="H42:H43"/>
    <mergeCell ref="A42:A43"/>
    <mergeCell ref="B42:B43"/>
    <mergeCell ref="C42:C43"/>
    <mergeCell ref="D42:D43"/>
    <mergeCell ref="M42:M43"/>
    <mergeCell ref="N42:N43"/>
    <mergeCell ref="O42:O43"/>
    <mergeCell ref="P42:P43"/>
    <mergeCell ref="I42:I43"/>
    <mergeCell ref="J42:J43"/>
    <mergeCell ref="K42:K43"/>
    <mergeCell ref="L42:L43"/>
    <mergeCell ref="E44:E45"/>
    <mergeCell ref="F44:F45"/>
    <mergeCell ref="G44:G45"/>
    <mergeCell ref="H44:H45"/>
    <mergeCell ref="A44:A45"/>
    <mergeCell ref="B44:B45"/>
    <mergeCell ref="C44:C45"/>
    <mergeCell ref="D44:D45"/>
    <mergeCell ref="M44:M45"/>
    <mergeCell ref="N44:N45"/>
    <mergeCell ref="O44:O45"/>
    <mergeCell ref="P44:P45"/>
    <mergeCell ref="I44:I45"/>
    <mergeCell ref="J44:J45"/>
    <mergeCell ref="K44:K45"/>
    <mergeCell ref="L44:L45"/>
    <mergeCell ref="E46:E47"/>
    <mergeCell ref="F46:F47"/>
    <mergeCell ref="G46:G47"/>
    <mergeCell ref="H46:H47"/>
    <mergeCell ref="A46:A47"/>
    <mergeCell ref="B46:B47"/>
    <mergeCell ref="C46:C47"/>
    <mergeCell ref="D46:D47"/>
    <mergeCell ref="M46:M47"/>
    <mergeCell ref="N46:N47"/>
    <mergeCell ref="O46:O47"/>
    <mergeCell ref="P46:P47"/>
    <mergeCell ref="I46:I47"/>
    <mergeCell ref="J46:J47"/>
    <mergeCell ref="K46:K47"/>
    <mergeCell ref="L46:L47"/>
    <mergeCell ref="E49:E50"/>
    <mergeCell ref="F49:F50"/>
    <mergeCell ref="G49:G50"/>
    <mergeCell ref="H49:H50"/>
    <mergeCell ref="A49:A50"/>
    <mergeCell ref="B49:B50"/>
    <mergeCell ref="C49:C50"/>
    <mergeCell ref="D49:D50"/>
    <mergeCell ref="M49:M50"/>
    <mergeCell ref="N49:N50"/>
    <mergeCell ref="O49:O50"/>
    <mergeCell ref="P49:P50"/>
    <mergeCell ref="I49:I50"/>
    <mergeCell ref="J49:J50"/>
    <mergeCell ref="K49:K50"/>
    <mergeCell ref="L49:L50"/>
    <mergeCell ref="E51:E52"/>
    <mergeCell ref="F51:F52"/>
    <mergeCell ref="G51:G52"/>
    <mergeCell ref="H51:H52"/>
    <mergeCell ref="A51:A52"/>
    <mergeCell ref="B51:B52"/>
    <mergeCell ref="C51:C52"/>
    <mergeCell ref="D51:D52"/>
    <mergeCell ref="M51:M52"/>
    <mergeCell ref="N51:N52"/>
    <mergeCell ref="O51:O52"/>
    <mergeCell ref="P51:P52"/>
    <mergeCell ref="I51:I52"/>
    <mergeCell ref="J51:J52"/>
    <mergeCell ref="K51:K52"/>
    <mergeCell ref="L51:L52"/>
    <mergeCell ref="E53:E54"/>
    <mergeCell ref="F53:F54"/>
    <mergeCell ref="G53:G54"/>
    <mergeCell ref="H53:H54"/>
    <mergeCell ref="A53:A54"/>
    <mergeCell ref="B53:B54"/>
    <mergeCell ref="C53:C54"/>
    <mergeCell ref="D53:D54"/>
    <mergeCell ref="M53:M54"/>
    <mergeCell ref="N53:N54"/>
    <mergeCell ref="O53:O54"/>
    <mergeCell ref="P53:P54"/>
    <mergeCell ref="I53:I54"/>
    <mergeCell ref="J53:J54"/>
    <mergeCell ref="K53:K54"/>
    <mergeCell ref="L53:L54"/>
    <mergeCell ref="E55:E56"/>
    <mergeCell ref="F55:F56"/>
    <mergeCell ref="G55:G56"/>
    <mergeCell ref="H55:H56"/>
    <mergeCell ref="A55:A56"/>
    <mergeCell ref="B55:B56"/>
    <mergeCell ref="C55:C56"/>
    <mergeCell ref="D55:D56"/>
    <mergeCell ref="M55:M56"/>
    <mergeCell ref="N55:N56"/>
    <mergeCell ref="O55:O56"/>
    <mergeCell ref="P55:P56"/>
    <mergeCell ref="I55:I56"/>
    <mergeCell ref="J55:J56"/>
    <mergeCell ref="K55:K56"/>
    <mergeCell ref="L55:L56"/>
    <mergeCell ref="E58:E59"/>
    <mergeCell ref="F58:F59"/>
    <mergeCell ref="G58:G59"/>
    <mergeCell ref="H58:H59"/>
    <mergeCell ref="A58:A59"/>
    <mergeCell ref="B58:B59"/>
    <mergeCell ref="C58:C59"/>
    <mergeCell ref="D58:D59"/>
    <mergeCell ref="M58:M59"/>
    <mergeCell ref="N58:N59"/>
    <mergeCell ref="O58:O59"/>
    <mergeCell ref="P58:P59"/>
    <mergeCell ref="I58:I59"/>
    <mergeCell ref="J58:J59"/>
    <mergeCell ref="K58:K59"/>
    <mergeCell ref="L58:L59"/>
    <mergeCell ref="E60:E61"/>
    <mergeCell ref="F60:F61"/>
    <mergeCell ref="G60:G61"/>
    <mergeCell ref="H60:H61"/>
    <mergeCell ref="A60:A61"/>
    <mergeCell ref="B60:B61"/>
    <mergeCell ref="C60:C61"/>
    <mergeCell ref="D60:D61"/>
    <mergeCell ref="M60:M61"/>
    <mergeCell ref="N60:N61"/>
    <mergeCell ref="O60:O61"/>
    <mergeCell ref="P60:P61"/>
    <mergeCell ref="I60:I61"/>
    <mergeCell ref="J60:J61"/>
    <mergeCell ref="K60:K61"/>
    <mergeCell ref="L60:L61"/>
    <mergeCell ref="E62:E63"/>
    <mergeCell ref="F62:F63"/>
    <mergeCell ref="G62:G63"/>
    <mergeCell ref="H62:H63"/>
    <mergeCell ref="A62:A63"/>
    <mergeCell ref="B62:B63"/>
    <mergeCell ref="C62:C63"/>
    <mergeCell ref="D62:D63"/>
    <mergeCell ref="M62:M63"/>
    <mergeCell ref="N62:N63"/>
    <mergeCell ref="O62:O63"/>
    <mergeCell ref="P62:P63"/>
    <mergeCell ref="I62:I63"/>
    <mergeCell ref="J62:J63"/>
    <mergeCell ref="K62:K63"/>
    <mergeCell ref="L62:L63"/>
    <mergeCell ref="E64:E65"/>
    <mergeCell ref="F64:F65"/>
    <mergeCell ref="G64:G65"/>
    <mergeCell ref="H64:H65"/>
    <mergeCell ref="A64:A65"/>
    <mergeCell ref="B64:B65"/>
    <mergeCell ref="C64:C65"/>
    <mergeCell ref="D64:D65"/>
    <mergeCell ref="M64:M65"/>
    <mergeCell ref="N64:N65"/>
    <mergeCell ref="O64:O65"/>
    <mergeCell ref="P64:P65"/>
    <mergeCell ref="I64:I65"/>
    <mergeCell ref="J64:J65"/>
    <mergeCell ref="K64:K65"/>
    <mergeCell ref="L64:L65"/>
    <mergeCell ref="E69:E70"/>
    <mergeCell ref="F69:F70"/>
    <mergeCell ref="G69:G70"/>
    <mergeCell ref="H69:H70"/>
    <mergeCell ref="A69:A70"/>
    <mergeCell ref="B69:B70"/>
    <mergeCell ref="C69:C70"/>
    <mergeCell ref="D69:D70"/>
    <mergeCell ref="E71:E72"/>
    <mergeCell ref="F71:F72"/>
    <mergeCell ref="G71:G72"/>
    <mergeCell ref="H71:H72"/>
    <mergeCell ref="A71:A72"/>
    <mergeCell ref="B71:B72"/>
    <mergeCell ref="C71:C72"/>
    <mergeCell ref="D71:D72"/>
    <mergeCell ref="E73:E74"/>
    <mergeCell ref="F73:F74"/>
    <mergeCell ref="G73:G74"/>
    <mergeCell ref="H73:H74"/>
    <mergeCell ref="A73:A74"/>
    <mergeCell ref="B73:B74"/>
    <mergeCell ref="C73:C74"/>
    <mergeCell ref="D73:D74"/>
    <mergeCell ref="E75:E76"/>
    <mergeCell ref="F75:F76"/>
    <mergeCell ref="G75:G76"/>
    <mergeCell ref="H75:H76"/>
    <mergeCell ref="A75:A76"/>
    <mergeCell ref="B75:B76"/>
    <mergeCell ref="C75:C76"/>
    <mergeCell ref="D75:D76"/>
    <mergeCell ref="E77:E78"/>
    <mergeCell ref="F77:F78"/>
    <mergeCell ref="G77:G78"/>
    <mergeCell ref="H77:H78"/>
    <mergeCell ref="A77:A78"/>
    <mergeCell ref="B77:B78"/>
    <mergeCell ref="C77:C78"/>
    <mergeCell ref="D77:D78"/>
    <mergeCell ref="E80:E81"/>
    <mergeCell ref="F80:F81"/>
    <mergeCell ref="G80:G81"/>
    <mergeCell ref="H80:H81"/>
    <mergeCell ref="A80:A81"/>
    <mergeCell ref="B80:B81"/>
    <mergeCell ref="C80:C81"/>
    <mergeCell ref="D80:D81"/>
    <mergeCell ref="E82:E83"/>
    <mergeCell ref="F82:F83"/>
    <mergeCell ref="G82:G83"/>
    <mergeCell ref="H82:H83"/>
    <mergeCell ref="A82:A83"/>
    <mergeCell ref="B82:B83"/>
    <mergeCell ref="C82:C83"/>
    <mergeCell ref="D82:D83"/>
    <mergeCell ref="E84:E85"/>
    <mergeCell ref="F84:F85"/>
    <mergeCell ref="G84:G85"/>
    <mergeCell ref="H84:H85"/>
    <mergeCell ref="A84:A85"/>
    <mergeCell ref="B84:B85"/>
    <mergeCell ref="C84:C85"/>
    <mergeCell ref="D84:D85"/>
    <mergeCell ref="E86:E87"/>
    <mergeCell ref="F86:F87"/>
    <mergeCell ref="G86:G87"/>
    <mergeCell ref="H86:H87"/>
    <mergeCell ref="A86:A87"/>
    <mergeCell ref="B86:B87"/>
    <mergeCell ref="C86:C87"/>
    <mergeCell ref="D86:D87"/>
    <mergeCell ref="E88:E89"/>
    <mergeCell ref="F88:F89"/>
    <mergeCell ref="G88:G89"/>
    <mergeCell ref="H88:H89"/>
    <mergeCell ref="A88:A89"/>
    <mergeCell ref="B88:B89"/>
    <mergeCell ref="C88:C89"/>
    <mergeCell ref="D88:D89"/>
    <mergeCell ref="M69:M70"/>
    <mergeCell ref="N69:N70"/>
    <mergeCell ref="O69:O70"/>
    <mergeCell ref="P69:P70"/>
    <mergeCell ref="I69:I70"/>
    <mergeCell ref="J69:J70"/>
    <mergeCell ref="K69:K70"/>
    <mergeCell ref="L69:L70"/>
    <mergeCell ref="M71:M72"/>
    <mergeCell ref="N71:N72"/>
    <mergeCell ref="O71:O72"/>
    <mergeCell ref="P71:P72"/>
    <mergeCell ref="I71:I72"/>
    <mergeCell ref="J71:J72"/>
    <mergeCell ref="K71:K72"/>
    <mergeCell ref="L71:L72"/>
    <mergeCell ref="M73:M74"/>
    <mergeCell ref="N73:N74"/>
    <mergeCell ref="O73:O74"/>
    <mergeCell ref="P73:P74"/>
    <mergeCell ref="I73:I74"/>
    <mergeCell ref="J73:J74"/>
    <mergeCell ref="K73:K74"/>
    <mergeCell ref="L73:L74"/>
    <mergeCell ref="M75:M76"/>
    <mergeCell ref="N75:N76"/>
    <mergeCell ref="O75:O76"/>
    <mergeCell ref="P75:P76"/>
    <mergeCell ref="I75:I76"/>
    <mergeCell ref="J75:J76"/>
    <mergeCell ref="K75:K76"/>
    <mergeCell ref="L75:L76"/>
    <mergeCell ref="M77:M78"/>
    <mergeCell ref="N77:N78"/>
    <mergeCell ref="O77:O78"/>
    <mergeCell ref="P77:P78"/>
    <mergeCell ref="I77:I78"/>
    <mergeCell ref="J77:J78"/>
    <mergeCell ref="K77:K78"/>
    <mergeCell ref="L77:L78"/>
    <mergeCell ref="M80:M81"/>
    <mergeCell ref="N80:N81"/>
    <mergeCell ref="O80:O81"/>
    <mergeCell ref="P80:P81"/>
    <mergeCell ref="I80:I81"/>
    <mergeCell ref="J80:J81"/>
    <mergeCell ref="K80:K81"/>
    <mergeCell ref="L80:L81"/>
    <mergeCell ref="M82:M83"/>
    <mergeCell ref="N82:N83"/>
    <mergeCell ref="O82:O83"/>
    <mergeCell ref="P82:P83"/>
    <mergeCell ref="I82:I83"/>
    <mergeCell ref="J82:J83"/>
    <mergeCell ref="K82:K83"/>
    <mergeCell ref="L82:L83"/>
    <mergeCell ref="M84:M85"/>
    <mergeCell ref="N84:N85"/>
    <mergeCell ref="O84:O85"/>
    <mergeCell ref="P84:P85"/>
    <mergeCell ref="I84:I85"/>
    <mergeCell ref="J84:J85"/>
    <mergeCell ref="K84:K85"/>
    <mergeCell ref="L84:L85"/>
    <mergeCell ref="M86:M87"/>
    <mergeCell ref="N86:N87"/>
    <mergeCell ref="O86:O87"/>
    <mergeCell ref="P86:P87"/>
    <mergeCell ref="I86:I87"/>
    <mergeCell ref="J86:J87"/>
    <mergeCell ref="K86:K87"/>
    <mergeCell ref="L86:L87"/>
    <mergeCell ref="M88:M89"/>
    <mergeCell ref="N88:N89"/>
    <mergeCell ref="O88:O89"/>
    <mergeCell ref="P88:P89"/>
    <mergeCell ref="I88:I89"/>
    <mergeCell ref="J88:J89"/>
    <mergeCell ref="K88:K89"/>
    <mergeCell ref="L88:L8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zoomScalePageLayoutView="0" workbookViewId="0" topLeftCell="A16">
      <selection activeCell="L29" sqref="L2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57" t="str">
        <f>HYPERLINK('пр.взвешивания'!E3)</f>
        <v>в.к.  68    кг.</v>
      </c>
    </row>
    <row r="3" ht="12.75">
      <c r="C3" s="5" t="s">
        <v>28</v>
      </c>
    </row>
    <row r="4" spans="1:8" ht="12.75" customHeight="1">
      <c r="A4" s="269" t="s">
        <v>29</v>
      </c>
      <c r="B4" s="269" t="s">
        <v>1</v>
      </c>
      <c r="C4" s="242" t="s">
        <v>8</v>
      </c>
      <c r="D4" s="269" t="s">
        <v>9</v>
      </c>
      <c r="E4" s="269" t="s">
        <v>10</v>
      </c>
      <c r="F4" s="269" t="s">
        <v>19</v>
      </c>
      <c r="G4" s="269" t="s">
        <v>21</v>
      </c>
      <c r="H4" s="269" t="s">
        <v>22</v>
      </c>
    </row>
    <row r="5" spans="1:8" ht="12.75">
      <c r="A5" s="241"/>
      <c r="B5" s="241"/>
      <c r="C5" s="241"/>
      <c r="D5" s="241"/>
      <c r="E5" s="241"/>
      <c r="F5" s="241"/>
      <c r="G5" s="241"/>
      <c r="H5" s="241"/>
    </row>
    <row r="6" spans="1:8" ht="12.75" customHeight="1">
      <c r="A6" s="324"/>
      <c r="B6" s="325">
        <v>1</v>
      </c>
      <c r="C6" s="326" t="str">
        <f>VLOOKUP(B6,'пр.взвешивания'!B6:C31,2,FALSE)</f>
        <v>Кульнева Алла александровна</v>
      </c>
      <c r="D6" s="326" t="str">
        <f>VLOOKUP(C6,'пр.взвешивания'!C6:D31,2,FALSE)</f>
        <v>17.04.1991, КМС</v>
      </c>
      <c r="E6" s="326" t="str">
        <f>VLOOKUP(D6,'пр.взвешивания'!D6:E31,2,FALSE)</f>
        <v>СФО, Новосибирская, Новосибирск, МО</v>
      </c>
      <c r="F6" s="277"/>
      <c r="G6" s="279"/>
      <c r="H6" s="269"/>
    </row>
    <row r="7" spans="1:8" ht="12.75">
      <c r="A7" s="324"/>
      <c r="B7" s="269"/>
      <c r="C7" s="326"/>
      <c r="D7" s="326"/>
      <c r="E7" s="326"/>
      <c r="F7" s="277"/>
      <c r="G7" s="279"/>
      <c r="H7" s="269"/>
    </row>
    <row r="8" spans="1:8" ht="12.75" customHeight="1">
      <c r="A8" s="327"/>
      <c r="B8" s="325">
        <v>7</v>
      </c>
      <c r="C8" s="328" t="s">
        <v>79</v>
      </c>
      <c r="D8" s="269" t="s">
        <v>60</v>
      </c>
      <c r="E8" s="154" t="s">
        <v>52</v>
      </c>
      <c r="F8" s="277"/>
      <c r="G8" s="269"/>
      <c r="H8" s="269"/>
    </row>
    <row r="9" spans="1:8" ht="12.75">
      <c r="A9" s="327"/>
      <c r="B9" s="269"/>
      <c r="C9" s="328"/>
      <c r="D9" s="269"/>
      <c r="E9" s="154"/>
      <c r="F9" s="277"/>
      <c r="G9" s="269"/>
      <c r="H9" s="269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57" t="str">
        <f>HYPERLINK('пр.взвешивания'!E3)</f>
        <v>в.к.  68    кг.</v>
      </c>
    </row>
    <row r="16" spans="1:8" ht="12.75" customHeight="1">
      <c r="A16" s="269" t="s">
        <v>29</v>
      </c>
      <c r="B16" s="269" t="s">
        <v>1</v>
      </c>
      <c r="C16" s="242" t="s">
        <v>8</v>
      </c>
      <c r="D16" s="269" t="s">
        <v>9</v>
      </c>
      <c r="E16" s="269" t="s">
        <v>10</v>
      </c>
      <c r="F16" s="269" t="s">
        <v>19</v>
      </c>
      <c r="G16" s="269" t="s">
        <v>21</v>
      </c>
      <c r="H16" s="269" t="s">
        <v>22</v>
      </c>
    </row>
    <row r="17" spans="1:8" ht="12.75">
      <c r="A17" s="241"/>
      <c r="B17" s="241"/>
      <c r="C17" s="241"/>
      <c r="D17" s="241"/>
      <c r="E17" s="241"/>
      <c r="F17" s="241"/>
      <c r="G17" s="241"/>
      <c r="H17" s="241"/>
    </row>
    <row r="18" spans="1:8" ht="12.75" customHeight="1">
      <c r="A18" s="324"/>
      <c r="B18" s="325">
        <v>8</v>
      </c>
      <c r="C18" s="326" t="str">
        <f>VLOOKUP(B18,'пр.взвешивания'!B6:C31,2,FALSE)</f>
        <v>Тихонова Анна Викторовна</v>
      </c>
      <c r="D18" s="326" t="str">
        <f>VLOOKUP(C18,'пр.взвешивания'!C6:D31,2,FALSE)</f>
        <v>22.04.1987, МС</v>
      </c>
      <c r="E18" s="326" t="str">
        <f>VLOOKUP(D18,'пр.взвешивания'!D6:E31,2,FALSE)</f>
        <v>СФО, Кемеровская, Новокузнецк, МО</v>
      </c>
      <c r="F18" s="277"/>
      <c r="G18" s="279"/>
      <c r="H18" s="269"/>
    </row>
    <row r="19" spans="1:8" ht="12.75">
      <c r="A19" s="324"/>
      <c r="B19" s="269"/>
      <c r="C19" s="326"/>
      <c r="D19" s="326"/>
      <c r="E19" s="326"/>
      <c r="F19" s="277"/>
      <c r="G19" s="279"/>
      <c r="H19" s="269"/>
    </row>
    <row r="20" spans="1:8" ht="12.75">
      <c r="A20" s="327"/>
      <c r="B20" s="325">
        <v>4</v>
      </c>
      <c r="C20" s="326" t="str">
        <f>VLOOKUP(B20,'пр.взвешивания'!B8:C31,2,FALSE)</f>
        <v>Коновалова Наталья Михайловна</v>
      </c>
      <c r="D20" s="326" t="str">
        <f>VLOOKUP(C20,'пр.взвешивания'!C8:D31,2,FALSE)</f>
        <v>31.10.1989, КМС</v>
      </c>
      <c r="E20" s="326" t="str">
        <f>VLOOKUP(D20,'пр.взвешивания'!D8:E31,2,FALSE)</f>
        <v>СФО, Новосибирская, Новосибирск, МО</v>
      </c>
      <c r="F20" s="277"/>
      <c r="G20" s="269"/>
      <c r="H20" s="269"/>
    </row>
    <row r="21" spans="1:8" ht="12.75">
      <c r="A21" s="327"/>
      <c r="B21" s="269"/>
      <c r="C21" s="326"/>
      <c r="D21" s="326"/>
      <c r="E21" s="326"/>
      <c r="F21" s="277"/>
      <c r="G21" s="269"/>
      <c r="H21" s="269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4"/>
      <c r="F28" s="57" t="str">
        <f>HYPERLINK('пр.взвешивания'!E3)</f>
        <v>в.к.  68    кг.</v>
      </c>
    </row>
    <row r="29" spans="1:8" ht="12.75">
      <c r="A29" s="269" t="s">
        <v>29</v>
      </c>
      <c r="B29" s="269" t="s">
        <v>1</v>
      </c>
      <c r="C29" s="242" t="s">
        <v>8</v>
      </c>
      <c r="D29" s="269" t="s">
        <v>9</v>
      </c>
      <c r="E29" s="269" t="s">
        <v>10</v>
      </c>
      <c r="F29" s="269" t="s">
        <v>19</v>
      </c>
      <c r="G29" s="269" t="s">
        <v>21</v>
      </c>
      <c r="H29" s="269" t="s">
        <v>22</v>
      </c>
    </row>
    <row r="30" spans="1:8" ht="12.75">
      <c r="A30" s="241"/>
      <c r="B30" s="241"/>
      <c r="C30" s="241"/>
      <c r="D30" s="241"/>
      <c r="E30" s="241"/>
      <c r="F30" s="241"/>
      <c r="G30" s="241"/>
      <c r="H30" s="241"/>
    </row>
    <row r="31" spans="1:8" ht="12.75">
      <c r="A31" s="324"/>
      <c r="B31" s="325">
        <v>1</v>
      </c>
      <c r="C31" s="326" t="str">
        <f>VLOOKUP(B31,'пр.взвешивания'!B6:C31,2,FALSE)</f>
        <v>Кульнева Алла александровна</v>
      </c>
      <c r="D31" s="326" t="str">
        <f>VLOOKUP(C31,'пр.взвешивания'!C6:D31,2,FALSE)</f>
        <v>17.04.1991, КМС</v>
      </c>
      <c r="E31" s="326" t="str">
        <f>VLOOKUP(D31,'пр.взвешивания'!D6:E31,2,FALSE)</f>
        <v>СФО, Новосибирская, Новосибирск, МО</v>
      </c>
      <c r="F31" s="277"/>
      <c r="G31" s="279"/>
      <c r="H31" s="269"/>
    </row>
    <row r="32" spans="1:8" ht="12.75">
      <c r="A32" s="324"/>
      <c r="B32" s="269"/>
      <c r="C32" s="326"/>
      <c r="D32" s="326"/>
      <c r="E32" s="326"/>
      <c r="F32" s="277"/>
      <c r="G32" s="279"/>
      <c r="H32" s="269"/>
    </row>
    <row r="33" spans="1:8" ht="12.75">
      <c r="A33" s="327"/>
      <c r="B33" s="325">
        <v>8</v>
      </c>
      <c r="C33" s="326" t="str">
        <f>VLOOKUP(B33,'пр.взвешивания'!B8:C31,2,FALSE)</f>
        <v>Тихонова Анна Викторовна</v>
      </c>
      <c r="D33" s="326" t="str">
        <f>VLOOKUP(C33,'пр.взвешивания'!C8:D31,2,FALSE)</f>
        <v>22.04.1987, МС</v>
      </c>
      <c r="E33" s="326" t="str">
        <f>VLOOKUP(D33,'пр.взвешивания'!D8:E31,2,FALSE)</f>
        <v>СФО, Кемеровская, Новокузнецк, МО</v>
      </c>
      <c r="F33" s="277"/>
      <c r="G33" s="269"/>
      <c r="H33" s="269"/>
    </row>
    <row r="34" spans="1:8" ht="12.75">
      <c r="A34" s="327"/>
      <c r="B34" s="269"/>
      <c r="C34" s="326"/>
      <c r="D34" s="326"/>
      <c r="E34" s="326"/>
      <c r="F34" s="277"/>
      <c r="G34" s="269"/>
      <c r="H34" s="269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sheetProtection/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zoomScalePageLayoutView="0" workbookViewId="0" topLeftCell="A10">
      <selection activeCell="A40" sqref="A1:G40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34" t="s">
        <v>47</v>
      </c>
      <c r="B1" s="134"/>
      <c r="C1" s="134"/>
      <c r="D1" s="134"/>
      <c r="E1" s="134"/>
      <c r="F1" s="134"/>
      <c r="G1" s="134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7" ht="34.5" customHeight="1" thickBot="1">
      <c r="A2" s="333" t="s">
        <v>38</v>
      </c>
      <c r="B2" s="333"/>
      <c r="C2" s="334"/>
      <c r="D2" s="229" t="str">
        <f>HYPERLINK('[1]реквизиты'!$A$2)</f>
        <v>Чемпионат Сибирского Федерального округа по самбо среди женщин</v>
      </c>
      <c r="E2" s="230"/>
      <c r="F2" s="230"/>
      <c r="G2" s="231"/>
    </row>
    <row r="3" spans="1:7" ht="12.75" customHeight="1" thickBot="1">
      <c r="A3" s="48"/>
      <c r="B3" s="48"/>
      <c r="C3" s="48"/>
      <c r="D3" s="49"/>
      <c r="E3" s="49"/>
      <c r="F3" s="50"/>
      <c r="G3" s="51"/>
    </row>
    <row r="4" spans="2:7" ht="24" customHeight="1" thickBot="1">
      <c r="B4" s="335" t="str">
        <f>HYPERLINK('[1]реквизиты'!$A$3)</f>
        <v>10-11 декабря 2009 г.    г.Новокузнецк</v>
      </c>
      <c r="C4" s="335"/>
      <c r="D4" s="52"/>
      <c r="E4" s="53"/>
      <c r="F4" s="232" t="str">
        <f>HYPERLINK('пр.взвешивания'!E3)</f>
        <v>в.к.  68    кг.</v>
      </c>
      <c r="G4" s="234"/>
    </row>
    <row r="5" spans="4:7" ht="12.75" customHeight="1">
      <c r="D5" s="14"/>
      <c r="G5" s="2"/>
    </row>
    <row r="6" spans="1:7" ht="12.75">
      <c r="A6" s="269" t="s">
        <v>26</v>
      </c>
      <c r="B6" s="269" t="s">
        <v>1</v>
      </c>
      <c r="C6" s="269" t="s">
        <v>2</v>
      </c>
      <c r="D6" s="269" t="s">
        <v>3</v>
      </c>
      <c r="E6" s="269" t="s">
        <v>4</v>
      </c>
      <c r="F6" s="269" t="s">
        <v>36</v>
      </c>
      <c r="G6" s="269" t="s">
        <v>6</v>
      </c>
    </row>
    <row r="7" spans="1:7" ht="12.75" customHeight="1">
      <c r="A7" s="269"/>
      <c r="B7" s="269"/>
      <c r="C7" s="269"/>
      <c r="D7" s="269"/>
      <c r="E7" s="269"/>
      <c r="F7" s="269"/>
      <c r="G7" s="269"/>
    </row>
    <row r="8" spans="1:7" ht="12.75">
      <c r="A8" s="329" t="s">
        <v>103</v>
      </c>
      <c r="B8" s="331">
        <v>8</v>
      </c>
      <c r="C8" s="330" t="str">
        <f>VLOOKUP(B8,'пр.взвешивания'!B6:G41,2,FALSE)</f>
        <v>Тихонова Анна Викторовна</v>
      </c>
      <c r="D8" s="330" t="str">
        <f>VLOOKUP(B8,'пр.взвешивания'!B6:G41,3,FALSE)</f>
        <v>22.04.1987, МС</v>
      </c>
      <c r="E8" s="330" t="str">
        <f>VLOOKUP(B8,'пр.взвешивания'!B6:G41,4,FALSE)</f>
        <v>СФО, Кемеровская, Новокузнецк, МО</v>
      </c>
      <c r="F8" s="332">
        <f>VLOOKUP(B8,'пр.взвешивания'!B6:G41,5,FALSE)</f>
        <v>0</v>
      </c>
      <c r="G8" s="330" t="str">
        <f>VLOOKUP(B8,'пр.взвешивания'!B6:G41,6,FALSE)</f>
        <v>Фандюшина И</v>
      </c>
    </row>
    <row r="9" spans="1:7" ht="12.75" customHeight="1">
      <c r="A9" s="329"/>
      <c r="B9" s="331"/>
      <c r="C9" s="330"/>
      <c r="D9" s="330"/>
      <c r="E9" s="330"/>
      <c r="F9" s="332"/>
      <c r="G9" s="330"/>
    </row>
    <row r="10" spans="1:7" ht="12.75">
      <c r="A10" s="329" t="s">
        <v>107</v>
      </c>
      <c r="B10" s="331">
        <v>1</v>
      </c>
      <c r="C10" s="330" t="str">
        <f>VLOOKUP(B10,'пр.взвешивания'!B6:G41,2,FALSE)</f>
        <v>Кульнева Алла александровна</v>
      </c>
      <c r="D10" s="330" t="str">
        <f>VLOOKUP(B10,'пр.взвешивания'!B6:G43,3,FALSE)</f>
        <v>17.04.1991, КМС</v>
      </c>
      <c r="E10" s="330" t="str">
        <f>VLOOKUP(B10,'пр.взвешивания'!B6:G43,4,FALSE)</f>
        <v>СФО, Новосибирская, Новосибирск, МО</v>
      </c>
      <c r="F10" s="330" t="str">
        <f>VLOOKUP(B10,'пр.взвешивания'!B6:G43,5,FALSE)</f>
        <v>003284</v>
      </c>
      <c r="G10" s="330" t="str">
        <f>VLOOKUP(B10,'пр.взвешивания'!B6:G43,6,FALSE)</f>
        <v>Бурнашова Л.Б., Ведерникова Е.В.</v>
      </c>
    </row>
    <row r="11" spans="1:7" ht="12.75" customHeight="1">
      <c r="A11" s="329"/>
      <c r="B11" s="331"/>
      <c r="C11" s="330"/>
      <c r="D11" s="330"/>
      <c r="E11" s="330"/>
      <c r="F11" s="330"/>
      <c r="G11" s="330"/>
    </row>
    <row r="12" spans="1:7" ht="12.75">
      <c r="A12" s="329" t="s">
        <v>35</v>
      </c>
      <c r="B12" s="331">
        <v>7</v>
      </c>
      <c r="C12" s="330" t="str">
        <f>VLOOKUP(B12,'пр.взвешивания'!B6:G41,2,FALSE)</f>
        <v>Лобашова Яна Сергеевна</v>
      </c>
      <c r="D12" s="330" t="str">
        <f>VLOOKUP(B12,'пр.взвешивания'!B6:G45,3,FALSE)</f>
        <v>13.03.1990, КМС</v>
      </c>
      <c r="E12" s="330" t="str">
        <f>VLOOKUP(B12,'пр.взвешивания'!B6:G45,4,FALSE)</f>
        <v>СФО, Новосибирская, Новосибирск, МО</v>
      </c>
      <c r="F12" s="332">
        <f>VLOOKUP(B12,'пр.взвешивания'!B6:G45,5,FALSE)</f>
        <v>0</v>
      </c>
      <c r="G12" s="330" t="str">
        <f>VLOOKUP(B12,'пр.взвешивания'!B6:G45,6,FALSE)</f>
        <v>Копенкин А</v>
      </c>
    </row>
    <row r="13" spans="1:7" ht="12.75" customHeight="1">
      <c r="A13" s="329"/>
      <c r="B13" s="331"/>
      <c r="C13" s="330"/>
      <c r="D13" s="330"/>
      <c r="E13" s="330"/>
      <c r="F13" s="332"/>
      <c r="G13" s="330"/>
    </row>
    <row r="14" spans="1:7" ht="12.75">
      <c r="A14" s="329" t="s">
        <v>35</v>
      </c>
      <c r="B14" s="331">
        <v>4</v>
      </c>
      <c r="C14" s="330" t="str">
        <f>VLOOKUP(B14,'пр.взвешивания'!B6:G41,2,FALSE)</f>
        <v>Коновалова Наталья Михайловна</v>
      </c>
      <c r="D14" s="330" t="str">
        <f>VLOOKUP(B14,'пр.взвешивания'!B6:G47,3,FALSE)</f>
        <v>31.10.1989, КМС</v>
      </c>
      <c r="E14" s="330" t="str">
        <f>VLOOKUP(B14,'пр.взвешивания'!B6:G47,4,FALSE)</f>
        <v>СФО, Новосибирская, Новосибирск, МО</v>
      </c>
      <c r="F14" s="332">
        <f>VLOOKUP(B14,'пр.взвешивания'!B6:G47,5,FALSE)</f>
        <v>0</v>
      </c>
      <c r="G14" s="330" t="str">
        <f>VLOOKUP(B14,'пр.взвешивания'!B6:G47,6,FALSE)</f>
        <v>Немцов Г.Н.</v>
      </c>
    </row>
    <row r="15" spans="1:7" ht="12.75" customHeight="1">
      <c r="A15" s="329"/>
      <c r="B15" s="331"/>
      <c r="C15" s="330"/>
      <c r="D15" s="330"/>
      <c r="E15" s="330"/>
      <c r="F15" s="332"/>
      <c r="G15" s="330"/>
    </row>
    <row r="16" spans="1:7" ht="12.75">
      <c r="A16" s="329" t="s">
        <v>117</v>
      </c>
      <c r="B16" s="331">
        <v>11</v>
      </c>
      <c r="C16" s="330" t="str">
        <f>VLOOKUP(B16,'пр.взвешивания'!B6:G41,2,FALSE)</f>
        <v>Закурдаева Людмила Евгеньевна</v>
      </c>
      <c r="D16" s="330" t="str">
        <f>VLOOKUP(B16,'пр.взвешивания'!B6:G49,3,FALSE)</f>
        <v>30.07.1989, КМС</v>
      </c>
      <c r="E16" s="330" t="str">
        <f>VLOOKUP(B16,'пр.взвешивания'!B6:G49,4,FALSE)</f>
        <v>СФО, Иркутская, Ангарск</v>
      </c>
      <c r="F16" s="330" t="str">
        <f>VLOOKUP(B16,'пр.взвешивания'!B6:G49,5,FALSE)</f>
        <v>009193</v>
      </c>
      <c r="G16" s="330" t="str">
        <f>VLOOKUP(B16,'пр.взвешивания'!B6:G49,6,FALSE)</f>
        <v>Ефимов Н.Н</v>
      </c>
    </row>
    <row r="17" spans="1:7" ht="12.75">
      <c r="A17" s="329"/>
      <c r="B17" s="331"/>
      <c r="C17" s="330"/>
      <c r="D17" s="330"/>
      <c r="E17" s="330"/>
      <c r="F17" s="330"/>
      <c r="G17" s="330"/>
    </row>
    <row r="18" spans="1:7" ht="12.75">
      <c r="A18" s="329" t="s">
        <v>117</v>
      </c>
      <c r="B18" s="331">
        <v>5</v>
      </c>
      <c r="C18" s="330" t="str">
        <f>VLOOKUP(B18,'пр.взвешивания'!B6:G41,2,FALSE)</f>
        <v>Нецветаева Ирина Андреевна</v>
      </c>
      <c r="D18" s="330" t="str">
        <f>VLOOKUP(B18,'пр.взвешивания'!B6:G51,3,FALSE)</f>
        <v>02.06.1992, КМС</v>
      </c>
      <c r="E18" s="330" t="str">
        <f>VLOOKUP(B18,'пр.взвешивания'!B6:G51,4,FALSE)</f>
        <v>СФО, Алтайский, Бийск, МО</v>
      </c>
      <c r="F18" s="330" t="str">
        <f>VLOOKUP(B18,'пр.взвешивания'!B6:G51,5,FALSE)</f>
        <v>009107022</v>
      </c>
      <c r="G18" s="330" t="str">
        <f>VLOOKUP(B18,'пр.взвешивания'!B6:G51,6,FALSE)</f>
        <v>Дурыманов Н.В., Шалюта П.В.</v>
      </c>
    </row>
    <row r="19" spans="1:7" ht="12.75">
      <c r="A19" s="329"/>
      <c r="B19" s="331"/>
      <c r="C19" s="330"/>
      <c r="D19" s="330"/>
      <c r="E19" s="330"/>
      <c r="F19" s="330"/>
      <c r="G19" s="330"/>
    </row>
    <row r="20" spans="1:7" ht="12.75">
      <c r="A20" s="329" t="s">
        <v>118</v>
      </c>
      <c r="B20" s="331">
        <v>3</v>
      </c>
      <c r="C20" s="330" t="str">
        <f>VLOOKUP(B20,'пр.взвешивания'!B6:G41,2,FALSE)</f>
        <v>Емельянова Мария Юрьевна</v>
      </c>
      <c r="D20" s="330" t="str">
        <f>VLOOKUP(B20,'пр.взвешивания'!B6:G53,3,FALSE)</f>
        <v>06.07.1990, КМС</v>
      </c>
      <c r="E20" s="330" t="str">
        <f>VLOOKUP(B20,'пр.взвешивания'!B6:G53,4,FALSE)</f>
        <v>СФО, Алтайский, Бийск, МО</v>
      </c>
      <c r="F20" s="332">
        <f>VLOOKUP(B20,'пр.взвешивания'!B6:G53,5,FALSE)</f>
        <v>0</v>
      </c>
      <c r="G20" s="330" t="str">
        <f>VLOOKUP(B20,'пр.взвешивания'!B6:G53,6,FALSE)</f>
        <v>Дурыманов Н.В., Шалюта П.В.</v>
      </c>
    </row>
    <row r="21" spans="1:7" ht="12.75">
      <c r="A21" s="329"/>
      <c r="B21" s="331"/>
      <c r="C21" s="330"/>
      <c r="D21" s="330"/>
      <c r="E21" s="330"/>
      <c r="F21" s="332"/>
      <c r="G21" s="330"/>
    </row>
    <row r="22" spans="1:7" ht="12.75">
      <c r="A22" s="329" t="s">
        <v>118</v>
      </c>
      <c r="B22" s="331">
        <v>10</v>
      </c>
      <c r="C22" s="330" t="str">
        <f>VLOOKUP(B22,'пр.взвешивания'!B6:G41,2,FALSE)</f>
        <v>Юринская Вероника Андреевна</v>
      </c>
      <c r="D22" s="330" t="str">
        <f>VLOOKUP(B22,'пр.взвешивания'!B6:G55,3,FALSE)</f>
        <v>21.02.1989, КМС</v>
      </c>
      <c r="E22" s="330" t="str">
        <f>VLOOKUP(B22,'пр.взвешивания'!B6:G55,4,FALSE)</f>
        <v>СФО, Новосибирская, Новосибирск, МО</v>
      </c>
      <c r="F22" s="330" t="str">
        <f>VLOOKUP(B22,'пр.взвешивания'!B6:G55,5,FALSE)</f>
        <v>008801</v>
      </c>
      <c r="G22" s="330" t="str">
        <f>VLOOKUP(B22,'пр.взвешивания'!B6:G55,6,FALSE)</f>
        <v>Скарга Е.А., Ведерникова Е.В.</v>
      </c>
    </row>
    <row r="23" spans="1:7" ht="12.75">
      <c r="A23" s="329"/>
      <c r="B23" s="331"/>
      <c r="C23" s="330"/>
      <c r="D23" s="330"/>
      <c r="E23" s="330"/>
      <c r="F23" s="330"/>
      <c r="G23" s="330"/>
    </row>
    <row r="24" spans="1:7" ht="12.75">
      <c r="A24" s="329" t="s">
        <v>119</v>
      </c>
      <c r="B24" s="331">
        <v>2</v>
      </c>
      <c r="C24" s="330" t="str">
        <f>VLOOKUP(B24,'пр.взвешивания'!B6:G41,2,FALSE)</f>
        <v>Афанасьева Ирина Владимировна</v>
      </c>
      <c r="D24" s="330" t="str">
        <f>VLOOKUP(B24,'пр.взвешивания'!B6:G57,3,FALSE)</f>
        <v>13.03.1990, КМС</v>
      </c>
      <c r="E24" s="330" t="str">
        <f>VLOOKUP(B24,'пр.взвешивания'!B6:G57,4,FALSE)</f>
        <v>СФО, Кемеровская, Прокопьевск, МО</v>
      </c>
      <c r="F24" s="332">
        <f>VLOOKUP(B24,'пр.взвешивания'!B6:G57,5,FALSE)</f>
        <v>0</v>
      </c>
      <c r="G24" s="330" t="str">
        <f>VLOOKUP(B24,'пр.взвешивания'!B6:G57,6,FALSE)</f>
        <v>Сопрунов А.И.</v>
      </c>
    </row>
    <row r="25" spans="1:7" ht="12.75">
      <c r="A25" s="329"/>
      <c r="B25" s="331"/>
      <c r="C25" s="330"/>
      <c r="D25" s="330"/>
      <c r="E25" s="330"/>
      <c r="F25" s="332"/>
      <c r="G25" s="330"/>
    </row>
    <row r="26" spans="1:7" ht="12.75">
      <c r="A26" s="329" t="s">
        <v>119</v>
      </c>
      <c r="B26" s="331">
        <v>6</v>
      </c>
      <c r="C26" s="330" t="str">
        <f>VLOOKUP(B26,'пр.взвешивания'!B6:G41,2,FALSE)</f>
        <v>Плотникова Наталья Анатольевна</v>
      </c>
      <c r="D26" s="330" t="str">
        <f>VLOOKUP(B26,'пр.взвешивания'!B6:G59,3,FALSE)</f>
        <v>24.10.1991, КМС</v>
      </c>
      <c r="E26" s="330" t="str">
        <f>VLOOKUP(B26,'пр.взвешивания'!B6:G59,4,FALSE)</f>
        <v>СФО, Кемеровская, А-Судженск, МО</v>
      </c>
      <c r="F26" s="330" t="str">
        <f>VLOOKUP(B26,'пр.взвешивания'!B6:G59,5,FALSE)</f>
        <v>008711042</v>
      </c>
      <c r="G26" s="330" t="str">
        <f>VLOOKUP(B26,'пр.взвешивания'!B6:G59,6,FALSE)</f>
        <v>Попов А.Н.</v>
      </c>
    </row>
    <row r="27" spans="1:7" ht="12.75">
      <c r="A27" s="329"/>
      <c r="B27" s="331"/>
      <c r="C27" s="330"/>
      <c r="D27" s="330"/>
      <c r="E27" s="330"/>
      <c r="F27" s="330"/>
      <c r="G27" s="330"/>
    </row>
    <row r="28" spans="1:7" ht="12.75">
      <c r="A28" s="329" t="s">
        <v>119</v>
      </c>
      <c r="B28" s="331">
        <v>9</v>
      </c>
      <c r="C28" s="330" t="str">
        <f>VLOOKUP(B28,'пр.взвешивания'!B6:G41,2,FALSE)</f>
        <v>Фирсова Светлана Юрьевна</v>
      </c>
      <c r="D28" s="330" t="str">
        <f>VLOOKUP(B28,'пр.взвешивания'!B6:G61,3,FALSE)</f>
        <v>12.06.1990, КМС</v>
      </c>
      <c r="E28" s="330" t="str">
        <f>VLOOKUP(B28,'пр.взвешивания'!B6:G61,4,FALSE)</f>
        <v>СФО, Томская, Северск, МО</v>
      </c>
      <c r="F28" s="332">
        <f>VLOOKUP(B28,'пр.взвешивания'!B6:G61,5,FALSE)</f>
        <v>0</v>
      </c>
      <c r="G28" s="330" t="str">
        <f>VLOOKUP(B28,'пр.взвешивания'!B6:G61,6,FALSE)</f>
        <v>Вышегородцев Д.Е. Вахмистрова Н.А.</v>
      </c>
    </row>
    <row r="29" spans="1:7" ht="12.75">
      <c r="A29" s="329"/>
      <c r="B29" s="331"/>
      <c r="C29" s="330"/>
      <c r="D29" s="330"/>
      <c r="E29" s="330"/>
      <c r="F29" s="332"/>
      <c r="G29" s="330"/>
    </row>
    <row r="30" spans="1:7" ht="12.75">
      <c r="A30" s="329" t="s">
        <v>119</v>
      </c>
      <c r="B30" s="331">
        <v>12</v>
      </c>
      <c r="C30" s="330" t="str">
        <f>VLOOKUP(B30,'пр.взвешивания'!B6:G41,2,FALSE)</f>
        <v>Мишина Татьяна Евгеньевна</v>
      </c>
      <c r="D30" s="330" t="str">
        <f>VLOOKUP(B30,'пр.взвешивания'!B6:G63,3,FALSE)</f>
        <v>03.12.1990, КМС</v>
      </c>
      <c r="E30" s="330" t="str">
        <f>VLOOKUP(B30,'пр.взвешивания'!B6:G63,4,FALSE)</f>
        <v>СФО, Омская, Омск, МО</v>
      </c>
      <c r="F30" s="332">
        <f>VLOOKUP(B30,'пр.взвешивания'!B6:G63,5,FALSE)</f>
        <v>0</v>
      </c>
      <c r="G30" s="330" t="str">
        <f>VLOOKUP(B30,'пр.взвешивания'!B6:G63,6,FALSE)</f>
        <v>Мурзин В, Горбунов А.В.</v>
      </c>
    </row>
    <row r="31" spans="1:7" ht="12.75">
      <c r="A31" s="329"/>
      <c r="B31" s="331"/>
      <c r="C31" s="330"/>
      <c r="D31" s="330"/>
      <c r="E31" s="330"/>
      <c r="F31" s="332"/>
      <c r="G31" s="330"/>
    </row>
    <row r="32" spans="1:8" ht="12.75" hidden="1">
      <c r="A32" s="329"/>
      <c r="B32" s="331">
        <v>13</v>
      </c>
      <c r="C32" s="330">
        <f>VLOOKUP(B32,'пр.взвешивания'!B6:G41,2,FALSE)</f>
        <v>0</v>
      </c>
      <c r="D32" s="330">
        <f>VLOOKUP(B32,'пр.взвешивания'!B6:G65,3,FALSE)</f>
        <v>0</v>
      </c>
      <c r="E32" s="330">
        <f>VLOOKUP(B32,'пр.взвешивания'!B6:G65,4,FALSE)</f>
        <v>0</v>
      </c>
      <c r="F32" s="330">
        <f>VLOOKUP(B32,'пр.взвешивания'!B6:G65,5,FALSE)</f>
        <v>0</v>
      </c>
      <c r="G32" s="330">
        <f>VLOOKUP(B32,'пр.взвешивания'!B6:G65,6,FALSE)</f>
        <v>0</v>
      </c>
      <c r="H32" s="17"/>
    </row>
    <row r="33" spans="1:8" ht="12.75" hidden="1">
      <c r="A33" s="329"/>
      <c r="B33" s="331"/>
      <c r="C33" s="330"/>
      <c r="D33" s="330"/>
      <c r="E33" s="330"/>
      <c r="F33" s="330"/>
      <c r="G33" s="330"/>
      <c r="H33" s="17"/>
    </row>
    <row r="34" spans="1:8" ht="12.75">
      <c r="A34" s="15"/>
      <c r="H34" s="17"/>
    </row>
    <row r="35" spans="1:8" ht="12.75">
      <c r="A35" s="15"/>
      <c r="H35" s="17"/>
    </row>
    <row r="36" spans="1:8" ht="15.75">
      <c r="A36" s="41" t="str">
        <f>HYPERLINK('[1]реквизиты'!$A$6)</f>
        <v>Гл. судья, судья МК</v>
      </c>
      <c r="B36" s="42"/>
      <c r="C36" s="42"/>
      <c r="D36" s="17"/>
      <c r="E36" s="16"/>
      <c r="F36" s="16"/>
      <c r="G36" s="43" t="str">
        <f>HYPERLINK('[1]реквизиты'!$G$6)</f>
        <v>Горбунов А.В.</v>
      </c>
      <c r="H36" s="17"/>
    </row>
    <row r="37" spans="1:7" ht="15.75">
      <c r="A37" s="42"/>
      <c r="B37" s="42"/>
      <c r="C37" s="42"/>
      <c r="D37" s="17"/>
      <c r="E37" s="18"/>
      <c r="F37" s="18"/>
      <c r="G37" s="20" t="str">
        <f>HYPERLINK('[1]реквизиты'!$G$7)</f>
        <v>/Омск/</v>
      </c>
    </row>
    <row r="38" spans="1:7" ht="12.75">
      <c r="A38" s="45"/>
      <c r="B38" s="45"/>
      <c r="C38" s="45"/>
      <c r="D38" s="17"/>
      <c r="E38" s="21"/>
      <c r="F38" s="21"/>
      <c r="G38" s="17"/>
    </row>
    <row r="39" spans="1:7" ht="15.75">
      <c r="A39" s="41" t="str">
        <f>HYPERLINK('[2]реквизиты'!$A$22)</f>
        <v>Гл. секретарь, судья МК</v>
      </c>
      <c r="B39" s="42"/>
      <c r="C39" s="42"/>
      <c r="D39" s="17"/>
      <c r="E39" s="22"/>
      <c r="F39" s="22"/>
      <c r="G39" s="43" t="str">
        <f>HYPERLINK('[1]реквизиты'!$G$8)</f>
        <v>Трескин С.М.</v>
      </c>
    </row>
    <row r="40" spans="1:7" ht="12.75">
      <c r="A40" s="45"/>
      <c r="B40" s="45"/>
      <c r="C40" s="45"/>
      <c r="D40" s="17"/>
      <c r="E40" s="17"/>
      <c r="F40" s="17"/>
      <c r="G40" s="20" t="str">
        <f>HYPERLINK('[1]реквизиты'!$G$9)</f>
        <v>/Бийск/</v>
      </c>
    </row>
  </sheetData>
  <sheetProtection/>
  <mergeCells count="103">
    <mergeCell ref="A2:C2"/>
    <mergeCell ref="D2:G2"/>
    <mergeCell ref="F4:G4"/>
    <mergeCell ref="B4:C4"/>
    <mergeCell ref="A26:A27"/>
    <mergeCell ref="B26:B27"/>
    <mergeCell ref="A30:A31"/>
    <mergeCell ref="B30:B31"/>
    <mergeCell ref="B28:B29"/>
    <mergeCell ref="C30:C31"/>
    <mergeCell ref="D30:D31"/>
    <mergeCell ref="E20:E21"/>
    <mergeCell ref="E22:E23"/>
    <mergeCell ref="C28:C29"/>
    <mergeCell ref="C26:C27"/>
    <mergeCell ref="D26:D27"/>
    <mergeCell ref="E26:E27"/>
    <mergeCell ref="G22:G23"/>
    <mergeCell ref="A24:A25"/>
    <mergeCell ref="B24:B25"/>
    <mergeCell ref="A22:A23"/>
    <mergeCell ref="B22:B23"/>
    <mergeCell ref="C22:C23"/>
    <mergeCell ref="D22:D23"/>
    <mergeCell ref="C24:C25"/>
    <mergeCell ref="F24:F25"/>
    <mergeCell ref="A20:A21"/>
    <mergeCell ref="B20:B21"/>
    <mergeCell ref="C20:C21"/>
    <mergeCell ref="D20:D21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A6:A7"/>
    <mergeCell ref="B6:B7"/>
    <mergeCell ref="C6:C7"/>
    <mergeCell ref="D6:D7"/>
    <mergeCell ref="G20:G21"/>
    <mergeCell ref="G8:G9"/>
    <mergeCell ref="G10:G11"/>
    <mergeCell ref="G12:G13"/>
    <mergeCell ref="G14:G15"/>
    <mergeCell ref="F14:F15"/>
    <mergeCell ref="F16:F17"/>
    <mergeCell ref="G16:G17"/>
    <mergeCell ref="G18:G19"/>
    <mergeCell ref="F6:F7"/>
    <mergeCell ref="F8:F9"/>
    <mergeCell ref="F10:F11"/>
    <mergeCell ref="F12:F13"/>
    <mergeCell ref="F26:F27"/>
    <mergeCell ref="F18:F19"/>
    <mergeCell ref="F20:F21"/>
    <mergeCell ref="F22:F23"/>
    <mergeCell ref="D32:D33"/>
    <mergeCell ref="E32:E33"/>
    <mergeCell ref="G24:G25"/>
    <mergeCell ref="G26:G27"/>
    <mergeCell ref="D24:D25"/>
    <mergeCell ref="F28:F29"/>
    <mergeCell ref="D28:D29"/>
    <mergeCell ref="E28:E29"/>
    <mergeCell ref="G28:G29"/>
    <mergeCell ref="E24:E25"/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337" t="str">
        <f>HYPERLINK('[1]реквизиты'!$A$2)</f>
        <v>Чемпионат Сибирского Федерального округа по самбо среди женщин</v>
      </c>
      <c r="B1" s="338"/>
      <c r="C1" s="338"/>
      <c r="D1" s="338"/>
      <c r="E1" s="338"/>
      <c r="F1" s="338"/>
      <c r="G1" s="338"/>
      <c r="H1" s="1"/>
      <c r="I1" s="1"/>
    </row>
    <row r="2" spans="1:9" ht="18" customHeight="1">
      <c r="A2" s="339" t="str">
        <f>HYPERLINK('[1]реквизиты'!$A$3)</f>
        <v>10-11 декабря 2009 г.    г.Новокузнецк</v>
      </c>
      <c r="B2" s="339"/>
      <c r="C2" s="339"/>
      <c r="D2" s="339"/>
      <c r="E2" s="339"/>
      <c r="F2" s="339"/>
      <c r="G2" s="339"/>
      <c r="H2" s="341"/>
      <c r="I2" s="341"/>
    </row>
    <row r="3" ht="23.25" customHeight="1">
      <c r="E3" s="59" t="s">
        <v>95</v>
      </c>
    </row>
    <row r="4" spans="1:7" ht="12.75">
      <c r="A4" s="269" t="s">
        <v>0</v>
      </c>
      <c r="B4" s="269" t="s">
        <v>1</v>
      </c>
      <c r="C4" s="269" t="s">
        <v>2</v>
      </c>
      <c r="D4" s="269" t="s">
        <v>3</v>
      </c>
      <c r="E4" s="269" t="s">
        <v>4</v>
      </c>
      <c r="F4" s="269" t="s">
        <v>5</v>
      </c>
      <c r="G4" s="269" t="s">
        <v>6</v>
      </c>
    </row>
    <row r="5" spans="1:7" ht="12.75">
      <c r="A5" s="269"/>
      <c r="B5" s="269"/>
      <c r="C5" s="269"/>
      <c r="D5" s="269"/>
      <c r="E5" s="269"/>
      <c r="F5" s="269"/>
      <c r="G5" s="269"/>
    </row>
    <row r="6" spans="1:7" ht="12.75" customHeight="1">
      <c r="A6" s="269">
        <v>1</v>
      </c>
      <c r="B6" s="342">
        <v>1</v>
      </c>
      <c r="C6" s="328" t="s">
        <v>55</v>
      </c>
      <c r="D6" s="269" t="s">
        <v>56</v>
      </c>
      <c r="E6" s="154" t="s">
        <v>52</v>
      </c>
      <c r="F6" s="279" t="s">
        <v>57</v>
      </c>
      <c r="G6" s="340" t="s">
        <v>58</v>
      </c>
    </row>
    <row r="7" spans="1:7" ht="12.75">
      <c r="A7" s="269"/>
      <c r="B7" s="342"/>
      <c r="C7" s="328"/>
      <c r="D7" s="269"/>
      <c r="E7" s="154"/>
      <c r="F7" s="279"/>
      <c r="G7" s="340"/>
    </row>
    <row r="8" spans="1:7" ht="12.75" customHeight="1">
      <c r="A8" s="269">
        <v>2</v>
      </c>
      <c r="B8" s="342">
        <v>2</v>
      </c>
      <c r="C8" s="328" t="s">
        <v>59</v>
      </c>
      <c r="D8" s="269" t="s">
        <v>60</v>
      </c>
      <c r="E8" s="154" t="s">
        <v>61</v>
      </c>
      <c r="F8" s="279"/>
      <c r="G8" s="340" t="s">
        <v>62</v>
      </c>
    </row>
    <row r="9" spans="1:7" ht="12.75">
      <c r="A9" s="269"/>
      <c r="B9" s="342"/>
      <c r="C9" s="328"/>
      <c r="D9" s="269"/>
      <c r="E9" s="154"/>
      <c r="F9" s="279"/>
      <c r="G9" s="340"/>
    </row>
    <row r="10" spans="1:7" ht="12.75" customHeight="1">
      <c r="A10" s="269">
        <v>3</v>
      </c>
      <c r="B10" s="342">
        <v>3</v>
      </c>
      <c r="C10" s="328" t="s">
        <v>93</v>
      </c>
      <c r="D10" s="269" t="s">
        <v>94</v>
      </c>
      <c r="E10" s="154" t="s">
        <v>76</v>
      </c>
      <c r="F10" s="279"/>
      <c r="G10" s="340" t="s">
        <v>78</v>
      </c>
    </row>
    <row r="11" spans="1:7" ht="12.75">
      <c r="A11" s="269"/>
      <c r="B11" s="342"/>
      <c r="C11" s="328"/>
      <c r="D11" s="269"/>
      <c r="E11" s="154"/>
      <c r="F11" s="279"/>
      <c r="G11" s="340"/>
    </row>
    <row r="12" spans="1:7" ht="12.75" customHeight="1">
      <c r="A12" s="269">
        <v>4</v>
      </c>
      <c r="B12" s="342">
        <v>4</v>
      </c>
      <c r="C12" s="328" t="s">
        <v>72</v>
      </c>
      <c r="D12" s="269" t="s">
        <v>73</v>
      </c>
      <c r="E12" s="154" t="s">
        <v>52</v>
      </c>
      <c r="F12" s="279"/>
      <c r="G12" s="340" t="s">
        <v>74</v>
      </c>
    </row>
    <row r="13" spans="1:7" ht="12.75">
      <c r="A13" s="269"/>
      <c r="B13" s="342"/>
      <c r="C13" s="328"/>
      <c r="D13" s="269"/>
      <c r="E13" s="154"/>
      <c r="F13" s="279"/>
      <c r="G13" s="340"/>
    </row>
    <row r="14" spans="1:7" ht="12.75" customHeight="1">
      <c r="A14" s="269">
        <v>5</v>
      </c>
      <c r="B14" s="342">
        <v>5</v>
      </c>
      <c r="C14" s="328" t="s">
        <v>75</v>
      </c>
      <c r="D14" s="269" t="s">
        <v>120</v>
      </c>
      <c r="E14" s="154" t="s">
        <v>76</v>
      </c>
      <c r="F14" s="279" t="s">
        <v>77</v>
      </c>
      <c r="G14" s="340" t="s">
        <v>78</v>
      </c>
    </row>
    <row r="15" spans="1:7" ht="12.75">
      <c r="A15" s="269"/>
      <c r="B15" s="342"/>
      <c r="C15" s="328"/>
      <c r="D15" s="269"/>
      <c r="E15" s="154"/>
      <c r="F15" s="279"/>
      <c r="G15" s="340"/>
    </row>
    <row r="16" spans="1:7" ht="12.75" customHeight="1">
      <c r="A16" s="269">
        <v>6</v>
      </c>
      <c r="B16" s="342">
        <v>6</v>
      </c>
      <c r="C16" s="328" t="s">
        <v>81</v>
      </c>
      <c r="D16" s="269" t="s">
        <v>82</v>
      </c>
      <c r="E16" s="154" t="s">
        <v>83</v>
      </c>
      <c r="F16" s="279" t="s">
        <v>84</v>
      </c>
      <c r="G16" s="340" t="s">
        <v>85</v>
      </c>
    </row>
    <row r="17" spans="1:7" ht="12.75">
      <c r="A17" s="269"/>
      <c r="B17" s="342"/>
      <c r="C17" s="328"/>
      <c r="D17" s="269"/>
      <c r="E17" s="154"/>
      <c r="F17" s="279"/>
      <c r="G17" s="340"/>
    </row>
    <row r="18" spans="1:7" ht="12.75" customHeight="1">
      <c r="A18" s="269">
        <v>7</v>
      </c>
      <c r="B18" s="342">
        <v>7</v>
      </c>
      <c r="C18" s="328" t="s">
        <v>79</v>
      </c>
      <c r="D18" s="269" t="s">
        <v>60</v>
      </c>
      <c r="E18" s="154" t="s">
        <v>52</v>
      </c>
      <c r="F18" s="279"/>
      <c r="G18" s="340" t="s">
        <v>80</v>
      </c>
    </row>
    <row r="19" spans="1:7" ht="12.75">
      <c r="A19" s="269"/>
      <c r="B19" s="342"/>
      <c r="C19" s="328"/>
      <c r="D19" s="269"/>
      <c r="E19" s="154"/>
      <c r="F19" s="279"/>
      <c r="G19" s="340"/>
    </row>
    <row r="20" spans="1:7" ht="12.75" customHeight="1">
      <c r="A20" s="269">
        <v>8</v>
      </c>
      <c r="B20" s="342">
        <v>8</v>
      </c>
      <c r="C20" s="328" t="s">
        <v>68</v>
      </c>
      <c r="D20" s="269" t="s">
        <v>69</v>
      </c>
      <c r="E20" s="154" t="s">
        <v>70</v>
      </c>
      <c r="F20" s="279"/>
      <c r="G20" s="340" t="s">
        <v>71</v>
      </c>
    </row>
    <row r="21" spans="1:7" ht="12.75">
      <c r="A21" s="269"/>
      <c r="B21" s="342"/>
      <c r="C21" s="328"/>
      <c r="D21" s="269"/>
      <c r="E21" s="154"/>
      <c r="F21" s="279"/>
      <c r="G21" s="340"/>
    </row>
    <row r="22" spans="1:8" ht="12.75" customHeight="1">
      <c r="A22" s="269">
        <v>9</v>
      </c>
      <c r="B22" s="342">
        <v>9</v>
      </c>
      <c r="C22" s="328" t="s">
        <v>89</v>
      </c>
      <c r="D22" s="343" t="s">
        <v>90</v>
      </c>
      <c r="E22" s="154" t="s">
        <v>91</v>
      </c>
      <c r="F22" s="279"/>
      <c r="G22" s="340" t="s">
        <v>92</v>
      </c>
      <c r="H22" s="2"/>
    </row>
    <row r="23" spans="1:8" ht="12.75">
      <c r="A23" s="269"/>
      <c r="B23" s="342"/>
      <c r="C23" s="328"/>
      <c r="D23" s="269"/>
      <c r="E23" s="154"/>
      <c r="F23" s="279"/>
      <c r="G23" s="340"/>
      <c r="H23" s="2"/>
    </row>
    <row r="24" spans="1:8" ht="12.75" customHeight="1">
      <c r="A24" s="269">
        <v>10</v>
      </c>
      <c r="B24" s="342">
        <v>10</v>
      </c>
      <c r="C24" s="328" t="s">
        <v>50</v>
      </c>
      <c r="D24" s="269" t="s">
        <v>51</v>
      </c>
      <c r="E24" s="154" t="s">
        <v>52</v>
      </c>
      <c r="F24" s="279" t="s">
        <v>53</v>
      </c>
      <c r="G24" s="340" t="s">
        <v>54</v>
      </c>
      <c r="H24" s="2"/>
    </row>
    <row r="25" spans="1:8" ht="12.75">
      <c r="A25" s="269"/>
      <c r="B25" s="342"/>
      <c r="C25" s="328"/>
      <c r="D25" s="269"/>
      <c r="E25" s="154"/>
      <c r="F25" s="279"/>
      <c r="G25" s="340"/>
      <c r="H25" s="2"/>
    </row>
    <row r="26" spans="1:8" ht="12.75" customHeight="1">
      <c r="A26" s="269">
        <v>11</v>
      </c>
      <c r="B26" s="342">
        <v>11</v>
      </c>
      <c r="C26" s="328" t="s">
        <v>63</v>
      </c>
      <c r="D26" s="269" t="s">
        <v>64</v>
      </c>
      <c r="E26" s="154" t="s">
        <v>65</v>
      </c>
      <c r="F26" s="279" t="s">
        <v>66</v>
      </c>
      <c r="G26" s="340" t="s">
        <v>67</v>
      </c>
      <c r="H26" s="2"/>
    </row>
    <row r="27" spans="1:8" ht="12.75">
      <c r="A27" s="269"/>
      <c r="B27" s="342"/>
      <c r="C27" s="328"/>
      <c r="D27" s="269"/>
      <c r="E27" s="154"/>
      <c r="F27" s="279"/>
      <c r="G27" s="340"/>
      <c r="H27" s="2"/>
    </row>
    <row r="28" spans="1:8" ht="12.75" customHeight="1">
      <c r="A28" s="269">
        <v>12</v>
      </c>
      <c r="B28" s="342">
        <v>12</v>
      </c>
      <c r="C28" s="328" t="s">
        <v>96</v>
      </c>
      <c r="D28" s="269" t="s">
        <v>86</v>
      </c>
      <c r="E28" s="154" t="s">
        <v>87</v>
      </c>
      <c r="F28" s="279"/>
      <c r="G28" s="340" t="s">
        <v>88</v>
      </c>
      <c r="H28" s="2"/>
    </row>
    <row r="29" spans="1:8" ht="12.75">
      <c r="A29" s="269"/>
      <c r="B29" s="342"/>
      <c r="C29" s="328"/>
      <c r="D29" s="269"/>
      <c r="E29" s="154"/>
      <c r="F29" s="279"/>
      <c r="G29" s="340"/>
      <c r="H29" s="2"/>
    </row>
    <row r="30" spans="1:8" ht="12.75" customHeight="1">
      <c r="A30" s="269">
        <v>13</v>
      </c>
      <c r="B30" s="342">
        <v>13</v>
      </c>
      <c r="C30" s="340"/>
      <c r="D30" s="269"/>
      <c r="E30" s="154"/>
      <c r="F30" s="279"/>
      <c r="G30" s="340"/>
      <c r="H30" s="2"/>
    </row>
    <row r="31" spans="1:8" ht="12.75">
      <c r="A31" s="269"/>
      <c r="B31" s="342"/>
      <c r="C31" s="340"/>
      <c r="D31" s="269"/>
      <c r="E31" s="154"/>
      <c r="F31" s="279"/>
      <c r="G31" s="340"/>
      <c r="H31" s="2"/>
    </row>
    <row r="32" spans="1:8" ht="12.75">
      <c r="A32" s="336"/>
      <c r="B32" s="336"/>
      <c r="C32" s="336"/>
      <c r="D32" s="336"/>
      <c r="E32" s="336"/>
      <c r="F32" s="336"/>
      <c r="G32" s="336"/>
      <c r="H32" s="2"/>
    </row>
    <row r="33" spans="1:8" ht="12.75">
      <c r="A33" s="336"/>
      <c r="B33" s="336"/>
      <c r="C33" s="336"/>
      <c r="D33" s="336"/>
      <c r="E33" s="336"/>
      <c r="F33" s="336"/>
      <c r="G33" s="336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sheetProtection/>
  <mergeCells count="108">
    <mergeCell ref="A26:A27"/>
    <mergeCell ref="B26:B27"/>
    <mergeCell ref="C26:C27"/>
    <mergeCell ref="F30:F31"/>
    <mergeCell ref="C30:C31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G24:G25"/>
    <mergeCell ref="D26:D27"/>
    <mergeCell ref="E26:E27"/>
    <mergeCell ref="F26:F27"/>
    <mergeCell ref="G26:G27"/>
    <mergeCell ref="E24:E25"/>
    <mergeCell ref="F24:F25"/>
    <mergeCell ref="A24:A25"/>
    <mergeCell ref="B24:B25"/>
    <mergeCell ref="C24:C25"/>
    <mergeCell ref="D24:D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A10:A11"/>
    <mergeCell ref="B10:B11"/>
    <mergeCell ref="C10:C11"/>
    <mergeCell ref="D10:D11"/>
    <mergeCell ref="E10:E11"/>
    <mergeCell ref="F10:F11"/>
    <mergeCell ref="G10:G11"/>
    <mergeCell ref="C12:C13"/>
    <mergeCell ref="D12:D13"/>
    <mergeCell ref="E12:E13"/>
    <mergeCell ref="G12:G13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E32:E33"/>
    <mergeCell ref="D30:D31"/>
    <mergeCell ref="E30:E31"/>
    <mergeCell ref="G4:G5"/>
    <mergeCell ref="F32:F33"/>
    <mergeCell ref="G32:G33"/>
    <mergeCell ref="E8:E9"/>
    <mergeCell ref="F8:F9"/>
    <mergeCell ref="F12:F13"/>
    <mergeCell ref="G8:G9"/>
    <mergeCell ref="A1:G1"/>
    <mergeCell ref="B4:B5"/>
    <mergeCell ref="C4:C5"/>
    <mergeCell ref="D4:D5"/>
    <mergeCell ref="E4:E5"/>
    <mergeCell ref="A2:G2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2009-12-11T17:19:23Z</cp:lastPrinted>
  <dcterms:created xsi:type="dcterms:W3CDTF">1996-10-08T23:32:33Z</dcterms:created>
  <dcterms:modified xsi:type="dcterms:W3CDTF">2009-12-11T17:19:30Z</dcterms:modified>
  <cp:category/>
  <cp:version/>
  <cp:contentType/>
  <cp:contentStatus/>
</cp:coreProperties>
</file>