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круги" sheetId="2" r:id="rId2"/>
    <sheet name="пр.взвешивания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<sst xmlns="http://schemas.openxmlformats.org/spreadsheetml/2006/main" count="75" uniqueCount="44">
  <si>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</si>
  <si>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</si>
  <si>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</si>
  <si>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</si>
  <si>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</si>
  <si>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</si>
  <si>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</si>
  <si>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</si>
  <si>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</si>
  <si>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</si>
  <si>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</si>
  <si>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</si>
  <si>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</si>
  <si>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</si>
  <si>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</si>
  <si>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МЕСТО</t>
  </si>
  <si>
    <t>СОСТАВ ПАР ПО КРУГАМ</t>
  </si>
  <si>
    <t>1 КРУГ</t>
  </si>
  <si>
    <t>Кол-во баллов</t>
  </si>
  <si>
    <t>2 КРУГ</t>
  </si>
  <si>
    <t>3 КРУГ</t>
  </si>
  <si>
    <t xml:space="preserve">ПРОТОКОЛ ХОДА СОРЕВНОВАНИЙ                                                                                                                                          </t>
  </si>
  <si>
    <t xml:space="preserve">ИТОГОВЫЙ ПРОТОКОЛ                                                                                                                                                          </t>
  </si>
  <si>
    <t>ВСЕРОССИЙСКАЯ ФЕДЕРАЦИЯ САМБО</t>
  </si>
  <si>
    <t>Сизикова Мария Евгеньевна</t>
  </si>
  <si>
    <t>10.01.1990, КМС</t>
  </si>
  <si>
    <t>СФО, Новосибирская, Новосибирск, МО</t>
  </si>
  <si>
    <t xml:space="preserve">Бурнашова Л.Б., </t>
  </si>
  <si>
    <t>Татару-Коваленко Ольга Владимировна</t>
  </si>
  <si>
    <t>10.06.1974, МСМК</t>
  </si>
  <si>
    <t>СФО, Красноярский, Канск, МО</t>
  </si>
  <si>
    <t>Ледже А.Б.</t>
  </si>
  <si>
    <t>Демичева Екатерина Олеговна</t>
  </si>
  <si>
    <t>01.12.1991, КМС</t>
  </si>
  <si>
    <t>СФО, Иркутская, Ангарск</t>
  </si>
  <si>
    <t>008713038</t>
  </si>
  <si>
    <t>Карпова Н.В.</t>
  </si>
  <si>
    <t>в.к.  +80   кг.</t>
  </si>
  <si>
    <t>свободна</t>
  </si>
  <si>
    <t>1,20</t>
  </si>
  <si>
    <t>0</t>
  </si>
  <si>
    <t>0,10</t>
  </si>
  <si>
    <t>4</t>
  </si>
  <si>
    <t>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</si>
</sst>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2"/>
    </font>
    <font>
      <b/>
      <i/>
      <sz val="16"/>
      <name val="BrushScriptUkrain"/>
      <family val="1"/>
    </font>
    <font>
      <b/>
      <sz val="16"/>
      <color indexed="10"/>
      <name val="CyrillicOld"/>
      <family val="0"/>
    </font>
    <font>
      <b/>
      <i/>
      <sz val="14"/>
      <name val="a_BosaNovaCps"/>
      <family val="5"/>
    </font>
    <font>
      <b/>
      <sz val="12"/>
      <color indexed="9"/>
      <name val="Arial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42" applyFont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6" fillId="0" borderId="13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15" xfId="42" applyNumberFormat="1" applyFont="1" applyBorder="1" applyAlignment="1" applyProtection="1">
      <alignment horizontal="center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Border="1" applyAlignment="1" applyProtection="1">
      <alignment vertical="center" wrapText="1"/>
      <protection/>
    </xf>
    <xf numFmtId="0" fontId="6" fillId="0" borderId="0" xfId="42" applyFont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12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42" applyFont="1" applyAlignment="1" applyProtection="1">
      <alignment/>
      <protection/>
    </xf>
    <xf numFmtId="0" fontId="5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2" fillId="0" borderId="16" xfId="42" applyNumberFormat="1" applyFont="1" applyBorder="1" applyAlignment="1" applyProtection="1">
      <alignment horizontal="center"/>
      <protection/>
    </xf>
    <xf numFmtId="0" fontId="2" fillId="0" borderId="12" xfId="42" applyNumberFormat="1" applyFont="1" applyBorder="1" applyAlignment="1" applyProtection="1">
      <alignment horizontal="center"/>
      <protection/>
    </xf>
    <xf numFmtId="0" fontId="0" fillId="0" borderId="13" xfId="42" applyNumberFormat="1" applyFont="1" applyBorder="1" applyAlignment="1" applyProtection="1">
      <alignment horizontal="center"/>
      <protection/>
    </xf>
    <xf numFmtId="0" fontId="2" fillId="21" borderId="12" xfId="42" applyNumberFormat="1" applyFont="1" applyFill="1" applyBorder="1" applyAlignment="1" applyProtection="1">
      <alignment horizontal="center"/>
      <protection/>
    </xf>
    <xf numFmtId="0" fontId="0" fillId="21" borderId="17" xfId="42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49" fontId="2" fillId="0" borderId="18" xfId="42" applyNumberFormat="1" applyFont="1" applyBorder="1" applyAlignment="1" applyProtection="1">
      <alignment horizontal="center"/>
      <protection/>
    </xf>
    <xf numFmtId="49" fontId="0" fillId="0" borderId="19" xfId="42" applyNumberFormat="1" applyFont="1" applyBorder="1" applyAlignment="1" applyProtection="1">
      <alignment horizontal="center"/>
      <protection/>
    </xf>
    <xf numFmtId="49" fontId="2" fillId="0" borderId="20" xfId="42" applyNumberFormat="1" applyFont="1" applyBorder="1" applyAlignment="1" applyProtection="1">
      <alignment horizontal="center"/>
      <protection/>
    </xf>
    <xf numFmtId="49" fontId="2" fillId="21" borderId="20" xfId="42" applyNumberFormat="1" applyFont="1" applyFill="1" applyBorder="1" applyAlignment="1" applyProtection="1">
      <alignment horizontal="center"/>
      <protection/>
    </xf>
    <xf numFmtId="49" fontId="0" fillId="21" borderId="21" xfId="42" applyNumberFormat="1" applyFont="1" applyFill="1" applyBorder="1" applyAlignment="1" applyProtection="1">
      <alignment horizontal="center"/>
      <protection/>
    </xf>
    <xf numFmtId="49" fontId="0" fillId="0" borderId="22" xfId="42" applyNumberFormat="1" applyFont="1" applyBorder="1" applyAlignment="1" applyProtection="1">
      <alignment horizontal="center"/>
      <protection/>
    </xf>
    <xf numFmtId="49" fontId="2" fillId="21" borderId="23" xfId="0" applyNumberFormat="1" applyFont="1" applyFill="1" applyBorder="1" applyAlignment="1">
      <alignment horizontal="center"/>
    </xf>
    <xf numFmtId="49" fontId="0" fillId="21" borderId="24" xfId="0" applyNumberFormat="1" applyFont="1" applyFill="1" applyBorder="1" applyAlignment="1">
      <alignment horizontal="center"/>
    </xf>
    <xf numFmtId="49" fontId="2" fillId="0" borderId="25" xfId="42" applyNumberFormat="1" applyFont="1" applyBorder="1" applyAlignment="1" applyProtection="1">
      <alignment horizontal="center"/>
      <protection/>
    </xf>
    <xf numFmtId="49" fontId="0" fillId="0" borderId="26" xfId="42" applyNumberFormat="1" applyFont="1" applyBorder="1" applyAlignment="1" applyProtection="1">
      <alignment horizontal="center"/>
      <protection/>
    </xf>
    <xf numFmtId="49" fontId="0" fillId="0" borderId="27" xfId="42" applyNumberFormat="1" applyFont="1" applyBorder="1" applyAlignment="1" applyProtection="1">
      <alignment horizontal="center"/>
      <protection/>
    </xf>
    <xf numFmtId="49" fontId="2" fillId="0" borderId="11" xfId="0" applyNumberFormat="1" applyFont="1" applyBorder="1" applyAlignment="1">
      <alignment horizontal="center"/>
    </xf>
    <xf numFmtId="49" fontId="2" fillId="0" borderId="28" xfId="42" applyNumberFormat="1" applyFont="1" applyBorder="1" applyAlignment="1" applyProtection="1">
      <alignment horizontal="center"/>
      <protection/>
    </xf>
    <xf numFmtId="49" fontId="0" fillId="0" borderId="15" xfId="42" applyNumberFormat="1" applyFont="1" applyBorder="1" applyAlignment="1" applyProtection="1">
      <alignment horizontal="center"/>
      <protection/>
    </xf>
    <xf numFmtId="49" fontId="2" fillId="21" borderId="29" xfId="0" applyNumberFormat="1" applyFont="1" applyFill="1" applyBorder="1" applyAlignment="1">
      <alignment horizontal="center"/>
    </xf>
    <xf numFmtId="49" fontId="0" fillId="21" borderId="30" xfId="0" applyNumberFormat="1" applyFont="1" applyFill="1" applyBorder="1" applyAlignment="1">
      <alignment horizontal="center"/>
    </xf>
    <xf numFmtId="49" fontId="2" fillId="0" borderId="29" xfId="42" applyNumberFormat="1" applyFont="1" applyBorder="1" applyAlignment="1" applyProtection="1">
      <alignment horizontal="center"/>
      <protection/>
    </xf>
    <xf numFmtId="49" fontId="0" fillId="0" borderId="30" xfId="0" applyNumberFormat="1" applyFont="1" applyFill="1" applyBorder="1" applyAlignment="1">
      <alignment horizontal="center"/>
    </xf>
    <xf numFmtId="49" fontId="2" fillId="0" borderId="29" xfId="42" applyNumberFormat="1" applyFont="1" applyFill="1" applyBorder="1" applyAlignment="1" applyProtection="1">
      <alignment horizontal="center"/>
      <protection/>
    </xf>
    <xf numFmtId="49" fontId="0" fillId="0" borderId="31" xfId="42" applyNumberFormat="1" applyFont="1" applyFill="1" applyBorder="1" applyAlignment="1" applyProtection="1">
      <alignment horizontal="center"/>
      <protection/>
    </xf>
    <xf numFmtId="0" fontId="13" fillId="0" borderId="0" xfId="0" applyFont="1" applyAlignment="1">
      <alignment horizontal="center" vertical="center"/>
    </xf>
    <xf numFmtId="0" fontId="14" fillId="4" borderId="32" xfId="42" applyNumberFormat="1" applyFont="1" applyFill="1" applyBorder="1" applyAlignment="1" applyProtection="1">
      <alignment horizontal="center" vertical="center" wrapText="1"/>
      <protection/>
    </xf>
    <xf numFmtId="0" fontId="14" fillId="4" borderId="33" xfId="42" applyNumberFormat="1" applyFont="1" applyFill="1" applyBorder="1" applyAlignment="1" applyProtection="1">
      <alignment horizontal="center" vertical="center" wrapText="1"/>
      <protection/>
    </xf>
    <xf numFmtId="0" fontId="14" fillId="4" borderId="34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3" fillId="0" borderId="44" xfId="0" applyNumberFormat="1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7" fillId="0" borderId="44" xfId="0" applyNumberFormat="1" applyFont="1" applyBorder="1" applyAlignment="1">
      <alignment horizontal="center" vertical="center" wrapText="1"/>
    </xf>
    <xf numFmtId="0" fontId="37" fillId="0" borderId="45" xfId="0" applyNumberFormat="1" applyFont="1" applyBorder="1" applyAlignment="1">
      <alignment horizontal="center" vertical="center" wrapText="1"/>
    </xf>
    <xf numFmtId="0" fontId="37" fillId="0" borderId="49" xfId="0" applyNumberFormat="1" applyFont="1" applyBorder="1" applyAlignment="1">
      <alignment horizontal="center" vertical="center" wrapText="1"/>
    </xf>
    <xf numFmtId="0" fontId="37" fillId="0" borderId="50" xfId="0" applyNumberFormat="1" applyFont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0" fillId="0" borderId="52" xfId="0" applyNumberFormat="1" applyFont="1" applyBorder="1" applyAlignment="1">
      <alignment horizontal="center" vertical="center" wrapText="1"/>
    </xf>
    <xf numFmtId="0" fontId="0" fillId="0" borderId="53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left" vertical="center" wrapText="1"/>
      <protection/>
    </xf>
    <xf numFmtId="0" fontId="2" fillId="0" borderId="53" xfId="0" applyFont="1" applyBorder="1" applyAlignment="1">
      <alignment horizontal="left" vertical="center" wrapText="1"/>
    </xf>
    <xf numFmtId="0" fontId="0" fillId="0" borderId="55" xfId="42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>
      <alignment horizontal="center" vertical="center" wrapText="1"/>
    </xf>
    <xf numFmtId="0" fontId="0" fillId="0" borderId="40" xfId="42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2" fillId="0" borderId="56" xfId="0" applyFont="1" applyBorder="1" applyAlignment="1">
      <alignment horizontal="center" vertical="center" wrapText="1"/>
    </xf>
    <xf numFmtId="0" fontId="0" fillId="0" borderId="52" xfId="42" applyFont="1" applyBorder="1" applyAlignment="1" applyProtection="1">
      <alignment horizontal="left" vertical="center" wrapText="1"/>
      <protection/>
    </xf>
    <xf numFmtId="0" fontId="2" fillId="0" borderId="57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35" fillId="0" borderId="59" xfId="42" applyFont="1" applyBorder="1" applyAlignment="1" applyProtection="1">
      <alignment horizontal="left" vertical="center" wrapText="1"/>
      <protection/>
    </xf>
    <xf numFmtId="0" fontId="36" fillId="0" borderId="60" xfId="0" applyFont="1" applyBorder="1" applyAlignment="1">
      <alignment horizontal="left" vertical="center" wrapText="1"/>
    </xf>
    <xf numFmtId="0" fontId="35" fillId="0" borderId="26" xfId="42" applyFont="1" applyBorder="1" applyAlignment="1" applyProtection="1">
      <alignment horizontal="center" vertical="center" wrapText="1"/>
      <protection/>
    </xf>
    <xf numFmtId="0" fontId="36" fillId="0" borderId="61" xfId="0" applyFont="1" applyBorder="1" applyAlignment="1">
      <alignment horizontal="center" vertical="center" wrapText="1"/>
    </xf>
    <xf numFmtId="0" fontId="35" fillId="0" borderId="62" xfId="42" applyFont="1" applyBorder="1" applyAlignment="1" applyProtection="1">
      <alignment horizontal="center" vertical="center" wrapText="1"/>
      <protection/>
    </xf>
    <xf numFmtId="0" fontId="36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7" fillId="0" borderId="48" xfId="0" applyFont="1" applyFill="1" applyBorder="1" applyAlignment="1">
      <alignment horizontal="center" vertical="center" wrapText="1"/>
    </xf>
    <xf numFmtId="0" fontId="37" fillId="0" borderId="44" xfId="0" applyFont="1" applyFill="1" applyBorder="1" applyAlignment="1">
      <alignment horizontal="center" vertical="center" wrapText="1"/>
    </xf>
    <xf numFmtId="0" fontId="37" fillId="0" borderId="63" xfId="0" applyFont="1" applyFill="1" applyBorder="1" applyAlignment="1">
      <alignment horizontal="center" vertical="center" wrapText="1"/>
    </xf>
    <xf numFmtId="0" fontId="37" fillId="0" borderId="49" xfId="0" applyFont="1" applyFill="1" applyBorder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37" fillId="0" borderId="53" xfId="0" applyFont="1" applyFill="1" applyBorder="1" applyAlignment="1">
      <alignment horizontal="left" vertical="center" wrapText="1"/>
    </xf>
    <xf numFmtId="0" fontId="37" fillId="0" borderId="60" xfId="0" applyFont="1" applyFill="1" applyBorder="1" applyAlignment="1">
      <alignment horizontal="left" vertical="center" wrapText="1"/>
    </xf>
    <xf numFmtId="0" fontId="9" fillId="0" borderId="56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5" fillId="24" borderId="32" xfId="42" applyFont="1" applyFill="1" applyBorder="1" applyAlignment="1" applyProtection="1">
      <alignment horizontal="center" vertical="center"/>
      <protection/>
    </xf>
    <xf numFmtId="0" fontId="15" fillId="24" borderId="34" xfId="0" applyFont="1" applyFill="1" applyBorder="1" applyAlignment="1">
      <alignment horizontal="center" vertical="center"/>
    </xf>
    <xf numFmtId="0" fontId="8" fillId="0" borderId="47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37" fillId="0" borderId="44" xfId="0" applyNumberFormat="1" applyFont="1" applyFill="1" applyBorder="1" applyAlignment="1">
      <alignment horizontal="center" vertical="center" wrapText="1"/>
    </xf>
    <xf numFmtId="0" fontId="37" fillId="0" borderId="49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49" fontId="8" fillId="0" borderId="4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4" xfId="42" applyFont="1" applyBorder="1" applyAlignment="1" applyProtection="1">
      <alignment horizontal="left" vertical="center" wrapText="1"/>
      <protection/>
    </xf>
    <xf numFmtId="0" fontId="8" fillId="0" borderId="44" xfId="0" applyFont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44" xfId="42" applyFont="1" applyBorder="1" applyAlignment="1" applyProtection="1">
      <alignment horizontal="left" vertical="center" wrapText="1"/>
      <protection/>
    </xf>
    <xf numFmtId="0" fontId="8" fillId="0" borderId="49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1" xfId="42" applyFont="1" applyBorder="1" applyAlignment="1" applyProtection="1">
      <alignment horizontal="left" vertical="center" wrapText="1"/>
      <protection/>
    </xf>
    <xf numFmtId="0" fontId="0" fillId="0" borderId="21" xfId="0" applyBorder="1" applyAlignment="1">
      <alignment/>
    </xf>
    <xf numFmtId="49" fontId="3" fillId="0" borderId="18" xfId="0" applyNumberFormat="1" applyFont="1" applyBorder="1" applyAlignment="1">
      <alignment horizontal="center" vertical="center" wrapText="1"/>
    </xf>
    <xf numFmtId="0" fontId="1" fillId="0" borderId="18" xfId="42" applyBorder="1" applyAlignment="1" applyProtection="1">
      <alignment horizontal="center" vertical="center" wrapText="1"/>
      <protection/>
    </xf>
    <xf numFmtId="0" fontId="8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44" xfId="0" applyFont="1" applyBorder="1" applyAlignment="1">
      <alignment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0" fontId="3" fillId="0" borderId="48" xfId="0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42" applyFont="1" applyAlignment="1" applyProtection="1">
      <alignment horizontal="center" vertical="center" wrapText="1"/>
      <protection/>
    </xf>
    <xf numFmtId="0" fontId="5" fillId="0" borderId="0" xfId="42" applyFont="1" applyAlignment="1" applyProtection="1">
      <alignment horizontal="center" vertical="center" wrapText="1"/>
      <protection/>
    </xf>
    <xf numFmtId="0" fontId="35" fillId="0" borderId="53" xfId="0" applyNumberFormat="1" applyFont="1" applyBorder="1" applyAlignment="1">
      <alignment horizontal="center" vertical="center" wrapText="1"/>
    </xf>
    <xf numFmtId="0" fontId="35" fillId="0" borderId="60" xfId="0" applyNumberFormat="1" applyFont="1" applyBorder="1" applyAlignment="1">
      <alignment horizontal="center" vertical="center" wrapText="1"/>
    </xf>
    <xf numFmtId="0" fontId="37" fillId="0" borderId="4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Сибирского Федерального округа по самбо среди женщин</v>
          </cell>
        </row>
        <row r="3">
          <cell r="A3" t="str">
            <v>10-11 декабря 2009 г.    г.Новокузнецк</v>
          </cell>
        </row>
        <row r="6">
          <cell r="A6" t="str">
            <v>Гл. судья, судья МК</v>
          </cell>
          <cell r="G6" t="str">
            <v>Горбунов А.В.</v>
          </cell>
        </row>
        <row r="7">
          <cell r="G7" t="str">
            <v>/Омск/</v>
          </cell>
        </row>
        <row r="8">
          <cell r="G8" t="str">
            <v>Трескин С.М.</v>
          </cell>
        </row>
        <row r="9">
          <cell r="G9" t="str">
            <v>/Бийск/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1"/>
  <sheetViews>
    <sheetView tabSelected="1" zoomScalePageLayoutView="0" workbookViewId="0" topLeftCell="A1">
      <selection activeCell="A40" sqref="A1:J40"/>
    </sheetView>
  </sheetViews>
  <sheetFormatPr defaultColWidth="9.140625" defaultRowHeight="12.75"/>
  <cols>
    <col min="1" max="1" width="6.421875" style="0" customWidth="1"/>
    <col min="2" max="2" width="21.421875" style="0" customWidth="1"/>
  </cols>
  <sheetData>
    <row r="1" spans="1:10" ht="27" customHeight="1">
      <c r="A1" s="59" t="s">
        <v>23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7.75" customHeight="1" thickBot="1">
      <c r="A2" s="63" t="s">
        <v>21</v>
      </c>
      <c r="B2" s="63"/>
      <c r="C2" s="63"/>
      <c r="D2" s="63"/>
      <c r="E2" s="63"/>
      <c r="F2" s="63"/>
      <c r="G2" s="63"/>
      <c r="H2" s="63"/>
      <c r="I2" s="63"/>
      <c r="J2" s="63"/>
    </row>
    <row r="3" spans="1:16" ht="42" customHeight="1" thickBot="1">
      <c r="A3" s="27"/>
      <c r="B3" s="60" t="str">
        <f>HYPERLINK('[1]реквизиты'!$A$2)</f>
        <v>Чемпионат Сибирского Федерального округа по самбо среди женщин</v>
      </c>
      <c r="C3" s="61"/>
      <c r="D3" s="61"/>
      <c r="E3" s="61"/>
      <c r="F3" s="61"/>
      <c r="G3" s="61"/>
      <c r="H3" s="61"/>
      <c r="I3" s="62"/>
      <c r="J3" s="28"/>
      <c r="K3" s="28"/>
      <c r="L3" s="28"/>
      <c r="M3" s="28"/>
      <c r="N3" s="25"/>
      <c r="O3" s="25"/>
      <c r="P3" s="25"/>
    </row>
    <row r="4" spans="1:16" ht="26.25" customHeight="1" thickBot="1">
      <c r="A4" s="106" t="str">
        <f>HYPERLINK('[1]реквизиты'!$A$3)</f>
        <v>10-11 декабря 2009 г.    г.Новокузнецк</v>
      </c>
      <c r="B4" s="106"/>
      <c r="C4" s="106"/>
      <c r="D4" s="106"/>
      <c r="E4" s="106"/>
      <c r="F4" s="106"/>
      <c r="G4" s="106"/>
      <c r="H4" s="106"/>
      <c r="I4" s="106"/>
      <c r="J4" s="106"/>
      <c r="K4" s="26"/>
      <c r="L4" s="26"/>
      <c r="M4" s="26"/>
      <c r="N4" s="26"/>
      <c r="O4" s="26"/>
      <c r="P4" s="26"/>
    </row>
    <row r="5" spans="1:10" ht="27.75" customHeight="1" thickBot="1">
      <c r="A5" s="3"/>
      <c r="E5" s="3"/>
      <c r="I5" s="140" t="str">
        <f>HYPERLINK('пр.взвешивания'!D3)</f>
        <v>в.к.  +80   кг.</v>
      </c>
      <c r="J5" s="141"/>
    </row>
    <row r="6" spans="1:10" ht="13.5" thickBot="1">
      <c r="A6" s="66" t="s">
        <v>0</v>
      </c>
      <c r="B6" s="66" t="s">
        <v>6</v>
      </c>
      <c r="C6" s="66" t="s">
        <v>7</v>
      </c>
      <c r="D6" s="66" t="s">
        <v>8</v>
      </c>
      <c r="E6" s="111" t="s">
        <v>9</v>
      </c>
      <c r="F6" s="112"/>
      <c r="G6" s="112"/>
      <c r="H6" s="113"/>
      <c r="I6" s="64" t="s">
        <v>10</v>
      </c>
      <c r="J6" s="66" t="s">
        <v>11</v>
      </c>
    </row>
    <row r="7" spans="1:10" ht="13.5" thickBot="1">
      <c r="A7" s="67"/>
      <c r="B7" s="67"/>
      <c r="C7" s="67"/>
      <c r="D7" s="110"/>
      <c r="E7" s="4">
        <v>1</v>
      </c>
      <c r="F7" s="50">
        <v>2</v>
      </c>
      <c r="G7" s="5">
        <v>3</v>
      </c>
      <c r="H7" s="15">
        <v>4</v>
      </c>
      <c r="I7" s="65"/>
      <c r="J7" s="67"/>
    </row>
    <row r="8" spans="1:10" ht="12.75">
      <c r="A8" s="107">
        <v>1</v>
      </c>
      <c r="B8" s="108" t="str">
        <f>VLOOKUP(A8,'пр.взвешивания'!B6:E13,2,FALSE)</f>
        <v>Сизикова Мария Евгеньевна</v>
      </c>
      <c r="C8" s="71" t="str">
        <f>VLOOKUP(A8,'пр.взвешивания'!B6:E13,3,FALSE)</f>
        <v>10.01.1990, КМС</v>
      </c>
      <c r="D8" s="73" t="str">
        <f>VLOOKUP(A8,'пр.взвешивания'!B6:E13,4,FALSE)</f>
        <v>СФО, Новосибирская, Новосибирск, МО</v>
      </c>
      <c r="E8" s="45"/>
      <c r="F8" s="51">
        <v>0</v>
      </c>
      <c r="G8" s="39">
        <v>4</v>
      </c>
      <c r="H8" s="33"/>
      <c r="I8" s="96">
        <f>SUM(E8:H8)</f>
        <v>4</v>
      </c>
      <c r="J8" s="68">
        <v>2</v>
      </c>
    </row>
    <row r="9" spans="1:10" ht="12.75">
      <c r="A9" s="70"/>
      <c r="B9" s="109"/>
      <c r="C9" s="72"/>
      <c r="D9" s="74"/>
      <c r="E9" s="46"/>
      <c r="F9" s="52">
        <v>2.53</v>
      </c>
      <c r="G9" s="40" t="s">
        <v>39</v>
      </c>
      <c r="H9" s="23"/>
      <c r="I9" s="97"/>
      <c r="J9" s="69"/>
    </row>
    <row r="10" spans="1:10" ht="12.75">
      <c r="A10" s="70">
        <v>2</v>
      </c>
      <c r="B10" s="100" t="str">
        <f>VLOOKUP(A10,'пр.взвешивания'!B8:E15,2,FALSE)</f>
        <v>Татару-Коваленко Ольга Владимировна</v>
      </c>
      <c r="C10" s="102" t="str">
        <f>VLOOKUP(A10,'пр.взвешивания'!B8:E15,3,FALSE)</f>
        <v>10.06.1974, МСМК</v>
      </c>
      <c r="D10" s="104" t="str">
        <f>VLOOKUP(A10,'пр.взвешивания'!B8:E15,4,FALSE)</f>
        <v>СФО, Красноярский, Канск, МО</v>
      </c>
      <c r="E10" s="47">
        <v>4</v>
      </c>
      <c r="F10" s="53"/>
      <c r="G10" s="41" t="s">
        <v>42</v>
      </c>
      <c r="H10" s="34"/>
      <c r="I10" s="97">
        <v>8</v>
      </c>
      <c r="J10" s="114" t="s">
        <v>43</v>
      </c>
    </row>
    <row r="11" spans="1:10" ht="12.75">
      <c r="A11" s="70"/>
      <c r="B11" s="101"/>
      <c r="C11" s="103"/>
      <c r="D11" s="105"/>
      <c r="E11" s="48">
        <v>2.53</v>
      </c>
      <c r="F11" s="54"/>
      <c r="G11" s="40" t="s">
        <v>41</v>
      </c>
      <c r="H11" s="35"/>
      <c r="I11" s="97"/>
      <c r="J11" s="69"/>
    </row>
    <row r="12" spans="1:10" ht="12.75">
      <c r="A12" s="70">
        <v>3</v>
      </c>
      <c r="B12" s="100" t="str">
        <f>VLOOKUP(A12,'пр.взвешивания'!B10:E17,2,FALSE)</f>
        <v>Демичева Екатерина Олеговна</v>
      </c>
      <c r="C12" s="102" t="str">
        <f>VLOOKUP(A12,'пр.взвешивания'!B10:E17,3,FALSE)</f>
        <v>01.12.1991, КМС</v>
      </c>
      <c r="D12" s="104" t="str">
        <f>VLOOKUP(A12,'пр.взвешивания'!B10:E17,4,FALSE)</f>
        <v>СФО, Иркутская, Ангарск</v>
      </c>
      <c r="E12" s="47">
        <v>0</v>
      </c>
      <c r="F12" s="55" t="s">
        <v>40</v>
      </c>
      <c r="G12" s="42"/>
      <c r="H12" s="34"/>
      <c r="I12" s="97">
        <f>SUM(E12:H12)</f>
        <v>0</v>
      </c>
      <c r="J12" s="88">
        <v>3</v>
      </c>
    </row>
    <row r="13" spans="1:10" ht="12.75">
      <c r="A13" s="70"/>
      <c r="B13" s="101"/>
      <c r="C13" s="103"/>
      <c r="D13" s="105"/>
      <c r="E13" s="48" t="s">
        <v>39</v>
      </c>
      <c r="F13" s="56" t="s">
        <v>41</v>
      </c>
      <c r="G13" s="43"/>
      <c r="H13" s="35"/>
      <c r="I13" s="97"/>
      <c r="J13" s="88"/>
    </row>
    <row r="14" spans="1:10" ht="13.5" customHeight="1">
      <c r="A14" s="70">
        <v>4</v>
      </c>
      <c r="B14" s="116">
        <f>VLOOKUP(A14,'пр.взвешивания'!B12:E19,2,FALSE)</f>
        <v>0</v>
      </c>
      <c r="C14" s="118">
        <f>VLOOKUP(A14,'пр.взвешивания'!B12:E19,3,FALSE)</f>
        <v>0</v>
      </c>
      <c r="D14" s="120">
        <f>VLOOKUP(A14,'пр.взвешивания'!B12:E19,4,FALSE)</f>
        <v>0</v>
      </c>
      <c r="E14" s="47"/>
      <c r="F14" s="57"/>
      <c r="G14" s="41"/>
      <c r="H14" s="36"/>
      <c r="I14" s="184">
        <f>SUM(E14:H14)</f>
        <v>0</v>
      </c>
      <c r="J14" s="88"/>
    </row>
    <row r="15" spans="1:10" ht="15.75" customHeight="1" thickBot="1">
      <c r="A15" s="115"/>
      <c r="B15" s="117"/>
      <c r="C15" s="119"/>
      <c r="D15" s="121"/>
      <c r="E15" s="49"/>
      <c r="F15" s="58"/>
      <c r="G15" s="44"/>
      <c r="H15" s="37"/>
      <c r="I15" s="185"/>
      <c r="J15" s="89"/>
    </row>
    <row r="19" spans="1:10" ht="21" customHeight="1">
      <c r="A19" s="63" t="s">
        <v>22</v>
      </c>
      <c r="B19" s="63"/>
      <c r="C19" s="63"/>
      <c r="D19" s="63"/>
      <c r="E19" s="63"/>
      <c r="F19" s="63"/>
      <c r="G19" s="63"/>
      <c r="H19" s="63"/>
      <c r="I19" s="63"/>
      <c r="J19" s="63"/>
    </row>
    <row r="20" spans="1:10" ht="21" customHeight="1" thickBot="1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12.75" customHeight="1">
      <c r="A21" s="122" t="s">
        <v>11</v>
      </c>
      <c r="B21" s="125" t="s">
        <v>1</v>
      </c>
      <c r="C21" s="142" t="s">
        <v>2</v>
      </c>
      <c r="D21" s="78"/>
      <c r="E21" s="78" t="s">
        <v>3</v>
      </c>
      <c r="F21" s="78"/>
      <c r="G21" s="78" t="s">
        <v>4</v>
      </c>
      <c r="H21" s="90" t="s">
        <v>5</v>
      </c>
      <c r="I21" s="91"/>
      <c r="J21" s="92"/>
    </row>
    <row r="22" spans="1:10" ht="13.5" thickBot="1">
      <c r="A22" s="123"/>
      <c r="B22" s="126"/>
      <c r="C22" s="143"/>
      <c r="D22" s="79"/>
      <c r="E22" s="79"/>
      <c r="F22" s="79"/>
      <c r="G22" s="79"/>
      <c r="H22" s="93"/>
      <c r="I22" s="94"/>
      <c r="J22" s="95"/>
    </row>
    <row r="23" spans="1:11" ht="12" customHeight="1">
      <c r="A23" s="136">
        <v>1</v>
      </c>
      <c r="B23" s="138" t="str">
        <f>VLOOKUP(K23,'пр.взвешивания'!B6:G13,2,FALSE)</f>
        <v>Татару-Коваленко Ольга Владимировна</v>
      </c>
      <c r="C23" s="81" t="str">
        <f>VLOOKUP(K23,'пр.взвешивания'!B6:G13,3,FALSE)</f>
        <v>10.06.1974, МСМК</v>
      </c>
      <c r="D23" s="82"/>
      <c r="E23" s="82" t="str">
        <f>VLOOKUP(K23,'пр.взвешивания'!B6:G13,4,FALSE)</f>
        <v>СФО, Красноярский, Канск, МО</v>
      </c>
      <c r="F23" s="82"/>
      <c r="G23" s="186">
        <f>VLOOKUP(K23,'пр.взвешивания'!B6:G13,5,FALSE)</f>
        <v>0</v>
      </c>
      <c r="H23" s="98" t="str">
        <f>VLOOKUP(K23,'пр.взвешивания'!B6:G13,6,FALSE)</f>
        <v>Ледже А.Б.</v>
      </c>
      <c r="I23" s="98"/>
      <c r="J23" s="99"/>
      <c r="K23" s="146">
        <v>2</v>
      </c>
    </row>
    <row r="24" spans="1:11" ht="12" customHeight="1">
      <c r="A24" s="137"/>
      <c r="B24" s="127"/>
      <c r="C24" s="83"/>
      <c r="D24" s="77"/>
      <c r="E24" s="77"/>
      <c r="F24" s="77"/>
      <c r="G24" s="144"/>
      <c r="H24" s="75"/>
      <c r="I24" s="75"/>
      <c r="J24" s="76"/>
      <c r="K24" s="146"/>
    </row>
    <row r="25" spans="1:11" ht="12" customHeight="1">
      <c r="A25" s="124">
        <v>2</v>
      </c>
      <c r="B25" s="127" t="str">
        <f>VLOOKUP(K25,'пр.взвешивания'!B6:G15,2,FALSE)</f>
        <v>Сизикова Мария Евгеньевна</v>
      </c>
      <c r="C25" s="83" t="str">
        <f>VLOOKUP(K25,'пр.взвешивания'!B6:G15,3,FALSE)</f>
        <v>10.01.1990, КМС</v>
      </c>
      <c r="D25" s="77"/>
      <c r="E25" s="77" t="str">
        <f>VLOOKUP(K25,'пр.взвешивания'!B6:G15,4,FALSE)</f>
        <v>СФО, Новосибирская, Новосибирск, МО</v>
      </c>
      <c r="F25" s="77"/>
      <c r="G25" s="144">
        <f>VLOOKUP(K25,'пр.взвешивания'!B6:G15,5,FALSE)</f>
        <v>0</v>
      </c>
      <c r="H25" s="75" t="str">
        <f>VLOOKUP(K25,'пр.взвешивания'!B6:G15,6,FALSE)</f>
        <v>Бурнашова Л.Б., </v>
      </c>
      <c r="I25" s="75"/>
      <c r="J25" s="76"/>
      <c r="K25" s="146">
        <v>1</v>
      </c>
    </row>
    <row r="26" spans="1:11" ht="12" customHeight="1">
      <c r="A26" s="124"/>
      <c r="B26" s="127"/>
      <c r="C26" s="83"/>
      <c r="D26" s="77"/>
      <c r="E26" s="77"/>
      <c r="F26" s="77"/>
      <c r="G26" s="144"/>
      <c r="H26" s="75"/>
      <c r="I26" s="75"/>
      <c r="J26" s="76"/>
      <c r="K26" s="146"/>
    </row>
    <row r="27" spans="1:11" ht="12" customHeight="1">
      <c r="A27" s="139">
        <v>3</v>
      </c>
      <c r="B27" s="127" t="str">
        <f>VLOOKUP(K27,'пр.взвешивания'!B6:G17,2,FALSE)</f>
        <v>Демичева Екатерина Олеговна</v>
      </c>
      <c r="C27" s="83" t="str">
        <f>VLOOKUP(K27,'пр.взвешивания'!B6:G17,3,FALSE)</f>
        <v>01.12.1991, КМС</v>
      </c>
      <c r="D27" s="77"/>
      <c r="E27" s="77" t="str">
        <f>VLOOKUP(K27,'пр.взвешивания'!B6:G17,4,FALSE)</f>
        <v>СФО, Иркутская, Ангарск</v>
      </c>
      <c r="F27" s="77"/>
      <c r="G27" s="80" t="str">
        <f>VLOOKUP(K27,'пр.взвешивания'!B6:G17,5,FALSE)</f>
        <v>008713038</v>
      </c>
      <c r="H27" s="75" t="str">
        <f>VLOOKUP(K27,'пр.взвешивания'!B6:G17,6,FALSE)</f>
        <v>Карпова Н.В.</v>
      </c>
      <c r="I27" s="75"/>
      <c r="J27" s="76"/>
      <c r="K27" s="146">
        <v>3</v>
      </c>
    </row>
    <row r="28" spans="1:11" ht="12" customHeight="1">
      <c r="A28" s="139"/>
      <c r="B28" s="127"/>
      <c r="C28" s="83"/>
      <c r="D28" s="77"/>
      <c r="E28" s="77"/>
      <c r="F28" s="77"/>
      <c r="G28" s="80"/>
      <c r="H28" s="75"/>
      <c r="I28" s="75"/>
      <c r="J28" s="76"/>
      <c r="K28" s="146"/>
    </row>
    <row r="29" spans="1:11" ht="12" customHeight="1" hidden="1">
      <c r="A29" s="132">
        <v>4</v>
      </c>
      <c r="B29" s="134" t="e">
        <f>VLOOKUP(K29,'пр.взвешивания'!B6:G19,2,FALSE)</f>
        <v>#N/A</v>
      </c>
      <c r="C29" s="128" t="e">
        <f>VLOOKUP(K29,'пр.взвешивания'!B6:G19,3,FALSE)</f>
        <v>#N/A</v>
      </c>
      <c r="D29" s="129"/>
      <c r="E29" s="129" t="e">
        <f>VLOOKUP(K29,'пр.взвешивания'!B6:G19,4,FALSE)</f>
        <v>#N/A</v>
      </c>
      <c r="F29" s="129"/>
      <c r="G29" s="144" t="e">
        <f>VLOOKUP(K29,'пр.взвешивания'!B6:G19,5,FALSE)</f>
        <v>#N/A</v>
      </c>
      <c r="H29" s="84" t="e">
        <f>VLOOKUP(K29,'пр.взвешивания'!B6:G19,6,FALSE)</f>
        <v>#N/A</v>
      </c>
      <c r="I29" s="84"/>
      <c r="J29" s="85"/>
      <c r="K29" s="146"/>
    </row>
    <row r="30" spans="1:11" ht="12" customHeight="1" hidden="1" thickBot="1">
      <c r="A30" s="133"/>
      <c r="B30" s="135"/>
      <c r="C30" s="130"/>
      <c r="D30" s="131"/>
      <c r="E30" s="131"/>
      <c r="F30" s="131"/>
      <c r="G30" s="145"/>
      <c r="H30" s="86"/>
      <c r="I30" s="86"/>
      <c r="J30" s="87"/>
      <c r="K30" s="146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5.75">
      <c r="A36" s="29" t="str">
        <f>HYPERLINK('[1]реквизиты'!$A$6)</f>
        <v>Гл. судья, судья МК</v>
      </c>
      <c r="B36" s="30"/>
      <c r="C36" s="30"/>
      <c r="D36" s="11"/>
      <c r="E36" s="7"/>
      <c r="F36" s="7"/>
      <c r="G36" s="31" t="str">
        <f>HYPERLINK('[1]реквизиты'!$G$6)</f>
        <v>Горбунов А.В.</v>
      </c>
      <c r="H36" s="11"/>
    </row>
    <row r="37" spans="1:8" ht="15.75">
      <c r="A37" s="30"/>
      <c r="B37" s="30"/>
      <c r="C37" s="30"/>
      <c r="D37" s="11"/>
      <c r="E37" s="8"/>
      <c r="F37" s="8"/>
      <c r="G37" s="9" t="str">
        <f>HYPERLINK('[1]реквизиты'!$G$7)</f>
        <v>/Омск/</v>
      </c>
      <c r="H37" s="11"/>
    </row>
    <row r="38" spans="1:8" ht="12.75">
      <c r="A38" s="32"/>
      <c r="B38" s="32"/>
      <c r="C38" s="32"/>
      <c r="D38" s="11"/>
      <c r="E38" s="20"/>
      <c r="F38" s="20"/>
      <c r="G38" s="11"/>
      <c r="H38" s="11"/>
    </row>
    <row r="39" spans="1:8" ht="15.75">
      <c r="A39" s="29" t="str">
        <f>HYPERLINK('[2]реквизиты'!$A$22)</f>
        <v>Гл. секретарь, судья МК</v>
      </c>
      <c r="B39" s="30"/>
      <c r="C39" s="30"/>
      <c r="D39" s="11"/>
      <c r="E39" s="10"/>
      <c r="F39" s="10"/>
      <c r="G39" s="31" t="str">
        <f>HYPERLINK('[1]реквизиты'!$G$8)</f>
        <v>Трескин С.М.</v>
      </c>
      <c r="H39" s="11"/>
    </row>
    <row r="40" spans="1:8" ht="12.75">
      <c r="A40" s="32"/>
      <c r="B40" s="32"/>
      <c r="C40" s="32"/>
      <c r="D40" s="11"/>
      <c r="E40" s="11"/>
      <c r="F40" s="11"/>
      <c r="G40" s="9" t="str">
        <f>HYPERLINK('[1]реквизиты'!$G$9)</f>
        <v>/Бийск/</v>
      </c>
      <c r="H40" s="11"/>
    </row>
    <row r="41" spans="1:8" ht="12.75">
      <c r="A41" s="14"/>
      <c r="B41" s="14"/>
      <c r="C41" s="14"/>
      <c r="D41" s="11"/>
      <c r="E41" s="11"/>
      <c r="F41" s="11"/>
      <c r="G41" s="9">
        <f>HYPERLINK('[1]реквизиты'!$G$23)</f>
      </c>
      <c r="H41" s="11"/>
    </row>
  </sheetData>
  <sheetProtection/>
  <mergeCells count="71">
    <mergeCell ref="K23:K24"/>
    <mergeCell ref="K25:K26"/>
    <mergeCell ref="K27:K28"/>
    <mergeCell ref="K29:K30"/>
    <mergeCell ref="I5:J5"/>
    <mergeCell ref="E29:F30"/>
    <mergeCell ref="C27:D28"/>
    <mergeCell ref="C25:D26"/>
    <mergeCell ref="E23:F24"/>
    <mergeCell ref="C21:D22"/>
    <mergeCell ref="E21:F22"/>
    <mergeCell ref="E25:F26"/>
    <mergeCell ref="G29:G30"/>
    <mergeCell ref="G27:G28"/>
    <mergeCell ref="C29:D30"/>
    <mergeCell ref="A29:A30"/>
    <mergeCell ref="B29:B30"/>
    <mergeCell ref="A23:A24"/>
    <mergeCell ref="B23:B24"/>
    <mergeCell ref="B27:B28"/>
    <mergeCell ref="A27:A28"/>
    <mergeCell ref="A21:A22"/>
    <mergeCell ref="A25:A26"/>
    <mergeCell ref="B21:B22"/>
    <mergeCell ref="B25:B26"/>
    <mergeCell ref="A14:A15"/>
    <mergeCell ref="B14:B15"/>
    <mergeCell ref="C14:C15"/>
    <mergeCell ref="D14:D15"/>
    <mergeCell ref="A10:A11"/>
    <mergeCell ref="B10:B11"/>
    <mergeCell ref="C10:C11"/>
    <mergeCell ref="A4:J4"/>
    <mergeCell ref="C6:C7"/>
    <mergeCell ref="A8:A9"/>
    <mergeCell ref="B8:B9"/>
    <mergeCell ref="D6:D7"/>
    <mergeCell ref="E6:H6"/>
    <mergeCell ref="J10:J11"/>
    <mergeCell ref="B12:B13"/>
    <mergeCell ref="C12:C13"/>
    <mergeCell ref="D12:D13"/>
    <mergeCell ref="I10:I11"/>
    <mergeCell ref="D10:D11"/>
    <mergeCell ref="I12:I13"/>
    <mergeCell ref="H29:J30"/>
    <mergeCell ref="J14:J15"/>
    <mergeCell ref="H21:J22"/>
    <mergeCell ref="I8:I9"/>
    <mergeCell ref="I14:I15"/>
    <mergeCell ref="J12:J13"/>
    <mergeCell ref="H23:J24"/>
    <mergeCell ref="C8:C9"/>
    <mergeCell ref="D8:D9"/>
    <mergeCell ref="H25:J26"/>
    <mergeCell ref="H27:J28"/>
    <mergeCell ref="E27:F28"/>
    <mergeCell ref="G21:G22"/>
    <mergeCell ref="G25:G26"/>
    <mergeCell ref="G23:G24"/>
    <mergeCell ref="C23:D24"/>
    <mergeCell ref="A1:J1"/>
    <mergeCell ref="B3:I3"/>
    <mergeCell ref="A2:J2"/>
    <mergeCell ref="A19:J19"/>
    <mergeCell ref="I6:I7"/>
    <mergeCell ref="J6:J7"/>
    <mergeCell ref="J8:J9"/>
    <mergeCell ref="A6:A7"/>
    <mergeCell ref="B6:B7"/>
    <mergeCell ref="A12:A13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34"/>
  <sheetViews>
    <sheetView zoomScalePageLayoutView="0" workbookViewId="0" topLeftCell="A1">
      <selection activeCell="A33" sqref="A1:H34"/>
    </sheetView>
  </sheetViews>
  <sheetFormatPr defaultColWidth="9.140625" defaultRowHeight="12.75"/>
  <cols>
    <col min="1" max="1" width="7.710937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2.75">
      <c r="A1" s="151" t="s">
        <v>16</v>
      </c>
      <c r="B1" s="151"/>
      <c r="C1" s="151"/>
      <c r="D1" s="151"/>
      <c r="E1" s="151"/>
      <c r="F1" s="151"/>
      <c r="G1" s="151"/>
      <c r="H1" s="151"/>
    </row>
    <row r="2" spans="1:8" ht="22.5" customHeight="1">
      <c r="A2" s="16"/>
      <c r="B2" s="16" t="s">
        <v>17</v>
      </c>
      <c r="C2" s="16"/>
      <c r="D2" s="16"/>
      <c r="E2" s="22" t="str">
        <f>HYPERLINK('пр.взвешивания'!D3)</f>
        <v>в.к.  +80   кг.</v>
      </c>
      <c r="F2" s="16"/>
      <c r="G2" s="16"/>
      <c r="H2" s="16"/>
    </row>
    <row r="3" spans="1:8" ht="12.75">
      <c r="A3" s="147" t="s">
        <v>0</v>
      </c>
      <c r="B3" s="147" t="s">
        <v>6</v>
      </c>
      <c r="C3" s="147" t="s">
        <v>7</v>
      </c>
      <c r="D3" s="147" t="s">
        <v>8</v>
      </c>
      <c r="E3" s="147" t="s">
        <v>12</v>
      </c>
      <c r="F3" s="147" t="s">
        <v>18</v>
      </c>
      <c r="G3" s="147" t="s">
        <v>13</v>
      </c>
      <c r="H3" s="147" t="s">
        <v>14</v>
      </c>
    </row>
    <row r="4" spans="1:8" ht="12.75">
      <c r="A4" s="148"/>
      <c r="B4" s="148"/>
      <c r="C4" s="148"/>
      <c r="D4" s="148"/>
      <c r="E4" s="148"/>
      <c r="F4" s="148"/>
      <c r="G4" s="148"/>
      <c r="H4" s="148"/>
    </row>
    <row r="5" spans="1:8" ht="12.75">
      <c r="A5" s="152">
        <v>1</v>
      </c>
      <c r="B5" s="153" t="str">
        <f>HYPERLINK('пр.взвешивания'!C6)</f>
        <v>Сизикова Мария Евгеньевна</v>
      </c>
      <c r="C5" s="153" t="str">
        <f>HYPERLINK('пр.взвешивания'!D6)</f>
        <v>10.01.1990, КМС</v>
      </c>
      <c r="D5" s="153" t="str">
        <f>HYPERLINK('пр.взвешивания'!E6)</f>
        <v>СФО, Новосибирская, Новосибирск, МО</v>
      </c>
      <c r="E5" s="149"/>
      <c r="F5" s="150"/>
      <c r="G5" s="155"/>
      <c r="H5" s="148"/>
    </row>
    <row r="6" spans="1:8" ht="12.75">
      <c r="A6" s="152"/>
      <c r="B6" s="154"/>
      <c r="C6" s="154"/>
      <c r="D6" s="154"/>
      <c r="E6" s="149"/>
      <c r="F6" s="149"/>
      <c r="G6" s="156"/>
      <c r="H6" s="157"/>
    </row>
    <row r="7" spans="1:8" ht="12.75">
      <c r="A7" s="148">
        <v>2</v>
      </c>
      <c r="B7" s="159" t="str">
        <f>HYPERLINK('пр.взвешивания'!C8)</f>
        <v>Татару-Коваленко Ольга Владимировна</v>
      </c>
      <c r="C7" s="159" t="str">
        <f>HYPERLINK('пр.взвешивания'!D8)</f>
        <v>10.06.1974, МСМК</v>
      </c>
      <c r="D7" s="159" t="str">
        <f>HYPERLINK('пр.взвешивания'!E8)</f>
        <v>СФО, Красноярский, Канск, МО</v>
      </c>
      <c r="E7" s="79"/>
      <c r="F7" s="79"/>
      <c r="G7" s="148"/>
      <c r="H7" s="148"/>
    </row>
    <row r="8" spans="1:8" ht="13.5" thickBot="1">
      <c r="A8" s="158"/>
      <c r="B8" s="160"/>
      <c r="C8" s="160"/>
      <c r="D8" s="160"/>
      <c r="E8" s="161"/>
      <c r="F8" s="161"/>
      <c r="G8" s="162"/>
      <c r="H8" s="162"/>
    </row>
    <row r="9" spans="1:8" ht="12.75">
      <c r="A9" s="157">
        <v>4</v>
      </c>
      <c r="B9" s="163">
        <f>HYPERLINK('пр.взвешивания'!C12)</f>
      </c>
      <c r="C9" s="163">
        <f>HYPERLINK('пр.взвешивания'!D12)</f>
      </c>
      <c r="D9" s="163">
        <f>HYPERLINK('пр.взвешивания'!E12)</f>
      </c>
      <c r="E9" s="149"/>
      <c r="F9" s="150"/>
      <c r="G9" s="165"/>
      <c r="H9" s="166"/>
    </row>
    <row r="10" spans="1:8" ht="12.75">
      <c r="A10" s="147"/>
      <c r="B10" s="154"/>
      <c r="C10" s="154"/>
      <c r="D10" s="154"/>
      <c r="E10" s="149"/>
      <c r="F10" s="149"/>
      <c r="G10" s="156"/>
      <c r="H10" s="164"/>
    </row>
    <row r="11" spans="1:8" ht="12.75">
      <c r="A11" s="148">
        <v>3</v>
      </c>
      <c r="B11" s="159" t="str">
        <f>HYPERLINK('пр.взвешивания'!C10)</f>
        <v>Демичева Екатерина Олеговна</v>
      </c>
      <c r="C11" s="159" t="str">
        <f>HYPERLINK('пр.взвешивания'!D10)</f>
        <v>01.12.1991, КМС</v>
      </c>
      <c r="D11" s="159" t="str">
        <f>HYPERLINK('пр.взвешивания'!E10)</f>
        <v>СФО, Иркутская, Ангарск</v>
      </c>
      <c r="E11" s="79" t="s">
        <v>38</v>
      </c>
      <c r="F11" s="79"/>
      <c r="G11" s="148"/>
      <c r="H11" s="148"/>
    </row>
    <row r="12" spans="1:8" ht="12.75">
      <c r="A12" s="157"/>
      <c r="B12" s="154"/>
      <c r="C12" s="154"/>
      <c r="D12" s="154"/>
      <c r="E12" s="167"/>
      <c r="F12" s="167"/>
      <c r="G12" s="164"/>
      <c r="H12" s="164"/>
    </row>
    <row r="13" spans="1:8" ht="21.75" customHeight="1">
      <c r="A13" s="16"/>
      <c r="B13" s="16" t="s">
        <v>19</v>
      </c>
      <c r="C13" s="16"/>
      <c r="D13" s="16"/>
      <c r="E13" s="22" t="str">
        <f>HYPERLINK('пр.взвешивания'!D3)</f>
        <v>в.к.  +80   кг.</v>
      </c>
      <c r="F13" s="16"/>
      <c r="G13" s="16"/>
      <c r="H13" s="16"/>
    </row>
    <row r="14" spans="1:8" ht="12.75">
      <c r="A14" s="148" t="s">
        <v>0</v>
      </c>
      <c r="B14" s="148" t="s">
        <v>6</v>
      </c>
      <c r="C14" s="148" t="s">
        <v>7</v>
      </c>
      <c r="D14" s="148" t="s">
        <v>8</v>
      </c>
      <c r="E14" s="148" t="s">
        <v>12</v>
      </c>
      <c r="F14" s="148" t="s">
        <v>18</v>
      </c>
      <c r="G14" s="148" t="s">
        <v>13</v>
      </c>
      <c r="H14" s="148" t="s">
        <v>14</v>
      </c>
    </row>
    <row r="15" spans="1:8" ht="12.75">
      <c r="A15" s="164"/>
      <c r="B15" s="164"/>
      <c r="C15" s="164"/>
      <c r="D15" s="164"/>
      <c r="E15" s="164"/>
      <c r="F15" s="164"/>
      <c r="G15" s="164"/>
      <c r="H15" s="164"/>
    </row>
    <row r="16" spans="1:8" ht="12.75" customHeight="1">
      <c r="A16" s="168">
        <v>1</v>
      </c>
      <c r="B16" s="153" t="str">
        <f>HYPERLINK('пр.взвешивания'!C6)</f>
        <v>Сизикова Мария Евгеньевна</v>
      </c>
      <c r="C16" s="153" t="str">
        <f>HYPERLINK('пр.взвешивания'!D6)</f>
        <v>10.01.1990, КМС</v>
      </c>
      <c r="D16" s="153" t="str">
        <f>HYPERLINK('пр.взвешивания'!E6)</f>
        <v>СФО, Новосибирская, Новосибирск, МО</v>
      </c>
      <c r="E16" s="79"/>
      <c r="F16" s="170"/>
      <c r="G16" s="155"/>
      <c r="H16" s="148"/>
    </row>
    <row r="17" spans="1:8" ht="12.75">
      <c r="A17" s="169"/>
      <c r="B17" s="154"/>
      <c r="C17" s="154"/>
      <c r="D17" s="154"/>
      <c r="E17" s="167"/>
      <c r="F17" s="164"/>
      <c r="G17" s="156"/>
      <c r="H17" s="157"/>
    </row>
    <row r="18" spans="1:8" ht="12.75" customHeight="1">
      <c r="A18" s="148">
        <v>3</v>
      </c>
      <c r="B18" s="159" t="str">
        <f>HYPERLINK('пр.взвешивания'!C10)</f>
        <v>Демичева Екатерина Олеговна</v>
      </c>
      <c r="C18" s="159" t="str">
        <f>HYPERLINK('пр.взвешивания'!D10)</f>
        <v>01.12.1991, КМС</v>
      </c>
      <c r="D18" s="159" t="str">
        <f>HYPERLINK('пр.взвешивания'!E10)</f>
        <v>СФО, Иркутская, Ангарск</v>
      </c>
      <c r="E18" s="79"/>
      <c r="F18" s="79"/>
      <c r="G18" s="148"/>
      <c r="H18" s="148"/>
    </row>
    <row r="19" spans="1:8" ht="13.5" thickBot="1">
      <c r="A19" s="162"/>
      <c r="B19" s="160"/>
      <c r="C19" s="160"/>
      <c r="D19" s="160"/>
      <c r="E19" s="162"/>
      <c r="F19" s="162"/>
      <c r="G19" s="162"/>
      <c r="H19" s="162"/>
    </row>
    <row r="20" spans="1:8" ht="12.75" customHeight="1">
      <c r="A20" s="171">
        <v>2</v>
      </c>
      <c r="B20" s="163" t="str">
        <f>HYPERLINK('пр.взвешивания'!C8)</f>
        <v>Татару-Коваленко Ольга Владимировна</v>
      </c>
      <c r="C20" s="163" t="str">
        <f>HYPERLINK('пр.взвешивания'!D8)</f>
        <v>10.06.1974, МСМК</v>
      </c>
      <c r="D20" s="163" t="str">
        <f>HYPERLINK('пр.взвешивания'!E8)</f>
        <v>СФО, Красноярский, Канск, МО</v>
      </c>
      <c r="E20" s="172" t="s">
        <v>38</v>
      </c>
      <c r="F20" s="173"/>
      <c r="G20" s="165"/>
      <c r="H20" s="166"/>
    </row>
    <row r="21" spans="1:8" ht="12.75">
      <c r="A21" s="164"/>
      <c r="B21" s="154"/>
      <c r="C21" s="154"/>
      <c r="D21" s="154"/>
      <c r="E21" s="167"/>
      <c r="F21" s="164"/>
      <c r="G21" s="156"/>
      <c r="H21" s="164"/>
    </row>
    <row r="22" spans="1:8" ht="12.75" customHeight="1">
      <c r="A22" s="148">
        <v>4</v>
      </c>
      <c r="B22" s="159">
        <f>HYPERLINK('пр.взвешивания'!C12)</f>
      </c>
      <c r="C22" s="159">
        <f>HYPERLINK('пр.взвешивания'!D12)</f>
      </c>
      <c r="D22" s="159">
        <f>HYPERLINK('пр.взвешивания'!E12)</f>
      </c>
      <c r="E22" s="79"/>
      <c r="F22" s="79"/>
      <c r="G22" s="148"/>
      <c r="H22" s="148"/>
    </row>
    <row r="23" spans="1:8" ht="12.75">
      <c r="A23" s="164"/>
      <c r="B23" s="154"/>
      <c r="C23" s="154"/>
      <c r="D23" s="154"/>
      <c r="E23" s="164"/>
      <c r="F23" s="164"/>
      <c r="G23" s="164"/>
      <c r="H23" s="164"/>
    </row>
    <row r="24" spans="1:8" ht="20.25" customHeight="1">
      <c r="A24" s="16"/>
      <c r="B24" s="16" t="s">
        <v>20</v>
      </c>
      <c r="C24" s="16"/>
      <c r="D24" s="16"/>
      <c r="E24" s="22" t="str">
        <f>HYPERLINK('пр.взвешивания'!D3)</f>
        <v>в.к.  +80   кг.</v>
      </c>
      <c r="F24" s="16"/>
      <c r="G24" s="16"/>
      <c r="H24" s="16"/>
    </row>
    <row r="25" spans="1:8" ht="12.75">
      <c r="A25" s="148" t="s">
        <v>0</v>
      </c>
      <c r="B25" s="148" t="s">
        <v>6</v>
      </c>
      <c r="C25" s="148" t="s">
        <v>7</v>
      </c>
      <c r="D25" s="148" t="s">
        <v>8</v>
      </c>
      <c r="E25" s="148" t="s">
        <v>12</v>
      </c>
      <c r="F25" s="148" t="s">
        <v>18</v>
      </c>
      <c r="G25" s="148" t="s">
        <v>13</v>
      </c>
      <c r="H25" s="148" t="s">
        <v>14</v>
      </c>
    </row>
    <row r="26" spans="1:8" ht="12.75">
      <c r="A26" s="164"/>
      <c r="B26" s="164"/>
      <c r="C26" s="164"/>
      <c r="D26" s="164"/>
      <c r="E26" s="164"/>
      <c r="F26" s="164"/>
      <c r="G26" s="164"/>
      <c r="H26" s="164"/>
    </row>
    <row r="27" spans="1:8" ht="12.75" customHeight="1">
      <c r="A27" s="168">
        <v>1</v>
      </c>
      <c r="B27" s="153" t="str">
        <f>HYPERLINK('пр.взвешивания'!C6)</f>
        <v>Сизикова Мария Евгеньевна</v>
      </c>
      <c r="C27" s="153" t="str">
        <f>HYPERLINK('пр.взвешивания'!D6)</f>
        <v>10.01.1990, КМС</v>
      </c>
      <c r="D27" s="153" t="str">
        <f>HYPERLINK('пр.взвешивания'!E6)</f>
        <v>СФО, Новосибирская, Новосибирск, МО</v>
      </c>
      <c r="E27" s="79" t="s">
        <v>38</v>
      </c>
      <c r="F27" s="170"/>
      <c r="G27" s="155"/>
      <c r="H27" s="148"/>
    </row>
    <row r="28" spans="1:8" ht="12.75">
      <c r="A28" s="169"/>
      <c r="B28" s="154"/>
      <c r="C28" s="154"/>
      <c r="D28" s="154"/>
      <c r="E28" s="167"/>
      <c r="F28" s="164"/>
      <c r="G28" s="156"/>
      <c r="H28" s="157"/>
    </row>
    <row r="29" spans="1:8" ht="12.75" customHeight="1">
      <c r="A29" s="148">
        <v>4</v>
      </c>
      <c r="B29" s="159">
        <f>HYPERLINK('пр.взвешивания'!C12)</f>
      </c>
      <c r="C29" s="159">
        <f>HYPERLINK('пр.взвешивания'!D12)</f>
      </c>
      <c r="D29" s="159">
        <f>HYPERLINK('пр.взвешивания'!E12)</f>
      </c>
      <c r="E29" s="79"/>
      <c r="F29" s="79"/>
      <c r="G29" s="148"/>
      <c r="H29" s="148"/>
    </row>
    <row r="30" spans="1:8" ht="13.5" thickBot="1">
      <c r="A30" s="162"/>
      <c r="B30" s="160"/>
      <c r="C30" s="160"/>
      <c r="D30" s="160"/>
      <c r="E30" s="162"/>
      <c r="F30" s="162"/>
      <c r="G30" s="162"/>
      <c r="H30" s="162"/>
    </row>
    <row r="31" spans="1:8" ht="12.75" customHeight="1">
      <c r="A31" s="171">
        <v>3</v>
      </c>
      <c r="B31" s="163" t="str">
        <f>HYPERLINK('пр.взвешивания'!C10)</f>
        <v>Демичева Екатерина Олеговна</v>
      </c>
      <c r="C31" s="163" t="str">
        <f>HYPERLINK('пр.взвешивания'!D10)</f>
        <v>01.12.1991, КМС</v>
      </c>
      <c r="D31" s="163" t="str">
        <f>HYPERLINK('пр.взвешивания'!E10)</f>
        <v>СФО, Иркутская, Ангарск</v>
      </c>
      <c r="E31" s="172"/>
      <c r="F31" s="173"/>
      <c r="G31" s="165"/>
      <c r="H31" s="166"/>
    </row>
    <row r="32" spans="1:8" ht="12.75">
      <c r="A32" s="164"/>
      <c r="B32" s="154"/>
      <c r="C32" s="154"/>
      <c r="D32" s="154"/>
      <c r="E32" s="167"/>
      <c r="F32" s="164"/>
      <c r="G32" s="156"/>
      <c r="H32" s="164"/>
    </row>
    <row r="33" spans="1:8" ht="12.75" customHeight="1">
      <c r="A33" s="148">
        <v>2</v>
      </c>
      <c r="B33" s="159" t="str">
        <f>HYPERLINK('пр.взвешивания'!C8)</f>
        <v>Татару-Коваленко Ольга Владимировна</v>
      </c>
      <c r="C33" s="159" t="str">
        <f>HYPERLINK('пр.взвешивания'!D8)</f>
        <v>10.06.1974, МСМК</v>
      </c>
      <c r="D33" s="159" t="str">
        <f>HYPERLINK('пр.взвешивания'!E8)</f>
        <v>СФО, Красноярский, Канск, МО</v>
      </c>
      <c r="E33" s="79"/>
      <c r="F33" s="79"/>
      <c r="G33" s="148"/>
      <c r="H33" s="148"/>
    </row>
    <row r="34" spans="1:8" ht="12.75">
      <c r="A34" s="164"/>
      <c r="B34" s="154"/>
      <c r="C34" s="154"/>
      <c r="D34" s="154"/>
      <c r="E34" s="164"/>
      <c r="F34" s="164"/>
      <c r="G34" s="164"/>
      <c r="H34" s="164"/>
    </row>
  </sheetData>
  <sheetProtection/>
  <mergeCells count="121"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  <mergeCell ref="A31:A32"/>
    <mergeCell ref="B31:B32"/>
    <mergeCell ref="C31:C32"/>
    <mergeCell ref="D31:D32"/>
    <mergeCell ref="E31:E32"/>
    <mergeCell ref="F31:F32"/>
    <mergeCell ref="G27:G28"/>
    <mergeCell ref="H27:H28"/>
    <mergeCell ref="E29:E30"/>
    <mergeCell ref="F29:F30"/>
    <mergeCell ref="G29:G30"/>
    <mergeCell ref="H29:H30"/>
    <mergeCell ref="E27:E28"/>
    <mergeCell ref="F27:F28"/>
    <mergeCell ref="A29:A30"/>
    <mergeCell ref="B29:B30"/>
    <mergeCell ref="C29:C30"/>
    <mergeCell ref="D29:D30"/>
    <mergeCell ref="A27:A28"/>
    <mergeCell ref="B27:B28"/>
    <mergeCell ref="C27:C28"/>
    <mergeCell ref="D27:D28"/>
    <mergeCell ref="G22:G23"/>
    <mergeCell ref="H22:H23"/>
    <mergeCell ref="A25:A26"/>
    <mergeCell ref="B25:B26"/>
    <mergeCell ref="C25:C26"/>
    <mergeCell ref="D25:D26"/>
    <mergeCell ref="E25:E26"/>
    <mergeCell ref="F25:F26"/>
    <mergeCell ref="G25:G26"/>
    <mergeCell ref="H25:H26"/>
    <mergeCell ref="A22:A23"/>
    <mergeCell ref="B22:B23"/>
    <mergeCell ref="C22:C23"/>
    <mergeCell ref="D22:D23"/>
    <mergeCell ref="E22:E23"/>
    <mergeCell ref="F22:F23"/>
    <mergeCell ref="G18:G19"/>
    <mergeCell ref="H18:H19"/>
    <mergeCell ref="E20:E21"/>
    <mergeCell ref="F20:F21"/>
    <mergeCell ref="G20:G21"/>
    <mergeCell ref="H20:H21"/>
    <mergeCell ref="E18:E19"/>
    <mergeCell ref="F18:F19"/>
    <mergeCell ref="A20:A21"/>
    <mergeCell ref="B20:B21"/>
    <mergeCell ref="C20:C21"/>
    <mergeCell ref="D20:D21"/>
    <mergeCell ref="A18:A19"/>
    <mergeCell ref="B18:B19"/>
    <mergeCell ref="C18:C19"/>
    <mergeCell ref="D18:D19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4:A15"/>
    <mergeCell ref="B14:B15"/>
    <mergeCell ref="C14:C15"/>
    <mergeCell ref="D14:D15"/>
    <mergeCell ref="E14:E15"/>
    <mergeCell ref="F14:F15"/>
    <mergeCell ref="G9:G10"/>
    <mergeCell ref="H9:H10"/>
    <mergeCell ref="E11:E12"/>
    <mergeCell ref="F11:F12"/>
    <mergeCell ref="G11:G12"/>
    <mergeCell ref="H11:H12"/>
    <mergeCell ref="E9:E10"/>
    <mergeCell ref="F9:F10"/>
    <mergeCell ref="A11:A12"/>
    <mergeCell ref="B11:B12"/>
    <mergeCell ref="C11:C12"/>
    <mergeCell ref="D11:D12"/>
    <mergeCell ref="A9:A10"/>
    <mergeCell ref="B9:B10"/>
    <mergeCell ref="C9:C10"/>
    <mergeCell ref="D9:D10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G3:G4"/>
    <mergeCell ref="A5:A6"/>
    <mergeCell ref="B5:B6"/>
    <mergeCell ref="C5:C6"/>
    <mergeCell ref="D5:D6"/>
    <mergeCell ref="G5:G6"/>
    <mergeCell ref="H3:H4"/>
    <mergeCell ref="E5:E6"/>
    <mergeCell ref="F5:F6"/>
    <mergeCell ref="A1:H1"/>
    <mergeCell ref="A3:A4"/>
    <mergeCell ref="B3:B4"/>
    <mergeCell ref="C3:C4"/>
    <mergeCell ref="D3:D4"/>
    <mergeCell ref="E3:E4"/>
    <mergeCell ref="F3:F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18.28125" style="0" customWidth="1"/>
  </cols>
  <sheetData>
    <row r="1" spans="1:9" ht="40.5" customHeight="1">
      <c r="A1" s="182" t="str">
        <f>HYPERLINK('[1]реквизиты'!$A$2)</f>
        <v>Чемпионат Сибирского Федерального округа по самбо среди женщин</v>
      </c>
      <c r="B1" s="183"/>
      <c r="C1" s="183"/>
      <c r="D1" s="183"/>
      <c r="E1" s="183"/>
      <c r="F1" s="183"/>
      <c r="G1" s="183"/>
      <c r="H1" s="1"/>
      <c r="I1" s="1"/>
    </row>
    <row r="2" spans="1:9" ht="18" customHeight="1">
      <c r="A2" s="106" t="str">
        <f>HYPERLINK('[1]реквизиты'!$A$3)</f>
        <v>10-11 декабря 2009 г.    г.Новокузнецк</v>
      </c>
      <c r="B2" s="106"/>
      <c r="C2" s="106"/>
      <c r="D2" s="106"/>
      <c r="E2" s="106"/>
      <c r="F2" s="106"/>
      <c r="G2" s="106"/>
      <c r="H2" s="181"/>
      <c r="I2" s="181"/>
    </row>
    <row r="3" ht="49.5" customHeight="1">
      <c r="D3" s="38" t="s">
        <v>37</v>
      </c>
    </row>
    <row r="4" spans="1:7" ht="12.75">
      <c r="A4" s="147" t="s">
        <v>15</v>
      </c>
      <c r="B4" s="147" t="s">
        <v>0</v>
      </c>
      <c r="C4" s="147" t="s">
        <v>1</v>
      </c>
      <c r="D4" s="147" t="s">
        <v>2</v>
      </c>
      <c r="E4" s="147" t="s">
        <v>3</v>
      </c>
      <c r="F4" s="147" t="s">
        <v>4</v>
      </c>
      <c r="G4" s="147" t="s">
        <v>5</v>
      </c>
    </row>
    <row r="5" spans="1:7" ht="12.75">
      <c r="A5" s="147"/>
      <c r="B5" s="147"/>
      <c r="C5" s="147"/>
      <c r="D5" s="147"/>
      <c r="E5" s="147"/>
      <c r="F5" s="147"/>
      <c r="G5" s="147"/>
    </row>
    <row r="6" spans="1:7" ht="12.75">
      <c r="A6" s="175"/>
      <c r="B6" s="176">
        <v>1</v>
      </c>
      <c r="C6" s="180" t="s">
        <v>24</v>
      </c>
      <c r="D6" s="147" t="s">
        <v>25</v>
      </c>
      <c r="E6" s="178" t="s">
        <v>26</v>
      </c>
      <c r="F6" s="179"/>
      <c r="G6" s="177" t="s">
        <v>27</v>
      </c>
    </row>
    <row r="7" spans="1:7" ht="12.75">
      <c r="A7" s="175"/>
      <c r="B7" s="176"/>
      <c r="C7" s="180"/>
      <c r="D7" s="147"/>
      <c r="E7" s="178"/>
      <c r="F7" s="179"/>
      <c r="G7" s="177"/>
    </row>
    <row r="8" spans="1:7" ht="12.75">
      <c r="A8" s="175"/>
      <c r="B8" s="176">
        <v>2</v>
      </c>
      <c r="C8" s="180" t="s">
        <v>28</v>
      </c>
      <c r="D8" s="147" t="s">
        <v>29</v>
      </c>
      <c r="E8" s="178" t="s">
        <v>30</v>
      </c>
      <c r="F8" s="179"/>
      <c r="G8" s="177" t="s">
        <v>31</v>
      </c>
    </row>
    <row r="9" spans="1:7" ht="12.75">
      <c r="A9" s="175"/>
      <c r="B9" s="176"/>
      <c r="C9" s="180"/>
      <c r="D9" s="147"/>
      <c r="E9" s="178"/>
      <c r="F9" s="179"/>
      <c r="G9" s="177"/>
    </row>
    <row r="10" spans="1:7" ht="12.75">
      <c r="A10" s="175"/>
      <c r="B10" s="176">
        <v>3</v>
      </c>
      <c r="C10" s="180" t="s">
        <v>32</v>
      </c>
      <c r="D10" s="147" t="s">
        <v>33</v>
      </c>
      <c r="E10" s="178" t="s">
        <v>34</v>
      </c>
      <c r="F10" s="179" t="s">
        <v>35</v>
      </c>
      <c r="G10" s="177" t="s">
        <v>36</v>
      </c>
    </row>
    <row r="11" spans="1:7" ht="12.75">
      <c r="A11" s="175"/>
      <c r="B11" s="176"/>
      <c r="C11" s="180"/>
      <c r="D11" s="147"/>
      <c r="E11" s="178"/>
      <c r="F11" s="179"/>
      <c r="G11" s="177"/>
    </row>
    <row r="12" spans="1:7" ht="12.75">
      <c r="A12" s="175"/>
      <c r="B12" s="176">
        <v>4</v>
      </c>
      <c r="C12" s="177"/>
      <c r="D12" s="147"/>
      <c r="E12" s="178"/>
      <c r="F12" s="179"/>
      <c r="G12" s="177"/>
    </row>
    <row r="13" spans="1:7" ht="12.75">
      <c r="A13" s="175"/>
      <c r="B13" s="176"/>
      <c r="C13" s="177"/>
      <c r="D13" s="147"/>
      <c r="E13" s="178"/>
      <c r="F13" s="179"/>
      <c r="G13" s="177"/>
    </row>
    <row r="22" spans="1:8" ht="12.75">
      <c r="A22" s="174"/>
      <c r="B22" s="174"/>
      <c r="C22" s="174"/>
      <c r="D22" s="174"/>
      <c r="E22" s="174"/>
      <c r="F22" s="174"/>
      <c r="G22" s="174"/>
      <c r="H22" s="2"/>
    </row>
    <row r="23" spans="1:8" ht="12.75">
      <c r="A23" s="174"/>
      <c r="B23" s="174"/>
      <c r="C23" s="174"/>
      <c r="D23" s="174"/>
      <c r="E23" s="174"/>
      <c r="F23" s="174"/>
      <c r="G23" s="174"/>
      <c r="H23" s="2"/>
    </row>
    <row r="24" spans="1:8" ht="12.75">
      <c r="A24" s="174"/>
      <c r="B24" s="174"/>
      <c r="C24" s="174"/>
      <c r="D24" s="174"/>
      <c r="E24" s="174"/>
      <c r="F24" s="174"/>
      <c r="G24" s="174"/>
      <c r="H24" s="2"/>
    </row>
    <row r="25" spans="1:8" ht="12.75">
      <c r="A25" s="174"/>
      <c r="B25" s="174"/>
      <c r="C25" s="174"/>
      <c r="D25" s="174"/>
      <c r="E25" s="174"/>
      <c r="F25" s="174"/>
      <c r="G25" s="174"/>
      <c r="H25" s="2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5.75">
      <c r="A27" s="17">
        <f>HYPERLINK('[1]реквизиты'!$A$20)</f>
      </c>
      <c r="B27" s="13"/>
      <c r="C27" s="7"/>
      <c r="D27" s="7"/>
      <c r="E27" s="7"/>
      <c r="F27" s="6"/>
      <c r="G27" s="12">
        <f>HYPERLINK('[1]реквизиты'!$G$20)</f>
      </c>
      <c r="H27" s="18"/>
    </row>
    <row r="28" spans="1:8" ht="15.75">
      <c r="A28" s="13"/>
      <c r="B28" s="13"/>
      <c r="C28" s="7"/>
      <c r="D28" s="8"/>
      <c r="E28" s="8"/>
      <c r="F28" s="19"/>
      <c r="G28" s="9">
        <f>HYPERLINK('[1]реквизиты'!$G$21)</f>
      </c>
      <c r="H28" s="11"/>
    </row>
    <row r="29" spans="1:8" ht="12.75">
      <c r="A29" s="14"/>
      <c r="B29" s="14"/>
      <c r="C29" s="11"/>
      <c r="D29" s="20"/>
      <c r="E29" s="20"/>
      <c r="F29" s="20"/>
      <c r="G29" s="11"/>
      <c r="H29" s="11"/>
    </row>
    <row r="30" spans="1:8" ht="12.75" customHeight="1">
      <c r="A30" s="17">
        <f>HYPERLINK('[1]реквизиты'!$A$22)</f>
      </c>
      <c r="B30" s="13"/>
      <c r="C30" s="7"/>
      <c r="D30" s="10"/>
      <c r="E30" s="10"/>
      <c r="F30" s="21"/>
      <c r="G30" s="12">
        <f>HYPERLINK('[1]реквизиты'!$G$22)</f>
      </c>
      <c r="H30" s="11"/>
    </row>
    <row r="31" spans="1:8" ht="12.75">
      <c r="A31" s="14"/>
      <c r="B31" s="14"/>
      <c r="C31" s="11"/>
      <c r="D31" s="11"/>
      <c r="E31" s="11"/>
      <c r="F31" s="11"/>
      <c r="G31" s="9">
        <f>HYPERLINK('[1]реквизиты'!$G$23)</f>
      </c>
      <c r="H31" s="1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sheetProtection/>
  <mergeCells count="52">
    <mergeCell ref="A1:G1"/>
    <mergeCell ref="B4:B5"/>
    <mergeCell ref="C4:C5"/>
    <mergeCell ref="D4:D5"/>
    <mergeCell ref="E4:E5"/>
    <mergeCell ref="A2:G2"/>
    <mergeCell ref="A4:A5"/>
    <mergeCell ref="F4:F5"/>
    <mergeCell ref="G4:G5"/>
    <mergeCell ref="A8:A9"/>
    <mergeCell ref="B8:B9"/>
    <mergeCell ref="C8:C9"/>
    <mergeCell ref="D8:D9"/>
    <mergeCell ref="H2:I2"/>
    <mergeCell ref="A6:A7"/>
    <mergeCell ref="B6:B7"/>
    <mergeCell ref="C6:C7"/>
    <mergeCell ref="D6:D7"/>
    <mergeCell ref="E6:E7"/>
    <mergeCell ref="F6:F7"/>
    <mergeCell ref="G6:G7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G22:G23"/>
    <mergeCell ref="E12:E13"/>
    <mergeCell ref="F12:F13"/>
    <mergeCell ref="G12:G13"/>
    <mergeCell ref="E22:E23"/>
    <mergeCell ref="F22:F23"/>
    <mergeCell ref="A12:A13"/>
    <mergeCell ref="B12:B13"/>
    <mergeCell ref="C12:C13"/>
    <mergeCell ref="D12:D13"/>
    <mergeCell ref="A22:A23"/>
    <mergeCell ref="B22:B23"/>
    <mergeCell ref="C22:C23"/>
    <mergeCell ref="D22:D23"/>
    <mergeCell ref="E24:E25"/>
    <mergeCell ref="F24:F25"/>
    <mergeCell ref="G24:G25"/>
    <mergeCell ref="A24:A25"/>
    <mergeCell ref="B24:B25"/>
    <mergeCell ref="C24:C25"/>
    <mergeCell ref="D24:D2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2009-12-11T15:23:12Z</cp:lastPrinted>
  <dcterms:created xsi:type="dcterms:W3CDTF">1996-10-08T23:32:33Z</dcterms:created>
  <dcterms:modified xsi:type="dcterms:W3CDTF">2009-12-11T15:23:31Z</dcterms:modified>
  <cp:category/>
  <cp:version/>
  <cp:contentType/>
  <cp:contentStatus/>
</cp:coreProperties>
</file>