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 А." sheetId="2" r:id="rId2"/>
    <sheet name="пр.хода Б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<sst xmlns="http://schemas.openxmlformats.org/spreadsheetml/2006/main" count="546" uniqueCount="216">
  <si>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</si>
  <si>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</si>
  <si>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</si>
  <si>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</si>
  <si>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</si>
  <si>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</si>
  <si>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</si>
  <si>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</si>
  <si>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</si>
  <si>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</si>
  <si>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</si>
  <si>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</si>
  <si>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</si>
  <si>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</si>
  <si>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</si>
  <si>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</si>
  <si>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</si>
  <si>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</si>
  <si>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</si>
  <si>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</si>
  <si>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</si>
  <si>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</si>
  <si>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</si>
  <si>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</si>
  <si>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</si>
  <si>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</si>
  <si>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</si>
  <si>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</si>
  <si>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</si>
  <si>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</si>
  <si>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</si>
  <si>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</si>
  <si>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</si>
  <si>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</si>
  <si>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</si>
  <si>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</si>
  <si>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</si>
  <si>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</si>
  <si>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</si>
  <si>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</si>
  <si>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</si>
  <si>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</si>
  <si>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</si>
  <si>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</si>
  <si>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</si>
  <si>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</si>
  <si>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</si>
  <si>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</si>
  <si>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</si>
  <si>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</si>
  <si>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</si>
  <si>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</si>
  <si>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</si>
  <si>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</si>
  <si>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</si>
  <si>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</si>
  <si>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</si>
  <si>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</si>
  <si>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</si>
  <si>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</si>
  <si>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</si>
  <si>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</si>
  <si>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</si>
  <si>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</si>
  <si>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</si>
  <si>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</si>
  <si>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</si>
  <si>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</si>
  <si>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</si>
  <si>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</si>
  <si>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</si>
  <si>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Красноярский, Северо-Енисейск, МО</t>
  </si>
  <si>
    <t>Григорьев С.С.</t>
  </si>
  <si>
    <t>СФО, Кемеровская, Новокузнецк, ПР</t>
  </si>
  <si>
    <t>Параскивопуло И.В.</t>
  </si>
  <si>
    <t>Тишкевич И.В.</t>
  </si>
  <si>
    <t>СФО, р.Тыва, Кызыл, МО</t>
  </si>
  <si>
    <t>Лоовай Д.Д.</t>
  </si>
  <si>
    <t>СФО, Новосибирская, Болотнов</t>
  </si>
  <si>
    <t>СФО, Кемеровская, Прокопьевск, МО</t>
  </si>
  <si>
    <t>Баглаев В.Г.</t>
  </si>
  <si>
    <t>СФО, р. Бурятия</t>
  </si>
  <si>
    <t>Санжиев Т.Ш. Салданов К.В.</t>
  </si>
  <si>
    <t>СФО, Красноярский, Лесосибирск</t>
  </si>
  <si>
    <t>Яйтаков А.М.</t>
  </si>
  <si>
    <t>СФО, р. Алтай</t>
  </si>
  <si>
    <t>св</t>
  </si>
  <si>
    <t>свободен</t>
  </si>
  <si>
    <t>Саакян Оганнес Варданович</t>
  </si>
  <si>
    <t>26.01.1993,     1 р</t>
  </si>
  <si>
    <t>Вяткин Кирилл Олегович</t>
  </si>
  <si>
    <t>7.09.1993,   1р</t>
  </si>
  <si>
    <t>СФО, Томская, Стрижевой</t>
  </si>
  <si>
    <t>Кузин Д.А.</t>
  </si>
  <si>
    <t>Борщенко Даниил Николаевич</t>
  </si>
  <si>
    <t>14.07.1992, КМС</t>
  </si>
  <si>
    <t>СФО, Томская, Северск, МО</t>
  </si>
  <si>
    <t>Любченко С.Л.</t>
  </si>
  <si>
    <t>Заречнев Роман Витальевич</t>
  </si>
  <si>
    <t>15.08.1993,  1р</t>
  </si>
  <si>
    <t>СФО, Алтайский, Заринск, МО</t>
  </si>
  <si>
    <t>014539022</t>
  </si>
  <si>
    <t>Зайцев В.С.</t>
  </si>
  <si>
    <t>Шабров Никита Юрьевич</t>
  </si>
  <si>
    <t>16.01.1993,  1р</t>
  </si>
  <si>
    <t>СФО, Иркутская, Усть-Кут</t>
  </si>
  <si>
    <t>Еловский Е.А.</t>
  </si>
  <si>
    <t>Суродин Виктор Олегович</t>
  </si>
  <si>
    <t>31.01.1992,  1р</t>
  </si>
  <si>
    <t>008788</t>
  </si>
  <si>
    <t>Кызлаков Л.А.</t>
  </si>
  <si>
    <t>Окунев Дмитрий Олегович</t>
  </si>
  <si>
    <t>06.01.1993,  1р</t>
  </si>
  <si>
    <t>002920</t>
  </si>
  <si>
    <t>Новиков Вячеслав Владимирович</t>
  </si>
  <si>
    <t>21.09.1994,  1р</t>
  </si>
  <si>
    <t>014567</t>
  </si>
  <si>
    <t>Ондар Начын Салимович</t>
  </si>
  <si>
    <t>28.09.1992,  1р</t>
  </si>
  <si>
    <t>Боровский Сергей Юрьевич</t>
  </si>
  <si>
    <t>19.12.1992,  1р</t>
  </si>
  <si>
    <t>019973</t>
  </si>
  <si>
    <t>Федосеенко О.А.  Карпов С.Н.</t>
  </si>
  <si>
    <t>Федоров Евгений Александрович</t>
  </si>
  <si>
    <t>11.04.1993,  1р</t>
  </si>
  <si>
    <t>Янковский С.В.</t>
  </si>
  <si>
    <t>Абдусалямов Роман Мураджакович</t>
  </si>
  <si>
    <t>29.03.1993,  1р</t>
  </si>
  <si>
    <t>СФО, Алтайский, Славгород</t>
  </si>
  <si>
    <t>Дмитриев В.Д.</t>
  </si>
  <si>
    <t>Власов Антон Андреевич</t>
  </si>
  <si>
    <t>01.01.1994,  1р</t>
  </si>
  <si>
    <t>014650</t>
  </si>
  <si>
    <t>Климов Руслан Натикович</t>
  </si>
  <si>
    <t>22.02.1993, КМС</t>
  </si>
  <si>
    <t>Ануев Павел Петрович</t>
  </si>
  <si>
    <t>03.09.1993, КМС</t>
  </si>
  <si>
    <t>03.03.1992,  1р</t>
  </si>
  <si>
    <t xml:space="preserve">Галкин В.Ф.    </t>
  </si>
  <si>
    <t>Фареян Мураз Валерикович</t>
  </si>
  <si>
    <t>14.01.1993, КМС</t>
  </si>
  <si>
    <t>СФО, Новосибирская, Болотное</t>
  </si>
  <si>
    <t>019978054</t>
  </si>
  <si>
    <t>Орлов А.А.</t>
  </si>
  <si>
    <t>Петросян Врамшапу Арамович</t>
  </si>
  <si>
    <t>27.03.1992, КМС</t>
  </si>
  <si>
    <t>Александров Ю.П.</t>
  </si>
  <si>
    <t>Кудачин Вадим Владимирович</t>
  </si>
  <si>
    <t>14.06.1993,  1р</t>
  </si>
  <si>
    <t>Аратин Амаду Васильевич</t>
  </si>
  <si>
    <t>12.08.1992,  1р</t>
  </si>
  <si>
    <t>016980004</t>
  </si>
  <si>
    <t>Малташев Ырысту Сергеевич</t>
  </si>
  <si>
    <t>12.06.1992,  1р</t>
  </si>
  <si>
    <t>Ачкунов</t>
  </si>
  <si>
    <t>Асканаков Василий Рафаилович</t>
  </si>
  <si>
    <t>05.06.1993,  2р</t>
  </si>
  <si>
    <t>Океев Бакытжан Есболович</t>
  </si>
  <si>
    <t>13.11.1992,  1р</t>
  </si>
  <si>
    <t>Тайляшев Тимур Уладиславовоч</t>
  </si>
  <si>
    <t>23.07.1994,  1р</t>
  </si>
  <si>
    <t>Епиков Б.Б.</t>
  </si>
  <si>
    <t>Калашников Захар Юрьевич</t>
  </si>
  <si>
    <t>30.11.1994,  2юн</t>
  </si>
  <si>
    <t>СФО, Кемеровская, Новокузнецк, МО</t>
  </si>
  <si>
    <t>Абрамов В.М.</t>
  </si>
  <si>
    <t>Бутрин Виктор Вадимович</t>
  </si>
  <si>
    <t>02.03.1993,  2юн</t>
  </si>
  <si>
    <t>СФО, Новосибирская</t>
  </si>
  <si>
    <t>Брыков И.А.</t>
  </si>
  <si>
    <t>Акатьев Ерасыл Альбертович</t>
  </si>
  <si>
    <t>27.05.1992, КМС</t>
  </si>
  <si>
    <t>Субботин</t>
  </si>
  <si>
    <t>Кудайбергеков Иван Александрович</t>
  </si>
  <si>
    <t>07.07.1993,  1р</t>
  </si>
  <si>
    <t>Анчин Тодрай Николаевич</t>
  </si>
  <si>
    <t>01.01.1992,  2юн</t>
  </si>
  <si>
    <t>Чалчушев</t>
  </si>
  <si>
    <t>Тыдыков Эркемен Арсентьевич</t>
  </si>
  <si>
    <t>15.12.1992,  2юн</t>
  </si>
  <si>
    <t>Качашев</t>
  </si>
  <si>
    <t>Желкамбаев Серик Кайдарбекулы</t>
  </si>
  <si>
    <t>08.04.1993,  1р</t>
  </si>
  <si>
    <t>Акчалов</t>
  </si>
  <si>
    <t>Мокрогузов Сергей Викторович</t>
  </si>
  <si>
    <t>группа Б</t>
  </si>
  <si>
    <t>группа А</t>
  </si>
  <si>
    <t>В.к.   56    кг.</t>
  </si>
  <si>
    <t>2,41</t>
  </si>
  <si>
    <t>2,45</t>
  </si>
  <si>
    <t>2,19</t>
  </si>
  <si>
    <t>0,32</t>
  </si>
  <si>
    <t>х</t>
  </si>
  <si>
    <t>3,57</t>
  </si>
  <si>
    <t>2.5</t>
  </si>
  <si>
    <t>0,07</t>
  </si>
  <si>
    <t>1.00</t>
  </si>
  <si>
    <t>0.04</t>
  </si>
  <si>
    <t>0,00</t>
  </si>
  <si>
    <t>2,5</t>
  </si>
  <si>
    <t>1,56</t>
  </si>
  <si>
    <t>3,15</t>
  </si>
  <si>
    <t>2,30</t>
  </si>
  <si>
    <t>1,21</t>
  </si>
  <si>
    <r>
      <t xml:space="preserve"> КРУГ 5  </t>
    </r>
    <r>
      <rPr>
        <b/>
        <sz val="10"/>
        <rFont val="Arial Narrow"/>
        <family val="2"/>
      </rPr>
      <t>А</t>
    </r>
  </si>
  <si>
    <r>
      <t xml:space="preserve"> КРУГ 5   </t>
    </r>
    <r>
      <rPr>
        <b/>
        <sz val="10"/>
        <rFont val="Arial Narrow"/>
        <family val="2"/>
      </rPr>
      <t>Б</t>
    </r>
  </si>
  <si>
    <t>1м</t>
  </si>
  <si>
    <t>2м</t>
  </si>
  <si>
    <t>3,18</t>
  </si>
  <si>
    <t>пф</t>
  </si>
  <si>
    <t>ф</t>
  </si>
  <si>
    <t>3м</t>
  </si>
  <si>
    <t>за 3 место</t>
  </si>
  <si>
    <t>11</t>
  </si>
  <si>
    <t>20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</si>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</sst>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b/>
      <sz val="14"/>
      <name val="Arial Black"/>
      <family val="2"/>
    </font>
    <font>
      <sz val="10"/>
      <name val="Arial Black"/>
      <family val="2"/>
    </font>
    <font>
      <sz val="7"/>
      <name val="Arial Narrow"/>
      <family val="2"/>
    </font>
    <font>
      <sz val="7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10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9" fontId="30" fillId="0" borderId="9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15" applyNumberFormat="1" applyFont="1" applyFill="1" applyBorder="1" applyAlignment="1">
      <alignment horizontal="left" vertical="center" wrapText="1"/>
    </xf>
    <xf numFmtId="0" fontId="0" fillId="0" borderId="20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38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19" xfId="15" applyNumberFormat="1" applyFont="1" applyFill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72" xfId="15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75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16" fillId="0" borderId="72" xfId="15" applyNumberFormat="1" applyFont="1" applyFill="1" applyBorder="1" applyAlignment="1" applyProtection="1">
      <alignment horizontal="center" vertical="center" wrapText="1"/>
      <protection/>
    </xf>
    <xf numFmtId="0" fontId="27" fillId="0" borderId="73" xfId="15" applyNumberFormat="1" applyFont="1" applyFill="1" applyBorder="1" applyAlignment="1" applyProtection="1">
      <alignment horizontal="center" vertical="center" wrapText="1"/>
      <protection/>
    </xf>
    <xf numFmtId="0" fontId="27" fillId="0" borderId="74" xfId="15" applyNumberFormat="1" applyFont="1" applyFill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 wrapText="1"/>
    </xf>
    <xf numFmtId="0" fontId="13" fillId="2" borderId="78" xfId="0" applyFont="1" applyFill="1" applyBorder="1" applyAlignment="1">
      <alignment horizontal="center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13" fillId="2" borderId="79" xfId="0" applyFont="1" applyFill="1" applyBorder="1" applyAlignment="1">
      <alignment horizontal="center" vertical="center" wrapText="1"/>
    </xf>
    <xf numFmtId="0" fontId="24" fillId="3" borderId="71" xfId="0" applyFont="1" applyFill="1" applyBorder="1" applyAlignment="1">
      <alignment horizontal="center" vertical="center" textRotation="90" wrapText="1"/>
    </xf>
    <xf numFmtId="0" fontId="24" fillId="3" borderId="65" xfId="0" applyFont="1" applyFill="1" applyBorder="1" applyAlignment="1">
      <alignment horizontal="center" vertical="center" textRotation="90" wrapText="1"/>
    </xf>
    <xf numFmtId="0" fontId="23" fillId="0" borderId="8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" borderId="8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left" vertical="center" wrapText="1"/>
    </xf>
    <xf numFmtId="0" fontId="29" fillId="0" borderId="86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4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2" xfId="15" applyNumberFormat="1" applyFont="1" applyFill="1" applyBorder="1" applyAlignment="1" applyProtection="1">
      <alignment horizontal="center" vertical="center" wrapText="1"/>
      <protection/>
    </xf>
    <xf numFmtId="0" fontId="5" fillId="0" borderId="73" xfId="15" applyNumberFormat="1" applyFont="1" applyFill="1" applyBorder="1" applyAlignment="1" applyProtection="1">
      <alignment horizontal="center" vertical="center" wrapText="1"/>
      <protection/>
    </xf>
    <xf numFmtId="0" fontId="5" fillId="0" borderId="74" xfId="15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4" fillId="0" borderId="76" xfId="15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0" xfId="15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I1">
      <selection activeCell="R1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1" t="s">
        <v>22</v>
      </c>
      <c r="C1" s="131"/>
      <c r="D1" s="131"/>
      <c r="E1" s="131"/>
      <c r="F1" s="131"/>
      <c r="G1" s="131"/>
      <c r="H1" s="131"/>
      <c r="I1" s="131"/>
      <c r="K1" s="106" t="s">
        <v>22</v>
      </c>
      <c r="L1" s="106"/>
      <c r="M1" s="106"/>
      <c r="N1" s="106"/>
      <c r="O1" s="106"/>
      <c r="P1" s="106"/>
      <c r="Q1" s="106"/>
      <c r="R1" s="106"/>
    </row>
    <row r="2" spans="1:18" ht="15" customHeight="1" thickBot="1">
      <c r="A2" s="13"/>
      <c r="B2" s="15"/>
      <c r="C2" s="15" t="s">
        <v>204</v>
      </c>
      <c r="D2" s="15"/>
      <c r="E2" s="15"/>
      <c r="F2" s="43" t="str">
        <f>HYPERLINK('пр.взв'!D4)</f>
        <v>В.к.   56    кг.</v>
      </c>
      <c r="G2" s="15"/>
      <c r="H2" s="15"/>
      <c r="I2" s="15"/>
      <c r="K2" s="2"/>
      <c r="L2" s="2" t="s">
        <v>205</v>
      </c>
      <c r="M2" s="2"/>
      <c r="N2" s="2"/>
      <c r="O2" s="43" t="str">
        <f>HYPERLINK('пр.взв'!D4)</f>
        <v>В.к.   56    кг.</v>
      </c>
      <c r="P2" s="2"/>
      <c r="Q2" s="2"/>
      <c r="R2" s="2"/>
    </row>
    <row r="3" spans="1:18" ht="12.75">
      <c r="A3" s="146"/>
      <c r="B3" s="132" t="s">
        <v>5</v>
      </c>
      <c r="C3" s="134" t="s">
        <v>2</v>
      </c>
      <c r="D3" s="136" t="s">
        <v>23</v>
      </c>
      <c r="E3" s="134" t="s">
        <v>24</v>
      </c>
      <c r="F3" s="134" t="s">
        <v>25</v>
      </c>
      <c r="G3" s="136" t="s">
        <v>26</v>
      </c>
      <c r="H3" s="134" t="s">
        <v>27</v>
      </c>
      <c r="I3" s="138" t="s">
        <v>28</v>
      </c>
      <c r="K3" s="107" t="s">
        <v>5</v>
      </c>
      <c r="L3" s="109" t="s">
        <v>2</v>
      </c>
      <c r="M3" s="142" t="s">
        <v>23</v>
      </c>
      <c r="N3" s="109" t="s">
        <v>24</v>
      </c>
      <c r="O3" s="109" t="s">
        <v>25</v>
      </c>
      <c r="P3" s="142" t="s">
        <v>26</v>
      </c>
      <c r="Q3" s="109" t="s">
        <v>27</v>
      </c>
      <c r="R3" s="144" t="s">
        <v>28</v>
      </c>
    </row>
    <row r="4" spans="1:18" ht="13.5" thickBot="1">
      <c r="A4" s="146"/>
      <c r="B4" s="133"/>
      <c r="C4" s="135"/>
      <c r="D4" s="137"/>
      <c r="E4" s="135"/>
      <c r="F4" s="135"/>
      <c r="G4" s="137"/>
      <c r="H4" s="135"/>
      <c r="I4" s="139"/>
      <c r="K4" s="108"/>
      <c r="L4" s="101"/>
      <c r="M4" s="143"/>
      <c r="N4" s="101"/>
      <c r="O4" s="101"/>
      <c r="P4" s="143"/>
      <c r="Q4" s="101"/>
      <c r="R4" s="145"/>
    </row>
    <row r="5" spans="1:18" ht="12.75">
      <c r="A5" s="146"/>
      <c r="B5" s="103">
        <v>1</v>
      </c>
      <c r="C5" s="104" t="str">
        <f>VLOOKUP(B5,'пр.взв'!B7:E28,2,FALSE)</f>
        <v>Аратин Амаду Васильевич</v>
      </c>
      <c r="D5" s="153" t="str">
        <f>VLOOKUP(B5,'пр.взв'!B7:F28,3,FALSE)</f>
        <v>12.08.1992,  1р</v>
      </c>
      <c r="E5" s="153" t="str">
        <f>VLOOKUP(B5,'пр.взв'!B5:G28,4,FALSE)</f>
        <v>СФО, р. Алтай</v>
      </c>
      <c r="F5" s="123"/>
      <c r="G5" s="123"/>
      <c r="H5" s="124"/>
      <c r="I5" s="125"/>
      <c r="K5" s="103">
        <v>20</v>
      </c>
      <c r="L5" s="104" t="str">
        <f>VLOOKUP(круги!K5,'пр.взв'!B7:E76,2,FALSE)</f>
        <v>Кудачин Вадим Владимирович</v>
      </c>
      <c r="M5" s="104" t="str">
        <f>VLOOKUP(круги!L5,'пр.взв'!C7:F76,2,FALSE)</f>
        <v>14.06.1993,  1р</v>
      </c>
      <c r="N5" s="104" t="str">
        <f>VLOOKUP(круги!M5,'пр.взв'!D7:G76,2,FALSE)</f>
        <v>СФО, р. Алтай</v>
      </c>
      <c r="O5" s="123"/>
      <c r="P5" s="123"/>
      <c r="Q5" s="124"/>
      <c r="R5" s="125"/>
    </row>
    <row r="6" spans="1:18" ht="12.75">
      <c r="A6" s="146"/>
      <c r="B6" s="140"/>
      <c r="C6" s="105"/>
      <c r="D6" s="149"/>
      <c r="E6" s="149"/>
      <c r="F6" s="112"/>
      <c r="G6" s="112"/>
      <c r="H6" s="114"/>
      <c r="I6" s="116"/>
      <c r="K6" s="140"/>
      <c r="L6" s="105"/>
      <c r="M6" s="105"/>
      <c r="N6" s="105"/>
      <c r="O6" s="112"/>
      <c r="P6" s="112"/>
      <c r="Q6" s="114"/>
      <c r="R6" s="116"/>
    </row>
    <row r="7" spans="1:18" ht="12.75">
      <c r="A7" s="146"/>
      <c r="B7" s="140">
        <v>7</v>
      </c>
      <c r="C7" s="129" t="str">
        <f>VLOOKUP(B7,'пр.взв'!B7:E28,2,FALSE)</f>
        <v>Борщенко Даниил Николаевич</v>
      </c>
      <c r="D7" s="149" t="str">
        <f>VLOOKUP(B7,'пр.взв'!B7:F28,3,FALSE)</f>
        <v>14.07.1992, КМС</v>
      </c>
      <c r="E7" s="149" t="str">
        <f>VLOOKUP(B7,'пр.взв'!B5:G28,4,FALSE)</f>
        <v>СФО, Томская, Северск, МО</v>
      </c>
      <c r="F7" s="112"/>
      <c r="G7" s="112"/>
      <c r="H7" s="114"/>
      <c r="I7" s="116"/>
      <c r="K7" s="140">
        <v>25</v>
      </c>
      <c r="L7" s="129" t="str">
        <f>VLOOKUP(круги!K7,'пр.взв'!B9:E76,2,FALSE)</f>
        <v>Окунев Дмитрий Олегович</v>
      </c>
      <c r="M7" s="129" t="str">
        <f>VLOOKUP(круги!L7,'пр.взв'!C9:F76,2,FALSE)</f>
        <v>06.01.1993,  1р</v>
      </c>
      <c r="N7" s="129" t="str">
        <f>VLOOKUP(круги!M7,'пр.взв'!D9:G76,2,FALSE)</f>
        <v>СФО, Кемеровская, Новокузнецк, ПР</v>
      </c>
      <c r="O7" s="112"/>
      <c r="P7" s="112"/>
      <c r="Q7" s="114"/>
      <c r="R7" s="116"/>
    </row>
    <row r="8" spans="1:18" ht="13.5" thickBot="1">
      <c r="A8" s="146"/>
      <c r="B8" s="141"/>
      <c r="C8" s="102"/>
      <c r="D8" s="150"/>
      <c r="E8" s="150"/>
      <c r="F8" s="113"/>
      <c r="G8" s="113"/>
      <c r="H8" s="115"/>
      <c r="I8" s="117"/>
      <c r="K8" s="141"/>
      <c r="L8" s="105"/>
      <c r="M8" s="105"/>
      <c r="N8" s="105"/>
      <c r="O8" s="113"/>
      <c r="P8" s="113"/>
      <c r="Q8" s="115"/>
      <c r="R8" s="117"/>
    </row>
    <row r="9" spans="1:18" ht="12.75">
      <c r="A9" s="146"/>
      <c r="B9" s="103">
        <v>12</v>
      </c>
      <c r="C9" s="104" t="str">
        <f>VLOOKUP(B9,'пр.взв'!B7:E48,2,FALSE)</f>
        <v>Акатьев Ерасыл Альбертович</v>
      </c>
      <c r="D9" s="104" t="str">
        <f>VLOOKUP(C9,'пр.взв'!C7:F48,2,FALSE)</f>
        <v>27.05.1992, КМС</v>
      </c>
      <c r="E9" s="104" t="str">
        <f>VLOOKUP(D9,'пр.взв'!D7:G48,2,FALSE)</f>
        <v>СФО, р. Алтай</v>
      </c>
      <c r="F9" s="123"/>
      <c r="G9" s="123"/>
      <c r="H9" s="124"/>
      <c r="I9" s="125"/>
      <c r="K9" s="103">
        <v>27</v>
      </c>
      <c r="L9" s="104" t="str">
        <f>VLOOKUP(круги!K9,'пр.взв'!B11:E76,2,FALSE)</f>
        <v>Океев Бакытжан Есболович</v>
      </c>
      <c r="M9" s="104" t="str">
        <f>VLOOKUP(круги!L9,'пр.взв'!C11:F76,2,FALSE)</f>
        <v>13.11.1992,  1р</v>
      </c>
      <c r="N9" s="104" t="str">
        <f>VLOOKUP(круги!M9,'пр.взв'!D11:G76,2,FALSE)</f>
        <v>СФО, р. Алтай</v>
      </c>
      <c r="O9" s="123"/>
      <c r="P9" s="123"/>
      <c r="Q9" s="124"/>
      <c r="R9" s="125"/>
    </row>
    <row r="10" spans="1:18" ht="12.75">
      <c r="A10" s="146"/>
      <c r="B10" s="140"/>
      <c r="C10" s="105"/>
      <c r="D10" s="105"/>
      <c r="E10" s="105"/>
      <c r="F10" s="112"/>
      <c r="G10" s="112"/>
      <c r="H10" s="114"/>
      <c r="I10" s="116"/>
      <c r="K10" s="140"/>
      <c r="L10" s="105"/>
      <c r="M10" s="105"/>
      <c r="N10" s="105"/>
      <c r="O10" s="112"/>
      <c r="P10" s="112"/>
      <c r="Q10" s="114"/>
      <c r="R10" s="116"/>
    </row>
    <row r="11" spans="1:18" ht="12.75">
      <c r="A11" s="146"/>
      <c r="B11" s="140">
        <v>16</v>
      </c>
      <c r="C11" s="129" t="str">
        <f>VLOOKUP(B11,'пр.взв'!B7:E48,2,FALSE)</f>
        <v>Ануев Павел Петрович</v>
      </c>
      <c r="D11" s="129" t="str">
        <f>VLOOKUP(C11,'пр.взв'!C7:F48,2,FALSE)</f>
        <v>03.09.1993, КМС</v>
      </c>
      <c r="E11" s="129" t="str">
        <f>VLOOKUP(D11,'пр.взв'!D7:G48,2,FALSE)</f>
        <v>СФО, р. Бурятия</v>
      </c>
      <c r="F11" s="112"/>
      <c r="G11" s="112"/>
      <c r="H11" s="114"/>
      <c r="I11" s="116"/>
      <c r="K11" s="140">
        <v>29</v>
      </c>
      <c r="L11" s="129" t="str">
        <f>VLOOKUP(круги!K11,'пр.взв'!B7:E76,2,FALSE)</f>
        <v>Боровский Сергей Юрьевич</v>
      </c>
      <c r="M11" s="129" t="str">
        <f>VLOOKUP(круги!L11,'пр.взв'!C7:F76,2,FALSE)</f>
        <v>19.12.1992,  1р</v>
      </c>
      <c r="N11" s="129" t="str">
        <f>VLOOKUP(круги!M11,'пр.взв'!D7:G76,2,FALSE)</f>
        <v>СФО, Новосибирская, Болотнов</v>
      </c>
      <c r="O11" s="112"/>
      <c r="P11" s="112"/>
      <c r="Q11" s="114"/>
      <c r="R11" s="116"/>
    </row>
    <row r="12" spans="1:18" ht="13.5" thickBot="1">
      <c r="A12" s="146"/>
      <c r="B12" s="141"/>
      <c r="C12" s="102"/>
      <c r="D12" s="102"/>
      <c r="E12" s="102"/>
      <c r="F12" s="113"/>
      <c r="G12" s="113"/>
      <c r="H12" s="115"/>
      <c r="I12" s="117"/>
      <c r="K12" s="141"/>
      <c r="L12" s="105"/>
      <c r="M12" s="105"/>
      <c r="N12" s="105"/>
      <c r="O12" s="113"/>
      <c r="P12" s="113"/>
      <c r="Q12" s="115"/>
      <c r="R12" s="117"/>
    </row>
    <row r="13" spans="1:18" ht="12.75">
      <c r="A13" s="146"/>
      <c r="B13" s="103"/>
      <c r="C13" s="104" t="e">
        <f>VLOOKUP(B13,'пр.взв'!B7:E28,2,FALSE)</f>
        <v>#N/A</v>
      </c>
      <c r="D13" s="147" t="e">
        <f>VLOOKUP(C13,'пр.взв'!C7:F28,2,FALSE)</f>
        <v>#N/A</v>
      </c>
      <c r="E13" s="147" t="e">
        <f>VLOOKUP(D13,'пр.взв'!D7:G28,2,FALSE)</f>
        <v>#N/A</v>
      </c>
      <c r="F13" s="123"/>
      <c r="G13" s="123"/>
      <c r="H13" s="124"/>
      <c r="I13" s="125"/>
      <c r="K13" s="103"/>
      <c r="L13" s="104" t="e">
        <f>VLOOKUP(круги!K13,'пр.взв'!B15:E84,2,FALSE)</f>
        <v>#N/A</v>
      </c>
      <c r="M13" s="104" t="e">
        <f>VLOOKUP(круги!L13,'пр.взв'!C15:F84,2,FALSE)</f>
        <v>#N/A</v>
      </c>
      <c r="N13" s="104" t="e">
        <f>VLOOKUP(круги!M13,'пр.взв'!D15:G84,2,FALSE)</f>
        <v>#N/A</v>
      </c>
      <c r="O13" s="123"/>
      <c r="P13" s="123"/>
      <c r="Q13" s="124"/>
      <c r="R13" s="125"/>
    </row>
    <row r="14" spans="1:18" ht="12.75">
      <c r="A14" s="146"/>
      <c r="B14" s="140"/>
      <c r="C14" s="105"/>
      <c r="D14" s="148"/>
      <c r="E14" s="148"/>
      <c r="F14" s="112"/>
      <c r="G14" s="112"/>
      <c r="H14" s="114"/>
      <c r="I14" s="116"/>
      <c r="K14" s="140"/>
      <c r="L14" s="105"/>
      <c r="M14" s="105"/>
      <c r="N14" s="105"/>
      <c r="O14" s="112"/>
      <c r="P14" s="112"/>
      <c r="Q14" s="114"/>
      <c r="R14" s="116"/>
    </row>
    <row r="15" spans="1:18" ht="12.75">
      <c r="A15" s="146"/>
      <c r="B15" s="140"/>
      <c r="C15" s="129" t="e">
        <f>VLOOKUP(B15,'пр.взв'!B7:E68,2,FALSE)</f>
        <v>#N/A</v>
      </c>
      <c r="D15" s="129" t="e">
        <f>VLOOKUP(C15,'пр.взв'!C7:F68,2,FALSE)</f>
        <v>#N/A</v>
      </c>
      <c r="E15" s="129" t="e">
        <f>VLOOKUP(D15,'пр.взв'!D7:G68,2,FALSE)</f>
        <v>#N/A</v>
      </c>
      <c r="F15" s="112"/>
      <c r="G15" s="112"/>
      <c r="H15" s="114"/>
      <c r="I15" s="116"/>
      <c r="K15" s="140"/>
      <c r="L15" s="129" t="e">
        <f>VLOOKUP(круги!K15,'пр.взв'!B17:E84,2,FALSE)</f>
        <v>#N/A</v>
      </c>
      <c r="M15" s="129" t="e">
        <f>VLOOKUP(круги!L15,'пр.взв'!C17:F84,2,FALSE)</f>
        <v>#N/A</v>
      </c>
      <c r="N15" s="129" t="e">
        <f>VLOOKUP(круги!M15,'пр.взв'!D17:G84,2,FALSE)</f>
        <v>#N/A</v>
      </c>
      <c r="O15" s="112"/>
      <c r="P15" s="112"/>
      <c r="Q15" s="114"/>
      <c r="R15" s="116"/>
    </row>
    <row r="16" spans="1:18" ht="13.5" thickBot="1">
      <c r="A16" s="146"/>
      <c r="B16" s="141"/>
      <c r="C16" s="102"/>
      <c r="D16" s="102"/>
      <c r="E16" s="102"/>
      <c r="F16" s="113"/>
      <c r="G16" s="113"/>
      <c r="H16" s="115"/>
      <c r="I16" s="117"/>
      <c r="K16" s="141"/>
      <c r="L16" s="105"/>
      <c r="M16" s="105"/>
      <c r="N16" s="105"/>
      <c r="O16" s="113"/>
      <c r="P16" s="113"/>
      <c r="Q16" s="115"/>
      <c r="R16" s="117"/>
    </row>
    <row r="17" spans="1:18" ht="12.75">
      <c r="A17" s="146"/>
      <c r="B17" s="103"/>
      <c r="C17" s="104" t="e">
        <f>VLOOKUP(B17,'пр.взв'!B7:E28,2,FALSE)</f>
        <v>#N/A</v>
      </c>
      <c r="D17" s="147" t="e">
        <f>VLOOKUP(C17,'пр.взв'!C7:F28,2,FALSE)</f>
        <v>#N/A</v>
      </c>
      <c r="E17" s="147" t="e">
        <f>VLOOKUP(D17,'пр.взв'!D7:G28,2,FALSE)</f>
        <v>#N/A</v>
      </c>
      <c r="F17" s="123"/>
      <c r="G17" s="123"/>
      <c r="H17" s="124"/>
      <c r="I17" s="125"/>
      <c r="K17" s="103"/>
      <c r="L17" s="104" t="e">
        <f>VLOOKUP(круги!K17,'пр.взв'!B19:E84,2,FALSE)</f>
        <v>#N/A</v>
      </c>
      <c r="M17" s="104" t="e">
        <f>VLOOKUP(круги!L17,'пр.взв'!C19:F84,2,FALSE)</f>
        <v>#N/A</v>
      </c>
      <c r="N17" s="104" t="e">
        <f>VLOOKUP(круги!M17,'пр.взв'!D19:G84,2,FALSE)</f>
        <v>#N/A</v>
      </c>
      <c r="O17" s="123"/>
      <c r="P17" s="123"/>
      <c r="Q17" s="124"/>
      <c r="R17" s="125"/>
    </row>
    <row r="18" spans="1:18" ht="12.75">
      <c r="A18" s="146"/>
      <c r="B18" s="140"/>
      <c r="C18" s="105"/>
      <c r="D18" s="148"/>
      <c r="E18" s="148"/>
      <c r="F18" s="112"/>
      <c r="G18" s="112"/>
      <c r="H18" s="114"/>
      <c r="I18" s="116"/>
      <c r="K18" s="140"/>
      <c r="L18" s="105"/>
      <c r="M18" s="105"/>
      <c r="N18" s="105"/>
      <c r="O18" s="112"/>
      <c r="P18" s="112"/>
      <c r="Q18" s="114"/>
      <c r="R18" s="116"/>
    </row>
    <row r="19" spans="1:18" ht="12.75">
      <c r="A19" s="146"/>
      <c r="B19" s="140"/>
      <c r="C19" s="129" t="e">
        <f>VLOOKUP(B19,'пр.взв'!B7:E38,2,FALSE)</f>
        <v>#N/A</v>
      </c>
      <c r="D19" s="129" t="e">
        <f>VLOOKUP(C19,'пр.взв'!C7:F38,2,FALSE)</f>
        <v>#N/A</v>
      </c>
      <c r="E19" s="129" t="e">
        <f>VLOOKUP(D19,'пр.взв'!D7:G38,2,FALSE)</f>
        <v>#N/A</v>
      </c>
      <c r="F19" s="112"/>
      <c r="G19" s="112"/>
      <c r="H19" s="114"/>
      <c r="I19" s="116"/>
      <c r="K19" s="140"/>
      <c r="L19" s="129" t="e">
        <f>VLOOKUP(круги!K19,'пр.взв'!B15:E84,2,FALSE)</f>
        <v>#N/A</v>
      </c>
      <c r="M19" s="129" t="e">
        <f>VLOOKUP(круги!L19,'пр.взв'!C15:F84,2,FALSE)</f>
        <v>#N/A</v>
      </c>
      <c r="N19" s="129" t="e">
        <f>VLOOKUP(круги!M19,'пр.взв'!D15:G84,2,FALSE)</f>
        <v>#N/A</v>
      </c>
      <c r="O19" s="112"/>
      <c r="P19" s="112"/>
      <c r="Q19" s="114"/>
      <c r="R19" s="116"/>
    </row>
    <row r="20" spans="1:18" ht="13.5" thickBot="1">
      <c r="A20" s="146"/>
      <c r="B20" s="141"/>
      <c r="C20" s="102"/>
      <c r="D20" s="102"/>
      <c r="E20" s="102"/>
      <c r="F20" s="113"/>
      <c r="G20" s="113"/>
      <c r="H20" s="115"/>
      <c r="I20" s="117"/>
      <c r="K20" s="141"/>
      <c r="L20" s="105"/>
      <c r="M20" s="105"/>
      <c r="N20" s="105"/>
      <c r="O20" s="113"/>
      <c r="P20" s="113"/>
      <c r="Q20" s="115"/>
      <c r="R20" s="117"/>
    </row>
    <row r="21" spans="1:18" ht="12.75">
      <c r="A21" s="146"/>
      <c r="B21" s="103"/>
      <c r="C21" s="104" t="e">
        <f>VLOOKUP(B21,'пр.взв'!B7:E38,2,FALSE)</f>
        <v>#N/A</v>
      </c>
      <c r="D21" s="104" t="e">
        <f>VLOOKUP(C21,'пр.взв'!C7:F38,2,FALSE)</f>
        <v>#N/A</v>
      </c>
      <c r="E21" s="104" t="e">
        <f>VLOOKUP(D21,'пр.взв'!D7:G38,2,FALSE)</f>
        <v>#N/A</v>
      </c>
      <c r="F21" s="123"/>
      <c r="G21" s="123"/>
      <c r="H21" s="124"/>
      <c r="I21" s="125"/>
      <c r="K21" s="103"/>
      <c r="L21" s="104" t="e">
        <f>VLOOKUP(круги!K21,'пр.взв'!B23:E92,2,FALSE)</f>
        <v>#N/A</v>
      </c>
      <c r="M21" s="104" t="e">
        <f>VLOOKUP(круги!L21,'пр.взв'!C23:F92,2,FALSE)</f>
        <v>#N/A</v>
      </c>
      <c r="N21" s="104" t="e">
        <f>VLOOKUP(круги!M21,'пр.взв'!D23:G92,2,FALSE)</f>
        <v>#N/A</v>
      </c>
      <c r="O21" s="123"/>
      <c r="P21" s="123"/>
      <c r="Q21" s="124"/>
      <c r="R21" s="125"/>
    </row>
    <row r="22" spans="1:18" ht="12.75">
      <c r="A22" s="146"/>
      <c r="B22" s="140"/>
      <c r="C22" s="105"/>
      <c r="D22" s="105"/>
      <c r="E22" s="105"/>
      <c r="F22" s="112"/>
      <c r="G22" s="112"/>
      <c r="H22" s="114"/>
      <c r="I22" s="116"/>
      <c r="K22" s="140"/>
      <c r="L22" s="105"/>
      <c r="M22" s="105"/>
      <c r="N22" s="105"/>
      <c r="O22" s="112"/>
      <c r="P22" s="112"/>
      <c r="Q22" s="114"/>
      <c r="R22" s="116"/>
    </row>
    <row r="23" spans="1:18" ht="12.75">
      <c r="A23" s="146"/>
      <c r="B23" s="140"/>
      <c r="C23" s="129" t="e">
        <f>VLOOKUP(B23,'пр.взв'!B7:E38,2,FALSE)</f>
        <v>#N/A</v>
      </c>
      <c r="D23" s="129" t="e">
        <f>VLOOKUP(C23,'пр.взв'!C7:F38,2,FALSE)</f>
        <v>#N/A</v>
      </c>
      <c r="E23" s="129" t="e">
        <f>VLOOKUP(D23,'пр.взв'!D7:G38,2,FALSE)</f>
        <v>#N/A</v>
      </c>
      <c r="F23" s="112"/>
      <c r="G23" s="112"/>
      <c r="H23" s="114"/>
      <c r="I23" s="116"/>
      <c r="K23" s="140"/>
      <c r="L23" s="129" t="e">
        <f>VLOOKUP(круги!K23,'пр.взв'!B25:E92,2,FALSE)</f>
        <v>#N/A</v>
      </c>
      <c r="M23" s="129" t="e">
        <f>VLOOKUP(круги!L23,'пр.взв'!C25:F92,2,FALSE)</f>
        <v>#N/A</v>
      </c>
      <c r="N23" s="129" t="e">
        <f>VLOOKUP(круги!M23,'пр.взв'!D25:G92,2,FALSE)</f>
        <v>#N/A</v>
      </c>
      <c r="O23" s="112"/>
      <c r="P23" s="112"/>
      <c r="Q23" s="114"/>
      <c r="R23" s="116"/>
    </row>
    <row r="24" spans="1:18" ht="13.5" thickBot="1">
      <c r="A24" s="146"/>
      <c r="B24" s="141"/>
      <c r="C24" s="102"/>
      <c r="D24" s="102"/>
      <c r="E24" s="102"/>
      <c r="F24" s="113"/>
      <c r="G24" s="113"/>
      <c r="H24" s="115"/>
      <c r="I24" s="117"/>
      <c r="K24" s="141"/>
      <c r="L24" s="105"/>
      <c r="M24" s="105"/>
      <c r="N24" s="105"/>
      <c r="O24" s="113"/>
      <c r="P24" s="113"/>
      <c r="Q24" s="115"/>
      <c r="R24" s="117"/>
    </row>
    <row r="25" spans="1:18" ht="12.75">
      <c r="A25" s="146"/>
      <c r="B25" s="103"/>
      <c r="C25" s="104" t="e">
        <f>VLOOKUP(B25,'пр.взв'!B7:E38,2,FALSE)</f>
        <v>#N/A</v>
      </c>
      <c r="D25" s="104" t="e">
        <f>VLOOKUP(C25,'пр.взв'!C7:F38,2,FALSE)</f>
        <v>#N/A</v>
      </c>
      <c r="E25" s="104" t="e">
        <f>VLOOKUP(D25,'пр.взв'!D7:G38,2,FALSE)</f>
        <v>#N/A</v>
      </c>
      <c r="F25" s="123"/>
      <c r="G25" s="123"/>
      <c r="H25" s="124"/>
      <c r="I25" s="125"/>
      <c r="K25" s="103"/>
      <c r="L25" s="104" t="e">
        <f>VLOOKUP(круги!K25,'пр.взв'!B27:E92,2,FALSE)</f>
        <v>#N/A</v>
      </c>
      <c r="M25" s="104" t="e">
        <f>VLOOKUP(круги!L25,'пр.взв'!C27:F92,2,FALSE)</f>
        <v>#N/A</v>
      </c>
      <c r="N25" s="104" t="e">
        <f>VLOOKUP(круги!M25,'пр.взв'!D27:G92,2,FALSE)</f>
        <v>#N/A</v>
      </c>
      <c r="O25" s="123" t="s">
        <v>87</v>
      </c>
      <c r="P25" s="123"/>
      <c r="Q25" s="124"/>
      <c r="R25" s="125"/>
    </row>
    <row r="26" spans="1:18" ht="12.75">
      <c r="A26" s="146"/>
      <c r="B26" s="140"/>
      <c r="C26" s="105"/>
      <c r="D26" s="105"/>
      <c r="E26" s="105"/>
      <c r="F26" s="112"/>
      <c r="G26" s="112"/>
      <c r="H26" s="114"/>
      <c r="I26" s="116"/>
      <c r="K26" s="140"/>
      <c r="L26" s="105"/>
      <c r="M26" s="105"/>
      <c r="N26" s="105"/>
      <c r="O26" s="112"/>
      <c r="P26" s="112"/>
      <c r="Q26" s="114"/>
      <c r="R26" s="116"/>
    </row>
    <row r="27" spans="1:18" ht="12.75">
      <c r="A27" s="146"/>
      <c r="B27" s="140"/>
      <c r="C27" s="129" t="e">
        <f>VLOOKUP(B27,'пр.взв'!B7:E80,2,FALSE)</f>
        <v>#N/A</v>
      </c>
      <c r="D27" s="129" t="e">
        <f>VLOOKUP(C27,'пр.взв'!C7:F80,2,FALSE)</f>
        <v>#N/A</v>
      </c>
      <c r="E27" s="129" t="e">
        <f>VLOOKUP(D27,'пр.взв'!D7:G80,2,FALSE)</f>
        <v>#N/A</v>
      </c>
      <c r="F27" s="112"/>
      <c r="G27" s="112"/>
      <c r="H27" s="114"/>
      <c r="I27" s="116"/>
      <c r="K27" s="140"/>
      <c r="L27" s="129" t="e">
        <f>VLOOKUP(круги!K27,'пр.взв'!B23:E92,2,FALSE)</f>
        <v>#N/A</v>
      </c>
      <c r="M27" s="129" t="e">
        <f>VLOOKUP(круги!L27,'пр.взв'!C23:F92,2,FALSE)</f>
        <v>#N/A</v>
      </c>
      <c r="N27" s="129" t="e">
        <f>VLOOKUP(круги!M27,'пр.взв'!D23:G92,2,FALSE)</f>
        <v>#N/A</v>
      </c>
      <c r="O27" s="112"/>
      <c r="P27" s="112"/>
      <c r="Q27" s="114"/>
      <c r="R27" s="116"/>
    </row>
    <row r="28" spans="1:18" ht="13.5" thickBot="1">
      <c r="A28" s="146"/>
      <c r="B28" s="141"/>
      <c r="C28" s="102"/>
      <c r="D28" s="102"/>
      <c r="E28" s="102"/>
      <c r="F28" s="113"/>
      <c r="G28" s="113"/>
      <c r="H28" s="115"/>
      <c r="I28" s="117"/>
      <c r="K28" s="141"/>
      <c r="L28" s="105"/>
      <c r="M28" s="105"/>
      <c r="N28" s="105"/>
      <c r="O28" s="113"/>
      <c r="P28" s="113"/>
      <c r="Q28" s="115"/>
      <c r="R28" s="117"/>
    </row>
    <row r="29" spans="1:18" ht="12.75">
      <c r="A29" s="146"/>
      <c r="B29" s="103"/>
      <c r="C29" s="104" t="e">
        <f>VLOOKUP(B29,'пр.взв'!B7:E56,2,FALSE)</f>
        <v>#N/A</v>
      </c>
      <c r="D29" s="104" t="e">
        <f>VLOOKUP(C29,'пр.взв'!C7:F56,2,FALSE)</f>
        <v>#N/A</v>
      </c>
      <c r="E29" s="104" t="e">
        <f>VLOOKUP(D29,'пр.взв'!D7:G56,2,FALSE)</f>
        <v>#N/A</v>
      </c>
      <c r="F29" s="123"/>
      <c r="G29" s="123"/>
      <c r="H29" s="124"/>
      <c r="I29" s="125"/>
      <c r="K29" s="103"/>
      <c r="L29" s="104" t="e">
        <f>VLOOKUP(круги!K29,'пр.взв'!B29:E100,2,FALSE)</f>
        <v>#N/A</v>
      </c>
      <c r="M29" s="104" t="e">
        <f>VLOOKUP(круги!L29,'пр.взв'!C29:F100,2,FALSE)</f>
        <v>#N/A</v>
      </c>
      <c r="N29" s="104" t="e">
        <f>VLOOKUP(круги!M29,'пр.взв'!D29:G100,2,FALSE)</f>
        <v>#N/A</v>
      </c>
      <c r="O29" s="123"/>
      <c r="P29" s="123"/>
      <c r="Q29" s="124"/>
      <c r="R29" s="125"/>
    </row>
    <row r="30" spans="1:18" ht="12.75">
      <c r="A30" s="146"/>
      <c r="B30" s="140"/>
      <c r="C30" s="105"/>
      <c r="D30" s="105"/>
      <c r="E30" s="105"/>
      <c r="F30" s="112"/>
      <c r="G30" s="112"/>
      <c r="H30" s="114"/>
      <c r="I30" s="116"/>
      <c r="K30" s="140"/>
      <c r="L30" s="105"/>
      <c r="M30" s="105"/>
      <c r="N30" s="105"/>
      <c r="O30" s="112"/>
      <c r="P30" s="112"/>
      <c r="Q30" s="114"/>
      <c r="R30" s="116"/>
    </row>
    <row r="31" spans="1:18" ht="12.75">
      <c r="A31" s="146"/>
      <c r="B31" s="140"/>
      <c r="C31" s="129" t="e">
        <f>VLOOKUP(B31,'пр.взв'!B7:E56,2,FALSE)</f>
        <v>#N/A</v>
      </c>
      <c r="D31" s="129" t="e">
        <f>VLOOKUP(C31,'пр.взв'!C7:F56,2,FALSE)</f>
        <v>#N/A</v>
      </c>
      <c r="E31" s="129" t="e">
        <f>VLOOKUP(D31,'пр.взв'!D7:G56,2,FALSE)</f>
        <v>#N/A</v>
      </c>
      <c r="F31" s="112"/>
      <c r="G31" s="112"/>
      <c r="H31" s="114"/>
      <c r="I31" s="116"/>
      <c r="K31" s="140"/>
      <c r="L31" s="129" t="e">
        <f>VLOOKUP(круги!K31,'пр.взв'!B31:E100,2,FALSE)</f>
        <v>#N/A</v>
      </c>
      <c r="M31" s="129" t="e">
        <f>VLOOKUP(круги!L31,'пр.взв'!C31:F100,2,FALSE)</f>
        <v>#N/A</v>
      </c>
      <c r="N31" s="129" t="e">
        <f>VLOOKUP(круги!M31,'пр.взв'!D31:G100,2,FALSE)</f>
        <v>#N/A</v>
      </c>
      <c r="O31" s="112"/>
      <c r="P31" s="112"/>
      <c r="Q31" s="114"/>
      <c r="R31" s="116"/>
    </row>
    <row r="32" spans="1:18" ht="13.5" thickBot="1">
      <c r="A32" s="146"/>
      <c r="B32" s="141"/>
      <c r="C32" s="102"/>
      <c r="D32" s="102"/>
      <c r="E32" s="102"/>
      <c r="F32" s="113"/>
      <c r="G32" s="113"/>
      <c r="H32" s="115"/>
      <c r="I32" s="117"/>
      <c r="K32" s="141"/>
      <c r="L32" s="105"/>
      <c r="M32" s="105"/>
      <c r="N32" s="105"/>
      <c r="O32" s="113"/>
      <c r="P32" s="113"/>
      <c r="Q32" s="115"/>
      <c r="R32" s="117"/>
    </row>
    <row r="33" spans="1:18" ht="12.75">
      <c r="A33" s="146"/>
      <c r="B33" s="103"/>
      <c r="C33" s="104" t="e">
        <f>VLOOKUP(B33,'пр.взв'!B7:E56,2,FALSE)</f>
        <v>#N/A</v>
      </c>
      <c r="D33" s="104" t="e">
        <f>VLOOKUP(C33,'пр.взв'!C7:F56,2,FALSE)</f>
        <v>#N/A</v>
      </c>
      <c r="E33" s="104" t="e">
        <f>VLOOKUP(D33,'пр.взв'!D7:G56,2,FALSE)</f>
        <v>#N/A</v>
      </c>
      <c r="F33" s="123"/>
      <c r="G33" s="123"/>
      <c r="H33" s="124"/>
      <c r="I33" s="125"/>
      <c r="K33" s="103"/>
      <c r="L33" s="104" t="e">
        <f>VLOOKUP(круги!K33,'пр.взв'!B33:E100,2,FALSE)</f>
        <v>#N/A</v>
      </c>
      <c r="M33" s="104" t="e">
        <f>VLOOKUP(круги!L33,'пр.взв'!C33:F100,2,FALSE)</f>
        <v>#N/A</v>
      </c>
      <c r="N33" s="104" t="e">
        <f>VLOOKUP(круги!M33,'пр.взв'!D33:G100,2,FALSE)</f>
        <v>#N/A</v>
      </c>
      <c r="O33" s="123"/>
      <c r="P33" s="123"/>
      <c r="Q33" s="124"/>
      <c r="R33" s="125"/>
    </row>
    <row r="34" spans="1:18" ht="12.75">
      <c r="A34" s="146"/>
      <c r="B34" s="140"/>
      <c r="C34" s="105"/>
      <c r="D34" s="105"/>
      <c r="E34" s="105"/>
      <c r="F34" s="112"/>
      <c r="G34" s="112"/>
      <c r="H34" s="114"/>
      <c r="I34" s="116"/>
      <c r="K34" s="140"/>
      <c r="L34" s="105"/>
      <c r="M34" s="105"/>
      <c r="N34" s="105"/>
      <c r="O34" s="112"/>
      <c r="P34" s="112"/>
      <c r="Q34" s="114"/>
      <c r="R34" s="116"/>
    </row>
    <row r="35" spans="1:18" ht="12.75">
      <c r="A35" s="146"/>
      <c r="B35" s="140"/>
      <c r="C35" s="129" t="e">
        <f>VLOOKUP(B35,'пр.взв'!B7:E80,2,FALSE)</f>
        <v>#N/A</v>
      </c>
      <c r="D35" s="129" t="e">
        <f>VLOOKUP(C35,'пр.взв'!C7:F80,2,FALSE)</f>
        <v>#N/A</v>
      </c>
      <c r="E35" s="129" t="e">
        <f>VLOOKUP(D35,'пр.взв'!D7:G80,2,FALSE)</f>
        <v>#N/A</v>
      </c>
      <c r="F35" s="112"/>
      <c r="G35" s="112"/>
      <c r="H35" s="114"/>
      <c r="I35" s="116"/>
      <c r="K35" s="140"/>
      <c r="L35" s="129" t="e">
        <f>VLOOKUP(круги!K35,'пр.взв'!B29:E100,2,FALSE)</f>
        <v>#N/A</v>
      </c>
      <c r="M35" s="129" t="e">
        <f>VLOOKUP(L35,'пр.взв'!C7:F28,2,FALSE)</f>
        <v>#N/A</v>
      </c>
      <c r="N35" s="129" t="e">
        <f>VLOOKUP(M35,'пр.взв'!D7:G28,2,FALSE)</f>
        <v>#N/A</v>
      </c>
      <c r="O35" s="112"/>
      <c r="P35" s="112"/>
      <c r="Q35" s="114"/>
      <c r="R35" s="116"/>
    </row>
    <row r="36" spans="1:18" ht="13.5" thickBot="1">
      <c r="A36" s="146"/>
      <c r="B36" s="141"/>
      <c r="C36" s="102"/>
      <c r="D36" s="102"/>
      <c r="E36" s="102"/>
      <c r="F36" s="113"/>
      <c r="G36" s="113"/>
      <c r="H36" s="115"/>
      <c r="I36" s="117"/>
      <c r="K36" s="141"/>
      <c r="L36" s="105"/>
      <c r="M36" s="105"/>
      <c r="N36" s="105"/>
      <c r="O36" s="113"/>
      <c r="P36" s="113"/>
      <c r="Q36" s="115"/>
      <c r="R36" s="117"/>
    </row>
    <row r="37" spans="1:18" ht="12.75">
      <c r="A37" s="146"/>
      <c r="B37" s="103"/>
      <c r="C37" s="104" t="e">
        <f>VLOOKUP(B37,'пр.взв'!B7:E28,2,FALSE)</f>
        <v>#N/A</v>
      </c>
      <c r="D37" s="147" t="e">
        <f>VLOOKUP(C37,'пр.взв'!C7:F28,2,FALSE)</f>
        <v>#N/A</v>
      </c>
      <c r="E37" s="147" t="e">
        <f>VLOOKUP(D37,'пр.взв'!D7:G28,2,FALSE)</f>
        <v>#N/A</v>
      </c>
      <c r="F37" s="123"/>
      <c r="G37" s="123"/>
      <c r="H37" s="124"/>
      <c r="I37" s="125"/>
      <c r="K37" s="103"/>
      <c r="L37" s="104" t="e">
        <f>VLOOKUP(K37,'пр.взв'!B7:E28,2,FALSE)</f>
        <v>#N/A</v>
      </c>
      <c r="M37" s="104" t="e">
        <f>VLOOKUP(L37,'пр.взв'!C7:F28,2,FALSE)</f>
        <v>#N/A</v>
      </c>
      <c r="N37" s="104" t="e">
        <f>VLOOKUP(M37,'пр.взв'!D7:G28,2,FALSE)</f>
        <v>#N/A</v>
      </c>
      <c r="O37" s="123"/>
      <c r="P37" s="123"/>
      <c r="Q37" s="124"/>
      <c r="R37" s="125"/>
    </row>
    <row r="38" spans="1:18" ht="12.75">
      <c r="A38" s="146"/>
      <c r="B38" s="140"/>
      <c r="C38" s="105"/>
      <c r="D38" s="148"/>
      <c r="E38" s="148"/>
      <c r="F38" s="112"/>
      <c r="G38" s="112"/>
      <c r="H38" s="114"/>
      <c r="I38" s="116"/>
      <c r="K38" s="140"/>
      <c r="L38" s="105"/>
      <c r="M38" s="105"/>
      <c r="N38" s="105"/>
      <c r="O38" s="112"/>
      <c r="P38" s="112"/>
      <c r="Q38" s="114"/>
      <c r="R38" s="116"/>
    </row>
    <row r="39" spans="1:18" ht="12.75">
      <c r="A39" s="146"/>
      <c r="B39" s="140"/>
      <c r="C39" s="129" t="e">
        <f>VLOOKUP(B39,'пр.взв'!B7:E28,2,FALSE)</f>
        <v>#N/A</v>
      </c>
      <c r="D39" s="149" t="e">
        <f>VLOOKUP(C39,'пр.взв'!C19:F40,2,FALSE)</f>
        <v>#N/A</v>
      </c>
      <c r="E39" s="149" t="e">
        <f>VLOOKUP(D39,'пр.взв'!D19:G40,2,FALSE)</f>
        <v>#N/A</v>
      </c>
      <c r="F39" s="112"/>
      <c r="G39" s="112"/>
      <c r="H39" s="114"/>
      <c r="I39" s="116"/>
      <c r="K39" s="140"/>
      <c r="L39" s="129" t="e">
        <f>VLOOKUP(K39,'пр.взв'!B7:E28,2,FALSE)</f>
        <v>#N/A</v>
      </c>
      <c r="M39" s="129" t="e">
        <f>VLOOKUP(L39,'пр.взв'!C7:F28,2,FALSE)</f>
        <v>#N/A</v>
      </c>
      <c r="N39" s="129" t="e">
        <f>VLOOKUP(M39,'пр.взв'!D7:G28,2,FALSE)</f>
        <v>#N/A</v>
      </c>
      <c r="O39" s="112"/>
      <c r="P39" s="112"/>
      <c r="Q39" s="114"/>
      <c r="R39" s="116"/>
    </row>
    <row r="40" spans="1:18" ht="13.5" thickBot="1">
      <c r="A40" s="146"/>
      <c r="B40" s="141"/>
      <c r="C40" s="102"/>
      <c r="D40" s="150"/>
      <c r="E40" s="150"/>
      <c r="F40" s="113"/>
      <c r="G40" s="113"/>
      <c r="H40" s="115"/>
      <c r="I40" s="117"/>
      <c r="K40" s="141"/>
      <c r="L40" s="105"/>
      <c r="M40" s="105"/>
      <c r="N40" s="105"/>
      <c r="O40" s="113"/>
      <c r="P40" s="113"/>
      <c r="Q40" s="115"/>
      <c r="R40" s="117"/>
    </row>
    <row r="41" spans="1:18" ht="12.75">
      <c r="A41" s="146"/>
      <c r="B41" s="103"/>
      <c r="C41" s="104" t="e">
        <f>VLOOKUP(B41,'пр.взв'!B7:E28,2,FALSE)</f>
        <v>#N/A</v>
      </c>
      <c r="D41" s="147" t="e">
        <f>VLOOKUP(C41,'пр.взв'!C7:F28,2,FALSE)</f>
        <v>#N/A</v>
      </c>
      <c r="E41" s="147" t="e">
        <f>VLOOKUP(D41,'пр.взв'!D7:G28,2,FALSE)</f>
        <v>#N/A</v>
      </c>
      <c r="F41" s="123"/>
      <c r="G41" s="123"/>
      <c r="H41" s="124"/>
      <c r="I41" s="125"/>
      <c r="K41" s="103"/>
      <c r="L41" s="104" t="e">
        <f>VLOOKUP(K41,'пр.взв'!B7:E28,2,FALSE)</f>
        <v>#N/A</v>
      </c>
      <c r="M41" s="104" t="e">
        <f>VLOOKUP(L41,'пр.взв'!C7:F28,2,FALSE)</f>
        <v>#N/A</v>
      </c>
      <c r="N41" s="104" t="e">
        <f>VLOOKUP(M41,'пр.взв'!D7:G28,2,FALSE)</f>
        <v>#N/A</v>
      </c>
      <c r="O41" s="123"/>
      <c r="P41" s="123"/>
      <c r="Q41" s="124"/>
      <c r="R41" s="125"/>
    </row>
    <row r="42" spans="1:18" ht="12.75">
      <c r="A42" s="146"/>
      <c r="B42" s="140"/>
      <c r="C42" s="105"/>
      <c r="D42" s="148"/>
      <c r="E42" s="148"/>
      <c r="F42" s="112"/>
      <c r="G42" s="112"/>
      <c r="H42" s="114"/>
      <c r="I42" s="116"/>
      <c r="K42" s="140"/>
      <c r="L42" s="105"/>
      <c r="M42" s="105"/>
      <c r="N42" s="105"/>
      <c r="O42" s="112"/>
      <c r="P42" s="112"/>
      <c r="Q42" s="114"/>
      <c r="R42" s="116"/>
    </row>
    <row r="43" spans="1:18" ht="12.75">
      <c r="A43" s="146"/>
      <c r="B43" s="140"/>
      <c r="C43" s="129" t="e">
        <f>VLOOKUP(B43,'пр.взв'!B7:E28,2,FALSE)</f>
        <v>#N/A</v>
      </c>
      <c r="D43" s="149" t="e">
        <f>VLOOKUP(C43,'пр.взв'!C7:F28,2,FALSE)</f>
        <v>#N/A</v>
      </c>
      <c r="E43" s="149" t="e">
        <f>VLOOKUP(D43,'пр.взв'!D7:G28,2,FALSE)</f>
        <v>#N/A</v>
      </c>
      <c r="F43" s="112"/>
      <c r="G43" s="112"/>
      <c r="H43" s="114"/>
      <c r="I43" s="116"/>
      <c r="K43" s="140"/>
      <c r="L43" s="129" t="e">
        <f>VLOOKUP(K43,'пр.взв'!B7:F28,2,FALSE)</f>
        <v>#N/A</v>
      </c>
      <c r="M43" s="129" t="e">
        <f>VLOOKUP(L43,'пр.взв'!C7:G28,2,FALSE)</f>
        <v>#N/A</v>
      </c>
      <c r="N43" s="129" t="e">
        <f>VLOOKUP(M43,'пр.взв'!D7:H28,2,FALSE)</f>
        <v>#N/A</v>
      </c>
      <c r="O43" s="112"/>
      <c r="P43" s="112"/>
      <c r="Q43" s="114"/>
      <c r="R43" s="116"/>
    </row>
    <row r="44" spans="1:18" ht="13.5" thickBot="1">
      <c r="A44" s="146"/>
      <c r="B44" s="141"/>
      <c r="C44" s="102"/>
      <c r="D44" s="150"/>
      <c r="E44" s="150"/>
      <c r="F44" s="113"/>
      <c r="G44" s="113"/>
      <c r="H44" s="115"/>
      <c r="I44" s="117"/>
      <c r="K44" s="141"/>
      <c r="L44" s="105"/>
      <c r="M44" s="105"/>
      <c r="N44" s="105"/>
      <c r="O44" s="113"/>
      <c r="P44" s="113"/>
      <c r="Q44" s="115"/>
      <c r="R44" s="117"/>
    </row>
    <row r="45" spans="1:18" ht="12.75">
      <c r="A45" s="146"/>
      <c r="B45" s="103"/>
      <c r="C45" s="104" t="e">
        <f>VLOOKUP(B45,'пр.взв'!B9:E30,2,FALSE)</f>
        <v>#N/A</v>
      </c>
      <c r="D45" s="147" t="e">
        <f>VLOOKUP(C45,'пр.взв'!C9:F30,2,FALSE)</f>
        <v>#N/A</v>
      </c>
      <c r="E45" s="147" t="e">
        <f>VLOOKUP(D45,'пр.взв'!D9:G30,2,FALSE)</f>
        <v>#N/A</v>
      </c>
      <c r="F45" s="123"/>
      <c r="G45" s="123"/>
      <c r="H45" s="124"/>
      <c r="I45" s="125"/>
      <c r="K45" s="103"/>
      <c r="L45" s="104" t="e">
        <f>VLOOKUP(K45,'пр.взв'!B7:E28,2,FALSE)</f>
        <v>#N/A</v>
      </c>
      <c r="M45" s="104" t="e">
        <f>VLOOKUP(L45,'пр.взв'!C7:F28,2,FALSE)</f>
        <v>#N/A</v>
      </c>
      <c r="N45" s="104" t="e">
        <f>VLOOKUP(M45,'пр.взв'!D7:G28,2,FALSE)</f>
        <v>#N/A</v>
      </c>
      <c r="O45" s="123"/>
      <c r="P45" s="123"/>
      <c r="Q45" s="124"/>
      <c r="R45" s="125"/>
    </row>
    <row r="46" spans="1:18" ht="12.75">
      <c r="A46" s="146"/>
      <c r="B46" s="140"/>
      <c r="C46" s="105"/>
      <c r="D46" s="148"/>
      <c r="E46" s="148"/>
      <c r="F46" s="112"/>
      <c r="G46" s="112"/>
      <c r="H46" s="114"/>
      <c r="I46" s="116"/>
      <c r="K46" s="140"/>
      <c r="L46" s="105"/>
      <c r="M46" s="105"/>
      <c r="N46" s="105"/>
      <c r="O46" s="112"/>
      <c r="P46" s="112"/>
      <c r="Q46" s="114"/>
      <c r="R46" s="116"/>
    </row>
    <row r="47" spans="1:18" ht="12.75">
      <c r="A47" s="146"/>
      <c r="B47" s="140"/>
      <c r="C47" s="129" t="e">
        <f>VLOOKUP(B47,'пр.взв'!B11:E32,2,FALSE)</f>
        <v>#N/A</v>
      </c>
      <c r="D47" s="149" t="e">
        <f>VLOOKUP(C47,'пр.взв'!C11:F32,2,FALSE)</f>
        <v>#N/A</v>
      </c>
      <c r="E47" s="149" t="e">
        <f>VLOOKUP(D47,'пр.взв'!D11:G32,2,FALSE)</f>
        <v>#N/A</v>
      </c>
      <c r="F47" s="112"/>
      <c r="G47" s="112"/>
      <c r="H47" s="114"/>
      <c r="I47" s="116"/>
      <c r="K47" s="140"/>
      <c r="L47" s="129" t="e">
        <f>VLOOKUP(K47,'пр.взв'!B9:E28,2,FALSE)</f>
        <v>#N/A</v>
      </c>
      <c r="M47" s="129" t="e">
        <f>VLOOKUP(L47,'пр.взв'!C9:F28,2,FALSE)</f>
        <v>#N/A</v>
      </c>
      <c r="N47" s="129" t="e">
        <f>VLOOKUP(M47,'пр.взв'!D9:G28,2,FALSE)</f>
        <v>#N/A</v>
      </c>
      <c r="O47" s="112"/>
      <c r="P47" s="112"/>
      <c r="Q47" s="114"/>
      <c r="R47" s="116"/>
    </row>
    <row r="48" spans="1:18" ht="13.5" thickBot="1">
      <c r="A48" s="146"/>
      <c r="B48" s="141"/>
      <c r="C48" s="102"/>
      <c r="D48" s="150"/>
      <c r="E48" s="150"/>
      <c r="F48" s="113"/>
      <c r="G48" s="113"/>
      <c r="H48" s="115"/>
      <c r="I48" s="117"/>
      <c r="K48" s="141"/>
      <c r="L48" s="105"/>
      <c r="M48" s="105"/>
      <c r="N48" s="105"/>
      <c r="O48" s="113"/>
      <c r="P48" s="113"/>
      <c r="Q48" s="115"/>
      <c r="R48" s="117"/>
    </row>
    <row r="49" spans="1:18" ht="12.75">
      <c r="A49" s="146"/>
      <c r="B49" s="103"/>
      <c r="C49" s="104" t="e">
        <f>VLOOKUP(B49,'пр.взв'!B13:E34,2,FALSE)</f>
        <v>#N/A</v>
      </c>
      <c r="D49" s="147" t="e">
        <f>VLOOKUP(C49,'пр.взв'!C13:F34,2,FALSE)</f>
        <v>#N/A</v>
      </c>
      <c r="E49" s="147" t="e">
        <f>VLOOKUP(D49,'пр.взв'!D13:G34,2,FALSE)</f>
        <v>#N/A</v>
      </c>
      <c r="F49" s="123"/>
      <c r="G49" s="123"/>
      <c r="H49" s="124"/>
      <c r="I49" s="125"/>
      <c r="K49" s="103"/>
      <c r="L49" s="104" t="e">
        <f>VLOOKUP(K49,'пр.взв'!B7:E28,2,FALSE)</f>
        <v>#N/A</v>
      </c>
      <c r="M49" s="104" t="e">
        <f>VLOOKUP(L49,'пр.взв'!C7:F28,2,FALSE)</f>
        <v>#N/A</v>
      </c>
      <c r="N49" s="104" t="e">
        <f>VLOOKUP(M49,'пр.взв'!D7:G28,2,FALSE)</f>
        <v>#N/A</v>
      </c>
      <c r="O49" s="123"/>
      <c r="P49" s="123"/>
      <c r="Q49" s="124"/>
      <c r="R49" s="125"/>
    </row>
    <row r="50" spans="1:18" ht="12.75">
      <c r="A50" s="146"/>
      <c r="B50" s="140"/>
      <c r="C50" s="105"/>
      <c r="D50" s="148"/>
      <c r="E50" s="148"/>
      <c r="F50" s="112"/>
      <c r="G50" s="112"/>
      <c r="H50" s="114"/>
      <c r="I50" s="116"/>
      <c r="K50" s="140"/>
      <c r="L50" s="105"/>
      <c r="M50" s="105"/>
      <c r="N50" s="105"/>
      <c r="O50" s="112"/>
      <c r="P50" s="112"/>
      <c r="Q50" s="114"/>
      <c r="R50" s="116"/>
    </row>
    <row r="51" spans="1:18" ht="12.75">
      <c r="A51" s="146"/>
      <c r="B51" s="140"/>
      <c r="C51" s="129" t="e">
        <f>VLOOKUP(B51,'пр.взв'!B7:E28,2,FALSE)</f>
        <v>#N/A</v>
      </c>
      <c r="D51" s="149" t="e">
        <f>VLOOKUP(C51,'пр.взв'!C7:F28,2,FALSE)</f>
        <v>#N/A</v>
      </c>
      <c r="E51" s="149" t="e">
        <f>VLOOKUP(D51,'пр.взв'!D7:G28,2,FALSE)</f>
        <v>#N/A</v>
      </c>
      <c r="F51" s="112"/>
      <c r="G51" s="112"/>
      <c r="H51" s="114"/>
      <c r="I51" s="116"/>
      <c r="K51" s="140"/>
      <c r="L51" s="129" t="e">
        <f>VLOOKUP(K51,'пр.взв'!B7:E28,2,FALSE)</f>
        <v>#N/A</v>
      </c>
      <c r="M51" s="129" t="e">
        <f>VLOOKUP(L51,'пр.взв'!C7:F28,2,FALSE)</f>
        <v>#N/A</v>
      </c>
      <c r="N51" s="129" t="e">
        <f>VLOOKUP(M51,'пр.взв'!D7:G28,2,FALSE)</f>
        <v>#N/A</v>
      </c>
      <c r="O51" s="112"/>
      <c r="P51" s="112"/>
      <c r="Q51" s="114"/>
      <c r="R51" s="116"/>
    </row>
    <row r="52" spans="1:18" ht="13.5" thickBot="1">
      <c r="A52" s="146"/>
      <c r="B52" s="141"/>
      <c r="C52" s="102"/>
      <c r="D52" s="150"/>
      <c r="E52" s="150"/>
      <c r="F52" s="113"/>
      <c r="G52" s="113"/>
      <c r="H52" s="115"/>
      <c r="I52" s="117"/>
      <c r="K52" s="141"/>
      <c r="L52" s="105"/>
      <c r="M52" s="105"/>
      <c r="N52" s="105"/>
      <c r="O52" s="113"/>
      <c r="P52" s="113"/>
      <c r="Q52" s="115"/>
      <c r="R52" s="117"/>
    </row>
    <row r="53" spans="1:18" ht="12.75">
      <c r="A53" s="146"/>
      <c r="B53" s="103"/>
      <c r="C53" s="104" t="e">
        <f>VLOOKUP(B53,'пр.взв'!B7:E28,2,FALSE)</f>
        <v>#N/A</v>
      </c>
      <c r="D53" s="147" t="e">
        <f>VLOOKUP(C53,'пр.взв'!C7:F28,2,FALSE)</f>
        <v>#N/A</v>
      </c>
      <c r="E53" s="147" t="e">
        <f>VLOOKUP(D53,'пр.взв'!D7:G28,2,FALSE)</f>
        <v>#N/A</v>
      </c>
      <c r="F53" s="123"/>
      <c r="G53" s="123"/>
      <c r="H53" s="124"/>
      <c r="I53" s="125"/>
      <c r="K53" s="103"/>
      <c r="L53" s="104" t="e">
        <f>VLOOKUP(K53,'пр.взв'!B7:E28,2,FALSE)</f>
        <v>#N/A</v>
      </c>
      <c r="M53" s="104" t="e">
        <f>VLOOKUP(L53,'пр.взв'!C7:F28,2,FALSE)</f>
        <v>#N/A</v>
      </c>
      <c r="N53" s="104" t="e">
        <f>VLOOKUP(M53,'пр.взв'!D7:G28,2,FALSE)</f>
        <v>#N/A</v>
      </c>
      <c r="O53" s="123"/>
      <c r="P53" s="123"/>
      <c r="Q53" s="124"/>
      <c r="R53" s="125"/>
    </row>
    <row r="54" spans="1:18" ht="12.75">
      <c r="A54" s="146"/>
      <c r="B54" s="140"/>
      <c r="C54" s="105"/>
      <c r="D54" s="148"/>
      <c r="E54" s="148"/>
      <c r="F54" s="112"/>
      <c r="G54" s="112"/>
      <c r="H54" s="114"/>
      <c r="I54" s="116"/>
      <c r="K54" s="140"/>
      <c r="L54" s="105"/>
      <c r="M54" s="105"/>
      <c r="N54" s="105"/>
      <c r="O54" s="112"/>
      <c r="P54" s="112"/>
      <c r="Q54" s="114"/>
      <c r="R54" s="116"/>
    </row>
    <row r="55" spans="1:18" ht="12.75">
      <c r="A55" s="146"/>
      <c r="B55" s="140"/>
      <c r="C55" s="129" t="e">
        <f>VLOOKUP(B55,'пр.взв'!B9:E30,2,FALSE)</f>
        <v>#N/A</v>
      </c>
      <c r="D55" s="149" t="e">
        <f>VLOOKUP(C55,'пр.взв'!C9:F30,2,FALSE)</f>
        <v>#N/A</v>
      </c>
      <c r="E55" s="149" t="e">
        <f>VLOOKUP(D55,'пр.взв'!D9:G30,2,FALSE)</f>
        <v>#N/A</v>
      </c>
      <c r="F55" s="112"/>
      <c r="G55" s="112"/>
      <c r="H55" s="114"/>
      <c r="I55" s="116"/>
      <c r="K55" s="140"/>
      <c r="L55" s="129" t="e">
        <f>VLOOKUP(K55,'пр.взв'!B9:E30,2,FALSE)</f>
        <v>#N/A</v>
      </c>
      <c r="M55" s="129" t="e">
        <f>VLOOKUP(L55,'пр.взв'!C9:F30,2,FALSE)</f>
        <v>#N/A</v>
      </c>
      <c r="N55" s="129" t="e">
        <f>VLOOKUP(M55,'пр.взв'!D9:G30,2,FALSE)</f>
        <v>#N/A</v>
      </c>
      <c r="O55" s="112"/>
      <c r="P55" s="112"/>
      <c r="Q55" s="114"/>
      <c r="R55" s="116"/>
    </row>
    <row r="56" spans="1:18" ht="13.5" thickBot="1">
      <c r="A56" s="146"/>
      <c r="B56" s="141"/>
      <c r="C56" s="102"/>
      <c r="D56" s="150"/>
      <c r="E56" s="150"/>
      <c r="F56" s="113"/>
      <c r="G56" s="113"/>
      <c r="H56" s="115"/>
      <c r="I56" s="117"/>
      <c r="K56" s="141"/>
      <c r="L56" s="105"/>
      <c r="M56" s="105"/>
      <c r="N56" s="105"/>
      <c r="O56" s="113"/>
      <c r="P56" s="113"/>
      <c r="Q56" s="115"/>
      <c r="R56" s="117"/>
    </row>
    <row r="57" spans="1:18" ht="12.75">
      <c r="A57" s="146"/>
      <c r="B57" s="103"/>
      <c r="C57" s="104" t="e">
        <f>VLOOKUP(B57,'пр.взв'!B11:E32,2,FALSE)</f>
        <v>#N/A</v>
      </c>
      <c r="D57" s="147" t="e">
        <f>VLOOKUP(C57,'пр.взв'!C11:F32,2,FALSE)</f>
        <v>#N/A</v>
      </c>
      <c r="E57" s="147" t="e">
        <f>VLOOKUP(D57,'пр.взв'!D11:G32,2,FALSE)</f>
        <v>#N/A</v>
      </c>
      <c r="F57" s="122"/>
      <c r="G57" s="123"/>
      <c r="H57" s="124"/>
      <c r="I57" s="125"/>
      <c r="K57" s="103"/>
      <c r="L57" s="104" t="e">
        <f>VLOOKUP(K57,'пр.взв'!B7:E28,2,FALSE)</f>
        <v>#N/A</v>
      </c>
      <c r="M57" s="104" t="e">
        <f>VLOOKUP(L57,'пр.взв'!C7:F28,2,FALSE)</f>
        <v>#N/A</v>
      </c>
      <c r="N57" s="104" t="e">
        <f>VLOOKUP(M57,'пр.взв'!D7:G28,2,FALSE)</f>
        <v>#N/A</v>
      </c>
      <c r="O57" s="122"/>
      <c r="P57" s="123"/>
      <c r="Q57" s="124"/>
      <c r="R57" s="125"/>
    </row>
    <row r="58" spans="1:18" ht="12.75">
      <c r="A58" s="146"/>
      <c r="B58" s="140"/>
      <c r="C58" s="105"/>
      <c r="D58" s="148"/>
      <c r="E58" s="148"/>
      <c r="F58" s="110"/>
      <c r="G58" s="112"/>
      <c r="H58" s="114"/>
      <c r="I58" s="116"/>
      <c r="K58" s="140"/>
      <c r="L58" s="105"/>
      <c r="M58" s="105"/>
      <c r="N58" s="105"/>
      <c r="O58" s="110"/>
      <c r="P58" s="112"/>
      <c r="Q58" s="114"/>
      <c r="R58" s="116"/>
    </row>
    <row r="59" spans="1:18" ht="12.75">
      <c r="A59" s="146"/>
      <c r="B59" s="140"/>
      <c r="C59" s="129" t="e">
        <f>VLOOKUP(B59,'пр.взв'!B7:E28,2,FALSE)</f>
        <v>#N/A</v>
      </c>
      <c r="D59" s="149" t="e">
        <f>VLOOKUP(C59,'пр.взв'!C7:F28,2,FALSE)</f>
        <v>#N/A</v>
      </c>
      <c r="E59" s="149" t="e">
        <f>VLOOKUP(D59,'пр.взв'!D7:G28,2,FALSE)</f>
        <v>#N/A</v>
      </c>
      <c r="F59" s="110"/>
      <c r="G59" s="112"/>
      <c r="H59" s="114"/>
      <c r="I59" s="116"/>
      <c r="K59" s="140"/>
      <c r="L59" s="129" t="e">
        <f>VLOOKUP(K59,'пр.взв'!B7:E28,2,FALSE)</f>
        <v>#N/A</v>
      </c>
      <c r="M59" s="129" t="e">
        <f>VLOOKUP(L59,'пр.взв'!C13:F34,2,FALSE)</f>
        <v>#N/A</v>
      </c>
      <c r="N59" s="129" t="e">
        <f>VLOOKUP(M59,'пр.взв'!D13:G34,2,FALSE)</f>
        <v>#N/A</v>
      </c>
      <c r="O59" s="110"/>
      <c r="P59" s="112"/>
      <c r="Q59" s="114"/>
      <c r="R59" s="116"/>
    </row>
    <row r="60" spans="1:18" ht="13.5" thickBot="1">
      <c r="A60" s="146"/>
      <c r="B60" s="141"/>
      <c r="C60" s="102"/>
      <c r="D60" s="150"/>
      <c r="E60" s="150"/>
      <c r="F60" s="111"/>
      <c r="G60" s="113"/>
      <c r="H60" s="115"/>
      <c r="I60" s="117"/>
      <c r="K60" s="141"/>
      <c r="L60" s="102"/>
      <c r="M60" s="102"/>
      <c r="N60" s="102"/>
      <c r="O60" s="111"/>
      <c r="P60" s="113"/>
      <c r="Q60" s="115"/>
      <c r="R60" s="11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31" t="s">
        <v>22</v>
      </c>
      <c r="C63" s="131"/>
      <c r="D63" s="131"/>
      <c r="E63" s="131"/>
      <c r="F63" s="131"/>
      <c r="G63" s="131"/>
      <c r="H63" s="131"/>
      <c r="I63" s="131"/>
      <c r="K63" s="131" t="s">
        <v>22</v>
      </c>
      <c r="L63" s="131"/>
      <c r="M63" s="131"/>
      <c r="N63" s="131"/>
      <c r="O63" s="131"/>
      <c r="P63" s="131"/>
      <c r="Q63" s="131"/>
      <c r="R63" s="131"/>
    </row>
    <row r="64" spans="1:18" ht="13.5" thickBot="1">
      <c r="A64" s="13"/>
      <c r="B64" s="15"/>
      <c r="C64" s="15" t="s">
        <v>36</v>
      </c>
      <c r="D64" s="15"/>
      <c r="E64" s="15"/>
      <c r="F64" s="16" t="s">
        <v>29</v>
      </c>
      <c r="G64" s="15"/>
      <c r="H64" s="15"/>
      <c r="I64" s="15"/>
      <c r="K64" s="15"/>
      <c r="L64" s="15" t="s">
        <v>36</v>
      </c>
      <c r="M64" s="15"/>
      <c r="N64" s="15"/>
      <c r="O64" s="16" t="s">
        <v>29</v>
      </c>
      <c r="P64" s="15"/>
      <c r="Q64" s="15"/>
      <c r="R64" s="15"/>
    </row>
    <row r="65" spans="1:18" ht="12.75">
      <c r="A65" s="13"/>
      <c r="B65" s="132" t="s">
        <v>5</v>
      </c>
      <c r="C65" s="134" t="s">
        <v>2</v>
      </c>
      <c r="D65" s="136" t="s">
        <v>23</v>
      </c>
      <c r="E65" s="134" t="s">
        <v>24</v>
      </c>
      <c r="F65" s="134" t="s">
        <v>25</v>
      </c>
      <c r="G65" s="136" t="s">
        <v>26</v>
      </c>
      <c r="H65" s="134" t="s">
        <v>27</v>
      </c>
      <c r="I65" s="138" t="s">
        <v>28</v>
      </c>
      <c r="K65" s="132" t="s">
        <v>5</v>
      </c>
      <c r="L65" s="134" t="s">
        <v>2</v>
      </c>
      <c r="M65" s="136" t="s">
        <v>23</v>
      </c>
      <c r="N65" s="134" t="s">
        <v>24</v>
      </c>
      <c r="O65" s="134" t="s">
        <v>25</v>
      </c>
      <c r="P65" s="136" t="s">
        <v>26</v>
      </c>
      <c r="Q65" s="134" t="s">
        <v>27</v>
      </c>
      <c r="R65" s="138" t="s">
        <v>28</v>
      </c>
    </row>
    <row r="66" spans="1:18" ht="13.5" thickBot="1">
      <c r="A66" s="13"/>
      <c r="B66" s="133"/>
      <c r="C66" s="135"/>
      <c r="D66" s="137"/>
      <c r="E66" s="135"/>
      <c r="F66" s="135"/>
      <c r="G66" s="137"/>
      <c r="H66" s="135"/>
      <c r="I66" s="139"/>
      <c r="K66" s="133"/>
      <c r="L66" s="135"/>
      <c r="M66" s="137"/>
      <c r="N66" s="135"/>
      <c r="O66" s="135"/>
      <c r="P66" s="137"/>
      <c r="Q66" s="135"/>
      <c r="R66" s="139"/>
    </row>
    <row r="67" spans="1:18" ht="12.75" customHeight="1">
      <c r="A67" s="13"/>
      <c r="B67" s="103"/>
      <c r="C67" s="104" t="e">
        <f>VLOOKUP(B67,'пр.взв'!B7:E28,2,FALSE)</f>
        <v>#N/A</v>
      </c>
      <c r="D67" s="147" t="e">
        <f>VLOOKUP(C67,'пр.взв'!C7:F28,2,FALSE)</f>
        <v>#N/A</v>
      </c>
      <c r="E67" s="147" t="e">
        <f>VLOOKUP(D67,'пр.взв'!D7:G28,2,FALSE)</f>
        <v>#N/A</v>
      </c>
      <c r="F67" s="123"/>
      <c r="G67" s="123"/>
      <c r="H67" s="124"/>
      <c r="I67" s="125"/>
      <c r="K67" s="126"/>
      <c r="L67" s="128" t="e">
        <f>VLOOKUP(K67,'пр.взв'!B7:E28,2,FALSE)</f>
        <v>#N/A</v>
      </c>
      <c r="M67" s="128" t="e">
        <f>VLOOKUP(L67,'пр.взв'!C7:F28,2,FALSE)</f>
        <v>#N/A</v>
      </c>
      <c r="N67" s="128" t="e">
        <f>VLOOKUP(M67,'пр.взв'!D7:G28,2,FALSE)</f>
        <v>#N/A</v>
      </c>
      <c r="O67" s="123"/>
      <c r="P67" s="123"/>
      <c r="Q67" s="124"/>
      <c r="R67" s="125"/>
    </row>
    <row r="68" spans="1:18" ht="12.75" customHeight="1">
      <c r="A68" s="13"/>
      <c r="B68" s="140"/>
      <c r="C68" s="105"/>
      <c r="D68" s="148"/>
      <c r="E68" s="148"/>
      <c r="F68" s="112"/>
      <c r="G68" s="112"/>
      <c r="H68" s="114"/>
      <c r="I68" s="116"/>
      <c r="K68" s="127"/>
      <c r="L68" s="129"/>
      <c r="M68" s="129"/>
      <c r="N68" s="129"/>
      <c r="O68" s="112"/>
      <c r="P68" s="112"/>
      <c r="Q68" s="114"/>
      <c r="R68" s="116"/>
    </row>
    <row r="69" spans="1:18" ht="12.75" customHeight="1">
      <c r="A69" s="13"/>
      <c r="B69" s="140"/>
      <c r="C69" s="129" t="e">
        <f>VLOOKUP(B69,'пр.взв'!B7:E28,2,FALSE)</f>
        <v>#N/A</v>
      </c>
      <c r="D69" s="149" t="e">
        <f>VLOOKUP(C69,'пр.взв'!C7:F28,2,FALSE)</f>
        <v>#N/A</v>
      </c>
      <c r="E69" s="149" t="e">
        <f>VLOOKUP(D69,'пр.взв'!D7:G28,2,FALSE)</f>
        <v>#N/A</v>
      </c>
      <c r="F69" s="112"/>
      <c r="G69" s="112"/>
      <c r="H69" s="114"/>
      <c r="I69" s="116"/>
      <c r="K69" s="118"/>
      <c r="L69" s="120" t="e">
        <f>VLOOKUP(K69,'пр.взв'!B7:E28,2,FALSE)</f>
        <v>#N/A</v>
      </c>
      <c r="M69" s="120" t="e">
        <f>VLOOKUP(L69,'пр.взв'!C7:F28,2,FALSE)</f>
        <v>#N/A</v>
      </c>
      <c r="N69" s="120" t="e">
        <f>VLOOKUP(M69,'пр.взв'!D7:G28,2,FALSE)</f>
        <v>#N/A</v>
      </c>
      <c r="O69" s="112"/>
      <c r="P69" s="112"/>
      <c r="Q69" s="114"/>
      <c r="R69" s="116"/>
    </row>
    <row r="70" spans="1:18" ht="13.5" customHeight="1" thickBot="1">
      <c r="A70" s="13"/>
      <c r="B70" s="141"/>
      <c r="C70" s="102"/>
      <c r="D70" s="150"/>
      <c r="E70" s="150"/>
      <c r="F70" s="113"/>
      <c r="G70" s="113"/>
      <c r="H70" s="115"/>
      <c r="I70" s="117"/>
      <c r="K70" s="119"/>
      <c r="L70" s="121"/>
      <c r="M70" s="121"/>
      <c r="N70" s="121"/>
      <c r="O70" s="113"/>
      <c r="P70" s="113"/>
      <c r="Q70" s="115"/>
      <c r="R70" s="117"/>
    </row>
    <row r="71" spans="1:18" ht="12.75" customHeight="1">
      <c r="A71" s="13"/>
      <c r="B71" s="103"/>
      <c r="C71" s="129" t="e">
        <f>VLOOKUP(B71,'пр.взв'!B7:E28,2,FALSE)</f>
        <v>#N/A</v>
      </c>
      <c r="D71" s="149" t="e">
        <f>VLOOKUP(C71,'пр.взв'!C7:F28,2,FALSE)</f>
        <v>#N/A</v>
      </c>
      <c r="E71" s="149" t="e">
        <f>VLOOKUP(D71,'пр.взв'!D7:G28,2,FALSE)</f>
        <v>#N/A</v>
      </c>
      <c r="F71" s="123"/>
      <c r="G71" s="123"/>
      <c r="H71" s="124"/>
      <c r="I71" s="125"/>
      <c r="K71" s="126"/>
      <c r="L71" s="128" t="e">
        <f>VLOOKUP(K71,'пр.взв'!B7:E28,3,FALSE)</f>
        <v>#N/A</v>
      </c>
      <c r="M71" s="128" t="e">
        <f>VLOOKUP(L71,'пр.взв'!C7:F28,2,FALSE)</f>
        <v>#N/A</v>
      </c>
      <c r="N71" s="128" t="e">
        <f>VLOOKUP(M71,'пр.взв'!D7:G28,2,FALSE)</f>
        <v>#N/A</v>
      </c>
      <c r="O71" s="123"/>
      <c r="P71" s="123"/>
      <c r="Q71" s="124"/>
      <c r="R71" s="125"/>
    </row>
    <row r="72" spans="1:18" ht="12.75" customHeight="1">
      <c r="A72" s="13"/>
      <c r="B72" s="140"/>
      <c r="C72" s="105"/>
      <c r="D72" s="148"/>
      <c r="E72" s="148"/>
      <c r="F72" s="112"/>
      <c r="G72" s="112"/>
      <c r="H72" s="114"/>
      <c r="I72" s="116"/>
      <c r="K72" s="127"/>
      <c r="L72" s="129"/>
      <c r="M72" s="129"/>
      <c r="N72" s="129"/>
      <c r="O72" s="112"/>
      <c r="P72" s="112"/>
      <c r="Q72" s="114"/>
      <c r="R72" s="116"/>
    </row>
    <row r="73" spans="1:18" ht="12.75" customHeight="1">
      <c r="A73" s="13"/>
      <c r="B73" s="140"/>
      <c r="C73" s="129" t="e">
        <f>VLOOKUP(B73,'пр.взв'!B7:E28,2,FALSE)</f>
        <v>#N/A</v>
      </c>
      <c r="D73" s="149" t="e">
        <f>VLOOKUP(C73,'пр.взв'!C7:F28,2,FALSE)</f>
        <v>#N/A</v>
      </c>
      <c r="E73" s="149" t="e">
        <f>VLOOKUP(D73,'пр.взв'!D7:G28,2,FALSE)</f>
        <v>#N/A</v>
      </c>
      <c r="F73" s="112"/>
      <c r="G73" s="112"/>
      <c r="H73" s="114"/>
      <c r="I73" s="116"/>
      <c r="K73" s="118"/>
      <c r="L73" s="120" t="e">
        <f>VLOOKUP(K73,'пр.взв'!B7:E28,2,FALSE)</f>
        <v>#N/A</v>
      </c>
      <c r="M73" s="120" t="e">
        <f>VLOOKUP(L73,'пр.взв'!C7:F28,2,FALSE)</f>
        <v>#N/A</v>
      </c>
      <c r="N73" s="120" t="e">
        <f>VLOOKUP(M73,'пр.взв'!D7:G28,2,FALSE)</f>
        <v>#N/A</v>
      </c>
      <c r="O73" s="112"/>
      <c r="P73" s="112"/>
      <c r="Q73" s="114"/>
      <c r="R73" s="116"/>
    </row>
    <row r="74" spans="1:18" ht="13.5" customHeight="1" thickBot="1">
      <c r="A74" s="13"/>
      <c r="B74" s="141"/>
      <c r="C74" s="105"/>
      <c r="D74" s="148"/>
      <c r="E74" s="148"/>
      <c r="F74" s="113"/>
      <c r="G74" s="113"/>
      <c r="H74" s="115"/>
      <c r="I74" s="117"/>
      <c r="K74" s="119"/>
      <c r="L74" s="121"/>
      <c r="M74" s="121"/>
      <c r="N74" s="121"/>
      <c r="O74" s="113"/>
      <c r="P74" s="113"/>
      <c r="Q74" s="115"/>
      <c r="R74" s="117"/>
    </row>
    <row r="75" spans="1:18" ht="12.75" customHeight="1">
      <c r="A75" s="13"/>
      <c r="B75" s="103"/>
      <c r="C75" s="104" t="e">
        <f>VLOOKUP(B75,'пр.взв'!B7:E28,2,FALSE)</f>
        <v>#N/A</v>
      </c>
      <c r="D75" s="147" t="e">
        <f>VLOOKUP(C75,'пр.взв'!C7:F28,2,FALSE)</f>
        <v>#N/A</v>
      </c>
      <c r="E75" s="147" t="e">
        <f>VLOOKUP(D75,'пр.взв'!D7:G28,2,FALSE)</f>
        <v>#N/A</v>
      </c>
      <c r="F75" s="123"/>
      <c r="G75" s="123"/>
      <c r="H75" s="124"/>
      <c r="I75" s="125"/>
      <c r="K75" s="126"/>
      <c r="L75" s="128" t="e">
        <f>VLOOKUP(K75,'пр.взв'!B7:E28,2,FALSE)</f>
        <v>#N/A</v>
      </c>
      <c r="M75" s="128" t="e">
        <f>VLOOKUP(L75,'пр.взв'!C7:F28,2,FALSE)</f>
        <v>#N/A</v>
      </c>
      <c r="N75" s="128" t="e">
        <f>VLOOKUP(M75,'пр.взв'!D7:G28,2,FALSE)</f>
        <v>#N/A</v>
      </c>
      <c r="O75" s="123"/>
      <c r="P75" s="123"/>
      <c r="Q75" s="124"/>
      <c r="R75" s="125"/>
    </row>
    <row r="76" spans="1:18" ht="12.75" customHeight="1">
      <c r="A76" s="13"/>
      <c r="B76" s="140"/>
      <c r="C76" s="105"/>
      <c r="D76" s="148"/>
      <c r="E76" s="148"/>
      <c r="F76" s="112"/>
      <c r="G76" s="112"/>
      <c r="H76" s="114"/>
      <c r="I76" s="116"/>
      <c r="K76" s="127"/>
      <c r="L76" s="129"/>
      <c r="M76" s="129"/>
      <c r="N76" s="129"/>
      <c r="O76" s="112"/>
      <c r="P76" s="112"/>
      <c r="Q76" s="114"/>
      <c r="R76" s="116"/>
    </row>
    <row r="77" spans="1:18" ht="12.75" customHeight="1">
      <c r="A77" s="13"/>
      <c r="B77" s="140"/>
      <c r="C77" s="129" t="e">
        <f>VLOOKUP(B77,'пр.взв'!B7:E28,2,FALSE)</f>
        <v>#N/A</v>
      </c>
      <c r="D77" s="149" t="e">
        <f>VLOOKUP(C77,'пр.взв'!C7:F28,2,FALSE)</f>
        <v>#N/A</v>
      </c>
      <c r="E77" s="149" t="e">
        <f>VLOOKUP(D77,'пр.взв'!D7:G28,2,FALSE)</f>
        <v>#N/A</v>
      </c>
      <c r="F77" s="112"/>
      <c r="G77" s="112"/>
      <c r="H77" s="114"/>
      <c r="I77" s="116"/>
      <c r="K77" s="118"/>
      <c r="L77" s="120" t="e">
        <f>VLOOKUP(K77,'пр.взв'!B7:E28,2,FALSE)</f>
        <v>#N/A</v>
      </c>
      <c r="M77" s="120" t="e">
        <f>VLOOKUP(L77,'пр.взв'!C7:F28,2,FALSE)</f>
        <v>#N/A</v>
      </c>
      <c r="N77" s="120" t="e">
        <f>VLOOKUP(M77,'пр.взв'!D7:G28,2,FALSE)</f>
        <v>#N/A</v>
      </c>
      <c r="O77" s="112"/>
      <c r="P77" s="112"/>
      <c r="Q77" s="114"/>
      <c r="R77" s="116"/>
    </row>
    <row r="78" spans="1:18" ht="13.5" customHeight="1" thickBot="1">
      <c r="A78" s="13"/>
      <c r="B78" s="141"/>
      <c r="C78" s="105"/>
      <c r="D78" s="148"/>
      <c r="E78" s="148"/>
      <c r="F78" s="113"/>
      <c r="G78" s="113"/>
      <c r="H78" s="115"/>
      <c r="I78" s="117"/>
      <c r="K78" s="119"/>
      <c r="L78" s="121"/>
      <c r="M78" s="121"/>
      <c r="N78" s="121"/>
      <c r="O78" s="113"/>
      <c r="P78" s="113"/>
      <c r="Q78" s="115"/>
      <c r="R78" s="117"/>
    </row>
    <row r="79" spans="1:18" ht="12.75" customHeight="1">
      <c r="A79" s="13"/>
      <c r="B79" s="103"/>
      <c r="C79" s="104" t="e">
        <f>VLOOKUP(B79,'пр.взв'!B7:E28,2,FALSE)</f>
        <v>#N/A</v>
      </c>
      <c r="D79" s="147" t="e">
        <f>VLOOKUP(C79,'пр.взв'!C7:F28,2,FALSE)</f>
        <v>#N/A</v>
      </c>
      <c r="E79" s="147" t="e">
        <f>VLOOKUP(D79,'пр.взв'!D7:G28,2,FALSE)</f>
        <v>#N/A</v>
      </c>
      <c r="F79" s="123"/>
      <c r="G79" s="123"/>
      <c r="H79" s="124"/>
      <c r="I79" s="125"/>
      <c r="K79" s="126"/>
      <c r="L79" s="128" t="e">
        <f>VLOOKUP(K79,'пр.взв'!B7:E28,2,FALSE)</f>
        <v>#N/A</v>
      </c>
      <c r="M79" s="128" t="e">
        <f>VLOOKUP(L79,'пр.взв'!C7:F28,2,FALSE)</f>
        <v>#N/A</v>
      </c>
      <c r="N79" s="128" t="e">
        <f>VLOOKUP(M79,'пр.взв'!D7:G28,2,FALSE)</f>
        <v>#N/A</v>
      </c>
      <c r="O79" s="123"/>
      <c r="P79" s="123"/>
      <c r="Q79" s="124"/>
      <c r="R79" s="125"/>
    </row>
    <row r="80" spans="1:18" ht="12.75" customHeight="1">
      <c r="A80" s="13"/>
      <c r="B80" s="140"/>
      <c r="C80" s="105"/>
      <c r="D80" s="148"/>
      <c r="E80" s="148"/>
      <c r="F80" s="112"/>
      <c r="G80" s="112"/>
      <c r="H80" s="114"/>
      <c r="I80" s="116"/>
      <c r="K80" s="127"/>
      <c r="L80" s="129"/>
      <c r="M80" s="129"/>
      <c r="N80" s="129"/>
      <c r="O80" s="112"/>
      <c r="P80" s="112"/>
      <c r="Q80" s="114"/>
      <c r="R80" s="116"/>
    </row>
    <row r="81" spans="1:18" ht="12.75" customHeight="1">
      <c r="A81" s="13"/>
      <c r="B81" s="140"/>
      <c r="C81" s="129" t="e">
        <f>VLOOKUP(B81,'пр.взв'!B7:E28,2,FALSE)</f>
        <v>#N/A</v>
      </c>
      <c r="D81" s="151" t="e">
        <f>VLOOKUP(C81,'пр.взв'!C7:F28,2,FALSE)</f>
        <v>#N/A</v>
      </c>
      <c r="E81" s="149" t="e">
        <f>VLOOKUP(D81,'пр.взв'!D7:G28,2,FALSE)</f>
        <v>#N/A</v>
      </c>
      <c r="F81" s="112"/>
      <c r="G81" s="112"/>
      <c r="H81" s="114"/>
      <c r="I81" s="116"/>
      <c r="K81" s="118"/>
      <c r="L81" s="120" t="e">
        <f>VLOOKUP(K81,'пр.взв'!B7:E28,2,FALSE)</f>
        <v>#N/A</v>
      </c>
      <c r="M81" s="120" t="e">
        <f>VLOOKUP(L81,'пр.взв'!C7:F28,2,FALSE)</f>
        <v>#N/A</v>
      </c>
      <c r="N81" s="120" t="e">
        <f>VLOOKUP(M81,'пр.взв'!D7:G28,2,FALSE)</f>
        <v>#N/A</v>
      </c>
      <c r="O81" s="112"/>
      <c r="P81" s="112"/>
      <c r="Q81" s="114"/>
      <c r="R81" s="116"/>
    </row>
    <row r="82" spans="1:18" ht="13.5" customHeight="1" thickBot="1">
      <c r="A82" s="13"/>
      <c r="B82" s="141"/>
      <c r="C82" s="105"/>
      <c r="D82" s="152"/>
      <c r="E82" s="148"/>
      <c r="F82" s="113"/>
      <c r="G82" s="113"/>
      <c r="H82" s="115"/>
      <c r="I82" s="117"/>
      <c r="K82" s="119"/>
      <c r="L82" s="121"/>
      <c r="M82" s="121"/>
      <c r="N82" s="121"/>
      <c r="O82" s="113"/>
      <c r="P82" s="113"/>
      <c r="Q82" s="115"/>
      <c r="R82" s="117"/>
    </row>
    <row r="83" spans="1:18" ht="12.75" customHeight="1">
      <c r="A83" s="13"/>
      <c r="B83" s="103"/>
      <c r="C83" s="104" t="e">
        <f>VLOOKUP(B83,'пр.взв'!B7:E28,2,FALSE)</f>
        <v>#N/A</v>
      </c>
      <c r="D83" s="147" t="e">
        <f>VLOOKUP(C83,'пр.взв'!C7:F28,2,FALSE)</f>
        <v>#N/A</v>
      </c>
      <c r="E83" s="147" t="e">
        <f>VLOOKUP(D83,'пр.взв'!D7:G28,2,FALSE)</f>
        <v>#N/A</v>
      </c>
      <c r="F83" s="123"/>
      <c r="G83" s="123"/>
      <c r="H83" s="124"/>
      <c r="I83" s="125"/>
      <c r="K83" s="126"/>
      <c r="L83" s="128" t="e">
        <f>VLOOKUP(K83,'пр.взв'!B7:E28,2,FALSE)</f>
        <v>#N/A</v>
      </c>
      <c r="M83" s="128" t="e">
        <f>VLOOKUP(L83,'пр.взв'!C7:F28,2,FALSE)</f>
        <v>#N/A</v>
      </c>
      <c r="N83" s="128" t="e">
        <f>VLOOKUP(M83,'пр.взв'!D7:G28,2,FALSE)</f>
        <v>#N/A</v>
      </c>
      <c r="O83" s="123"/>
      <c r="P83" s="123"/>
      <c r="Q83" s="124"/>
      <c r="R83" s="125"/>
    </row>
    <row r="84" spans="1:18" ht="12.75" customHeight="1">
      <c r="A84" s="13"/>
      <c r="B84" s="140"/>
      <c r="C84" s="105"/>
      <c r="D84" s="148"/>
      <c r="E84" s="148"/>
      <c r="F84" s="112"/>
      <c r="G84" s="112"/>
      <c r="H84" s="114"/>
      <c r="I84" s="116"/>
      <c r="K84" s="127"/>
      <c r="L84" s="129"/>
      <c r="M84" s="129"/>
      <c r="N84" s="129"/>
      <c r="O84" s="112"/>
      <c r="P84" s="112"/>
      <c r="Q84" s="114"/>
      <c r="R84" s="116"/>
    </row>
    <row r="85" spans="1:18" ht="12.75" customHeight="1">
      <c r="A85" s="13"/>
      <c r="B85" s="140"/>
      <c r="C85" s="129" t="e">
        <f>VLOOKUP(B85,'пр.взв'!B7:E28,2,FALSE)</f>
        <v>#N/A</v>
      </c>
      <c r="D85" s="149" t="e">
        <f>VLOOKUP(C85,'пр.взв'!C7:F28,2,FALSE)</f>
        <v>#N/A</v>
      </c>
      <c r="E85" s="149" t="e">
        <f>VLOOKUP(D85,'пр.взв'!D7:G28,2,FALSE)</f>
        <v>#N/A</v>
      </c>
      <c r="F85" s="112"/>
      <c r="G85" s="112"/>
      <c r="H85" s="114"/>
      <c r="I85" s="116"/>
      <c r="K85" s="118"/>
      <c r="L85" s="120" t="e">
        <f>VLOOKUP(K85,'пр.взв'!B7:E28,2,FALSE)</f>
        <v>#N/A</v>
      </c>
      <c r="M85" s="120" t="e">
        <f>VLOOKUP(L85,'пр.взв'!C7:F28,2,FALSE)</f>
        <v>#N/A</v>
      </c>
      <c r="N85" s="120" t="e">
        <f>VLOOKUP(M85,'пр.взв'!D7:G28,2,FALSE)</f>
        <v>#N/A</v>
      </c>
      <c r="O85" s="112"/>
      <c r="P85" s="112"/>
      <c r="Q85" s="114"/>
      <c r="R85" s="116"/>
    </row>
    <row r="86" spans="1:18" ht="13.5" customHeight="1" thickBot="1">
      <c r="A86" s="13"/>
      <c r="B86" s="141"/>
      <c r="C86" s="105"/>
      <c r="D86" s="148"/>
      <c r="E86" s="148"/>
      <c r="F86" s="113"/>
      <c r="G86" s="113"/>
      <c r="H86" s="115"/>
      <c r="I86" s="117"/>
      <c r="K86" s="119"/>
      <c r="L86" s="121"/>
      <c r="M86" s="121"/>
      <c r="N86" s="121"/>
      <c r="O86" s="113"/>
      <c r="P86" s="113"/>
      <c r="Q86" s="115"/>
      <c r="R86" s="117"/>
    </row>
    <row r="87" spans="1:18" ht="12.75" customHeight="1">
      <c r="A87" s="13"/>
      <c r="B87" s="103"/>
      <c r="C87" s="104" t="e">
        <f>VLOOKUP(B87,'пр.взв'!B7:E28,2,FALSE)</f>
        <v>#N/A</v>
      </c>
      <c r="D87" s="147" t="e">
        <f>VLOOKUP(C87,'пр.взв'!C7:F28,2,FALSE)</f>
        <v>#N/A</v>
      </c>
      <c r="E87" s="147" t="e">
        <f>VLOOKUP(D87,'пр.взв'!D7:G28,2,FALSE)</f>
        <v>#N/A</v>
      </c>
      <c r="F87" s="123"/>
      <c r="G87" s="123"/>
      <c r="H87" s="124"/>
      <c r="I87" s="125"/>
      <c r="K87" s="126"/>
      <c r="L87" s="128" t="e">
        <f>VLOOKUP(K87,'пр.взв'!B7:E28,2,FALSE)</f>
        <v>#N/A</v>
      </c>
      <c r="M87" s="128" t="e">
        <f>VLOOKUP(L87,'пр.взв'!C7:F28,2,FALSE)</f>
        <v>#N/A</v>
      </c>
      <c r="N87" s="128" t="e">
        <f>VLOOKUP(M87,'пр.взв'!D7:G28,2,FALSE)</f>
        <v>#N/A</v>
      </c>
      <c r="O87" s="123"/>
      <c r="P87" s="123"/>
      <c r="Q87" s="124"/>
      <c r="R87" s="125"/>
    </row>
    <row r="88" spans="1:18" ht="12.75" customHeight="1">
      <c r="A88" s="13"/>
      <c r="B88" s="140"/>
      <c r="C88" s="105"/>
      <c r="D88" s="148"/>
      <c r="E88" s="148"/>
      <c r="F88" s="112"/>
      <c r="G88" s="112"/>
      <c r="H88" s="114"/>
      <c r="I88" s="116"/>
      <c r="K88" s="127"/>
      <c r="L88" s="129"/>
      <c r="M88" s="129"/>
      <c r="N88" s="129"/>
      <c r="O88" s="112"/>
      <c r="P88" s="112"/>
      <c r="Q88" s="114"/>
      <c r="R88" s="116"/>
    </row>
    <row r="89" spans="1:18" ht="12.75" customHeight="1">
      <c r="A89" s="13"/>
      <c r="B89" s="140"/>
      <c r="C89" s="129" t="e">
        <f>VLOOKUP(B89,'пр.взв'!B7:E28,2,FALSE)</f>
        <v>#N/A</v>
      </c>
      <c r="D89" s="149" t="e">
        <f>VLOOKUP(C89,'пр.взв'!C7:F28,2,FALSE)</f>
        <v>#N/A</v>
      </c>
      <c r="E89" s="149" t="e">
        <f>VLOOKUP(D89,'пр.взв'!D7:G28,2,FALSE)</f>
        <v>#N/A</v>
      </c>
      <c r="F89" s="112"/>
      <c r="G89" s="112"/>
      <c r="H89" s="114"/>
      <c r="I89" s="116"/>
      <c r="K89" s="118"/>
      <c r="L89" s="120" t="e">
        <f>VLOOKUP(K89,'пр.взв'!B7:E28,2,FALSE)</f>
        <v>#N/A</v>
      </c>
      <c r="M89" s="120" t="e">
        <f>VLOOKUP(L89,'пр.взв'!C7:F28,2,FALSE)</f>
        <v>#N/A</v>
      </c>
      <c r="N89" s="120" t="e">
        <f>VLOOKUP(M89,'пр.взв'!D7:G28,2,FALSE)</f>
        <v>#N/A</v>
      </c>
      <c r="O89" s="112"/>
      <c r="P89" s="112"/>
      <c r="Q89" s="114"/>
      <c r="R89" s="116"/>
    </row>
    <row r="90" spans="1:18" ht="13.5" customHeight="1" thickBot="1">
      <c r="A90" s="13"/>
      <c r="B90" s="141"/>
      <c r="C90" s="105"/>
      <c r="D90" s="148"/>
      <c r="E90" s="148"/>
      <c r="F90" s="113"/>
      <c r="G90" s="113"/>
      <c r="H90" s="115"/>
      <c r="I90" s="117"/>
      <c r="K90" s="119"/>
      <c r="L90" s="121"/>
      <c r="M90" s="121"/>
      <c r="N90" s="121"/>
      <c r="O90" s="113"/>
      <c r="P90" s="113"/>
      <c r="Q90" s="115"/>
      <c r="R90" s="117"/>
    </row>
    <row r="91" spans="1:18" ht="12.75" customHeight="1">
      <c r="A91" s="13"/>
      <c r="B91" s="103"/>
      <c r="C91" s="104" t="e">
        <f>VLOOKUP(B91,'пр.взв'!B7:E28,2,FALSE)</f>
        <v>#N/A</v>
      </c>
      <c r="D91" s="147" t="e">
        <f>VLOOKUP(C91,'пр.взв'!C7:F28,2,FALSE)</f>
        <v>#N/A</v>
      </c>
      <c r="E91" s="147" t="e">
        <f>VLOOKUP(D91,'пр.взв'!D7:G28,2,FALSE)</f>
        <v>#N/A</v>
      </c>
      <c r="F91" s="123"/>
      <c r="G91" s="123"/>
      <c r="H91" s="124"/>
      <c r="I91" s="125"/>
      <c r="K91" s="126"/>
      <c r="L91" s="128" t="e">
        <f>VLOOKUP(K91,'пр.взв'!B7:E28,2,FALSE)</f>
        <v>#N/A</v>
      </c>
      <c r="M91" s="128" t="e">
        <f>VLOOKUP(L91,'пр.взв'!C7:F28,2,FALSE)</f>
        <v>#N/A</v>
      </c>
      <c r="N91" s="128" t="e">
        <f>VLOOKUP(M91,'пр.взв'!D7:G28,2,FALSE)</f>
        <v>#N/A</v>
      </c>
      <c r="O91" s="123"/>
      <c r="P91" s="123"/>
      <c r="Q91" s="124"/>
      <c r="R91" s="125"/>
    </row>
    <row r="92" spans="1:18" ht="12.75" customHeight="1">
      <c r="A92" s="13"/>
      <c r="B92" s="140"/>
      <c r="C92" s="105"/>
      <c r="D92" s="148"/>
      <c r="E92" s="148"/>
      <c r="F92" s="112"/>
      <c r="G92" s="112"/>
      <c r="H92" s="114"/>
      <c r="I92" s="116"/>
      <c r="K92" s="127"/>
      <c r="L92" s="129"/>
      <c r="M92" s="129"/>
      <c r="N92" s="129"/>
      <c r="O92" s="112"/>
      <c r="P92" s="112"/>
      <c r="Q92" s="114"/>
      <c r="R92" s="116"/>
    </row>
    <row r="93" spans="1:18" ht="12.75" customHeight="1">
      <c r="A93" s="13"/>
      <c r="B93" s="140"/>
      <c r="C93" s="129" t="e">
        <f>VLOOKUP(B93,'пр.взв'!B7:E28,2,FALSE)</f>
        <v>#N/A</v>
      </c>
      <c r="D93" s="149" t="e">
        <f>VLOOKUP(C93,'пр.взв'!C7:F28,2,FALSE)</f>
        <v>#N/A</v>
      </c>
      <c r="E93" s="149" t="e">
        <f>VLOOKUP(D93,'пр.взв'!D7:G28,2,FALSE)</f>
        <v>#N/A</v>
      </c>
      <c r="F93" s="112"/>
      <c r="G93" s="112"/>
      <c r="H93" s="114"/>
      <c r="I93" s="116"/>
      <c r="K93" s="118"/>
      <c r="L93" s="120" t="e">
        <f>VLOOKUP(K93,'пр.взв'!B7:F28,2,FALSE)</f>
        <v>#N/A</v>
      </c>
      <c r="M93" s="120" t="e">
        <f>VLOOKUP(L93,'пр.взв'!C7:G28,2,FALSE)</f>
        <v>#N/A</v>
      </c>
      <c r="N93" s="120" t="e">
        <f>VLOOKUP(M93,'пр.взв'!D7:H28,2,FALSE)</f>
        <v>#N/A</v>
      </c>
      <c r="O93" s="112"/>
      <c r="P93" s="112"/>
      <c r="Q93" s="114"/>
      <c r="R93" s="116"/>
    </row>
    <row r="94" spans="1:18" ht="13.5" customHeight="1" thickBot="1">
      <c r="A94" s="13"/>
      <c r="B94" s="141"/>
      <c r="C94" s="105"/>
      <c r="D94" s="148"/>
      <c r="E94" s="148"/>
      <c r="F94" s="113"/>
      <c r="G94" s="113"/>
      <c r="H94" s="115"/>
      <c r="I94" s="117"/>
      <c r="K94" s="119"/>
      <c r="L94" s="121"/>
      <c r="M94" s="121"/>
      <c r="N94" s="121"/>
      <c r="O94" s="113"/>
      <c r="P94" s="113"/>
      <c r="Q94" s="115"/>
      <c r="R94" s="117"/>
    </row>
    <row r="95" spans="1:18" ht="12.75" customHeight="1">
      <c r="A95" s="13"/>
      <c r="B95" s="103"/>
      <c r="C95" s="104" t="e">
        <f>VLOOKUP(B95,'пр.взв'!B7:E28,2,FALSE)</f>
        <v>#N/A</v>
      </c>
      <c r="D95" s="147" t="e">
        <f>VLOOKUP(C95,'пр.взв'!C7:F28,2,FALSE)</f>
        <v>#N/A</v>
      </c>
      <c r="E95" s="147" t="e">
        <f>VLOOKUP(D95,'пр.взв'!D7:G28,2,FALSE)</f>
        <v>#N/A</v>
      </c>
      <c r="F95" s="123"/>
      <c r="G95" s="123"/>
      <c r="H95" s="124"/>
      <c r="I95" s="125"/>
      <c r="K95" s="126"/>
      <c r="L95" s="128" t="e">
        <f>VLOOKUP(K95,'пр.взв'!B7:E28,2,FALSE)</f>
        <v>#N/A</v>
      </c>
      <c r="M95" s="128" t="e">
        <f>VLOOKUP(L95,'пр.взв'!C7:F28,2,FALSE)</f>
        <v>#N/A</v>
      </c>
      <c r="N95" s="128" t="e">
        <f>VLOOKUP(M95,'пр.взв'!D7:G28,2,FALSE)</f>
        <v>#N/A</v>
      </c>
      <c r="O95" s="123"/>
      <c r="P95" s="123"/>
      <c r="Q95" s="124"/>
      <c r="R95" s="125"/>
    </row>
    <row r="96" spans="1:18" ht="12.75" customHeight="1">
      <c r="A96" s="13"/>
      <c r="B96" s="140"/>
      <c r="C96" s="105"/>
      <c r="D96" s="148"/>
      <c r="E96" s="148"/>
      <c r="F96" s="112"/>
      <c r="G96" s="112"/>
      <c r="H96" s="114"/>
      <c r="I96" s="116"/>
      <c r="K96" s="127"/>
      <c r="L96" s="129"/>
      <c r="M96" s="129"/>
      <c r="N96" s="129"/>
      <c r="O96" s="112"/>
      <c r="P96" s="112"/>
      <c r="Q96" s="114"/>
      <c r="R96" s="116"/>
    </row>
    <row r="97" spans="1:18" ht="12.75" customHeight="1">
      <c r="A97" s="13"/>
      <c r="B97" s="140"/>
      <c r="C97" s="129" t="e">
        <f>VLOOKUP(B97,'пр.взв'!B7:E28,2,FALSE)</f>
        <v>#N/A</v>
      </c>
      <c r="D97" s="149" t="e">
        <f>VLOOKUP(C97,'пр.взв'!C7:F28,2,FALSE)</f>
        <v>#N/A</v>
      </c>
      <c r="E97" s="149" t="e">
        <f>VLOOKUP(D97,'пр.взв'!D7:G28,2,FALSE)</f>
        <v>#N/A</v>
      </c>
      <c r="F97" s="112"/>
      <c r="G97" s="112"/>
      <c r="H97" s="114"/>
      <c r="I97" s="116"/>
      <c r="K97" s="118"/>
      <c r="L97" s="120" t="e">
        <f>VLOOKUP(K97,'пр.взв'!B7:F28,2,FALSE)</f>
        <v>#N/A</v>
      </c>
      <c r="M97" s="120" t="e">
        <f>VLOOKUP(L97,'пр.взв'!C7:G28,2,FALSE)</f>
        <v>#N/A</v>
      </c>
      <c r="N97" s="120" t="e">
        <f>VLOOKUP(M97,'пр.взв'!D7:H28,2,FALSE)</f>
        <v>#N/A</v>
      </c>
      <c r="O97" s="112"/>
      <c r="P97" s="112"/>
      <c r="Q97" s="114"/>
      <c r="R97" s="116"/>
    </row>
    <row r="98" spans="1:18" ht="13.5" customHeight="1" thickBot="1">
      <c r="A98" s="13"/>
      <c r="B98" s="141"/>
      <c r="C98" s="105"/>
      <c r="D98" s="148"/>
      <c r="E98" s="148"/>
      <c r="F98" s="113"/>
      <c r="G98" s="113"/>
      <c r="H98" s="115"/>
      <c r="I98" s="117"/>
      <c r="K98" s="119"/>
      <c r="L98" s="121"/>
      <c r="M98" s="121"/>
      <c r="N98" s="121"/>
      <c r="O98" s="113"/>
      <c r="P98" s="113"/>
      <c r="Q98" s="115"/>
      <c r="R98" s="117"/>
    </row>
    <row r="99" spans="1:18" ht="12.75" customHeight="1">
      <c r="A99" s="13"/>
      <c r="B99" s="103"/>
      <c r="C99" s="104" t="e">
        <f>VLOOKUP(B99,'пр.взв'!B7:E28,2,FALSE)</f>
        <v>#N/A</v>
      </c>
      <c r="D99" s="147" t="e">
        <f>VLOOKUP(C99,'пр.взв'!C7:F28,2,FALSE)</f>
        <v>#N/A</v>
      </c>
      <c r="E99" s="147" t="e">
        <f>VLOOKUP(D99,'пр.взв'!D7:G28,2,FALSE)</f>
        <v>#N/A</v>
      </c>
      <c r="F99" s="123"/>
      <c r="G99" s="123"/>
      <c r="H99" s="124"/>
      <c r="I99" s="125"/>
      <c r="K99" s="126"/>
      <c r="L99" s="128" t="e">
        <f>VLOOKUP(K99,'пр.взв'!B7:E28,2,FALSE)</f>
        <v>#N/A</v>
      </c>
      <c r="M99" s="128" t="e">
        <f>VLOOKUP(L99,'пр.взв'!C7:F28,2,FALSE)</f>
        <v>#N/A</v>
      </c>
      <c r="N99" s="128" t="e">
        <f>VLOOKUP(M99,'пр.взв'!D7:G28,2,FALSE)</f>
        <v>#N/A</v>
      </c>
      <c r="O99" s="123"/>
      <c r="P99" s="123"/>
      <c r="Q99" s="124"/>
      <c r="R99" s="125"/>
    </row>
    <row r="100" spans="1:18" ht="12.75" customHeight="1">
      <c r="A100" s="13"/>
      <c r="B100" s="140"/>
      <c r="C100" s="105"/>
      <c r="D100" s="148"/>
      <c r="E100" s="148"/>
      <c r="F100" s="112"/>
      <c r="G100" s="112"/>
      <c r="H100" s="114"/>
      <c r="I100" s="116"/>
      <c r="K100" s="127"/>
      <c r="L100" s="129"/>
      <c r="M100" s="129"/>
      <c r="N100" s="129"/>
      <c r="O100" s="112"/>
      <c r="P100" s="112"/>
      <c r="Q100" s="114"/>
      <c r="R100" s="116"/>
    </row>
    <row r="101" spans="1:18" ht="12.75" customHeight="1">
      <c r="A101" s="13"/>
      <c r="B101" s="140"/>
      <c r="C101" s="129" t="e">
        <f>VLOOKUP(B101,'пр.взв'!B7:E28,2,FALSE)</f>
        <v>#N/A</v>
      </c>
      <c r="D101" s="149" t="e">
        <f>VLOOKUP(C101,'пр.взв'!C7:F28,2,FALSE)</f>
        <v>#N/A</v>
      </c>
      <c r="E101" s="149" t="e">
        <f>VLOOKUP(D101,'пр.взв'!D7:G28,2,FALSE)</f>
        <v>#N/A</v>
      </c>
      <c r="F101" s="112"/>
      <c r="G101" s="112"/>
      <c r="H101" s="114"/>
      <c r="I101" s="116"/>
      <c r="K101" s="118"/>
      <c r="L101" s="120" t="e">
        <f>VLOOKUP(K101,'пр.взв'!B7:F28,2,FALSE)</f>
        <v>#N/A</v>
      </c>
      <c r="M101" s="120" t="e">
        <f>VLOOKUP(L101,'пр.взв'!C7:G28,2,FALSE)</f>
        <v>#N/A</v>
      </c>
      <c r="N101" s="120" t="e">
        <f>VLOOKUP(M101,'пр.взв'!D7:H28,2,FALSE)</f>
        <v>#N/A</v>
      </c>
      <c r="O101" s="112"/>
      <c r="P101" s="112"/>
      <c r="Q101" s="114"/>
      <c r="R101" s="116"/>
    </row>
    <row r="102" spans="1:18" ht="13.5" customHeight="1" thickBot="1">
      <c r="A102" s="13"/>
      <c r="B102" s="141"/>
      <c r="C102" s="105"/>
      <c r="D102" s="148"/>
      <c r="E102" s="148"/>
      <c r="F102" s="113"/>
      <c r="G102" s="113"/>
      <c r="H102" s="115"/>
      <c r="I102" s="117"/>
      <c r="K102" s="119"/>
      <c r="L102" s="121"/>
      <c r="M102" s="121"/>
      <c r="N102" s="121"/>
      <c r="O102" s="113"/>
      <c r="P102" s="113"/>
      <c r="Q102" s="115"/>
      <c r="R102" s="117"/>
    </row>
    <row r="103" spans="1:18" ht="12.75" customHeight="1">
      <c r="A103" s="13"/>
      <c r="B103" s="103"/>
      <c r="C103" s="104" t="e">
        <f>VLOOKUP(B103,'пр.взв'!B7:E28,2,FALSE)</f>
        <v>#N/A</v>
      </c>
      <c r="D103" s="147" t="e">
        <f>VLOOKUP(C103,'пр.взв'!C7:F28,2,FALSE)</f>
        <v>#N/A</v>
      </c>
      <c r="E103" s="147" t="e">
        <f>VLOOKUP(D103,'пр.взв'!D7:G28,2,FALSE)</f>
        <v>#N/A</v>
      </c>
      <c r="F103" s="123"/>
      <c r="G103" s="123"/>
      <c r="H103" s="124"/>
      <c r="I103" s="125"/>
      <c r="K103" s="126"/>
      <c r="L103" s="128" t="e">
        <f>VLOOKUP(K103,'пр.взв'!B7:E28,2,FALSE)</f>
        <v>#N/A</v>
      </c>
      <c r="M103" s="128" t="e">
        <f>VLOOKUP(L103,'пр.взв'!C7:F28,2,FALSE)</f>
        <v>#N/A</v>
      </c>
      <c r="N103" s="128" t="e">
        <f>VLOOKUP(M103,'пр.взв'!D7:G28,2,FALSE)</f>
        <v>#N/A</v>
      </c>
      <c r="O103" s="123"/>
      <c r="P103" s="123"/>
      <c r="Q103" s="124"/>
      <c r="R103" s="125"/>
    </row>
    <row r="104" spans="1:18" ht="12.75" customHeight="1">
      <c r="A104" s="13"/>
      <c r="B104" s="140"/>
      <c r="C104" s="105"/>
      <c r="D104" s="148"/>
      <c r="E104" s="148"/>
      <c r="F104" s="112"/>
      <c r="G104" s="112"/>
      <c r="H104" s="114"/>
      <c r="I104" s="116"/>
      <c r="K104" s="127"/>
      <c r="L104" s="129"/>
      <c r="M104" s="129"/>
      <c r="N104" s="129"/>
      <c r="O104" s="112"/>
      <c r="P104" s="112"/>
      <c r="Q104" s="114"/>
      <c r="R104" s="116"/>
    </row>
    <row r="105" spans="1:18" ht="12.75" customHeight="1">
      <c r="A105" s="13"/>
      <c r="B105" s="140"/>
      <c r="C105" s="129" t="e">
        <f>VLOOKUP(B105,'пр.взв'!B7:E28,2,FALSE)</f>
        <v>#N/A</v>
      </c>
      <c r="D105" s="149" t="e">
        <f>VLOOKUP(C105,'пр.взв'!C7:F28,2,FALSE)</f>
        <v>#N/A</v>
      </c>
      <c r="E105" s="149" t="e">
        <f>VLOOKUP(D105,'пр.взв'!D7:G28,2,FALSE)</f>
        <v>#N/A</v>
      </c>
      <c r="F105" s="112"/>
      <c r="G105" s="112"/>
      <c r="H105" s="114"/>
      <c r="I105" s="116"/>
      <c r="K105" s="118"/>
      <c r="L105" s="120" t="e">
        <f>VLOOKUP(K105,'пр.взв'!B7:E28,2,FALSE)</f>
        <v>#N/A</v>
      </c>
      <c r="M105" s="120" t="e">
        <f>VLOOKUP(L105,'пр.взв'!C7:F28,2,FALSE)</f>
        <v>#N/A</v>
      </c>
      <c r="N105" s="120" t="e">
        <f>VLOOKUP(M105,'пр.взв'!D7:G28,2,FALSE)</f>
        <v>#N/A</v>
      </c>
      <c r="O105" s="112"/>
      <c r="P105" s="112"/>
      <c r="Q105" s="114"/>
      <c r="R105" s="116"/>
    </row>
    <row r="106" spans="1:18" ht="13.5" customHeight="1" thickBot="1">
      <c r="A106" s="13"/>
      <c r="B106" s="141"/>
      <c r="C106" s="105"/>
      <c r="D106" s="148"/>
      <c r="E106" s="148"/>
      <c r="F106" s="113"/>
      <c r="G106" s="113"/>
      <c r="H106" s="115"/>
      <c r="I106" s="117"/>
      <c r="K106" s="119"/>
      <c r="L106" s="121"/>
      <c r="M106" s="121"/>
      <c r="N106" s="121"/>
      <c r="O106" s="113"/>
      <c r="P106" s="113"/>
      <c r="Q106" s="115"/>
      <c r="R106" s="117"/>
    </row>
    <row r="107" spans="1:18" ht="12.75" customHeight="1">
      <c r="A107" s="13"/>
      <c r="B107" s="103"/>
      <c r="C107" s="104" t="e">
        <f>VLOOKUP(B107,'пр.взв'!B7:E28,2,FALSE)</f>
        <v>#N/A</v>
      </c>
      <c r="D107" s="147" t="e">
        <f>VLOOKUP(C107,'пр.взв'!C7:F28,2,FALSE)</f>
        <v>#N/A</v>
      </c>
      <c r="E107" s="147" t="e">
        <f>VLOOKUP(D107,'пр.взв'!D7:G28,2,FALSE)</f>
        <v>#N/A</v>
      </c>
      <c r="F107" s="123"/>
      <c r="G107" s="123"/>
      <c r="H107" s="124"/>
      <c r="I107" s="125"/>
      <c r="K107" s="126"/>
      <c r="L107" s="128" t="e">
        <f>VLOOKUP(K107,'пр.взв'!B7:E28,2,FALSE)</f>
        <v>#N/A</v>
      </c>
      <c r="M107" s="128" t="e">
        <f>VLOOKUP(L107,'пр.взв'!C7:F28,2,FALSE)</f>
        <v>#N/A</v>
      </c>
      <c r="N107" s="128" t="e">
        <f>VLOOKUP(M107,'пр.взв'!D7:G28,2,FALSE)</f>
        <v>#N/A</v>
      </c>
      <c r="O107" s="123"/>
      <c r="P107" s="123"/>
      <c r="Q107" s="124"/>
      <c r="R107" s="125"/>
    </row>
    <row r="108" spans="1:18" ht="12.75" customHeight="1">
      <c r="A108" s="13"/>
      <c r="B108" s="140"/>
      <c r="C108" s="105"/>
      <c r="D108" s="148"/>
      <c r="E108" s="148"/>
      <c r="F108" s="112"/>
      <c r="G108" s="112"/>
      <c r="H108" s="114"/>
      <c r="I108" s="116"/>
      <c r="K108" s="127"/>
      <c r="L108" s="129"/>
      <c r="M108" s="129"/>
      <c r="N108" s="129"/>
      <c r="O108" s="112"/>
      <c r="P108" s="112"/>
      <c r="Q108" s="114"/>
      <c r="R108" s="116"/>
    </row>
    <row r="109" spans="1:18" ht="12.75" customHeight="1">
      <c r="A109" s="13"/>
      <c r="B109" s="140"/>
      <c r="C109" s="129" t="e">
        <f>VLOOKUP(B109,'пр.взв'!B7:E28,2,FALSE)</f>
        <v>#N/A</v>
      </c>
      <c r="D109" s="149" t="e">
        <f>VLOOKUP(C109,'пр.взв'!C7:F28,2,FALSE)</f>
        <v>#N/A</v>
      </c>
      <c r="E109" s="149" t="e">
        <f>VLOOKUP(D109,'пр.взв'!D7:G28,2,FALSE)</f>
        <v>#N/A</v>
      </c>
      <c r="F109" s="112"/>
      <c r="G109" s="112"/>
      <c r="H109" s="114"/>
      <c r="I109" s="116"/>
      <c r="K109" s="118"/>
      <c r="L109" s="120" t="e">
        <f>VLOOKUP(K109,'пр.взв'!B7:E28,2,FALSE)</f>
        <v>#N/A</v>
      </c>
      <c r="M109" s="120" t="e">
        <f>VLOOKUP(L109,'пр.взв'!C7:F28,2,FALSE)</f>
        <v>#N/A</v>
      </c>
      <c r="N109" s="120" t="e">
        <f>VLOOKUP(M109,'пр.взв'!D7:G28,2,FALSE)</f>
        <v>#N/A</v>
      </c>
      <c r="O109" s="112"/>
      <c r="P109" s="112"/>
      <c r="Q109" s="114"/>
      <c r="R109" s="116"/>
    </row>
    <row r="110" spans="1:18" ht="13.5" customHeight="1" thickBot="1">
      <c r="A110" s="13"/>
      <c r="B110" s="141"/>
      <c r="C110" s="105"/>
      <c r="D110" s="148"/>
      <c r="E110" s="148"/>
      <c r="F110" s="113"/>
      <c r="G110" s="113"/>
      <c r="H110" s="115"/>
      <c r="I110" s="117"/>
      <c r="K110" s="119"/>
      <c r="L110" s="121"/>
      <c r="M110" s="121"/>
      <c r="N110" s="121"/>
      <c r="O110" s="113"/>
      <c r="P110" s="113"/>
      <c r="Q110" s="115"/>
      <c r="R110" s="117"/>
    </row>
    <row r="111" spans="1:18" ht="12.75" customHeight="1">
      <c r="A111" s="13"/>
      <c r="B111" s="103"/>
      <c r="C111" s="104" t="e">
        <f>VLOOKUP(B111,'пр.взв'!B7:E28,2,FALSE)</f>
        <v>#N/A</v>
      </c>
      <c r="D111" s="147" t="e">
        <f>VLOOKUP(C111,'пр.взв'!C7:F28,2,FALSE)</f>
        <v>#N/A</v>
      </c>
      <c r="E111" s="147" t="e">
        <f>VLOOKUP(D111,'пр.взв'!D7:G28,2,FALSE)</f>
        <v>#N/A</v>
      </c>
      <c r="F111" s="123"/>
      <c r="G111" s="123"/>
      <c r="H111" s="124"/>
      <c r="I111" s="125"/>
      <c r="K111" s="126"/>
      <c r="L111" s="128" t="e">
        <f>VLOOKUP(K111,'пр.взв'!B7:E28,2,FALSE)</f>
        <v>#N/A</v>
      </c>
      <c r="M111" s="128" t="e">
        <f>VLOOKUP(L111,'пр.взв'!C7:F28,2,FALSE)</f>
        <v>#N/A</v>
      </c>
      <c r="N111" s="128" t="e">
        <f>VLOOKUP(M111,'пр.взв'!D7:G28,2,FALSE)</f>
        <v>#N/A</v>
      </c>
      <c r="O111" s="123"/>
      <c r="P111" s="123"/>
      <c r="Q111" s="124"/>
      <c r="R111" s="125"/>
    </row>
    <row r="112" spans="1:18" ht="12.75" customHeight="1">
      <c r="A112" s="13"/>
      <c r="B112" s="140"/>
      <c r="C112" s="105"/>
      <c r="D112" s="148"/>
      <c r="E112" s="148"/>
      <c r="F112" s="112"/>
      <c r="G112" s="112"/>
      <c r="H112" s="114"/>
      <c r="I112" s="116"/>
      <c r="K112" s="127"/>
      <c r="L112" s="129"/>
      <c r="M112" s="129"/>
      <c r="N112" s="129"/>
      <c r="O112" s="112"/>
      <c r="P112" s="112"/>
      <c r="Q112" s="114"/>
      <c r="R112" s="116"/>
    </row>
    <row r="113" spans="1:18" ht="12.75" customHeight="1">
      <c r="A113" s="13"/>
      <c r="B113" s="140"/>
      <c r="C113" s="129" t="e">
        <f>VLOOKUP(B113,'пр.взв'!B7:E28,2,FALSE)</f>
        <v>#N/A</v>
      </c>
      <c r="D113" s="149" t="e">
        <f>VLOOKUP(C113,'пр.взв'!C7:F28,2,FALSE)</f>
        <v>#N/A</v>
      </c>
      <c r="E113" s="149" t="e">
        <f>VLOOKUP(D113,'пр.взв'!D7:G28,2,FALSE)</f>
        <v>#N/A</v>
      </c>
      <c r="F113" s="112"/>
      <c r="G113" s="112"/>
      <c r="H113" s="114"/>
      <c r="I113" s="116"/>
      <c r="K113" s="118"/>
      <c r="L113" s="120" t="e">
        <f>VLOOKUP(K113,'пр.взв'!B7:E28,2,FALSE)</f>
        <v>#N/A</v>
      </c>
      <c r="M113" s="120" t="e">
        <f>VLOOKUP(L113,'пр.взв'!C7:F28,2,FALSE)</f>
        <v>#N/A</v>
      </c>
      <c r="N113" s="120" t="e">
        <f>VLOOKUP(M113,'пр.взв'!D7:G28,2,FALSE)</f>
        <v>#N/A</v>
      </c>
      <c r="O113" s="112"/>
      <c r="P113" s="112"/>
      <c r="Q113" s="114"/>
      <c r="R113" s="116"/>
    </row>
    <row r="114" spans="1:18" ht="13.5" customHeight="1" thickBot="1">
      <c r="A114" s="13"/>
      <c r="B114" s="141"/>
      <c r="C114" s="105"/>
      <c r="D114" s="148"/>
      <c r="E114" s="148"/>
      <c r="F114" s="113"/>
      <c r="G114" s="113"/>
      <c r="H114" s="115"/>
      <c r="I114" s="117"/>
      <c r="K114" s="119"/>
      <c r="L114" s="121"/>
      <c r="M114" s="121"/>
      <c r="N114" s="121"/>
      <c r="O114" s="113"/>
      <c r="P114" s="113"/>
      <c r="Q114" s="115"/>
      <c r="R114" s="117"/>
    </row>
    <row r="115" spans="1:18" ht="12.75" customHeight="1">
      <c r="A115" s="13"/>
      <c r="B115" s="103"/>
      <c r="C115" s="104" t="e">
        <f>VLOOKUP(B115,'пр.взв'!B7:E28,2,FALSE)</f>
        <v>#N/A</v>
      </c>
      <c r="D115" s="147" t="e">
        <f>VLOOKUP(C115,'пр.взв'!C7:F28,2,FALSE)</f>
        <v>#N/A</v>
      </c>
      <c r="E115" s="147" t="e">
        <f>VLOOKUP(D115,'пр.взв'!D7:G28,2,FALSE)</f>
        <v>#N/A</v>
      </c>
      <c r="F115" s="123"/>
      <c r="G115" s="123"/>
      <c r="H115" s="124"/>
      <c r="I115" s="125"/>
      <c r="K115" s="126"/>
      <c r="L115" s="128" t="e">
        <f>VLOOKUP(K115,'пр.взв'!B7:E28,2,FALSE)</f>
        <v>#N/A</v>
      </c>
      <c r="M115" s="128" t="e">
        <f>VLOOKUP(L115,'пр.взв'!C7:F28,2,FALSE)</f>
        <v>#N/A</v>
      </c>
      <c r="N115" s="128" t="e">
        <f>VLOOKUP(M115,'пр.взв'!D7:G28,2,FALSE)</f>
        <v>#N/A</v>
      </c>
      <c r="O115" s="123"/>
      <c r="P115" s="123"/>
      <c r="Q115" s="124"/>
      <c r="R115" s="125"/>
    </row>
    <row r="116" spans="1:18" ht="12.75" customHeight="1">
      <c r="A116" s="13"/>
      <c r="B116" s="140"/>
      <c r="C116" s="105"/>
      <c r="D116" s="148"/>
      <c r="E116" s="148"/>
      <c r="F116" s="112"/>
      <c r="G116" s="112"/>
      <c r="H116" s="114"/>
      <c r="I116" s="116"/>
      <c r="K116" s="127"/>
      <c r="L116" s="129"/>
      <c r="M116" s="129"/>
      <c r="N116" s="129"/>
      <c r="O116" s="112"/>
      <c r="P116" s="112"/>
      <c r="Q116" s="114"/>
      <c r="R116" s="116"/>
    </row>
    <row r="117" spans="1:18" ht="12.75" customHeight="1">
      <c r="A117" s="13"/>
      <c r="B117" s="140"/>
      <c r="C117" s="129" t="e">
        <f>VLOOKUP(B117,'пр.взв'!B7:E28,2,FALSE)</f>
        <v>#N/A</v>
      </c>
      <c r="D117" s="149" t="e">
        <f>VLOOKUP(C117,'пр.взв'!C7:F28,2,FALSE)</f>
        <v>#N/A</v>
      </c>
      <c r="E117" s="149" t="e">
        <f>VLOOKUP(D117,'пр.взв'!D7:G28,2,FALSE)</f>
        <v>#N/A</v>
      </c>
      <c r="F117" s="112"/>
      <c r="G117" s="112"/>
      <c r="H117" s="114"/>
      <c r="I117" s="116"/>
      <c r="K117" s="118"/>
      <c r="L117" s="130" t="e">
        <f>VLOOKUP(K117,'пр.взв'!B7:E28,2,FALSE)</f>
        <v>#N/A</v>
      </c>
      <c r="M117" s="130" t="e">
        <f>VLOOKUP(L117,'пр.взв'!C7:F28,2,FALSE)</f>
        <v>#N/A</v>
      </c>
      <c r="N117" s="130" t="e">
        <f>VLOOKUP(M117,'пр.взв'!D7:G28,2,FALSE)</f>
        <v>#N/A</v>
      </c>
      <c r="O117" s="112"/>
      <c r="P117" s="112"/>
      <c r="Q117" s="114"/>
      <c r="R117" s="116"/>
    </row>
    <row r="118" spans="1:18" ht="13.5" customHeight="1" thickBot="1">
      <c r="A118" s="13"/>
      <c r="B118" s="141"/>
      <c r="C118" s="105"/>
      <c r="D118" s="148"/>
      <c r="E118" s="148"/>
      <c r="F118" s="113"/>
      <c r="G118" s="113"/>
      <c r="H118" s="115"/>
      <c r="I118" s="117"/>
      <c r="K118" s="119"/>
      <c r="L118" s="129"/>
      <c r="M118" s="129"/>
      <c r="N118" s="129"/>
      <c r="O118" s="113"/>
      <c r="P118" s="113"/>
      <c r="Q118" s="115"/>
      <c r="R118" s="117"/>
    </row>
    <row r="119" spans="1:18" ht="12.75" customHeight="1">
      <c r="A119" s="13"/>
      <c r="B119" s="103"/>
      <c r="C119" s="104" t="e">
        <f>VLOOKUP(B119,'пр.взв'!B7:E28,2,FALSE)</f>
        <v>#N/A</v>
      </c>
      <c r="D119" s="147" t="e">
        <f>VLOOKUP(C119,'пр.взв'!C7:F28,2,FALSE)</f>
        <v>#N/A</v>
      </c>
      <c r="E119" s="147" t="e">
        <f>VLOOKUP(D119,'пр.взв'!D7:G28,2,FALSE)</f>
        <v>#N/A</v>
      </c>
      <c r="F119" s="122"/>
      <c r="G119" s="123"/>
      <c r="H119" s="124"/>
      <c r="I119" s="125"/>
      <c r="K119" s="126"/>
      <c r="L119" s="128" t="e">
        <f>VLOOKUP(K119,'пр.взв'!B7:F28,2,FALSE)</f>
        <v>#N/A</v>
      </c>
      <c r="M119" s="128" t="e">
        <f>VLOOKUP(L119,'пр.взв'!C7:G28,2,FALSE)</f>
        <v>#N/A</v>
      </c>
      <c r="N119" s="128" t="e">
        <f>VLOOKUP(M119,'пр.взв'!D7:H28,2,FALSE)</f>
        <v>#N/A</v>
      </c>
      <c r="O119" s="122"/>
      <c r="P119" s="123"/>
      <c r="Q119" s="124"/>
      <c r="R119" s="125"/>
    </row>
    <row r="120" spans="1:18" ht="12.75" customHeight="1">
      <c r="A120" s="13"/>
      <c r="B120" s="140"/>
      <c r="C120" s="105"/>
      <c r="D120" s="148"/>
      <c r="E120" s="148"/>
      <c r="F120" s="110"/>
      <c r="G120" s="112"/>
      <c r="H120" s="114"/>
      <c r="I120" s="116"/>
      <c r="K120" s="127"/>
      <c r="L120" s="129"/>
      <c r="M120" s="129"/>
      <c r="N120" s="129"/>
      <c r="O120" s="110"/>
      <c r="P120" s="112"/>
      <c r="Q120" s="114"/>
      <c r="R120" s="116"/>
    </row>
    <row r="121" spans="1:18" ht="12.75" customHeight="1">
      <c r="A121" s="13"/>
      <c r="B121" s="140"/>
      <c r="C121" s="129" t="e">
        <f>VLOOKUP(B121,'пр.взв'!B7:E28,2,FALSE)</f>
        <v>#N/A</v>
      </c>
      <c r="D121" s="149" t="e">
        <f>VLOOKUP(C121,'пр.взв'!C7:F28,2,FALSE)</f>
        <v>#N/A</v>
      </c>
      <c r="E121" s="149" t="e">
        <f>VLOOKUP(D121,'пр.взв'!D7:G28,2,FALSE)</f>
        <v>#N/A</v>
      </c>
      <c r="F121" s="110"/>
      <c r="G121" s="112"/>
      <c r="H121" s="114"/>
      <c r="I121" s="116"/>
      <c r="K121" s="118"/>
      <c r="L121" s="120" t="e">
        <f>VLOOKUP(K121,'пр.взв'!B7:E28,2,FALSE)</f>
        <v>#N/A</v>
      </c>
      <c r="M121" s="120" t="e">
        <f>VLOOKUP(L121,'пр.взв'!C7:F28,2,FALSE)</f>
        <v>#N/A</v>
      </c>
      <c r="N121" s="120" t="e">
        <f>VLOOKUP(M121,'пр.взв'!D7:G28,2,FALSE)</f>
        <v>#N/A</v>
      </c>
      <c r="O121" s="110"/>
      <c r="P121" s="112"/>
      <c r="Q121" s="114"/>
      <c r="R121" s="116"/>
    </row>
    <row r="122" spans="1:18" ht="13.5" customHeight="1" thickBot="1">
      <c r="A122" s="13"/>
      <c r="B122" s="141"/>
      <c r="C122" s="102"/>
      <c r="D122" s="150"/>
      <c r="E122" s="150"/>
      <c r="F122" s="111"/>
      <c r="G122" s="113"/>
      <c r="H122" s="115"/>
      <c r="I122" s="117"/>
      <c r="K122" s="119"/>
      <c r="L122" s="121"/>
      <c r="M122" s="121"/>
      <c r="N122" s="121"/>
      <c r="O122" s="111"/>
      <c r="P122" s="113"/>
      <c r="Q122" s="115"/>
      <c r="R122" s="117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E31:E32"/>
    <mergeCell ref="F31:F32"/>
    <mergeCell ref="H45:H46"/>
    <mergeCell ref="I45:I46"/>
    <mergeCell ref="F35:F36"/>
    <mergeCell ref="G35:G36"/>
    <mergeCell ref="H35:H36"/>
    <mergeCell ref="I35:I36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F51:F52"/>
    <mergeCell ref="G51:G52"/>
    <mergeCell ref="F41:F42"/>
    <mergeCell ref="G41:G42"/>
    <mergeCell ref="F47:F48"/>
    <mergeCell ref="G47:G48"/>
    <mergeCell ref="F49:F50"/>
    <mergeCell ref="G49:G50"/>
    <mergeCell ref="D45:D46"/>
    <mergeCell ref="E45:E46"/>
    <mergeCell ref="F45:F46"/>
    <mergeCell ref="G45:G4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B57:B58"/>
    <mergeCell ref="C57:C58"/>
    <mergeCell ref="D57:D58"/>
    <mergeCell ref="E57:E5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I107:I108"/>
    <mergeCell ref="I109:I110"/>
    <mergeCell ref="I111:I112"/>
    <mergeCell ref="I97:I98"/>
    <mergeCell ref="I99:I100"/>
    <mergeCell ref="I101:I102"/>
    <mergeCell ref="I103:I104"/>
    <mergeCell ref="I89:I90"/>
    <mergeCell ref="I91:I92"/>
    <mergeCell ref="I93:I94"/>
    <mergeCell ref="I95:I96"/>
    <mergeCell ref="I81:I82"/>
    <mergeCell ref="I83:I84"/>
    <mergeCell ref="I85:I86"/>
    <mergeCell ref="I87:I88"/>
    <mergeCell ref="I73:I74"/>
    <mergeCell ref="I75:I76"/>
    <mergeCell ref="I77:I78"/>
    <mergeCell ref="I79:I80"/>
    <mergeCell ref="I65:I66"/>
    <mergeCell ref="I67:I68"/>
    <mergeCell ref="I69:I70"/>
    <mergeCell ref="I71:I72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67:D68"/>
    <mergeCell ref="E67:E68"/>
    <mergeCell ref="D15:D16"/>
    <mergeCell ref="E15:E16"/>
    <mergeCell ref="F15:F16"/>
    <mergeCell ref="G15:G1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B65:B66"/>
    <mergeCell ref="C65:C66"/>
    <mergeCell ref="D65:D66"/>
    <mergeCell ref="E65:E6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  <mergeCell ref="Q121:Q122"/>
    <mergeCell ref="R121:R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4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197" t="s">
        <v>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34" ht="39.75" customHeight="1" thickBot="1">
      <c r="A2" s="26"/>
      <c r="B2" s="212" t="s">
        <v>66</v>
      </c>
      <c r="C2" s="213"/>
      <c r="D2" s="213"/>
      <c r="E2" s="213"/>
      <c r="F2" s="213"/>
      <c r="G2" s="213"/>
      <c r="H2" s="213"/>
      <c r="I2" s="213"/>
      <c r="J2" s="213"/>
      <c r="K2" s="203" t="str">
        <f>HYPERLINK('[1]реквизиты'!$A$2)</f>
        <v>Первенство Сибирского Федерального округа по самбо среди юношей 1992-93 г.р.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5"/>
      <c r="AH2" s="89"/>
    </row>
    <row r="3" spans="1:34" ht="21.75" customHeight="1" thickBot="1">
      <c r="A3" s="27"/>
      <c r="B3" s="201" t="str">
        <f>HYPERLINK('[1]реквизиты'!$A$3)</f>
        <v>12-14 декабря 2009 г.   г.Новокузнецк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198" t="str">
        <f>HYPERLINK('пр.взв'!D4)</f>
        <v>В.к.   56    кг.</v>
      </c>
      <c r="Y3" s="199"/>
      <c r="Z3" s="199"/>
      <c r="AA3" s="199"/>
      <c r="AB3" s="200"/>
      <c r="AC3" s="17"/>
      <c r="AD3" s="17"/>
      <c r="AH3" s="89"/>
    </row>
    <row r="4" spans="1:34" ht="14.25" customHeight="1" thickBot="1">
      <c r="A4" s="236"/>
      <c r="B4" s="238" t="s">
        <v>5</v>
      </c>
      <c r="C4" s="240" t="s">
        <v>2</v>
      </c>
      <c r="D4" s="214" t="s">
        <v>3</v>
      </c>
      <c r="E4" s="216" t="s">
        <v>67</v>
      </c>
      <c r="F4" s="242" t="s">
        <v>6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  <c r="Y4" s="245"/>
      <c r="Z4" s="206" t="s">
        <v>7</v>
      </c>
      <c r="AA4" s="208" t="s">
        <v>70</v>
      </c>
      <c r="AB4" s="229" t="s">
        <v>21</v>
      </c>
      <c r="AC4" s="17"/>
      <c r="AD4" s="17"/>
      <c r="AH4" s="28"/>
    </row>
    <row r="5" spans="1:33" ht="15" customHeight="1" thickBot="1">
      <c r="A5" s="236"/>
      <c r="B5" s="239"/>
      <c r="C5" s="241"/>
      <c r="D5" s="215"/>
      <c r="E5" s="217"/>
      <c r="F5" s="223">
        <v>1</v>
      </c>
      <c r="G5" s="228"/>
      <c r="H5" s="223">
        <v>2</v>
      </c>
      <c r="I5" s="224"/>
      <c r="J5" s="237">
        <v>3</v>
      </c>
      <c r="K5" s="228"/>
      <c r="L5" s="223">
        <v>4</v>
      </c>
      <c r="M5" s="224"/>
      <c r="N5" s="237">
        <v>5</v>
      </c>
      <c r="O5" s="228"/>
      <c r="P5" s="223">
        <v>6</v>
      </c>
      <c r="Q5" s="224"/>
      <c r="R5" s="237">
        <v>7</v>
      </c>
      <c r="S5" s="228"/>
      <c r="T5" s="223" t="s">
        <v>209</v>
      </c>
      <c r="U5" s="224"/>
      <c r="V5" s="223" t="s">
        <v>211</v>
      </c>
      <c r="W5" s="224"/>
      <c r="X5" s="223" t="s">
        <v>210</v>
      </c>
      <c r="Y5" s="224"/>
      <c r="Z5" s="207"/>
      <c r="AA5" s="209"/>
      <c r="AB5" s="230"/>
      <c r="AC5" s="39"/>
      <c r="AD5" s="39"/>
      <c r="AE5" s="30"/>
      <c r="AF5" s="30"/>
      <c r="AG5" s="3"/>
    </row>
    <row r="6" spans="1:33" ht="15" customHeight="1" thickBot="1">
      <c r="A6" s="18"/>
      <c r="B6" s="225" t="s">
        <v>186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7"/>
      <c r="AC6" s="39"/>
      <c r="AD6" s="39"/>
      <c r="AE6" s="30"/>
      <c r="AF6" s="30"/>
      <c r="AG6" s="3"/>
    </row>
    <row r="7" spans="1:34" ht="12.75" customHeight="1">
      <c r="A7" s="246"/>
      <c r="B7" s="248">
        <v>1</v>
      </c>
      <c r="C7" s="250" t="str">
        <f>VLOOKUP(B7,'пр.взв'!B7:E28,2,FALSE)</f>
        <v>Аратин Амаду Васильевич</v>
      </c>
      <c r="D7" s="109" t="str">
        <f>VLOOKUP(B7,'пр.взв'!B7:F82,3,FALSE)</f>
        <v>12.08.1992,  1р</v>
      </c>
      <c r="E7" s="109" t="str">
        <f>VLOOKUP(B7,'пр.взв'!B7:G82,4,FALSE)</f>
        <v>СФО, р. Алтай</v>
      </c>
      <c r="F7" s="231">
        <v>2</v>
      </c>
      <c r="G7" s="77">
        <v>1</v>
      </c>
      <c r="H7" s="221">
        <v>3</v>
      </c>
      <c r="I7" s="77">
        <v>4</v>
      </c>
      <c r="J7" s="221">
        <v>4</v>
      </c>
      <c r="K7" s="77">
        <v>1</v>
      </c>
      <c r="L7" s="221">
        <v>6</v>
      </c>
      <c r="M7" s="77">
        <v>0</v>
      </c>
      <c r="N7" s="221">
        <v>7</v>
      </c>
      <c r="O7" s="77">
        <v>3</v>
      </c>
      <c r="P7" s="221" t="s">
        <v>192</v>
      </c>
      <c r="Q7" s="77"/>
      <c r="R7" s="221" t="s">
        <v>192</v>
      </c>
      <c r="S7" s="77"/>
      <c r="T7" s="221" t="s">
        <v>192</v>
      </c>
      <c r="U7" s="77"/>
      <c r="V7" s="221" t="s">
        <v>192</v>
      </c>
      <c r="W7" s="77"/>
      <c r="X7" s="221" t="s">
        <v>192</v>
      </c>
      <c r="Y7" s="77"/>
      <c r="Z7" s="157"/>
      <c r="AA7" s="195">
        <f>SUM(G7+I7+K7+M7+O7+Q7+S7+U7+W7+Y7)</f>
        <v>9</v>
      </c>
      <c r="AB7" s="195">
        <v>7</v>
      </c>
      <c r="AC7" s="37"/>
      <c r="AD7" s="37"/>
      <c r="AE7" s="37"/>
      <c r="AF7" s="37"/>
      <c r="AG7" s="37"/>
      <c r="AH7" s="37"/>
    </row>
    <row r="8" spans="1:34" ht="12.75" customHeight="1" thickBot="1">
      <c r="A8" s="252"/>
      <c r="B8" s="249"/>
      <c r="C8" s="251"/>
      <c r="D8" s="235"/>
      <c r="E8" s="235"/>
      <c r="F8" s="220"/>
      <c r="G8" s="25"/>
      <c r="H8" s="222"/>
      <c r="I8" s="25"/>
      <c r="J8" s="222"/>
      <c r="K8" s="25"/>
      <c r="L8" s="222"/>
      <c r="M8" s="96" t="s">
        <v>198</v>
      </c>
      <c r="N8" s="222"/>
      <c r="O8" s="25"/>
      <c r="P8" s="222"/>
      <c r="Q8" s="25"/>
      <c r="R8" s="222"/>
      <c r="S8" s="25"/>
      <c r="T8" s="222"/>
      <c r="U8" s="25"/>
      <c r="V8" s="222"/>
      <c r="W8" s="25"/>
      <c r="X8" s="222"/>
      <c r="Y8" s="25"/>
      <c r="Z8" s="158"/>
      <c r="AA8" s="196"/>
      <c r="AB8" s="196"/>
      <c r="AC8" s="37"/>
      <c r="AD8" s="37"/>
      <c r="AE8" s="37"/>
      <c r="AF8" s="37"/>
      <c r="AG8" s="37"/>
      <c r="AH8" s="37"/>
    </row>
    <row r="9" spans="1:34" ht="12.75" customHeight="1" thickTop="1">
      <c r="A9" s="246"/>
      <c r="B9" s="160">
        <v>2</v>
      </c>
      <c r="C9" s="162" t="str">
        <f>VLOOKUP(B9,'пр.взв'!B9:E30,2,FALSE)</f>
        <v>Ондар Начын Салимович</v>
      </c>
      <c r="D9" s="166" t="str">
        <f>VLOOKUP(B9,'пр.взв'!B9:F84,3,FALSE)</f>
        <v>28.09.1992,  1р</v>
      </c>
      <c r="E9" s="166" t="str">
        <f>VLOOKUP(B9,'пр.взв'!B9:G84,4,FALSE)</f>
        <v>СФО, р.Тыва, Кызыл, МО</v>
      </c>
      <c r="F9" s="219">
        <v>1</v>
      </c>
      <c r="G9" s="81">
        <v>3</v>
      </c>
      <c r="H9" s="210">
        <v>4</v>
      </c>
      <c r="I9" s="81">
        <v>3</v>
      </c>
      <c r="J9" s="210" t="s">
        <v>192</v>
      </c>
      <c r="K9" s="81"/>
      <c r="L9" s="210" t="s">
        <v>192</v>
      </c>
      <c r="M9" s="81"/>
      <c r="N9" s="210" t="s">
        <v>192</v>
      </c>
      <c r="O9" s="81"/>
      <c r="P9" s="210" t="s">
        <v>192</v>
      </c>
      <c r="Q9" s="23"/>
      <c r="R9" s="210" t="s">
        <v>192</v>
      </c>
      <c r="S9" s="23"/>
      <c r="T9" s="210" t="s">
        <v>192</v>
      </c>
      <c r="U9" s="24"/>
      <c r="V9" s="210" t="s">
        <v>192</v>
      </c>
      <c r="W9" s="24"/>
      <c r="X9" s="210" t="s">
        <v>192</v>
      </c>
      <c r="Y9" s="24"/>
      <c r="Z9" s="157"/>
      <c r="AA9" s="195">
        <f>SUM(G9+I9+K9+M9+O9+Q9+S9+U9+W9+Y9)</f>
        <v>6</v>
      </c>
      <c r="AB9" s="195">
        <v>24</v>
      </c>
      <c r="AC9" s="37"/>
      <c r="AD9" s="37"/>
      <c r="AE9" s="37"/>
      <c r="AF9" s="37"/>
      <c r="AG9" s="37"/>
      <c r="AH9" s="37"/>
    </row>
    <row r="10" spans="1:34" ht="12.75" customHeight="1" thickBot="1">
      <c r="A10" s="247"/>
      <c r="B10" s="161"/>
      <c r="C10" s="163"/>
      <c r="D10" s="167"/>
      <c r="E10" s="167"/>
      <c r="F10" s="220"/>
      <c r="G10" s="82"/>
      <c r="H10" s="211"/>
      <c r="I10" s="82"/>
      <c r="J10" s="211"/>
      <c r="K10" s="82"/>
      <c r="L10" s="211"/>
      <c r="M10" s="82"/>
      <c r="N10" s="211"/>
      <c r="O10" s="82"/>
      <c r="P10" s="211"/>
      <c r="Q10" s="21"/>
      <c r="R10" s="211"/>
      <c r="S10" s="21"/>
      <c r="T10" s="211"/>
      <c r="U10" s="22"/>
      <c r="V10" s="211"/>
      <c r="W10" s="22"/>
      <c r="X10" s="211"/>
      <c r="Y10" s="22"/>
      <c r="Z10" s="158"/>
      <c r="AA10" s="196"/>
      <c r="AB10" s="196"/>
      <c r="AC10" s="37"/>
      <c r="AD10" s="37"/>
      <c r="AE10" s="37"/>
      <c r="AF10" s="37"/>
      <c r="AG10" s="37"/>
      <c r="AH10" s="37"/>
    </row>
    <row r="11" spans="1:34" ht="12.75" customHeight="1" thickTop="1">
      <c r="A11" s="18"/>
      <c r="B11" s="171">
        <v>3</v>
      </c>
      <c r="C11" s="162" t="str">
        <f>VLOOKUP(B11,'пр.взв'!B11:E32,2,FALSE)</f>
        <v>Федоров Евгений Александрович</v>
      </c>
      <c r="D11" s="164" t="str">
        <f>VLOOKUP(B11,'пр.взв'!B11:F86,3,FALSE)</f>
        <v>11.04.1993,  1р</v>
      </c>
      <c r="E11" s="164" t="str">
        <f>VLOOKUP(B11,'пр.взв'!B11:G86,4,FALSE)</f>
        <v>СФО, Новосибирская, Болотнов</v>
      </c>
      <c r="F11" s="179">
        <v>4</v>
      </c>
      <c r="G11" s="83">
        <v>2</v>
      </c>
      <c r="H11" s="182">
        <v>1</v>
      </c>
      <c r="I11" s="83">
        <v>0</v>
      </c>
      <c r="J11" s="182">
        <v>6</v>
      </c>
      <c r="K11" s="83">
        <v>2</v>
      </c>
      <c r="L11" s="182">
        <v>7</v>
      </c>
      <c r="M11" s="83">
        <v>3</v>
      </c>
      <c r="N11" s="182" t="s">
        <v>192</v>
      </c>
      <c r="O11" s="83"/>
      <c r="P11" s="182" t="s">
        <v>192</v>
      </c>
      <c r="Q11" s="19"/>
      <c r="R11" s="182" t="s">
        <v>192</v>
      </c>
      <c r="S11" s="19"/>
      <c r="T11" s="182" t="s">
        <v>192</v>
      </c>
      <c r="U11" s="20"/>
      <c r="V11" s="182" t="s">
        <v>192</v>
      </c>
      <c r="W11" s="20"/>
      <c r="X11" s="182" t="s">
        <v>192</v>
      </c>
      <c r="Y11" s="20"/>
      <c r="Z11" s="157"/>
      <c r="AA11" s="195">
        <f>SUM(G11+I11+K11+M11+O11+Q11+S11+U11+W11+Y11)</f>
        <v>7</v>
      </c>
      <c r="AB11" s="195">
        <v>11</v>
      </c>
      <c r="AC11" s="37"/>
      <c r="AD11" s="37"/>
      <c r="AE11" s="37"/>
      <c r="AF11" s="37"/>
      <c r="AG11" s="37"/>
      <c r="AH11" s="37"/>
    </row>
    <row r="12" spans="1:34" ht="12.75" customHeight="1" thickBot="1">
      <c r="A12" s="18"/>
      <c r="B12" s="249"/>
      <c r="C12" s="163"/>
      <c r="D12" s="165"/>
      <c r="E12" s="165"/>
      <c r="F12" s="181"/>
      <c r="G12" s="82"/>
      <c r="H12" s="192"/>
      <c r="I12" s="80" t="s">
        <v>193</v>
      </c>
      <c r="J12" s="192"/>
      <c r="K12" s="82"/>
      <c r="L12" s="192"/>
      <c r="M12" s="82"/>
      <c r="N12" s="192"/>
      <c r="O12" s="82"/>
      <c r="P12" s="192"/>
      <c r="Q12" s="21"/>
      <c r="R12" s="192"/>
      <c r="S12" s="21"/>
      <c r="T12" s="192"/>
      <c r="U12" s="22"/>
      <c r="V12" s="192"/>
      <c r="W12" s="22"/>
      <c r="X12" s="192"/>
      <c r="Y12" s="22"/>
      <c r="Z12" s="158"/>
      <c r="AA12" s="196"/>
      <c r="AB12" s="196"/>
      <c r="AC12" s="37"/>
      <c r="AD12" s="37"/>
      <c r="AE12" s="37"/>
      <c r="AF12" s="37"/>
      <c r="AG12" s="37"/>
      <c r="AH12" s="37"/>
    </row>
    <row r="13" spans="1:34" ht="12.75" customHeight="1" thickTop="1">
      <c r="A13" s="18"/>
      <c r="B13" s="160">
        <v>4</v>
      </c>
      <c r="C13" s="162" t="str">
        <f>VLOOKUP(B13,'пр.взв'!B13:E34,2,FALSE)</f>
        <v>Саакян Оганнес Варданович</v>
      </c>
      <c r="D13" s="164" t="str">
        <f>VLOOKUP(B13,'пр.взв'!B13:F88,3,FALSE)</f>
        <v>26.01.1993,     1 р</v>
      </c>
      <c r="E13" s="166" t="str">
        <f>VLOOKUP(B13,'пр.взв'!B13:G88,4,FALSE)</f>
        <v>СФО, Красноярский, Северо-Енисейск, МО</v>
      </c>
      <c r="F13" s="179">
        <v>3</v>
      </c>
      <c r="G13" s="83">
        <v>3</v>
      </c>
      <c r="H13" s="182">
        <v>2</v>
      </c>
      <c r="I13" s="88" t="s">
        <v>194</v>
      </c>
      <c r="J13" s="182">
        <v>1</v>
      </c>
      <c r="K13" s="83">
        <v>3</v>
      </c>
      <c r="L13" s="210" t="s">
        <v>192</v>
      </c>
      <c r="M13" s="81"/>
      <c r="N13" s="210" t="s">
        <v>192</v>
      </c>
      <c r="O13" s="81"/>
      <c r="P13" s="210" t="s">
        <v>192</v>
      </c>
      <c r="Q13" s="23"/>
      <c r="R13" s="210" t="s">
        <v>192</v>
      </c>
      <c r="S13" s="23"/>
      <c r="T13" s="210" t="s">
        <v>192</v>
      </c>
      <c r="U13" s="24"/>
      <c r="V13" s="210" t="s">
        <v>192</v>
      </c>
      <c r="W13" s="24"/>
      <c r="X13" s="210" t="s">
        <v>192</v>
      </c>
      <c r="Y13" s="24"/>
      <c r="Z13" s="157"/>
      <c r="AA13" s="195">
        <v>8.5</v>
      </c>
      <c r="AB13" s="195">
        <v>20</v>
      </c>
      <c r="AC13" s="37"/>
      <c r="AD13" s="37"/>
      <c r="AE13" s="37"/>
      <c r="AF13" s="37"/>
      <c r="AG13" s="37"/>
      <c r="AH13" s="37"/>
    </row>
    <row r="14" spans="1:34" ht="12.75" customHeight="1" thickBot="1">
      <c r="A14" s="18"/>
      <c r="B14" s="161"/>
      <c r="C14" s="163"/>
      <c r="D14" s="165"/>
      <c r="E14" s="167"/>
      <c r="F14" s="181"/>
      <c r="G14" s="82"/>
      <c r="H14" s="192"/>
      <c r="I14" s="82"/>
      <c r="J14" s="192"/>
      <c r="K14" s="82"/>
      <c r="L14" s="211"/>
      <c r="M14" s="82"/>
      <c r="N14" s="211"/>
      <c r="O14" s="82"/>
      <c r="P14" s="211"/>
      <c r="Q14" s="21"/>
      <c r="R14" s="211"/>
      <c r="S14" s="21"/>
      <c r="T14" s="211"/>
      <c r="U14" s="22"/>
      <c r="V14" s="211"/>
      <c r="W14" s="22"/>
      <c r="X14" s="211"/>
      <c r="Y14" s="22"/>
      <c r="Z14" s="158"/>
      <c r="AA14" s="196"/>
      <c r="AB14" s="196"/>
      <c r="AC14" s="37"/>
      <c r="AD14" s="37"/>
      <c r="AE14" s="37"/>
      <c r="AF14" s="37"/>
      <c r="AG14" s="37"/>
      <c r="AH14" s="37"/>
    </row>
    <row r="15" spans="1:34" ht="12.75" customHeight="1" thickTop="1">
      <c r="A15" s="18"/>
      <c r="B15" s="171">
        <v>5</v>
      </c>
      <c r="C15" s="162" t="str">
        <f>VLOOKUP(B15,'пр.взв'!B15:E36,2,FALSE)</f>
        <v>Малташев Ырысту Сергеевич</v>
      </c>
      <c r="D15" s="164" t="str">
        <f>VLOOKUP(B15,'пр.взв'!B15:F90,3,FALSE)</f>
        <v>12.06.1992,  1р</v>
      </c>
      <c r="E15" s="164" t="str">
        <f>VLOOKUP(B15,'пр.взв'!B15:G90,4,FALSE)</f>
        <v>СФО, р. Алтай</v>
      </c>
      <c r="F15" s="179">
        <v>6</v>
      </c>
      <c r="G15" s="83">
        <v>4</v>
      </c>
      <c r="H15" s="182">
        <v>7</v>
      </c>
      <c r="I15" s="83">
        <v>4</v>
      </c>
      <c r="J15" s="182" t="s">
        <v>192</v>
      </c>
      <c r="K15" s="83"/>
      <c r="L15" s="182" t="s">
        <v>192</v>
      </c>
      <c r="M15" s="83"/>
      <c r="N15" s="182" t="s">
        <v>192</v>
      </c>
      <c r="O15" s="83"/>
      <c r="P15" s="182" t="s">
        <v>192</v>
      </c>
      <c r="Q15" s="19"/>
      <c r="R15" s="182" t="s">
        <v>192</v>
      </c>
      <c r="S15" s="19"/>
      <c r="T15" s="182" t="s">
        <v>192</v>
      </c>
      <c r="U15" s="20"/>
      <c r="V15" s="182" t="s">
        <v>192</v>
      </c>
      <c r="W15" s="20"/>
      <c r="X15" s="182" t="s">
        <v>192</v>
      </c>
      <c r="Y15" s="20"/>
      <c r="Z15" s="157"/>
      <c r="AA15" s="195">
        <f>SUM(G15+I15+K15+M15+O15+Q15+S15+U15+W15+Y15)</f>
        <v>8</v>
      </c>
      <c r="AB15" s="195">
        <v>31</v>
      </c>
      <c r="AC15" s="37"/>
      <c r="AD15" s="37"/>
      <c r="AE15" s="37"/>
      <c r="AF15" s="37"/>
      <c r="AG15" s="37"/>
      <c r="AH15" s="37"/>
    </row>
    <row r="16" spans="1:34" ht="12.75" customHeight="1" thickBot="1">
      <c r="A16" s="18"/>
      <c r="B16" s="249"/>
      <c r="C16" s="163"/>
      <c r="D16" s="165"/>
      <c r="E16" s="165"/>
      <c r="F16" s="181"/>
      <c r="G16" s="82"/>
      <c r="H16" s="192"/>
      <c r="I16" s="82"/>
      <c r="J16" s="192"/>
      <c r="K16" s="82"/>
      <c r="L16" s="192"/>
      <c r="M16" s="82"/>
      <c r="N16" s="192"/>
      <c r="O16" s="82"/>
      <c r="P16" s="192"/>
      <c r="Q16" s="21"/>
      <c r="R16" s="192"/>
      <c r="S16" s="21"/>
      <c r="T16" s="192"/>
      <c r="U16" s="22"/>
      <c r="V16" s="192"/>
      <c r="W16" s="22"/>
      <c r="X16" s="192"/>
      <c r="Y16" s="22"/>
      <c r="Z16" s="158"/>
      <c r="AA16" s="196"/>
      <c r="AB16" s="196"/>
      <c r="AC16" s="37"/>
      <c r="AD16" s="37"/>
      <c r="AE16" s="37"/>
      <c r="AF16" s="37"/>
      <c r="AG16" s="37"/>
      <c r="AH16" s="37"/>
    </row>
    <row r="17" spans="1:34" ht="12.75" customHeight="1" thickTop="1">
      <c r="A17" s="18"/>
      <c r="B17" s="160">
        <v>6</v>
      </c>
      <c r="C17" s="162" t="str">
        <f>VLOOKUP(B17,'пр.взв'!B17:E38,2,FALSE)</f>
        <v>Новиков Вячеслав Владимирович</v>
      </c>
      <c r="D17" s="164" t="str">
        <f>VLOOKUP(B17,'пр.взв'!B17:F92,3,FALSE)</f>
        <v>21.09.1994,  1р</v>
      </c>
      <c r="E17" s="166" t="str">
        <f>VLOOKUP(B17,'пр.взв'!B17:G92,4,FALSE)</f>
        <v>СФО, Кемеровская, Новокузнецк, ПР</v>
      </c>
      <c r="F17" s="179">
        <v>5</v>
      </c>
      <c r="G17" s="83">
        <v>0</v>
      </c>
      <c r="H17" s="182">
        <v>8</v>
      </c>
      <c r="I17" s="83">
        <v>1</v>
      </c>
      <c r="J17" s="182">
        <v>3</v>
      </c>
      <c r="K17" s="83">
        <v>3</v>
      </c>
      <c r="L17" s="182">
        <v>1</v>
      </c>
      <c r="M17" s="83">
        <v>4</v>
      </c>
      <c r="N17" s="182" t="s">
        <v>192</v>
      </c>
      <c r="O17" s="83"/>
      <c r="P17" s="182" t="s">
        <v>192</v>
      </c>
      <c r="Q17" s="19"/>
      <c r="R17" s="182" t="s">
        <v>192</v>
      </c>
      <c r="S17" s="19"/>
      <c r="T17" s="182" t="s">
        <v>192</v>
      </c>
      <c r="U17" s="20"/>
      <c r="V17" s="182" t="s">
        <v>192</v>
      </c>
      <c r="W17" s="20"/>
      <c r="X17" s="182" t="s">
        <v>192</v>
      </c>
      <c r="Y17" s="20"/>
      <c r="Z17" s="157"/>
      <c r="AA17" s="195">
        <f>SUM(G17+I17+K17+M17+O17+Q17+S17+U17+W17+Y17)</f>
        <v>8</v>
      </c>
      <c r="AB17" s="195">
        <v>13</v>
      </c>
      <c r="AC17" s="37"/>
      <c r="AD17" s="37"/>
      <c r="AE17" s="37"/>
      <c r="AF17" s="37"/>
      <c r="AG17" s="37"/>
      <c r="AH17" s="37"/>
    </row>
    <row r="18" spans="1:34" ht="12.75" customHeight="1" thickBot="1">
      <c r="A18" s="18"/>
      <c r="B18" s="161"/>
      <c r="C18" s="163"/>
      <c r="D18" s="165"/>
      <c r="E18" s="167"/>
      <c r="F18" s="181"/>
      <c r="G18" s="80" t="s">
        <v>188</v>
      </c>
      <c r="H18" s="192"/>
      <c r="I18" s="82"/>
      <c r="J18" s="192"/>
      <c r="K18" s="82"/>
      <c r="L18" s="192"/>
      <c r="M18" s="82"/>
      <c r="N18" s="192"/>
      <c r="O18" s="82"/>
      <c r="P18" s="192"/>
      <c r="Q18" s="21"/>
      <c r="R18" s="192"/>
      <c r="S18" s="21"/>
      <c r="T18" s="192"/>
      <c r="U18" s="99"/>
      <c r="V18" s="192"/>
      <c r="W18" s="22"/>
      <c r="X18" s="192"/>
      <c r="Y18" s="22"/>
      <c r="Z18" s="158"/>
      <c r="AA18" s="196"/>
      <c r="AB18" s="196"/>
      <c r="AC18" s="37"/>
      <c r="AD18" s="37"/>
      <c r="AE18" s="37"/>
      <c r="AF18" s="37"/>
      <c r="AG18" s="37"/>
      <c r="AH18" s="37"/>
    </row>
    <row r="19" spans="1:34" ht="12.75" customHeight="1" thickTop="1">
      <c r="A19" s="18"/>
      <c r="B19" s="160">
        <v>7</v>
      </c>
      <c r="C19" s="162" t="str">
        <f>VLOOKUP(B19,'пр.взв'!B19:E40,2,FALSE)</f>
        <v>Борщенко Даниил Николаевич</v>
      </c>
      <c r="D19" s="164" t="str">
        <f>VLOOKUP(B19,'пр.взв'!B19:F94,3,FALSE)</f>
        <v>14.07.1992, КМС</v>
      </c>
      <c r="E19" s="164" t="str">
        <f>VLOOKUP(B19,'пр.взв'!B19:G94,4,FALSE)</f>
        <v>СФО, Томская, Северск, МО</v>
      </c>
      <c r="F19" s="179">
        <v>8</v>
      </c>
      <c r="G19" s="83">
        <v>0</v>
      </c>
      <c r="H19" s="182">
        <v>5</v>
      </c>
      <c r="I19" s="83">
        <v>0</v>
      </c>
      <c r="J19" s="182">
        <v>10</v>
      </c>
      <c r="K19" s="83">
        <v>1</v>
      </c>
      <c r="L19" s="182">
        <v>3</v>
      </c>
      <c r="M19" s="83">
        <v>1</v>
      </c>
      <c r="N19" s="182">
        <v>1</v>
      </c>
      <c r="O19" s="83">
        <v>1</v>
      </c>
      <c r="P19" s="182" t="s">
        <v>206</v>
      </c>
      <c r="Q19" s="19"/>
      <c r="R19" s="182"/>
      <c r="S19" s="19"/>
      <c r="T19" s="182">
        <v>27</v>
      </c>
      <c r="U19" s="100">
        <v>1</v>
      </c>
      <c r="V19" s="182"/>
      <c r="W19" s="20"/>
      <c r="X19" s="182">
        <v>25</v>
      </c>
      <c r="Y19" s="100">
        <v>3</v>
      </c>
      <c r="Z19" s="157"/>
      <c r="AA19" s="195">
        <f>SUM(G19+I19+K19+M19+O19+Q19+S19+U19+W19+Y19)</f>
        <v>7</v>
      </c>
      <c r="AB19" s="329">
        <v>2</v>
      </c>
      <c r="AC19" s="37"/>
      <c r="AD19" s="37"/>
      <c r="AE19" s="37"/>
      <c r="AF19" s="37"/>
      <c r="AG19" s="37"/>
      <c r="AH19" s="37"/>
    </row>
    <row r="20" spans="1:34" ht="12.75" customHeight="1" thickBot="1">
      <c r="A20" s="18"/>
      <c r="B20" s="161"/>
      <c r="C20" s="163"/>
      <c r="D20" s="165"/>
      <c r="E20" s="165"/>
      <c r="F20" s="181"/>
      <c r="G20" s="80" t="s">
        <v>189</v>
      </c>
      <c r="H20" s="192"/>
      <c r="I20" s="80" t="s">
        <v>195</v>
      </c>
      <c r="J20" s="192"/>
      <c r="K20" s="82"/>
      <c r="L20" s="192"/>
      <c r="M20" s="82"/>
      <c r="N20" s="192"/>
      <c r="O20" s="82"/>
      <c r="P20" s="192"/>
      <c r="Q20" s="21"/>
      <c r="R20" s="192"/>
      <c r="S20" s="21"/>
      <c r="T20" s="192"/>
      <c r="U20" s="22"/>
      <c r="V20" s="192"/>
      <c r="W20" s="22"/>
      <c r="X20" s="192"/>
      <c r="Y20" s="22"/>
      <c r="Z20" s="158"/>
      <c r="AA20" s="196"/>
      <c r="AB20" s="330"/>
      <c r="AC20" s="37"/>
      <c r="AD20" s="37"/>
      <c r="AE20" s="37"/>
      <c r="AF20" s="37"/>
      <c r="AG20" s="37"/>
      <c r="AH20" s="37"/>
    </row>
    <row r="21" spans="1:34" ht="12.75" customHeight="1" thickTop="1">
      <c r="A21" s="18"/>
      <c r="B21" s="160">
        <v>8</v>
      </c>
      <c r="C21" s="162" t="str">
        <f>VLOOKUP(B21,'пр.взв'!B21:E42,2,FALSE)</f>
        <v>Асканаков Василий Рафаилович</v>
      </c>
      <c r="D21" s="164" t="str">
        <f>VLOOKUP(B21,'пр.взв'!B21:F96,3,FALSE)</f>
        <v>05.06.1993,  2р</v>
      </c>
      <c r="E21" s="166" t="str">
        <f>VLOOKUP(B21,'пр.взв'!B21:G96,4,FALSE)</f>
        <v>СФО, р. Алтай</v>
      </c>
      <c r="F21" s="179">
        <v>7</v>
      </c>
      <c r="G21" s="83">
        <v>4</v>
      </c>
      <c r="H21" s="182">
        <v>6</v>
      </c>
      <c r="I21" s="83">
        <v>3</v>
      </c>
      <c r="J21" s="182" t="s">
        <v>192</v>
      </c>
      <c r="K21" s="83"/>
      <c r="L21" s="182" t="s">
        <v>192</v>
      </c>
      <c r="M21" s="83"/>
      <c r="N21" s="182" t="s">
        <v>192</v>
      </c>
      <c r="O21" s="83"/>
      <c r="P21" s="182" t="s">
        <v>192</v>
      </c>
      <c r="Q21" s="19"/>
      <c r="R21" s="182" t="s">
        <v>192</v>
      </c>
      <c r="S21" s="19"/>
      <c r="T21" s="182" t="s">
        <v>192</v>
      </c>
      <c r="U21" s="20"/>
      <c r="V21" s="182" t="s">
        <v>192</v>
      </c>
      <c r="W21" s="20"/>
      <c r="X21" s="182" t="s">
        <v>192</v>
      </c>
      <c r="Y21" s="20"/>
      <c r="Z21" s="157"/>
      <c r="AA21" s="195">
        <f>SUM(G21+I21+K21+M21+O21+Q21+S21+U21+W21+Y21)</f>
        <v>7</v>
      </c>
      <c r="AB21" s="195">
        <v>26</v>
      </c>
      <c r="AC21" s="37"/>
      <c r="AD21" s="37"/>
      <c r="AE21" s="37"/>
      <c r="AF21" s="37"/>
      <c r="AG21" s="37"/>
      <c r="AH21" s="37"/>
    </row>
    <row r="22" spans="1:34" ht="12.75" customHeight="1" thickBot="1">
      <c r="A22" s="18"/>
      <c r="B22" s="161"/>
      <c r="C22" s="163"/>
      <c r="D22" s="165"/>
      <c r="E22" s="167"/>
      <c r="F22" s="181"/>
      <c r="G22" s="82"/>
      <c r="H22" s="192"/>
      <c r="I22" s="82"/>
      <c r="J22" s="192"/>
      <c r="K22" s="82"/>
      <c r="L22" s="192"/>
      <c r="M22" s="82"/>
      <c r="N22" s="192"/>
      <c r="O22" s="82"/>
      <c r="P22" s="192"/>
      <c r="Q22" s="21"/>
      <c r="R22" s="192"/>
      <c r="S22" s="21"/>
      <c r="T22" s="192"/>
      <c r="U22" s="22"/>
      <c r="V22" s="192"/>
      <c r="W22" s="22"/>
      <c r="X22" s="192"/>
      <c r="Y22" s="22"/>
      <c r="Z22" s="158"/>
      <c r="AA22" s="196"/>
      <c r="AB22" s="196"/>
      <c r="AC22" s="37"/>
      <c r="AD22" s="37"/>
      <c r="AE22" s="37"/>
      <c r="AF22" s="37"/>
      <c r="AG22" s="37"/>
      <c r="AH22" s="37"/>
    </row>
    <row r="23" spans="1:34" ht="12.75" customHeight="1" thickTop="1">
      <c r="A23" s="18"/>
      <c r="B23" s="160">
        <v>9</v>
      </c>
      <c r="C23" s="162" t="str">
        <f>VLOOKUP(B23,'пр.взв'!B23:E42,2,FALSE)</f>
        <v>Тайляшев Тимур Уладиславовоч</v>
      </c>
      <c r="D23" s="164" t="str">
        <f>VLOOKUP(B23,'пр.взв'!B23:F98,3,FALSE)</f>
        <v>23.07.1994,  1р</v>
      </c>
      <c r="E23" s="164" t="str">
        <f>VLOOKUP(B23,'пр.взв'!B23:G98,4,FALSE)</f>
        <v>СФО, р. Алтай</v>
      </c>
      <c r="F23" s="179">
        <v>10</v>
      </c>
      <c r="G23" s="83">
        <v>3</v>
      </c>
      <c r="H23" s="182">
        <v>11</v>
      </c>
      <c r="I23" s="83">
        <v>3</v>
      </c>
      <c r="J23" s="182" t="s">
        <v>192</v>
      </c>
      <c r="K23" s="83"/>
      <c r="L23" s="182" t="s">
        <v>192</v>
      </c>
      <c r="M23" s="83"/>
      <c r="N23" s="182" t="s">
        <v>192</v>
      </c>
      <c r="O23" s="83"/>
      <c r="P23" s="182" t="s">
        <v>192</v>
      </c>
      <c r="Q23" s="19"/>
      <c r="R23" s="182" t="s">
        <v>192</v>
      </c>
      <c r="S23" s="19"/>
      <c r="T23" s="182" t="s">
        <v>192</v>
      </c>
      <c r="U23" s="20"/>
      <c r="V23" s="182" t="s">
        <v>192</v>
      </c>
      <c r="W23" s="20"/>
      <c r="X23" s="182" t="s">
        <v>192</v>
      </c>
      <c r="Y23" s="20"/>
      <c r="Z23" s="157"/>
      <c r="AA23" s="195">
        <f>SUM(G23+I23+K23+M23+O23+Q23+S23+U23+W23+Y23)</f>
        <v>6</v>
      </c>
      <c r="AB23" s="195">
        <v>25</v>
      </c>
      <c r="AC23" s="37"/>
      <c r="AD23" s="37"/>
      <c r="AE23" s="37"/>
      <c r="AF23" s="37"/>
      <c r="AG23" s="37"/>
      <c r="AH23" s="37"/>
    </row>
    <row r="24" spans="1:34" ht="12.75" customHeight="1" thickBot="1">
      <c r="A24" s="18"/>
      <c r="B24" s="161"/>
      <c r="C24" s="163"/>
      <c r="D24" s="165"/>
      <c r="E24" s="165"/>
      <c r="F24" s="181"/>
      <c r="G24" s="82"/>
      <c r="H24" s="192"/>
      <c r="I24" s="82"/>
      <c r="J24" s="192"/>
      <c r="K24" s="82"/>
      <c r="L24" s="192"/>
      <c r="M24" s="82"/>
      <c r="N24" s="192"/>
      <c r="O24" s="82"/>
      <c r="P24" s="192"/>
      <c r="Q24" s="21"/>
      <c r="R24" s="192"/>
      <c r="S24" s="21"/>
      <c r="T24" s="192"/>
      <c r="U24" s="22"/>
      <c r="V24" s="192"/>
      <c r="W24" s="22"/>
      <c r="X24" s="192"/>
      <c r="Y24" s="22"/>
      <c r="Z24" s="158"/>
      <c r="AA24" s="196"/>
      <c r="AB24" s="196"/>
      <c r="AC24" s="37"/>
      <c r="AD24" s="37"/>
      <c r="AE24" s="37"/>
      <c r="AF24" s="37"/>
      <c r="AG24" s="37"/>
      <c r="AH24" s="37"/>
    </row>
    <row r="25" spans="1:34" ht="12.75" customHeight="1" thickTop="1">
      <c r="A25" s="18"/>
      <c r="B25" s="160">
        <v>10</v>
      </c>
      <c r="C25" s="162" t="str">
        <f>VLOOKUP(B25,'пр.взв'!B25:E44,2,FALSE)</f>
        <v>Абдусалямов Роман Мураджакович</v>
      </c>
      <c r="D25" s="164" t="str">
        <f>VLOOKUP(B25,'пр.взв'!B25:F100,3,FALSE)</f>
        <v>29.03.1993,  1р</v>
      </c>
      <c r="E25" s="166" t="str">
        <f>VLOOKUP(B25,'пр.взв'!B25:G100,4,FALSE)</f>
        <v>СФО, Алтайский, Славгород</v>
      </c>
      <c r="F25" s="179">
        <v>9</v>
      </c>
      <c r="G25" s="83">
        <v>1</v>
      </c>
      <c r="H25" s="182">
        <v>12</v>
      </c>
      <c r="I25" s="83">
        <v>3</v>
      </c>
      <c r="J25" s="182">
        <v>7</v>
      </c>
      <c r="K25" s="83">
        <v>3</v>
      </c>
      <c r="L25" s="182" t="s">
        <v>192</v>
      </c>
      <c r="M25" s="83"/>
      <c r="N25" s="182" t="s">
        <v>192</v>
      </c>
      <c r="O25" s="83"/>
      <c r="P25" s="182" t="s">
        <v>192</v>
      </c>
      <c r="Q25" s="19"/>
      <c r="R25" s="182" t="s">
        <v>192</v>
      </c>
      <c r="S25" s="19"/>
      <c r="T25" s="182" t="s">
        <v>192</v>
      </c>
      <c r="U25" s="20"/>
      <c r="V25" s="182" t="s">
        <v>192</v>
      </c>
      <c r="W25" s="20"/>
      <c r="X25" s="182" t="s">
        <v>192</v>
      </c>
      <c r="Y25" s="20"/>
      <c r="Z25" s="157"/>
      <c r="AA25" s="195">
        <f>SUM(G25+I25+K25+M25+O25+Q25+S25+U25+W25+Y25)</f>
        <v>7</v>
      </c>
      <c r="AB25" s="195">
        <v>17</v>
      </c>
      <c r="AC25" s="37"/>
      <c r="AD25" s="37"/>
      <c r="AE25" s="37"/>
      <c r="AF25" s="37"/>
      <c r="AG25" s="37"/>
      <c r="AH25" s="37"/>
    </row>
    <row r="26" spans="1:34" ht="12.75" customHeight="1" thickBot="1">
      <c r="A26" s="18"/>
      <c r="B26" s="161"/>
      <c r="C26" s="163"/>
      <c r="D26" s="165"/>
      <c r="E26" s="167"/>
      <c r="F26" s="181"/>
      <c r="G26" s="82"/>
      <c r="H26" s="192"/>
      <c r="I26" s="82"/>
      <c r="J26" s="192"/>
      <c r="K26" s="82"/>
      <c r="L26" s="192"/>
      <c r="M26" s="82"/>
      <c r="N26" s="192"/>
      <c r="O26" s="82"/>
      <c r="P26" s="192"/>
      <c r="Q26" s="21"/>
      <c r="R26" s="192"/>
      <c r="S26" s="21"/>
      <c r="T26" s="192"/>
      <c r="U26" s="22"/>
      <c r="V26" s="192"/>
      <c r="W26" s="22"/>
      <c r="X26" s="192"/>
      <c r="Y26" s="22"/>
      <c r="Z26" s="158"/>
      <c r="AA26" s="196"/>
      <c r="AB26" s="196"/>
      <c r="AC26" s="37"/>
      <c r="AD26" s="37"/>
      <c r="AE26" s="37"/>
      <c r="AF26" s="37"/>
      <c r="AG26" s="37"/>
      <c r="AH26" s="37"/>
    </row>
    <row r="27" spans="1:34" ht="12.75" customHeight="1" thickTop="1">
      <c r="A27" s="18"/>
      <c r="B27" s="160">
        <v>11</v>
      </c>
      <c r="C27" s="162" t="str">
        <f>VLOOKUP(B27,'пр.взв'!B27:E46,2,FALSE)</f>
        <v>Шабров Никита Юрьевич</v>
      </c>
      <c r="D27" s="164" t="str">
        <f>VLOOKUP(B27,'пр.взв'!B27:F102,3,FALSE)</f>
        <v>16.01.1993,  1р</v>
      </c>
      <c r="E27" s="164" t="str">
        <f>VLOOKUP(B27,'пр.взв'!B27:G102,4,FALSE)</f>
        <v>СФО, Иркутская, Усть-Кут</v>
      </c>
      <c r="F27" s="179">
        <v>12</v>
      </c>
      <c r="G27" s="83">
        <v>3</v>
      </c>
      <c r="H27" s="182">
        <v>9</v>
      </c>
      <c r="I27" s="83">
        <v>1</v>
      </c>
      <c r="J27" s="182">
        <v>13</v>
      </c>
      <c r="K27" s="83">
        <v>0</v>
      </c>
      <c r="L27" s="182">
        <v>16</v>
      </c>
      <c r="M27" s="83">
        <v>3</v>
      </c>
      <c r="N27" s="182" t="s">
        <v>192</v>
      </c>
      <c r="O27" s="83"/>
      <c r="P27" s="182" t="s">
        <v>192</v>
      </c>
      <c r="Q27" s="19"/>
      <c r="R27" s="182" t="s">
        <v>192</v>
      </c>
      <c r="S27" s="19"/>
      <c r="T27" s="182" t="s">
        <v>192</v>
      </c>
      <c r="U27" s="20"/>
      <c r="V27" s="182" t="s">
        <v>192</v>
      </c>
      <c r="W27" s="20"/>
      <c r="X27" s="182" t="s">
        <v>192</v>
      </c>
      <c r="Y27" s="20"/>
      <c r="Z27" s="157"/>
      <c r="AA27" s="195">
        <f>SUM(G27+I27+K27+M27+O27+Q27+S27+U27+W27+Y27)</f>
        <v>7</v>
      </c>
      <c r="AB27" s="195">
        <v>12</v>
      </c>
      <c r="AC27" s="37"/>
      <c r="AD27" s="37"/>
      <c r="AE27" s="37"/>
      <c r="AF27" s="37"/>
      <c r="AG27" s="37"/>
      <c r="AH27" s="37"/>
    </row>
    <row r="28" spans="1:34" ht="12.75" customHeight="1" thickBot="1">
      <c r="A28" s="18"/>
      <c r="B28" s="161"/>
      <c r="C28" s="163"/>
      <c r="D28" s="165"/>
      <c r="E28" s="165"/>
      <c r="F28" s="181"/>
      <c r="G28" s="82"/>
      <c r="H28" s="192"/>
      <c r="I28" s="82"/>
      <c r="J28" s="192"/>
      <c r="K28" s="80" t="s">
        <v>201</v>
      </c>
      <c r="L28" s="192"/>
      <c r="M28" s="82"/>
      <c r="N28" s="192"/>
      <c r="O28" s="82"/>
      <c r="P28" s="192"/>
      <c r="Q28" s="21"/>
      <c r="R28" s="192"/>
      <c r="S28" s="21"/>
      <c r="T28" s="192"/>
      <c r="U28" s="22"/>
      <c r="V28" s="192"/>
      <c r="W28" s="22"/>
      <c r="X28" s="192"/>
      <c r="Y28" s="22"/>
      <c r="Z28" s="158"/>
      <c r="AA28" s="196"/>
      <c r="AB28" s="196"/>
      <c r="AC28" s="37"/>
      <c r="AD28" s="37"/>
      <c r="AE28" s="37"/>
      <c r="AF28" s="37"/>
      <c r="AG28" s="37"/>
      <c r="AH28" s="37"/>
    </row>
    <row r="29" spans="1:34" ht="12.75" customHeight="1" thickTop="1">
      <c r="A29" s="18"/>
      <c r="B29" s="160">
        <v>12</v>
      </c>
      <c r="C29" s="162" t="str">
        <f>VLOOKUP(B29,'пр.взв'!B27:E48,2,FALSE)</f>
        <v>Акатьев Ерасыл Альбертович</v>
      </c>
      <c r="D29" s="164" t="str">
        <f>VLOOKUP(B29,'пр.взв'!B27:F104,3,FALSE)</f>
        <v>27.05.1992, КМС</v>
      </c>
      <c r="E29" s="166" t="str">
        <f>VLOOKUP(B29,'пр.взв'!B27:G104,4,FALSE)</f>
        <v>СФО, р. Алтай</v>
      </c>
      <c r="F29" s="179">
        <v>11</v>
      </c>
      <c r="G29" s="83">
        <v>2</v>
      </c>
      <c r="H29" s="182">
        <v>10</v>
      </c>
      <c r="I29" s="83">
        <v>2</v>
      </c>
      <c r="J29" s="182">
        <v>15</v>
      </c>
      <c r="K29" s="83">
        <v>2</v>
      </c>
      <c r="L29" s="182" t="s">
        <v>86</v>
      </c>
      <c r="M29" s="83"/>
      <c r="N29" s="182">
        <v>16</v>
      </c>
      <c r="O29" s="88" t="s">
        <v>199</v>
      </c>
      <c r="P29" s="182" t="s">
        <v>207</v>
      </c>
      <c r="Q29" s="19"/>
      <c r="R29" s="182"/>
      <c r="S29" s="19"/>
      <c r="T29" s="182">
        <v>25</v>
      </c>
      <c r="U29" s="100">
        <v>3</v>
      </c>
      <c r="V29" s="182">
        <v>27</v>
      </c>
      <c r="W29" s="100">
        <v>3</v>
      </c>
      <c r="X29" s="182"/>
      <c r="Y29" s="20"/>
      <c r="Z29" s="157"/>
      <c r="AA29" s="195">
        <f>SUM(G29+I29+K29+M29+O29+Q29+S29+U29+W29+Y29)</f>
        <v>14.5</v>
      </c>
      <c r="AB29" s="195">
        <v>3</v>
      </c>
      <c r="AC29" s="37"/>
      <c r="AD29" s="37"/>
      <c r="AE29" s="37"/>
      <c r="AF29" s="37"/>
      <c r="AG29" s="37"/>
      <c r="AH29" s="37"/>
    </row>
    <row r="30" spans="1:34" ht="12.75" customHeight="1" thickBot="1">
      <c r="A30" s="18"/>
      <c r="B30" s="161"/>
      <c r="C30" s="163"/>
      <c r="D30" s="165"/>
      <c r="E30" s="167"/>
      <c r="F30" s="181"/>
      <c r="G30" s="82"/>
      <c r="H30" s="192"/>
      <c r="I30" s="82"/>
      <c r="J30" s="192"/>
      <c r="K30" s="82"/>
      <c r="L30" s="192"/>
      <c r="M30" s="82"/>
      <c r="N30" s="192"/>
      <c r="O30" s="82"/>
      <c r="P30" s="192"/>
      <c r="Q30" s="21"/>
      <c r="R30" s="192"/>
      <c r="S30" s="21"/>
      <c r="T30" s="192"/>
      <c r="U30" s="22"/>
      <c r="V30" s="192"/>
      <c r="W30" s="22"/>
      <c r="X30" s="192"/>
      <c r="Y30" s="22"/>
      <c r="Z30" s="158"/>
      <c r="AA30" s="196"/>
      <c r="AB30" s="196"/>
      <c r="AC30" s="37"/>
      <c r="AD30" s="37"/>
      <c r="AE30" s="37"/>
      <c r="AF30" s="37"/>
      <c r="AG30" s="37"/>
      <c r="AH30" s="37"/>
    </row>
    <row r="31" spans="1:34" ht="12.75" customHeight="1" thickTop="1">
      <c r="A31" s="1"/>
      <c r="B31" s="160">
        <v>13</v>
      </c>
      <c r="C31" s="162" t="str">
        <f>VLOOKUP(B31,'пр.взв'!B29:E50,2,FALSE)</f>
        <v>Тыдыков Эркемен Арсентьевич</v>
      </c>
      <c r="D31" s="164" t="str">
        <f>VLOOKUP(B31,'пр.взв'!B29:F106,3,FALSE)</f>
        <v>15.12.1992,  2юн</v>
      </c>
      <c r="E31" s="164" t="str">
        <f>VLOOKUP(B31,'пр.взв'!B29:G106,4,FALSE)</f>
        <v>СФО, р. Алтай</v>
      </c>
      <c r="F31" s="179">
        <v>14</v>
      </c>
      <c r="G31" s="83">
        <v>1</v>
      </c>
      <c r="H31" s="182">
        <v>15</v>
      </c>
      <c r="I31" s="83">
        <v>4</v>
      </c>
      <c r="J31" s="182">
        <v>11</v>
      </c>
      <c r="K31" s="83">
        <v>4</v>
      </c>
      <c r="L31" s="182" t="s">
        <v>192</v>
      </c>
      <c r="M31" s="83"/>
      <c r="N31" s="182" t="s">
        <v>192</v>
      </c>
      <c r="O31" s="83"/>
      <c r="P31" s="182" t="s">
        <v>192</v>
      </c>
      <c r="Q31" s="19"/>
      <c r="R31" s="182" t="s">
        <v>192</v>
      </c>
      <c r="S31" s="19"/>
      <c r="T31" s="182" t="s">
        <v>192</v>
      </c>
      <c r="U31" s="20"/>
      <c r="V31" s="182" t="s">
        <v>192</v>
      </c>
      <c r="W31" s="20"/>
      <c r="X31" s="182" t="s">
        <v>192</v>
      </c>
      <c r="Y31" s="20"/>
      <c r="Z31" s="157"/>
      <c r="AA31" s="195">
        <f>SUM(G31+I31+K31+M31+O31+Q31+S31+U31+W31+Y31)</f>
        <v>9</v>
      </c>
      <c r="AB31" s="195">
        <v>22</v>
      </c>
      <c r="AC31" s="37"/>
      <c r="AD31" s="37"/>
      <c r="AE31" s="37"/>
      <c r="AF31" s="37"/>
      <c r="AG31" s="37"/>
      <c r="AH31" s="37"/>
    </row>
    <row r="32" spans="1:34" ht="12.75" customHeight="1" thickBot="1">
      <c r="A32" s="1"/>
      <c r="B32" s="161"/>
      <c r="C32" s="163"/>
      <c r="D32" s="165"/>
      <c r="E32" s="165"/>
      <c r="F32" s="181"/>
      <c r="G32" s="82"/>
      <c r="H32" s="192"/>
      <c r="I32" s="82"/>
      <c r="J32" s="192"/>
      <c r="K32" s="82"/>
      <c r="L32" s="192"/>
      <c r="M32" s="82"/>
      <c r="N32" s="192"/>
      <c r="O32" s="82"/>
      <c r="P32" s="192"/>
      <c r="Q32" s="21"/>
      <c r="R32" s="192"/>
      <c r="S32" s="21"/>
      <c r="T32" s="192"/>
      <c r="U32" s="22"/>
      <c r="V32" s="192"/>
      <c r="W32" s="22"/>
      <c r="X32" s="192"/>
      <c r="Y32" s="22"/>
      <c r="Z32" s="158"/>
      <c r="AA32" s="196"/>
      <c r="AB32" s="196"/>
      <c r="AC32" s="37"/>
      <c r="AD32" s="37"/>
      <c r="AE32" s="37"/>
      <c r="AF32" s="37"/>
      <c r="AG32" s="37"/>
      <c r="AH32" s="37"/>
    </row>
    <row r="33" spans="2:34" ht="12.75" customHeight="1" thickTop="1">
      <c r="B33" s="160">
        <v>14</v>
      </c>
      <c r="C33" s="162" t="str">
        <f>VLOOKUP(B33,'пр.взв'!B31:E52,2,FALSE)</f>
        <v>Калашников Захар Юрьевич</v>
      </c>
      <c r="D33" s="164" t="str">
        <f>VLOOKUP(B33,'пр.взв'!B31:F108,3,FALSE)</f>
        <v>30.11.1994,  2юн</v>
      </c>
      <c r="E33" s="166" t="str">
        <f>VLOOKUP(B33,'пр.взв'!B31:G108,4,FALSE)</f>
        <v>СФО, Кемеровская, Новокузнецк, МО</v>
      </c>
      <c r="F33" s="179">
        <v>13</v>
      </c>
      <c r="G33" s="83">
        <v>3</v>
      </c>
      <c r="H33" s="182">
        <v>16</v>
      </c>
      <c r="I33" s="83">
        <v>4</v>
      </c>
      <c r="J33" s="182" t="s">
        <v>192</v>
      </c>
      <c r="K33" s="83"/>
      <c r="L33" s="182" t="s">
        <v>192</v>
      </c>
      <c r="M33" s="83"/>
      <c r="N33" s="182" t="s">
        <v>192</v>
      </c>
      <c r="O33" s="83"/>
      <c r="P33" s="182" t="s">
        <v>192</v>
      </c>
      <c r="Q33" s="19"/>
      <c r="R33" s="182" t="s">
        <v>192</v>
      </c>
      <c r="S33" s="19"/>
      <c r="T33" s="182" t="s">
        <v>192</v>
      </c>
      <c r="U33" s="20"/>
      <c r="V33" s="182" t="s">
        <v>192</v>
      </c>
      <c r="W33" s="20"/>
      <c r="X33" s="182" t="s">
        <v>192</v>
      </c>
      <c r="Y33" s="20"/>
      <c r="Z33" s="157"/>
      <c r="AA33" s="195">
        <f>SUM(G33+I33+K33+M33+O33+Q33+S33+U33+W33+Y33)</f>
        <v>7</v>
      </c>
      <c r="AB33" s="195">
        <v>27</v>
      </c>
      <c r="AC33" s="37"/>
      <c r="AD33" s="37"/>
      <c r="AE33" s="37"/>
      <c r="AF33" s="37"/>
      <c r="AG33" s="37"/>
      <c r="AH33" s="37"/>
    </row>
    <row r="34" spans="2:34" ht="12.75" customHeight="1" thickBot="1">
      <c r="B34" s="161"/>
      <c r="C34" s="163"/>
      <c r="D34" s="165"/>
      <c r="E34" s="167"/>
      <c r="F34" s="181"/>
      <c r="G34" s="82"/>
      <c r="H34" s="192"/>
      <c r="I34" s="82"/>
      <c r="J34" s="192"/>
      <c r="K34" s="82"/>
      <c r="L34" s="192"/>
      <c r="M34" s="82"/>
      <c r="N34" s="192"/>
      <c r="O34" s="82"/>
      <c r="P34" s="192"/>
      <c r="Q34" s="21"/>
      <c r="R34" s="192"/>
      <c r="S34" s="21"/>
      <c r="T34" s="192"/>
      <c r="U34" s="22"/>
      <c r="V34" s="192"/>
      <c r="W34" s="22"/>
      <c r="X34" s="192"/>
      <c r="Y34" s="22"/>
      <c r="Z34" s="158"/>
      <c r="AA34" s="196"/>
      <c r="AB34" s="196"/>
      <c r="AC34" s="37"/>
      <c r="AD34" s="37"/>
      <c r="AE34" s="37"/>
      <c r="AF34" s="37"/>
      <c r="AG34" s="37"/>
      <c r="AH34" s="37"/>
    </row>
    <row r="35" spans="2:34" ht="12.75" customHeight="1" thickTop="1">
      <c r="B35" s="160">
        <v>15</v>
      </c>
      <c r="C35" s="162" t="str">
        <f>VLOOKUP(B35,'пр.взв'!B33:E54,2,FALSE)</f>
        <v>Фареян Мураз Валерикович</v>
      </c>
      <c r="D35" s="164" t="str">
        <f>VLOOKUP(B35,'пр.взв'!B33:F110,3,FALSE)</f>
        <v>14.01.1993, КМС</v>
      </c>
      <c r="E35" s="164" t="str">
        <f>VLOOKUP(B35,'пр.взв'!B33:G110,4,FALSE)</f>
        <v>СФО, Новосибирская, Болотное</v>
      </c>
      <c r="F35" s="179">
        <v>16</v>
      </c>
      <c r="G35" s="83">
        <v>3</v>
      </c>
      <c r="H35" s="182">
        <v>13</v>
      </c>
      <c r="I35" s="83">
        <v>0</v>
      </c>
      <c r="J35" s="182">
        <v>12</v>
      </c>
      <c r="K35" s="83">
        <v>3</v>
      </c>
      <c r="L35" s="182" t="s">
        <v>192</v>
      </c>
      <c r="M35" s="83"/>
      <c r="N35" s="182" t="s">
        <v>192</v>
      </c>
      <c r="O35" s="83"/>
      <c r="P35" s="182" t="s">
        <v>192</v>
      </c>
      <c r="Q35" s="19"/>
      <c r="R35" s="182" t="s">
        <v>192</v>
      </c>
      <c r="S35" s="19"/>
      <c r="T35" s="182" t="s">
        <v>192</v>
      </c>
      <c r="U35" s="20"/>
      <c r="V35" s="182" t="s">
        <v>192</v>
      </c>
      <c r="W35" s="20"/>
      <c r="X35" s="182" t="s">
        <v>192</v>
      </c>
      <c r="Y35" s="20"/>
      <c r="Z35" s="184"/>
      <c r="AA35" s="193">
        <f>SUM(G35+I35+K35+M35+O35+Q35+S35+U35+W35+Y35)</f>
        <v>6</v>
      </c>
      <c r="AB35" s="193">
        <v>15</v>
      </c>
      <c r="AC35" s="37"/>
      <c r="AD35" s="37"/>
      <c r="AE35" s="37"/>
      <c r="AF35" s="37"/>
      <c r="AG35" s="37"/>
      <c r="AH35" s="37"/>
    </row>
    <row r="36" spans="2:34" ht="12.75" customHeight="1">
      <c r="B36" s="188"/>
      <c r="C36" s="189"/>
      <c r="D36" s="190"/>
      <c r="E36" s="190"/>
      <c r="F36" s="191"/>
      <c r="G36" s="84"/>
      <c r="H36" s="183"/>
      <c r="I36" s="90" t="s">
        <v>196</v>
      </c>
      <c r="J36" s="183"/>
      <c r="K36" s="84"/>
      <c r="L36" s="183"/>
      <c r="M36" s="84"/>
      <c r="N36" s="183"/>
      <c r="O36" s="84"/>
      <c r="P36" s="183"/>
      <c r="Q36" s="78"/>
      <c r="R36" s="183"/>
      <c r="S36" s="78"/>
      <c r="T36" s="183"/>
      <c r="U36" s="79"/>
      <c r="V36" s="183"/>
      <c r="W36" s="79"/>
      <c r="X36" s="183"/>
      <c r="Y36" s="79"/>
      <c r="Z36" s="185"/>
      <c r="AA36" s="194"/>
      <c r="AB36" s="194"/>
      <c r="AC36" s="37"/>
      <c r="AD36" s="37"/>
      <c r="AE36" s="37"/>
      <c r="AF36" s="37"/>
      <c r="AG36" s="37"/>
      <c r="AH36" s="37"/>
    </row>
    <row r="37" spans="2:34" ht="12.75" customHeight="1">
      <c r="B37" s="171">
        <v>16</v>
      </c>
      <c r="C37" s="172" t="str">
        <f>VLOOKUP(B37,'пр.взв'!B35:E56,2,FALSE)</f>
        <v>Ануев Павел Петрович</v>
      </c>
      <c r="D37" s="173" t="str">
        <f>VLOOKUP(B37,'пр.взв'!B35:F112,3,FALSE)</f>
        <v>03.09.1993, КМС</v>
      </c>
      <c r="E37" s="174" t="str">
        <f>VLOOKUP(B37,'пр.взв'!B35:G112,4,FALSE)</f>
        <v>СФО, р. Бурятия</v>
      </c>
      <c r="F37" s="218">
        <v>15</v>
      </c>
      <c r="G37" s="85">
        <v>2</v>
      </c>
      <c r="H37" s="186">
        <v>14</v>
      </c>
      <c r="I37" s="85">
        <v>0</v>
      </c>
      <c r="J37" s="186" t="s">
        <v>86</v>
      </c>
      <c r="K37" s="85"/>
      <c r="L37" s="186">
        <v>11</v>
      </c>
      <c r="M37" s="85">
        <v>2</v>
      </c>
      <c r="N37" s="186">
        <v>12</v>
      </c>
      <c r="O37" s="85">
        <v>3</v>
      </c>
      <c r="P37" s="186" t="s">
        <v>192</v>
      </c>
      <c r="Q37" s="92"/>
      <c r="R37" s="186" t="s">
        <v>192</v>
      </c>
      <c r="S37" s="92"/>
      <c r="T37" s="186" t="s">
        <v>192</v>
      </c>
      <c r="U37" s="93"/>
      <c r="V37" s="186" t="s">
        <v>192</v>
      </c>
      <c r="W37" s="93"/>
      <c r="X37" s="186" t="s">
        <v>192</v>
      </c>
      <c r="Y37" s="93"/>
      <c r="Z37" s="159"/>
      <c r="AA37" s="232">
        <f>SUM(G37+I37+K37+M37+O37+Q37+S37+U37+W37+Y37)</f>
        <v>7</v>
      </c>
      <c r="AB37" s="232">
        <v>5</v>
      </c>
      <c r="AC37" s="37"/>
      <c r="AD37" s="37"/>
      <c r="AE37" s="37"/>
      <c r="AF37" s="37"/>
      <c r="AG37" s="37"/>
      <c r="AH37" s="37"/>
    </row>
    <row r="38" spans="2:34" ht="12.75" customHeight="1" thickBot="1">
      <c r="B38" s="176"/>
      <c r="C38" s="177"/>
      <c r="D38" s="178"/>
      <c r="E38" s="253"/>
      <c r="F38" s="180"/>
      <c r="G38" s="86"/>
      <c r="H38" s="187"/>
      <c r="I38" s="91" t="s">
        <v>197</v>
      </c>
      <c r="J38" s="187"/>
      <c r="K38" s="86"/>
      <c r="L38" s="187"/>
      <c r="M38" s="86"/>
      <c r="N38" s="187"/>
      <c r="O38" s="86"/>
      <c r="P38" s="187"/>
      <c r="Q38" s="97"/>
      <c r="R38" s="187"/>
      <c r="S38" s="97"/>
      <c r="T38" s="187"/>
      <c r="U38" s="98"/>
      <c r="V38" s="187"/>
      <c r="W38" s="98"/>
      <c r="X38" s="187"/>
      <c r="Y38" s="98"/>
      <c r="Z38" s="233"/>
      <c r="AA38" s="234"/>
      <c r="AB38" s="234"/>
      <c r="AC38" s="37"/>
      <c r="AD38" s="37"/>
      <c r="AE38" s="37"/>
      <c r="AF38" s="37"/>
      <c r="AG38" s="37"/>
      <c r="AH38" s="37"/>
    </row>
    <row r="39" spans="2:34" ht="12" customHeight="1" hidden="1" thickTop="1">
      <c r="B39" s="171">
        <v>17</v>
      </c>
      <c r="C39" s="172" t="str">
        <f>VLOOKUP(B39,'пр.взв'!B37:E58,2,FALSE)</f>
        <v>Вяткин Кирилл Олегович</v>
      </c>
      <c r="D39" s="173" t="str">
        <f>VLOOKUP(B39,'пр.взв'!B37:F114,3,FALSE)</f>
        <v>7.09.1993,   1р</v>
      </c>
      <c r="E39" s="173" t="str">
        <f>VLOOKUP(B39,'пр.взв'!B37:G114,4,FALSE)</f>
        <v>СФО, Томская, Стрижевой</v>
      </c>
      <c r="F39" s="218">
        <v>16</v>
      </c>
      <c r="G39" s="69"/>
      <c r="H39" s="170"/>
      <c r="I39" s="69"/>
      <c r="J39" s="170"/>
      <c r="K39" s="69"/>
      <c r="L39" s="170"/>
      <c r="M39" s="69"/>
      <c r="N39" s="170"/>
      <c r="O39" s="69"/>
      <c r="P39" s="170"/>
      <c r="Q39" s="69"/>
      <c r="R39" s="170"/>
      <c r="S39" s="69"/>
      <c r="T39" s="170"/>
      <c r="U39" s="70"/>
      <c r="V39" s="170"/>
      <c r="W39" s="70"/>
      <c r="X39" s="170"/>
      <c r="Y39" s="70"/>
      <c r="Z39" s="159"/>
      <c r="AA39" s="232">
        <f>SUM(G39+I39+K39+M39+O39+Q39+S39+U39+W39+Y39)</f>
        <v>0</v>
      </c>
      <c r="AB39" s="232"/>
      <c r="AC39" s="37"/>
      <c r="AD39" s="37"/>
      <c r="AE39" s="37"/>
      <c r="AF39" s="37"/>
      <c r="AG39" s="37"/>
      <c r="AH39" s="37"/>
    </row>
    <row r="40" spans="2:34" ht="12" customHeight="1" hidden="1" thickBot="1">
      <c r="B40" s="161"/>
      <c r="C40" s="163"/>
      <c r="D40" s="165"/>
      <c r="E40" s="165"/>
      <c r="F40" s="181"/>
      <c r="G40" s="21"/>
      <c r="H40" s="156"/>
      <c r="I40" s="21"/>
      <c r="J40" s="156"/>
      <c r="K40" s="21"/>
      <c r="L40" s="156"/>
      <c r="M40" s="21"/>
      <c r="N40" s="156"/>
      <c r="O40" s="21"/>
      <c r="P40" s="156"/>
      <c r="Q40" s="21"/>
      <c r="R40" s="156"/>
      <c r="S40" s="21"/>
      <c r="T40" s="156"/>
      <c r="U40" s="22"/>
      <c r="V40" s="156"/>
      <c r="W40" s="22"/>
      <c r="X40" s="156"/>
      <c r="Y40" s="22"/>
      <c r="Z40" s="158"/>
      <c r="AA40" s="196"/>
      <c r="AB40" s="196"/>
      <c r="AC40" s="37"/>
      <c r="AD40" s="37"/>
      <c r="AE40" s="37"/>
      <c r="AF40" s="37"/>
      <c r="AG40" s="37"/>
      <c r="AH40" s="37"/>
    </row>
    <row r="41" spans="2:34" ht="12" customHeight="1" hidden="1" thickTop="1">
      <c r="B41" s="160">
        <v>18</v>
      </c>
      <c r="C41" s="162" t="str">
        <f>VLOOKUP(B41,'пр.взв'!B39:E60,2,FALSE)</f>
        <v>Петросян Врамшапу Арамович</v>
      </c>
      <c r="D41" s="164" t="str">
        <f>VLOOKUP(B41,'пр.взв'!B39:F116,3,FALSE)</f>
        <v>27.03.1992, КМС</v>
      </c>
      <c r="E41" s="166" t="str">
        <f>VLOOKUP(B41,'пр.взв'!B39:G116,4,FALSE)</f>
        <v>СФО, Новосибирская, Болотное</v>
      </c>
      <c r="F41" s="179">
        <v>19</v>
      </c>
      <c r="G41" s="19"/>
      <c r="H41" s="154"/>
      <c r="I41" s="19"/>
      <c r="J41" s="154"/>
      <c r="K41" s="19"/>
      <c r="L41" s="154"/>
      <c r="M41" s="19"/>
      <c r="N41" s="154"/>
      <c r="O41" s="19"/>
      <c r="P41" s="154"/>
      <c r="Q41" s="19"/>
      <c r="R41" s="154"/>
      <c r="S41" s="19"/>
      <c r="T41" s="154"/>
      <c r="U41" s="20"/>
      <c r="V41" s="154"/>
      <c r="W41" s="20"/>
      <c r="X41" s="154"/>
      <c r="Y41" s="20"/>
      <c r="Z41" s="157"/>
      <c r="AA41" s="195">
        <f>SUM(G41+I41+K41+M41+O41+Q41+S41+U41+W41+Y41)</f>
        <v>0</v>
      </c>
      <c r="AB41" s="195"/>
      <c r="AC41" s="37"/>
      <c r="AD41" s="37"/>
      <c r="AE41" s="37"/>
      <c r="AF41" s="37"/>
      <c r="AG41" s="37"/>
      <c r="AH41" s="37"/>
    </row>
    <row r="42" spans="2:34" ht="12" customHeight="1" hidden="1" thickBot="1">
      <c r="B42" s="161"/>
      <c r="C42" s="163"/>
      <c r="D42" s="165"/>
      <c r="E42" s="167"/>
      <c r="F42" s="181"/>
      <c r="G42" s="21"/>
      <c r="H42" s="156"/>
      <c r="I42" s="21"/>
      <c r="J42" s="156"/>
      <c r="K42" s="21"/>
      <c r="L42" s="156"/>
      <c r="M42" s="21"/>
      <c r="N42" s="156"/>
      <c r="O42" s="21"/>
      <c r="P42" s="156"/>
      <c r="Q42" s="21"/>
      <c r="R42" s="156"/>
      <c r="S42" s="21"/>
      <c r="T42" s="156"/>
      <c r="U42" s="22"/>
      <c r="V42" s="156"/>
      <c r="W42" s="22"/>
      <c r="X42" s="156"/>
      <c r="Y42" s="22"/>
      <c r="Z42" s="158"/>
      <c r="AA42" s="196"/>
      <c r="AB42" s="196"/>
      <c r="AC42" s="37"/>
      <c r="AD42" s="37"/>
      <c r="AE42" s="37"/>
      <c r="AF42" s="37"/>
      <c r="AG42" s="37"/>
      <c r="AH42" s="37"/>
    </row>
    <row r="43" spans="2:34" ht="12" customHeight="1" hidden="1" thickTop="1">
      <c r="B43" s="160">
        <v>19</v>
      </c>
      <c r="C43" s="162" t="str">
        <f>VLOOKUP(B43,'пр.взв'!B41:E62,2,FALSE)</f>
        <v>Власов Антон Андреевич</v>
      </c>
      <c r="D43" s="164" t="str">
        <f>VLOOKUP(B43,'пр.взв'!B41:F118,3,FALSE)</f>
        <v>01.01.1994,  1р</v>
      </c>
      <c r="E43" s="164" t="str">
        <f>VLOOKUP(B43,'пр.взв'!B41:G118,4,FALSE)</f>
        <v>СФО, Кемеровская, Прокопьевск, МО</v>
      </c>
      <c r="F43" s="179">
        <v>18</v>
      </c>
      <c r="G43" s="19"/>
      <c r="H43" s="154"/>
      <c r="I43" s="19"/>
      <c r="J43" s="154"/>
      <c r="K43" s="19"/>
      <c r="L43" s="154"/>
      <c r="M43" s="19"/>
      <c r="N43" s="154"/>
      <c r="O43" s="19"/>
      <c r="P43" s="154"/>
      <c r="Q43" s="19"/>
      <c r="R43" s="154"/>
      <c r="S43" s="19"/>
      <c r="T43" s="154"/>
      <c r="U43" s="20"/>
      <c r="V43" s="154"/>
      <c r="W43" s="20"/>
      <c r="X43" s="154"/>
      <c r="Y43" s="20"/>
      <c r="Z43" s="157"/>
      <c r="AA43" s="195">
        <f>SUM(G43+I43+K43+M43+O43+Q43+S43+U43+W43+Y43)</f>
        <v>0</v>
      </c>
      <c r="AB43" s="195"/>
      <c r="AC43" s="37"/>
      <c r="AD43" s="37"/>
      <c r="AE43" s="37"/>
      <c r="AF43" s="37"/>
      <c r="AG43" s="37"/>
      <c r="AH43" s="37"/>
    </row>
    <row r="44" spans="2:34" ht="12" customHeight="1" hidden="1" thickBot="1">
      <c r="B44" s="161"/>
      <c r="C44" s="163"/>
      <c r="D44" s="165"/>
      <c r="E44" s="165"/>
      <c r="F44" s="181"/>
      <c r="G44" s="21"/>
      <c r="H44" s="156"/>
      <c r="I44" s="21"/>
      <c r="J44" s="156"/>
      <c r="K44" s="21"/>
      <c r="L44" s="156"/>
      <c r="M44" s="21"/>
      <c r="N44" s="156"/>
      <c r="O44" s="21"/>
      <c r="P44" s="156"/>
      <c r="Q44" s="21"/>
      <c r="R44" s="156"/>
      <c r="S44" s="21"/>
      <c r="T44" s="156"/>
      <c r="U44" s="22"/>
      <c r="V44" s="156"/>
      <c r="W44" s="22"/>
      <c r="X44" s="156"/>
      <c r="Y44" s="22"/>
      <c r="Z44" s="158"/>
      <c r="AA44" s="196"/>
      <c r="AB44" s="196"/>
      <c r="AC44" s="37"/>
      <c r="AD44" s="37"/>
      <c r="AE44" s="37"/>
      <c r="AF44" s="37"/>
      <c r="AG44" s="37"/>
      <c r="AH44" s="37"/>
    </row>
    <row r="45" spans="2:34" ht="12" customHeight="1" hidden="1" thickTop="1">
      <c r="B45" s="160">
        <v>20</v>
      </c>
      <c r="C45" s="162" t="str">
        <f>VLOOKUP(B45,'пр.взв'!B43:E64,2,FALSE)</f>
        <v>Кудачин Вадим Владимирович</v>
      </c>
      <c r="D45" s="164" t="str">
        <f>VLOOKUP(B45,'пр.взв'!B43:F120,3,FALSE)</f>
        <v>14.06.1993,  1р</v>
      </c>
      <c r="E45" s="166" t="str">
        <f>VLOOKUP(B45,'пр.взв'!B43:G120,4,FALSE)</f>
        <v>СФО, р. Алтай</v>
      </c>
      <c r="F45" s="179">
        <v>21</v>
      </c>
      <c r="G45" s="19"/>
      <c r="H45" s="154"/>
      <c r="I45" s="19"/>
      <c r="J45" s="154"/>
      <c r="K45" s="19"/>
      <c r="L45" s="154"/>
      <c r="M45" s="19"/>
      <c r="N45" s="154"/>
      <c r="O45" s="19"/>
      <c r="P45" s="154"/>
      <c r="Q45" s="19"/>
      <c r="R45" s="154"/>
      <c r="S45" s="19"/>
      <c r="T45" s="154"/>
      <c r="U45" s="20"/>
      <c r="V45" s="154"/>
      <c r="W45" s="20"/>
      <c r="X45" s="154"/>
      <c r="Y45" s="20"/>
      <c r="Z45" s="157"/>
      <c r="AA45" s="195">
        <f>SUM(G45+I45+K45+M45+O45+Q45+S45+U45+W45+Y45)</f>
        <v>0</v>
      </c>
      <c r="AB45" s="195"/>
      <c r="AC45" s="37"/>
      <c r="AD45" s="37"/>
      <c r="AE45" s="37"/>
      <c r="AF45" s="37"/>
      <c r="AG45" s="37"/>
      <c r="AH45" s="37"/>
    </row>
    <row r="46" spans="2:34" ht="12" customHeight="1" hidden="1" thickBot="1">
      <c r="B46" s="161"/>
      <c r="C46" s="163"/>
      <c r="D46" s="165"/>
      <c r="E46" s="167"/>
      <c r="F46" s="181"/>
      <c r="G46" s="21"/>
      <c r="H46" s="156"/>
      <c r="I46" s="21"/>
      <c r="J46" s="156"/>
      <c r="K46" s="21"/>
      <c r="L46" s="156"/>
      <c r="M46" s="21"/>
      <c r="N46" s="156"/>
      <c r="O46" s="21"/>
      <c r="P46" s="156"/>
      <c r="Q46" s="21"/>
      <c r="R46" s="156"/>
      <c r="S46" s="21"/>
      <c r="T46" s="156"/>
      <c r="U46" s="22"/>
      <c r="V46" s="156"/>
      <c r="W46" s="22"/>
      <c r="X46" s="156"/>
      <c r="Y46" s="22"/>
      <c r="Z46" s="158"/>
      <c r="AA46" s="196"/>
      <c r="AB46" s="196"/>
      <c r="AC46" s="37"/>
      <c r="AD46" s="37"/>
      <c r="AE46" s="37"/>
      <c r="AF46" s="37"/>
      <c r="AG46" s="37"/>
      <c r="AH46" s="37"/>
    </row>
    <row r="47" spans="2:34" ht="12" customHeight="1" hidden="1" thickTop="1">
      <c r="B47" s="160">
        <v>21</v>
      </c>
      <c r="C47" s="162" t="str">
        <f>VLOOKUP(B47,'пр.взв'!B43:E66,2,FALSE)</f>
        <v>Суродин Виктор Олегович</v>
      </c>
      <c r="D47" s="164" t="str">
        <f>VLOOKUP(B47,'пр.взв'!B43:F122,3,FALSE)</f>
        <v>31.01.1992,  1р</v>
      </c>
      <c r="E47" s="164" t="str">
        <f>VLOOKUP(B47,'пр.взв'!B43:G122,4,FALSE)</f>
        <v>СФО, Кемеровская, Новокузнецк, ПР</v>
      </c>
      <c r="F47" s="179">
        <v>20</v>
      </c>
      <c r="G47" s="19"/>
      <c r="H47" s="154"/>
      <c r="I47" s="19"/>
      <c r="J47" s="154"/>
      <c r="K47" s="19"/>
      <c r="L47" s="154"/>
      <c r="M47" s="19"/>
      <c r="N47" s="154"/>
      <c r="O47" s="19"/>
      <c r="P47" s="154"/>
      <c r="Q47" s="19"/>
      <c r="R47" s="154"/>
      <c r="S47" s="19"/>
      <c r="T47" s="154"/>
      <c r="U47" s="20"/>
      <c r="V47" s="154"/>
      <c r="W47" s="20"/>
      <c r="X47" s="154"/>
      <c r="Y47" s="20"/>
      <c r="Z47" s="157"/>
      <c r="AA47" s="195">
        <f>SUM(G47+I47+K47+M47+O47+Q47+S47+U47+W47+Y47)</f>
        <v>0</v>
      </c>
      <c r="AB47" s="195"/>
      <c r="AC47" s="37"/>
      <c r="AD47" s="37"/>
      <c r="AE47" s="37"/>
      <c r="AF47" s="37"/>
      <c r="AG47" s="37"/>
      <c r="AH47" s="37"/>
    </row>
    <row r="48" spans="2:34" ht="12" customHeight="1" hidden="1" thickBot="1">
      <c r="B48" s="161"/>
      <c r="C48" s="163"/>
      <c r="D48" s="165"/>
      <c r="E48" s="165"/>
      <c r="F48" s="181"/>
      <c r="G48" s="21"/>
      <c r="H48" s="156"/>
      <c r="I48" s="21"/>
      <c r="J48" s="156"/>
      <c r="K48" s="21"/>
      <c r="L48" s="156"/>
      <c r="M48" s="21"/>
      <c r="N48" s="156"/>
      <c r="O48" s="21"/>
      <c r="P48" s="156"/>
      <c r="Q48" s="21"/>
      <c r="R48" s="156"/>
      <c r="S48" s="21"/>
      <c r="T48" s="156"/>
      <c r="U48" s="22"/>
      <c r="V48" s="156"/>
      <c r="W48" s="22"/>
      <c r="X48" s="156"/>
      <c r="Y48" s="22"/>
      <c r="Z48" s="158"/>
      <c r="AA48" s="196"/>
      <c r="AB48" s="196"/>
      <c r="AC48" s="37"/>
      <c r="AD48" s="37"/>
      <c r="AE48" s="37"/>
      <c r="AF48" s="37"/>
      <c r="AG48" s="37"/>
      <c r="AH48" s="37"/>
    </row>
    <row r="49" spans="2:34" ht="12" customHeight="1" hidden="1" thickTop="1">
      <c r="B49" s="160">
        <v>22</v>
      </c>
      <c r="C49" s="162" t="str">
        <f>VLOOKUP(B49,'пр.взв'!B45:E68,2,FALSE)</f>
        <v>Бутрин Виктор Вадимович</v>
      </c>
      <c r="D49" s="164" t="str">
        <f>VLOOKUP(B49,'пр.взв'!B45:F124,3,FALSE)</f>
        <v>02.03.1993,  2юн</v>
      </c>
      <c r="E49" s="166" t="str">
        <f>VLOOKUP(B49,'пр.взв'!B45:G124,4,FALSE)</f>
        <v>СФО, Новосибирская</v>
      </c>
      <c r="F49" s="179">
        <v>23</v>
      </c>
      <c r="G49" s="19"/>
      <c r="H49" s="154"/>
      <c r="I49" s="19"/>
      <c r="J49" s="154"/>
      <c r="K49" s="19"/>
      <c r="L49" s="154"/>
      <c r="M49" s="19"/>
      <c r="N49" s="154"/>
      <c r="O49" s="19"/>
      <c r="P49" s="154"/>
      <c r="Q49" s="19"/>
      <c r="R49" s="154"/>
      <c r="S49" s="19"/>
      <c r="T49" s="154"/>
      <c r="U49" s="20"/>
      <c r="V49" s="154"/>
      <c r="W49" s="20"/>
      <c r="X49" s="154"/>
      <c r="Y49" s="20"/>
      <c r="Z49" s="157"/>
      <c r="AA49" s="195">
        <f>SUM(G49+I49+K49+M49+O49+Q49+S49+U49+W49+Y49)</f>
        <v>0</v>
      </c>
      <c r="AB49" s="195"/>
      <c r="AC49" s="37"/>
      <c r="AD49" s="37"/>
      <c r="AE49" s="37"/>
      <c r="AF49" s="37"/>
      <c r="AG49" s="37"/>
      <c r="AH49" s="37"/>
    </row>
    <row r="50" spans="2:34" ht="12" customHeight="1" hidden="1" thickBot="1">
      <c r="B50" s="161"/>
      <c r="C50" s="163"/>
      <c r="D50" s="165"/>
      <c r="E50" s="167"/>
      <c r="F50" s="181"/>
      <c r="G50" s="21"/>
      <c r="H50" s="156"/>
      <c r="I50" s="21"/>
      <c r="J50" s="156"/>
      <c r="K50" s="21"/>
      <c r="L50" s="156"/>
      <c r="M50" s="21"/>
      <c r="N50" s="156"/>
      <c r="O50" s="21"/>
      <c r="P50" s="156"/>
      <c r="Q50" s="21"/>
      <c r="R50" s="156"/>
      <c r="S50" s="21"/>
      <c r="T50" s="156"/>
      <c r="U50" s="22"/>
      <c r="V50" s="156"/>
      <c r="W50" s="22"/>
      <c r="X50" s="156"/>
      <c r="Y50" s="22"/>
      <c r="Z50" s="158"/>
      <c r="AA50" s="196"/>
      <c r="AB50" s="196"/>
      <c r="AC50" s="37"/>
      <c r="AD50" s="37"/>
      <c r="AE50" s="37"/>
      <c r="AF50" s="37"/>
      <c r="AG50" s="37"/>
      <c r="AH50" s="37"/>
    </row>
    <row r="51" spans="2:34" ht="12" customHeight="1" hidden="1" thickTop="1">
      <c r="B51" s="160">
        <v>23</v>
      </c>
      <c r="C51" s="162" t="str">
        <f>VLOOKUP(B51,'пр.взв'!B47:E70,2,FALSE)</f>
        <v>Заречнев Роман Витальевич</v>
      </c>
      <c r="D51" s="164" t="str">
        <f>VLOOKUP(B51,'пр.взв'!B47:F126,3,FALSE)</f>
        <v>15.08.1993,  1р</v>
      </c>
      <c r="E51" s="164" t="str">
        <f>VLOOKUP(B51,'пр.взв'!B47:G126,4,FALSE)</f>
        <v>СФО, Алтайский, Заринск, МО</v>
      </c>
      <c r="F51" s="179">
        <v>22</v>
      </c>
      <c r="G51" s="19"/>
      <c r="H51" s="154"/>
      <c r="I51" s="19"/>
      <c r="J51" s="154"/>
      <c r="K51" s="19"/>
      <c r="L51" s="154"/>
      <c r="M51" s="19"/>
      <c r="N51" s="154"/>
      <c r="O51" s="19"/>
      <c r="P51" s="154"/>
      <c r="Q51" s="19"/>
      <c r="R51" s="154"/>
      <c r="S51" s="19"/>
      <c r="T51" s="154"/>
      <c r="U51" s="20"/>
      <c r="V51" s="154"/>
      <c r="W51" s="20"/>
      <c r="X51" s="154"/>
      <c r="Y51" s="20"/>
      <c r="Z51" s="157"/>
      <c r="AA51" s="195">
        <f>SUM(G51+I51+K51+M51+O51+Q51+S51+U51+W51+Y51)</f>
        <v>0</v>
      </c>
      <c r="AB51" s="195"/>
      <c r="AC51" s="37"/>
      <c r="AD51" s="37"/>
      <c r="AE51" s="37"/>
      <c r="AF51" s="37"/>
      <c r="AG51" s="37"/>
      <c r="AH51" s="37"/>
    </row>
    <row r="52" spans="2:34" ht="12" customHeight="1" hidden="1" thickBot="1">
      <c r="B52" s="161"/>
      <c r="C52" s="163"/>
      <c r="D52" s="165"/>
      <c r="E52" s="165"/>
      <c r="F52" s="181"/>
      <c r="G52" s="21"/>
      <c r="H52" s="156"/>
      <c r="I52" s="21"/>
      <c r="J52" s="156"/>
      <c r="K52" s="21"/>
      <c r="L52" s="156"/>
      <c r="M52" s="21"/>
      <c r="N52" s="156"/>
      <c r="O52" s="21"/>
      <c r="P52" s="156"/>
      <c r="Q52" s="21"/>
      <c r="R52" s="156"/>
      <c r="S52" s="21"/>
      <c r="T52" s="156"/>
      <c r="U52" s="22"/>
      <c r="V52" s="156"/>
      <c r="W52" s="22"/>
      <c r="X52" s="156"/>
      <c r="Y52" s="22"/>
      <c r="Z52" s="158"/>
      <c r="AA52" s="196"/>
      <c r="AB52" s="196"/>
      <c r="AC52" s="37"/>
      <c r="AD52" s="37"/>
      <c r="AE52" s="37"/>
      <c r="AF52" s="37"/>
      <c r="AG52" s="37"/>
      <c r="AH52" s="37"/>
    </row>
    <row r="53" spans="2:34" ht="12" customHeight="1" hidden="1" thickTop="1">
      <c r="B53" s="160">
        <v>24</v>
      </c>
      <c r="C53" s="162" t="str">
        <f>VLOOKUP(B53,'пр.взв'!B49:E72,2,FALSE)</f>
        <v>Кудайбергеков Иван Александрович</v>
      </c>
      <c r="D53" s="164" t="str">
        <f>VLOOKUP(B53,'пр.взв'!B49:F128,3,FALSE)</f>
        <v>07.07.1993,  1р</v>
      </c>
      <c r="E53" s="166" t="str">
        <f>VLOOKUP(B53,'пр.взв'!B49:G128,4,FALSE)</f>
        <v>СФО, р. Алтай</v>
      </c>
      <c r="F53" s="179">
        <v>25</v>
      </c>
      <c r="G53" s="19"/>
      <c r="H53" s="154"/>
      <c r="I53" s="19"/>
      <c r="J53" s="154"/>
      <c r="K53" s="19"/>
      <c r="L53" s="154"/>
      <c r="M53" s="19"/>
      <c r="N53" s="154"/>
      <c r="O53" s="19"/>
      <c r="P53" s="154"/>
      <c r="Q53" s="19"/>
      <c r="R53" s="154"/>
      <c r="S53" s="19"/>
      <c r="T53" s="154"/>
      <c r="U53" s="20"/>
      <c r="V53" s="154"/>
      <c r="W53" s="20"/>
      <c r="X53" s="154"/>
      <c r="Y53" s="20"/>
      <c r="Z53" s="157"/>
      <c r="AA53" s="195">
        <f>SUM(G53+I53+K53+M53+O53+Q53+S53+U53+W53+Y53)</f>
        <v>0</v>
      </c>
      <c r="AB53" s="195"/>
      <c r="AC53" s="37"/>
      <c r="AD53" s="37"/>
      <c r="AE53" s="37"/>
      <c r="AF53" s="37"/>
      <c r="AG53" s="37"/>
      <c r="AH53" s="37"/>
    </row>
    <row r="54" spans="2:34" ht="12" customHeight="1" hidden="1" thickBot="1">
      <c r="B54" s="161"/>
      <c r="C54" s="163"/>
      <c r="D54" s="165"/>
      <c r="E54" s="167"/>
      <c r="F54" s="181"/>
      <c r="G54" s="21"/>
      <c r="H54" s="156"/>
      <c r="I54" s="21"/>
      <c r="J54" s="156"/>
      <c r="K54" s="21"/>
      <c r="L54" s="156"/>
      <c r="M54" s="21"/>
      <c r="N54" s="156"/>
      <c r="O54" s="21"/>
      <c r="P54" s="156"/>
      <c r="Q54" s="21"/>
      <c r="R54" s="156"/>
      <c r="S54" s="21"/>
      <c r="T54" s="156"/>
      <c r="U54" s="22"/>
      <c r="V54" s="156"/>
      <c r="W54" s="22"/>
      <c r="X54" s="156"/>
      <c r="Y54" s="22"/>
      <c r="Z54" s="158"/>
      <c r="AA54" s="196"/>
      <c r="AB54" s="196"/>
      <c r="AC54" s="37"/>
      <c r="AD54" s="37"/>
      <c r="AE54" s="37"/>
      <c r="AF54" s="37"/>
      <c r="AG54" s="37"/>
      <c r="AH54" s="37"/>
    </row>
    <row r="55" spans="2:34" ht="12" customHeight="1" hidden="1" thickTop="1">
      <c r="B55" s="160">
        <v>25</v>
      </c>
      <c r="C55" s="162" t="str">
        <f>VLOOKUP(B55,'пр.взв'!B51:E74,2,FALSE)</f>
        <v>Окунев Дмитрий Олегович</v>
      </c>
      <c r="D55" s="164" t="str">
        <f>VLOOKUP(B55,'пр.взв'!B51:F130,3,FALSE)</f>
        <v>06.01.1993,  1р</v>
      </c>
      <c r="E55" s="164" t="str">
        <f>VLOOKUP(B55,'пр.взв'!B51:G130,4,FALSE)</f>
        <v>СФО, Кемеровская, Новокузнецк, ПР</v>
      </c>
      <c r="F55" s="179">
        <v>24</v>
      </c>
      <c r="G55" s="19"/>
      <c r="H55" s="154"/>
      <c r="I55" s="19"/>
      <c r="J55" s="154"/>
      <c r="K55" s="19"/>
      <c r="L55" s="154"/>
      <c r="M55" s="19"/>
      <c r="N55" s="154"/>
      <c r="O55" s="19"/>
      <c r="P55" s="154"/>
      <c r="Q55" s="19"/>
      <c r="R55" s="154"/>
      <c r="S55" s="19"/>
      <c r="T55" s="154"/>
      <c r="U55" s="20"/>
      <c r="V55" s="154"/>
      <c r="W55" s="20"/>
      <c r="X55" s="154"/>
      <c r="Y55" s="20"/>
      <c r="Z55" s="157"/>
      <c r="AA55" s="195">
        <f>SUM(G55+I55+K55+M55+O55+Q55+S55+U55+W55+Y55)</f>
        <v>0</v>
      </c>
      <c r="AB55" s="195"/>
      <c r="AC55" s="37"/>
      <c r="AD55" s="37"/>
      <c r="AE55" s="37"/>
      <c r="AF55" s="37"/>
      <c r="AG55" s="37"/>
      <c r="AH55" s="37"/>
    </row>
    <row r="56" spans="2:34" ht="12" customHeight="1" hidden="1" thickBot="1">
      <c r="B56" s="161"/>
      <c r="C56" s="163"/>
      <c r="D56" s="165"/>
      <c r="E56" s="165"/>
      <c r="F56" s="181"/>
      <c r="G56" s="21"/>
      <c r="H56" s="156"/>
      <c r="I56" s="21"/>
      <c r="J56" s="156"/>
      <c r="K56" s="21"/>
      <c r="L56" s="156"/>
      <c r="M56" s="21"/>
      <c r="N56" s="156"/>
      <c r="O56" s="21"/>
      <c r="P56" s="156"/>
      <c r="Q56" s="21"/>
      <c r="R56" s="156"/>
      <c r="S56" s="21"/>
      <c r="T56" s="156"/>
      <c r="U56" s="22"/>
      <c r="V56" s="156"/>
      <c r="W56" s="22"/>
      <c r="X56" s="156"/>
      <c r="Y56" s="22"/>
      <c r="Z56" s="158"/>
      <c r="AA56" s="196"/>
      <c r="AB56" s="196"/>
      <c r="AC56" s="37"/>
      <c r="AD56" s="37"/>
      <c r="AE56" s="37"/>
      <c r="AF56" s="37"/>
      <c r="AG56" s="37"/>
      <c r="AH56" s="37"/>
    </row>
    <row r="57" spans="2:34" ht="12" customHeight="1" hidden="1" thickTop="1">
      <c r="B57" s="160">
        <v>26</v>
      </c>
      <c r="C57" s="162" t="str">
        <f>VLOOKUP(B57,'пр.взв'!B53:E76,2,FALSE)</f>
        <v>Мокрогузов Сергей Викторович</v>
      </c>
      <c r="D57" s="164" t="str">
        <f>VLOOKUP(B57,'пр.взв'!B53:F132,3,FALSE)</f>
        <v>03.03.1992,  1р</v>
      </c>
      <c r="E57" s="166" t="str">
        <f>VLOOKUP(B57,'пр.взв'!B53:G132,4,FALSE)</f>
        <v>СФО, Красноярский, Лесосибирск</v>
      </c>
      <c r="F57" s="179">
        <v>27</v>
      </c>
      <c r="G57" s="19"/>
      <c r="H57" s="154"/>
      <c r="I57" s="19"/>
      <c r="J57" s="154"/>
      <c r="K57" s="19"/>
      <c r="L57" s="154"/>
      <c r="M57" s="19"/>
      <c r="N57" s="154"/>
      <c r="O57" s="19"/>
      <c r="P57" s="154"/>
      <c r="Q57" s="19"/>
      <c r="R57" s="154"/>
      <c r="S57" s="19"/>
      <c r="T57" s="154"/>
      <c r="U57" s="20"/>
      <c r="V57" s="154"/>
      <c r="W57" s="20"/>
      <c r="X57" s="154"/>
      <c r="Y57" s="20"/>
      <c r="Z57" s="157"/>
      <c r="AA57" s="195">
        <f>SUM(G57+I57+K57+M57+O57+Q57+S57+U57+W57+Y57)</f>
        <v>0</v>
      </c>
      <c r="AB57" s="195"/>
      <c r="AC57" s="37"/>
      <c r="AD57" s="37"/>
      <c r="AE57" s="37"/>
      <c r="AF57" s="37"/>
      <c r="AG57" s="37"/>
      <c r="AH57" s="37"/>
    </row>
    <row r="58" spans="2:34" ht="12" customHeight="1" hidden="1" thickBot="1">
      <c r="B58" s="161"/>
      <c r="C58" s="163"/>
      <c r="D58" s="165"/>
      <c r="E58" s="167"/>
      <c r="F58" s="181"/>
      <c r="G58" s="21"/>
      <c r="H58" s="156"/>
      <c r="I58" s="21"/>
      <c r="J58" s="156"/>
      <c r="K58" s="21"/>
      <c r="L58" s="156"/>
      <c r="M58" s="21"/>
      <c r="N58" s="156"/>
      <c r="O58" s="21"/>
      <c r="P58" s="156"/>
      <c r="Q58" s="21"/>
      <c r="R58" s="156"/>
      <c r="S58" s="21"/>
      <c r="T58" s="156"/>
      <c r="U58" s="22"/>
      <c r="V58" s="156"/>
      <c r="W58" s="22"/>
      <c r="X58" s="156"/>
      <c r="Y58" s="22"/>
      <c r="Z58" s="158"/>
      <c r="AA58" s="196"/>
      <c r="AB58" s="196"/>
      <c r="AC58" s="37"/>
      <c r="AD58" s="37"/>
      <c r="AE58" s="37"/>
      <c r="AF58" s="37"/>
      <c r="AG58" s="37"/>
      <c r="AH58" s="37"/>
    </row>
    <row r="59" spans="2:34" ht="12" customHeight="1" hidden="1" thickTop="1">
      <c r="B59" s="160">
        <v>27</v>
      </c>
      <c r="C59" s="162" t="str">
        <f>VLOOKUP(B59,'пр.взв'!B55:E78,2,FALSE)</f>
        <v>Океев Бакытжан Есболович</v>
      </c>
      <c r="D59" s="164" t="str">
        <f>VLOOKUP(B59,'пр.взв'!B55:F134,3,FALSE)</f>
        <v>13.11.1992,  1р</v>
      </c>
      <c r="E59" s="164" t="str">
        <f>VLOOKUP(B59,'пр.взв'!B55:G134,4,FALSE)</f>
        <v>СФО, р. Алтай</v>
      </c>
      <c r="F59" s="179">
        <v>26</v>
      </c>
      <c r="G59" s="19"/>
      <c r="H59" s="154"/>
      <c r="I59" s="19"/>
      <c r="J59" s="154"/>
      <c r="K59" s="19"/>
      <c r="L59" s="154"/>
      <c r="M59" s="19"/>
      <c r="N59" s="154"/>
      <c r="O59" s="19"/>
      <c r="P59" s="154"/>
      <c r="Q59" s="19"/>
      <c r="R59" s="154"/>
      <c r="S59" s="19"/>
      <c r="T59" s="154"/>
      <c r="U59" s="20"/>
      <c r="V59" s="154"/>
      <c r="W59" s="20"/>
      <c r="X59" s="154"/>
      <c r="Y59" s="20"/>
      <c r="Z59" s="157"/>
      <c r="AA59" s="195">
        <f>SUM(G59+I59+K59+M59+O59+Q59+S59+U59+W59+Y59)</f>
        <v>0</v>
      </c>
      <c r="AB59" s="195"/>
      <c r="AC59" s="37"/>
      <c r="AD59" s="37"/>
      <c r="AE59" s="37"/>
      <c r="AF59" s="37"/>
      <c r="AG59" s="37"/>
      <c r="AH59" s="37"/>
    </row>
    <row r="60" spans="2:34" ht="12" customHeight="1" hidden="1" thickBot="1">
      <c r="B60" s="161"/>
      <c r="C60" s="163"/>
      <c r="D60" s="165"/>
      <c r="E60" s="165"/>
      <c r="F60" s="181"/>
      <c r="G60" s="21"/>
      <c r="H60" s="156"/>
      <c r="I60" s="21"/>
      <c r="J60" s="156"/>
      <c r="K60" s="21"/>
      <c r="L60" s="156"/>
      <c r="M60" s="21"/>
      <c r="N60" s="156"/>
      <c r="O60" s="21"/>
      <c r="P60" s="156"/>
      <c r="Q60" s="21"/>
      <c r="R60" s="156"/>
      <c r="S60" s="21"/>
      <c r="T60" s="156"/>
      <c r="U60" s="22"/>
      <c r="V60" s="156"/>
      <c r="W60" s="22"/>
      <c r="X60" s="156"/>
      <c r="Y60" s="22"/>
      <c r="Z60" s="158"/>
      <c r="AA60" s="196"/>
      <c r="AB60" s="196"/>
      <c r="AC60" s="37"/>
      <c r="AD60" s="37"/>
      <c r="AE60" s="37"/>
      <c r="AF60" s="37"/>
      <c r="AG60" s="37"/>
      <c r="AH60" s="37"/>
    </row>
    <row r="61" spans="2:40" ht="12" customHeight="1" hidden="1" thickTop="1">
      <c r="B61" s="160">
        <v>28</v>
      </c>
      <c r="C61" s="162" t="str">
        <f>VLOOKUP(B61,'пр.взв'!B57:E80,2,FALSE)</f>
        <v>Желкамбаев Серик Кайдарбекулы</v>
      </c>
      <c r="D61" s="164" t="str">
        <f>VLOOKUP(B61,'пр.взв'!B57:F136,3,FALSE)</f>
        <v>08.04.1993,  1р</v>
      </c>
      <c r="E61" s="166" t="str">
        <f>VLOOKUP(B61,'пр.взв'!B57:G136,4,FALSE)</f>
        <v>СФО, р. Алтай</v>
      </c>
      <c r="F61" s="179">
        <v>29</v>
      </c>
      <c r="G61" s="19"/>
      <c r="H61" s="154"/>
      <c r="I61" s="19"/>
      <c r="J61" s="154"/>
      <c r="K61" s="19"/>
      <c r="L61" s="154"/>
      <c r="M61" s="19"/>
      <c r="N61" s="154"/>
      <c r="O61" s="19"/>
      <c r="P61" s="154"/>
      <c r="Q61" s="19"/>
      <c r="R61" s="154"/>
      <c r="S61" s="19"/>
      <c r="T61" s="154"/>
      <c r="U61" s="20"/>
      <c r="V61" s="154"/>
      <c r="W61" s="20"/>
      <c r="X61" s="154"/>
      <c r="Y61" s="20"/>
      <c r="Z61" s="157"/>
      <c r="AA61" s="195">
        <f>SUM(G61+I61+K61+M61+O61+Q61+S61+U61+W61+Y61)</f>
        <v>0</v>
      </c>
      <c r="AB61" s="195"/>
      <c r="AC61" s="37"/>
      <c r="AD61" s="37"/>
      <c r="AE61" s="37"/>
      <c r="AF61" s="37"/>
      <c r="AG61" s="37"/>
      <c r="AH61" s="66"/>
      <c r="AI61" s="67"/>
      <c r="AJ61" s="67"/>
      <c r="AK61" s="67"/>
      <c r="AL61" s="67"/>
      <c r="AM61" s="67"/>
      <c r="AN61" s="67"/>
    </row>
    <row r="62" spans="2:40" ht="12" customHeight="1" hidden="1" thickBot="1">
      <c r="B62" s="161"/>
      <c r="C62" s="163"/>
      <c r="D62" s="165"/>
      <c r="E62" s="167"/>
      <c r="F62" s="181"/>
      <c r="G62" s="21"/>
      <c r="H62" s="156"/>
      <c r="I62" s="21"/>
      <c r="J62" s="156"/>
      <c r="K62" s="21"/>
      <c r="L62" s="156"/>
      <c r="M62" s="21"/>
      <c r="N62" s="156"/>
      <c r="O62" s="21"/>
      <c r="P62" s="156"/>
      <c r="Q62" s="21"/>
      <c r="R62" s="156"/>
      <c r="S62" s="21"/>
      <c r="T62" s="156"/>
      <c r="U62" s="22"/>
      <c r="V62" s="156"/>
      <c r="W62" s="22"/>
      <c r="X62" s="156"/>
      <c r="Y62" s="22"/>
      <c r="Z62" s="158"/>
      <c r="AA62" s="196"/>
      <c r="AB62" s="196"/>
      <c r="AC62" s="37"/>
      <c r="AD62" s="37"/>
      <c r="AE62" s="37"/>
      <c r="AF62" s="37"/>
      <c r="AG62" s="37"/>
      <c r="AH62" s="254"/>
      <c r="AI62" s="254"/>
      <c r="AJ62" s="255"/>
      <c r="AK62" s="255"/>
      <c r="AL62" s="256"/>
      <c r="AM62" s="256"/>
      <c r="AN62" s="67"/>
    </row>
    <row r="63" spans="2:40" ht="12" customHeight="1" hidden="1" thickTop="1">
      <c r="B63" s="160">
        <v>29</v>
      </c>
      <c r="C63" s="162" t="str">
        <f>VLOOKUP(B63,'пр.взв'!B59:E82,2,FALSE)</f>
        <v>Боровский Сергей Юрьевич</v>
      </c>
      <c r="D63" s="164" t="str">
        <f>VLOOKUP(B63,'пр.взв'!B59:F138,3,FALSE)</f>
        <v>19.12.1992,  1р</v>
      </c>
      <c r="E63" s="164" t="str">
        <f>VLOOKUP(B63,'пр.взв'!B59:G138,4,FALSE)</f>
        <v>СФО, Новосибирская, Болотнов</v>
      </c>
      <c r="F63" s="179">
        <v>28</v>
      </c>
      <c r="G63" s="19"/>
      <c r="H63" s="154"/>
      <c r="I63" s="19"/>
      <c r="J63" s="154"/>
      <c r="K63" s="19"/>
      <c r="L63" s="154"/>
      <c r="M63" s="19"/>
      <c r="N63" s="154"/>
      <c r="O63" s="19"/>
      <c r="P63" s="154"/>
      <c r="Q63" s="19"/>
      <c r="R63" s="154"/>
      <c r="S63" s="19"/>
      <c r="T63" s="154"/>
      <c r="U63" s="20"/>
      <c r="V63" s="154"/>
      <c r="W63" s="20"/>
      <c r="X63" s="154"/>
      <c r="Y63" s="20"/>
      <c r="Z63" s="157"/>
      <c r="AA63" s="195">
        <f>SUM(G63+I63+K63+M63+O63+Q63+S63+U63+W63+Y63)</f>
        <v>0</v>
      </c>
      <c r="AB63" s="195"/>
      <c r="AC63" s="37"/>
      <c r="AD63" s="37"/>
      <c r="AE63" s="37"/>
      <c r="AF63" s="37"/>
      <c r="AG63" s="37"/>
      <c r="AH63" s="254"/>
      <c r="AI63" s="254"/>
      <c r="AJ63" s="255"/>
      <c r="AK63" s="255"/>
      <c r="AL63" s="256"/>
      <c r="AM63" s="256"/>
      <c r="AN63" s="67"/>
    </row>
    <row r="64" spans="2:40" ht="12" customHeight="1" hidden="1" thickBot="1">
      <c r="B64" s="176"/>
      <c r="C64" s="177"/>
      <c r="D64" s="178"/>
      <c r="E64" s="178"/>
      <c r="F64" s="180"/>
      <c r="G64" s="71"/>
      <c r="H64" s="155"/>
      <c r="I64" s="71"/>
      <c r="J64" s="155"/>
      <c r="K64" s="71"/>
      <c r="L64" s="155"/>
      <c r="M64" s="71"/>
      <c r="N64" s="155"/>
      <c r="O64" s="71"/>
      <c r="P64" s="155"/>
      <c r="Q64" s="71"/>
      <c r="R64" s="155"/>
      <c r="S64" s="71"/>
      <c r="T64" s="155"/>
      <c r="U64" s="72"/>
      <c r="V64" s="155"/>
      <c r="W64" s="72"/>
      <c r="X64" s="155"/>
      <c r="Y64" s="72"/>
      <c r="Z64" s="233"/>
      <c r="AA64" s="234"/>
      <c r="AB64" s="234"/>
      <c r="AC64" s="37"/>
      <c r="AD64" s="37"/>
      <c r="AE64" s="37"/>
      <c r="AF64" s="37"/>
      <c r="AG64" s="37"/>
      <c r="AH64" s="66"/>
      <c r="AI64" s="67"/>
      <c r="AJ64" s="67"/>
      <c r="AK64" s="67"/>
      <c r="AL64" s="67"/>
      <c r="AM64" s="67"/>
      <c r="AN64" s="67"/>
    </row>
    <row r="65" spans="2:34" ht="10.5" customHeight="1" hidden="1">
      <c r="B65" s="171">
        <v>30</v>
      </c>
      <c r="C65" s="172" t="str">
        <f>VLOOKUP(B65,'пр.взв'!B61:E84,2,FALSE)</f>
        <v>Анчин Тодрай Николаевич</v>
      </c>
      <c r="D65" s="173" t="str">
        <f>VLOOKUP(B65,'пр.взв'!B61:F140,3,FALSE)</f>
        <v>01.01.1992,  2юн</v>
      </c>
      <c r="E65" s="174" t="str">
        <f>VLOOKUP(B65,'пр.взв'!B61:G140,4,FALSE)</f>
        <v>СФО, р. Алтай</v>
      </c>
      <c r="F65" s="175"/>
      <c r="G65" s="69"/>
      <c r="H65" s="170"/>
      <c r="I65" s="69"/>
      <c r="J65" s="170"/>
      <c r="K65" s="69"/>
      <c r="L65" s="170"/>
      <c r="M65" s="69"/>
      <c r="N65" s="170"/>
      <c r="O65" s="69"/>
      <c r="P65" s="170"/>
      <c r="Q65" s="69"/>
      <c r="R65" s="170"/>
      <c r="S65" s="69"/>
      <c r="T65" s="170"/>
      <c r="U65" s="70"/>
      <c r="V65" s="170"/>
      <c r="W65" s="70"/>
      <c r="X65" s="170"/>
      <c r="Y65" s="70"/>
      <c r="Z65" s="159"/>
      <c r="AA65" s="232">
        <f>SUM(G65+I65+K65+M65+O65+Q65+S65+U65+W65+Y65)</f>
        <v>0</v>
      </c>
      <c r="AB65" s="232"/>
      <c r="AC65" s="37"/>
      <c r="AD65" s="37"/>
      <c r="AE65" s="37"/>
      <c r="AF65" s="37"/>
      <c r="AG65" s="37"/>
      <c r="AH65" s="37"/>
    </row>
    <row r="66" spans="2:34" ht="10.5" customHeight="1" hidden="1" thickBot="1">
      <c r="B66" s="161"/>
      <c r="C66" s="163"/>
      <c r="D66" s="165"/>
      <c r="E66" s="167"/>
      <c r="F66" s="169"/>
      <c r="G66" s="21"/>
      <c r="H66" s="156"/>
      <c r="I66" s="21"/>
      <c r="J66" s="156"/>
      <c r="K66" s="21"/>
      <c r="L66" s="156"/>
      <c r="M66" s="21"/>
      <c r="N66" s="156"/>
      <c r="O66" s="21"/>
      <c r="P66" s="156"/>
      <c r="Q66" s="21"/>
      <c r="R66" s="156"/>
      <c r="S66" s="21"/>
      <c r="T66" s="156"/>
      <c r="U66" s="22"/>
      <c r="V66" s="156"/>
      <c r="W66" s="22"/>
      <c r="X66" s="156"/>
      <c r="Y66" s="22"/>
      <c r="Z66" s="158"/>
      <c r="AA66" s="196"/>
      <c r="AB66" s="196"/>
      <c r="AC66" s="37"/>
      <c r="AD66" s="37"/>
      <c r="AE66" s="37"/>
      <c r="AF66" s="37"/>
      <c r="AG66" s="37"/>
      <c r="AH66" s="37"/>
    </row>
    <row r="67" spans="2:34" ht="10.5" customHeight="1" hidden="1" thickTop="1">
      <c r="B67" s="160">
        <v>31</v>
      </c>
      <c r="C67" s="162" t="str">
        <f>VLOOKUP(B67,'пр.взв'!B63:E86,2,FALSE)</f>
        <v>Климов Руслан Натикович</v>
      </c>
      <c r="D67" s="164" t="str">
        <f>VLOOKUP(B67,'пр.взв'!B63:F142,3,FALSE)</f>
        <v>22.02.1993, КМС</v>
      </c>
      <c r="E67" s="164" t="str">
        <f>VLOOKUP(B67,'пр.взв'!B63:G142,4,FALSE)</f>
        <v>СФО, р. Бурятия</v>
      </c>
      <c r="F67" s="168"/>
      <c r="G67" s="19"/>
      <c r="H67" s="154"/>
      <c r="I67" s="19"/>
      <c r="J67" s="154"/>
      <c r="K67" s="19"/>
      <c r="L67" s="154"/>
      <c r="M67" s="19"/>
      <c r="N67" s="154"/>
      <c r="O67" s="19"/>
      <c r="P67" s="154"/>
      <c r="Q67" s="19"/>
      <c r="R67" s="154"/>
      <c r="S67" s="19"/>
      <c r="T67" s="154"/>
      <c r="U67" s="20"/>
      <c r="V67" s="154"/>
      <c r="W67" s="20"/>
      <c r="X67" s="154"/>
      <c r="Y67" s="20"/>
      <c r="Z67" s="157"/>
      <c r="AA67" s="195">
        <f>SUM(G67+I67+K67+M67+O67+Q67+S67+U67+W67+Y67)</f>
        <v>0</v>
      </c>
      <c r="AB67" s="195"/>
      <c r="AC67" s="37"/>
      <c r="AD67" s="37"/>
      <c r="AE67" s="37"/>
      <c r="AF67" s="37"/>
      <c r="AG67" s="37"/>
      <c r="AH67" s="37"/>
    </row>
    <row r="68" spans="2:34" ht="10.5" customHeight="1" hidden="1" thickBot="1">
      <c r="B68" s="161"/>
      <c r="C68" s="163"/>
      <c r="D68" s="165"/>
      <c r="E68" s="165"/>
      <c r="F68" s="169"/>
      <c r="G68" s="21"/>
      <c r="H68" s="156"/>
      <c r="I68" s="21"/>
      <c r="J68" s="156"/>
      <c r="K68" s="21"/>
      <c r="L68" s="156"/>
      <c r="M68" s="21"/>
      <c r="N68" s="156"/>
      <c r="O68" s="21"/>
      <c r="P68" s="156"/>
      <c r="Q68" s="21"/>
      <c r="R68" s="156"/>
      <c r="S68" s="21"/>
      <c r="T68" s="156"/>
      <c r="U68" s="22"/>
      <c r="V68" s="156"/>
      <c r="W68" s="22"/>
      <c r="X68" s="156"/>
      <c r="Y68" s="22"/>
      <c r="Z68" s="158"/>
      <c r="AA68" s="196"/>
      <c r="AB68" s="196"/>
      <c r="AC68" s="37"/>
      <c r="AD68" s="37"/>
      <c r="AE68" s="37"/>
      <c r="AF68" s="37"/>
      <c r="AG68" s="37"/>
      <c r="AH68" s="37"/>
    </row>
    <row r="69" spans="2:34" ht="10.5" customHeight="1" hidden="1" thickTop="1">
      <c r="B69" s="160">
        <v>32</v>
      </c>
      <c r="C69" s="162" t="e">
        <f>VLOOKUP(B69,'пр.взв'!B65:E88,2,FALSE)</f>
        <v>#N/A</v>
      </c>
      <c r="D69" s="164" t="e">
        <f>VLOOKUP(B69,'пр.взв'!B65:F144,3,FALSE)</f>
        <v>#N/A</v>
      </c>
      <c r="E69" s="166" t="e">
        <f>VLOOKUP(B69,'пр.взв'!B65:G144,4,FALSE)</f>
        <v>#N/A</v>
      </c>
      <c r="F69" s="168"/>
      <c r="G69" s="19"/>
      <c r="H69" s="154"/>
      <c r="I69" s="19"/>
      <c r="J69" s="154"/>
      <c r="K69" s="19"/>
      <c r="L69" s="154"/>
      <c r="M69" s="19"/>
      <c r="N69" s="154"/>
      <c r="O69" s="19"/>
      <c r="P69" s="154"/>
      <c r="Q69" s="19"/>
      <c r="R69" s="154"/>
      <c r="S69" s="19"/>
      <c r="T69" s="154"/>
      <c r="U69" s="20"/>
      <c r="V69" s="154"/>
      <c r="W69" s="20"/>
      <c r="X69" s="154"/>
      <c r="Y69" s="20"/>
      <c r="Z69" s="157"/>
      <c r="AA69" s="195">
        <f>SUM(G69+I69+K69+M69+O69+Q69+S69+U69+W69+Y69)</f>
        <v>0</v>
      </c>
      <c r="AB69" s="195"/>
      <c r="AC69" s="37"/>
      <c r="AD69" s="37"/>
      <c r="AE69" s="37"/>
      <c r="AF69" s="37"/>
      <c r="AG69" s="37"/>
      <c r="AH69" s="37"/>
    </row>
    <row r="70" spans="2:34" ht="10.5" customHeight="1" hidden="1" thickBot="1">
      <c r="B70" s="161"/>
      <c r="C70" s="163"/>
      <c r="D70" s="165"/>
      <c r="E70" s="167"/>
      <c r="F70" s="169"/>
      <c r="G70" s="21"/>
      <c r="H70" s="156"/>
      <c r="I70" s="21"/>
      <c r="J70" s="156"/>
      <c r="K70" s="21"/>
      <c r="L70" s="156"/>
      <c r="M70" s="21"/>
      <c r="N70" s="156"/>
      <c r="O70" s="21"/>
      <c r="P70" s="156"/>
      <c r="Q70" s="21"/>
      <c r="R70" s="156"/>
      <c r="S70" s="21"/>
      <c r="T70" s="156"/>
      <c r="U70" s="22"/>
      <c r="V70" s="156"/>
      <c r="W70" s="22"/>
      <c r="X70" s="156"/>
      <c r="Y70" s="22"/>
      <c r="Z70" s="158"/>
      <c r="AA70" s="196"/>
      <c r="AB70" s="196"/>
      <c r="AC70" s="37"/>
      <c r="AD70" s="37"/>
      <c r="AE70" s="37"/>
      <c r="AF70" s="37"/>
      <c r="AG70" s="37"/>
      <c r="AH70" s="37"/>
    </row>
    <row r="71" spans="2:34" ht="26.25" customHeight="1">
      <c r="B71" s="35"/>
      <c r="C71" s="34"/>
      <c r="D71" s="34"/>
      <c r="E71" s="34"/>
      <c r="F71" s="36"/>
      <c r="G71" s="33"/>
      <c r="H71" s="36"/>
      <c r="I71" s="33"/>
      <c r="J71" s="36"/>
      <c r="K71" s="33"/>
      <c r="L71" s="36"/>
      <c r="M71" s="33"/>
      <c r="N71" s="36"/>
      <c r="O71" s="33"/>
      <c r="P71" s="36"/>
      <c r="Q71" s="33"/>
      <c r="R71" s="36"/>
      <c r="S71" s="33"/>
      <c r="T71" s="36"/>
      <c r="U71" s="33"/>
      <c r="V71" s="36"/>
      <c r="W71" s="33"/>
      <c r="X71" s="36"/>
      <c r="Y71" s="33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6.5" customHeight="1">
      <c r="B72" s="44" t="str">
        <f>HYPERLINK('[1]реквизиты'!$A$6)</f>
        <v>Гл. судья, судья МК</v>
      </c>
      <c r="C72" s="48"/>
      <c r="D72" s="48"/>
      <c r="E72" s="49"/>
      <c r="F72" s="50"/>
      <c r="N72" s="51" t="str">
        <f>HYPERLINK('[1]реквизиты'!$G$6)</f>
        <v>А.В.Горбунов</v>
      </c>
      <c r="O72" s="49"/>
      <c r="P72" s="49"/>
      <c r="Q72" s="49"/>
      <c r="R72" s="55"/>
      <c r="S72" s="52"/>
      <c r="T72" s="55"/>
      <c r="U72" s="52"/>
      <c r="V72" s="55"/>
      <c r="W72" s="53" t="str">
        <f>HYPERLINK('[1]реквизиты'!$G$7)</f>
        <v>/Омск/</v>
      </c>
      <c r="X72" s="55"/>
      <c r="Y72" s="52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42.75" customHeight="1">
      <c r="B73" s="44" t="str">
        <f>HYPERLINK('[1]реквизиты'!$A$8)</f>
        <v>Гл. секретарь, судья МК</v>
      </c>
      <c r="C73" s="48"/>
      <c r="D73" s="68"/>
      <c r="E73" s="57"/>
      <c r="F73" s="58"/>
      <c r="G73" s="10"/>
      <c r="H73" s="10"/>
      <c r="I73" s="10"/>
      <c r="J73" s="10"/>
      <c r="K73" s="10"/>
      <c r="L73" s="10"/>
      <c r="M73" s="10"/>
      <c r="N73" s="51" t="str">
        <f>HYPERLINK('[1]реквизиты'!$G$8)</f>
        <v>С.М.Трескин</v>
      </c>
      <c r="O73" s="49"/>
      <c r="P73" s="49"/>
      <c r="Q73" s="49"/>
      <c r="R73" s="55"/>
      <c r="S73" s="52"/>
      <c r="T73" s="55"/>
      <c r="U73" s="52"/>
      <c r="V73" s="55"/>
      <c r="W73" s="53" t="str">
        <f>HYPERLINK('[1]реквизиты'!$G$9)</f>
        <v>/Бийск/</v>
      </c>
      <c r="X73" s="55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10.5" customHeight="1">
      <c r="B74" s="9"/>
      <c r="C74" s="9"/>
      <c r="D74" s="45"/>
      <c r="E74" s="4"/>
      <c r="F74" s="46"/>
      <c r="G74" s="26"/>
      <c r="K74" s="29"/>
      <c r="L74" s="36"/>
      <c r="M74" s="29"/>
      <c r="N74" s="36"/>
      <c r="O74" s="29"/>
      <c r="P74" s="36"/>
      <c r="Q74" s="29"/>
      <c r="R74" s="36"/>
      <c r="S74" s="29"/>
      <c r="T74" s="36"/>
      <c r="U74" s="29"/>
      <c r="V74" s="36"/>
      <c r="W74" s="29"/>
      <c r="X74" s="36"/>
      <c r="Y74" s="29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4:34" ht="10.5" customHeight="1">
      <c r="N75" s="36"/>
      <c r="O75" s="33"/>
      <c r="P75" s="36"/>
      <c r="Q75" s="33"/>
      <c r="R75" s="36"/>
      <c r="S75" s="33"/>
      <c r="T75" s="36"/>
      <c r="U75" s="33"/>
      <c r="V75" s="36"/>
      <c r="W75" s="33"/>
      <c r="X75" s="36"/>
      <c r="Y75" s="33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0.5" customHeight="1">
      <c r="B76" s="47"/>
      <c r="C76" s="47"/>
      <c r="D76" s="47"/>
      <c r="E76" s="26"/>
      <c r="F76" s="26"/>
      <c r="H76" s="26"/>
      <c r="K76" s="29"/>
      <c r="L76" s="36"/>
      <c r="M76" s="29"/>
      <c r="N76" s="36"/>
      <c r="O76" s="29"/>
      <c r="P76" s="36"/>
      <c r="Q76" s="29"/>
      <c r="R76" s="36"/>
      <c r="S76" s="29"/>
      <c r="T76" s="36"/>
      <c r="U76" s="29"/>
      <c r="V76" s="36"/>
      <c r="W76" s="29"/>
      <c r="X76" s="36"/>
      <c r="Y76" s="29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35"/>
      <c r="C77" s="34"/>
      <c r="D77" s="34"/>
      <c r="E77" s="34"/>
      <c r="F77" s="36"/>
      <c r="G77" s="33"/>
      <c r="H77" s="36"/>
      <c r="I77" s="33"/>
      <c r="J77" s="36"/>
      <c r="K77" s="33"/>
      <c r="L77" s="36"/>
      <c r="M77" s="33"/>
      <c r="N77" s="36"/>
      <c r="O77" s="33"/>
      <c r="P77" s="36"/>
      <c r="Q77" s="33"/>
      <c r="R77" s="36"/>
      <c r="S77" s="33"/>
      <c r="T77" s="36"/>
      <c r="U77" s="33"/>
      <c r="V77" s="36"/>
      <c r="W77" s="33"/>
      <c r="X77" s="36"/>
      <c r="Y77" s="33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8"/>
      <c r="C78" s="34"/>
      <c r="D78" s="34"/>
      <c r="E78" s="34"/>
      <c r="F78" s="36"/>
      <c r="G78" s="29"/>
      <c r="H78" s="36"/>
      <c r="I78" s="29"/>
      <c r="J78" s="36"/>
      <c r="K78" s="29"/>
      <c r="L78" s="36"/>
      <c r="M78" s="29"/>
      <c r="N78" s="36"/>
      <c r="O78" s="29"/>
      <c r="P78" s="36"/>
      <c r="Q78" s="29"/>
      <c r="R78" s="36"/>
      <c r="S78" s="29"/>
      <c r="T78" s="36"/>
      <c r="U78" s="29"/>
      <c r="V78" s="36"/>
      <c r="W78" s="29"/>
      <c r="X78" s="36"/>
      <c r="Y78" s="29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5"/>
      <c r="C79" s="34"/>
      <c r="D79" s="34"/>
      <c r="E79" s="34"/>
      <c r="F79" s="36"/>
      <c r="G79" s="33"/>
      <c r="H79" s="36"/>
      <c r="I79" s="33"/>
      <c r="J79" s="36"/>
      <c r="K79" s="33"/>
      <c r="L79" s="36"/>
      <c r="M79" s="33"/>
      <c r="N79" s="36"/>
      <c r="O79" s="33"/>
      <c r="P79" s="36"/>
      <c r="Q79" s="33"/>
      <c r="R79" s="36"/>
      <c r="S79" s="33"/>
      <c r="T79" s="36"/>
      <c r="U79" s="33"/>
      <c r="V79" s="36"/>
      <c r="W79" s="33"/>
      <c r="X79" s="36"/>
      <c r="Y79" s="33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8"/>
      <c r="C80" s="34"/>
      <c r="D80" s="34"/>
      <c r="E80" s="34"/>
      <c r="F80" s="36"/>
      <c r="G80" s="29"/>
      <c r="H80" s="36"/>
      <c r="I80" s="29"/>
      <c r="J80" s="36"/>
      <c r="K80" s="29"/>
      <c r="L80" s="36"/>
      <c r="M80" s="29"/>
      <c r="N80" s="36"/>
      <c r="O80" s="29"/>
      <c r="P80" s="36"/>
      <c r="Q80" s="29"/>
      <c r="R80" s="36"/>
      <c r="S80" s="29"/>
      <c r="T80" s="36"/>
      <c r="U80" s="29"/>
      <c r="V80" s="36"/>
      <c r="W80" s="29"/>
      <c r="X80" s="36"/>
      <c r="Y80" s="29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5"/>
      <c r="C81" s="34"/>
      <c r="D81" s="34"/>
      <c r="E81" s="34"/>
      <c r="F81" s="36"/>
      <c r="G81" s="33"/>
      <c r="H81" s="36"/>
      <c r="I81" s="33"/>
      <c r="J81" s="36"/>
      <c r="K81" s="33"/>
      <c r="L81" s="36"/>
      <c r="M81" s="33"/>
      <c r="N81" s="36"/>
      <c r="O81" s="33"/>
      <c r="P81" s="36"/>
      <c r="Q81" s="33"/>
      <c r="R81" s="36"/>
      <c r="S81" s="33"/>
      <c r="T81" s="36"/>
      <c r="U81" s="33"/>
      <c r="V81" s="36"/>
      <c r="W81" s="33"/>
      <c r="X81" s="36"/>
      <c r="Y81" s="33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8"/>
      <c r="C82" s="34"/>
      <c r="D82" s="34"/>
      <c r="E82" s="34"/>
      <c r="F82" s="36"/>
      <c r="G82" s="29"/>
      <c r="H82" s="36"/>
      <c r="I82" s="29"/>
      <c r="J82" s="36"/>
      <c r="K82" s="29"/>
      <c r="L82" s="36"/>
      <c r="M82" s="29"/>
      <c r="N82" s="36"/>
      <c r="O82" s="29"/>
      <c r="P82" s="36"/>
      <c r="Q82" s="29"/>
      <c r="R82" s="36"/>
      <c r="S82" s="29"/>
      <c r="T82" s="36"/>
      <c r="U82" s="29"/>
      <c r="V82" s="36"/>
      <c r="W82" s="29"/>
      <c r="X82" s="36"/>
      <c r="Y82" s="29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5"/>
      <c r="C83" s="34"/>
      <c r="D83" s="34"/>
      <c r="E83" s="34"/>
      <c r="F83" s="36"/>
      <c r="G83" s="33"/>
      <c r="H83" s="36"/>
      <c r="I83" s="33"/>
      <c r="J83" s="36"/>
      <c r="K83" s="33"/>
      <c r="L83" s="36"/>
      <c r="M83" s="33"/>
      <c r="N83" s="36"/>
      <c r="O83" s="33"/>
      <c r="P83" s="36"/>
      <c r="Q83" s="33"/>
      <c r="R83" s="36"/>
      <c r="S83" s="33"/>
      <c r="T83" s="36"/>
      <c r="U83" s="33"/>
      <c r="V83" s="36"/>
      <c r="W83" s="33"/>
      <c r="X83" s="36"/>
      <c r="Y83" s="33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8"/>
      <c r="C84" s="34"/>
      <c r="D84" s="34"/>
      <c r="E84" s="34"/>
      <c r="F84" s="36"/>
      <c r="G84" s="29"/>
      <c r="H84" s="36"/>
      <c r="I84" s="29"/>
      <c r="J84" s="36"/>
      <c r="K84" s="29"/>
      <c r="L84" s="36"/>
      <c r="M84" s="29"/>
      <c r="N84" s="36"/>
      <c r="O84" s="29"/>
      <c r="P84" s="36"/>
      <c r="Q84" s="29"/>
      <c r="R84" s="36"/>
      <c r="S84" s="29"/>
      <c r="T84" s="36"/>
      <c r="U84" s="29"/>
      <c r="V84" s="36"/>
      <c r="W84" s="29"/>
      <c r="X84" s="36"/>
      <c r="Y84" s="29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5"/>
      <c r="C85" s="34"/>
      <c r="D85" s="34"/>
      <c r="E85" s="34"/>
      <c r="F85" s="36"/>
      <c r="G85" s="33"/>
      <c r="H85" s="36"/>
      <c r="I85" s="33"/>
      <c r="J85" s="36"/>
      <c r="K85" s="33"/>
      <c r="L85" s="36"/>
      <c r="M85" s="33"/>
      <c r="N85" s="36"/>
      <c r="O85" s="33"/>
      <c r="P85" s="36"/>
      <c r="Q85" s="33"/>
      <c r="R85" s="36"/>
      <c r="S85" s="33"/>
      <c r="T85" s="36"/>
      <c r="U85" s="33"/>
      <c r="V85" s="36"/>
      <c r="W85" s="33"/>
      <c r="X85" s="36"/>
      <c r="Y85" s="33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8"/>
      <c r="C86" s="34"/>
      <c r="D86" s="34"/>
      <c r="E86" s="34"/>
      <c r="F86" s="36"/>
      <c r="G86" s="29"/>
      <c r="H86" s="36"/>
      <c r="I86" s="29"/>
      <c r="J86" s="36"/>
      <c r="K86" s="29"/>
      <c r="L86" s="36"/>
      <c r="M86" s="29"/>
      <c r="N86" s="36"/>
      <c r="O86" s="29"/>
      <c r="P86" s="36"/>
      <c r="Q86" s="29"/>
      <c r="R86" s="36"/>
      <c r="S86" s="29"/>
      <c r="T86" s="36"/>
      <c r="U86" s="29"/>
      <c r="V86" s="36"/>
      <c r="W86" s="29"/>
      <c r="X86" s="36"/>
      <c r="Y86" s="29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5"/>
      <c r="C87" s="34"/>
      <c r="D87" s="34"/>
      <c r="E87" s="34"/>
      <c r="F87" s="36"/>
      <c r="G87" s="33"/>
      <c r="H87" s="36"/>
      <c r="I87" s="33"/>
      <c r="J87" s="36"/>
      <c r="K87" s="33"/>
      <c r="L87" s="36"/>
      <c r="M87" s="33"/>
      <c r="N87" s="36"/>
      <c r="O87" s="33"/>
      <c r="P87" s="36"/>
      <c r="Q87" s="33"/>
      <c r="R87" s="36"/>
      <c r="S87" s="33"/>
      <c r="T87" s="36"/>
      <c r="U87" s="33"/>
      <c r="V87" s="36"/>
      <c r="W87" s="33"/>
      <c r="X87" s="36"/>
      <c r="Y87" s="33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8"/>
      <c r="C88" s="34"/>
      <c r="D88" s="34"/>
      <c r="E88" s="34"/>
      <c r="F88" s="36"/>
      <c r="G88" s="29"/>
      <c r="H88" s="36"/>
      <c r="I88" s="29"/>
      <c r="J88" s="36"/>
      <c r="K88" s="29"/>
      <c r="L88" s="36"/>
      <c r="M88" s="29"/>
      <c r="N88" s="36"/>
      <c r="O88" s="29"/>
      <c r="P88" s="36"/>
      <c r="Q88" s="29"/>
      <c r="R88" s="36"/>
      <c r="S88" s="29"/>
      <c r="T88" s="36"/>
      <c r="U88" s="29"/>
      <c r="V88" s="36"/>
      <c r="W88" s="29"/>
      <c r="X88" s="36"/>
      <c r="Y88" s="29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5"/>
      <c r="C89" s="34"/>
      <c r="D89" s="34"/>
      <c r="E89" s="34"/>
      <c r="F89" s="36"/>
      <c r="G89" s="33"/>
      <c r="H89" s="36"/>
      <c r="I89" s="33"/>
      <c r="J89" s="36"/>
      <c r="K89" s="33"/>
      <c r="L89" s="36"/>
      <c r="M89" s="33"/>
      <c r="N89" s="36"/>
      <c r="O89" s="33"/>
      <c r="P89" s="36"/>
      <c r="Q89" s="33"/>
      <c r="R89" s="36"/>
      <c r="S89" s="33"/>
      <c r="T89" s="36"/>
      <c r="U89" s="33"/>
      <c r="V89" s="36"/>
      <c r="W89" s="33"/>
      <c r="X89" s="36"/>
      <c r="Y89" s="33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8"/>
      <c r="C90" s="34"/>
      <c r="D90" s="34"/>
      <c r="E90" s="34"/>
      <c r="F90" s="36"/>
      <c r="G90" s="29"/>
      <c r="H90" s="36"/>
      <c r="I90" s="29"/>
      <c r="J90" s="36"/>
      <c r="K90" s="29"/>
      <c r="L90" s="36"/>
      <c r="M90" s="29"/>
      <c r="N90" s="36"/>
      <c r="O90" s="29"/>
      <c r="P90" s="36"/>
      <c r="Q90" s="29"/>
      <c r="R90" s="36"/>
      <c r="S90" s="29"/>
      <c r="T90" s="36"/>
      <c r="U90" s="29"/>
      <c r="V90" s="36"/>
      <c r="W90" s="29"/>
      <c r="X90" s="36"/>
      <c r="Y90" s="29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5"/>
      <c r="C91" s="34"/>
      <c r="D91" s="34"/>
      <c r="E91" s="34"/>
      <c r="F91" s="36"/>
      <c r="G91" s="33"/>
      <c r="H91" s="36"/>
      <c r="I91" s="33"/>
      <c r="J91" s="36"/>
      <c r="K91" s="33"/>
      <c r="L91" s="36"/>
      <c r="M91" s="33"/>
      <c r="N91" s="36"/>
      <c r="O91" s="33"/>
      <c r="P91" s="36"/>
      <c r="Q91" s="33"/>
      <c r="R91" s="36"/>
      <c r="S91" s="33"/>
      <c r="T91" s="36"/>
      <c r="U91" s="33"/>
      <c r="V91" s="36"/>
      <c r="W91" s="33"/>
      <c r="X91" s="36"/>
      <c r="Y91" s="33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8"/>
      <c r="C92" s="34"/>
      <c r="D92" s="34"/>
      <c r="E92" s="34"/>
      <c r="F92" s="36"/>
      <c r="G92" s="29"/>
      <c r="H92" s="36"/>
      <c r="I92" s="29"/>
      <c r="J92" s="36"/>
      <c r="K92" s="29"/>
      <c r="L92" s="36"/>
      <c r="M92" s="29"/>
      <c r="N92" s="36"/>
      <c r="O92" s="29"/>
      <c r="P92" s="36"/>
      <c r="Q92" s="29"/>
      <c r="R92" s="36"/>
      <c r="S92" s="29"/>
      <c r="T92" s="36"/>
      <c r="U92" s="29"/>
      <c r="V92" s="36"/>
      <c r="W92" s="29"/>
      <c r="X92" s="36"/>
      <c r="Y92" s="29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5"/>
      <c r="C93" s="34"/>
      <c r="D93" s="34"/>
      <c r="E93" s="34"/>
      <c r="F93" s="36"/>
      <c r="G93" s="33"/>
      <c r="H93" s="36"/>
      <c r="I93" s="33"/>
      <c r="J93" s="36"/>
      <c r="K93" s="33"/>
      <c r="L93" s="36"/>
      <c r="M93" s="33"/>
      <c r="N93" s="36"/>
      <c r="O93" s="33"/>
      <c r="P93" s="36"/>
      <c r="Q93" s="33"/>
      <c r="R93" s="36"/>
      <c r="S93" s="33"/>
      <c r="T93" s="36"/>
      <c r="U93" s="33"/>
      <c r="V93" s="36"/>
      <c r="W93" s="33"/>
      <c r="X93" s="36"/>
      <c r="Y93" s="33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8"/>
      <c r="C94" s="34"/>
      <c r="D94" s="34"/>
      <c r="E94" s="34"/>
      <c r="F94" s="36"/>
      <c r="G94" s="29"/>
      <c r="H94" s="36"/>
      <c r="I94" s="29"/>
      <c r="J94" s="36"/>
      <c r="K94" s="29"/>
      <c r="L94" s="36"/>
      <c r="M94" s="29"/>
      <c r="N94" s="36"/>
      <c r="O94" s="29"/>
      <c r="P94" s="36"/>
      <c r="Q94" s="29"/>
      <c r="R94" s="36"/>
      <c r="S94" s="29"/>
      <c r="T94" s="36"/>
      <c r="U94" s="29"/>
      <c r="V94" s="36"/>
      <c r="W94" s="29"/>
      <c r="X94" s="36"/>
      <c r="Y94" s="29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5"/>
      <c r="C95" s="34"/>
      <c r="D95" s="34"/>
      <c r="E95" s="34"/>
      <c r="F95" s="36"/>
      <c r="G95" s="33"/>
      <c r="H95" s="36"/>
      <c r="I95" s="33"/>
      <c r="J95" s="36"/>
      <c r="K95" s="33"/>
      <c r="L95" s="36"/>
      <c r="M95" s="33"/>
      <c r="N95" s="36"/>
      <c r="O95" s="33"/>
      <c r="P95" s="36"/>
      <c r="Q95" s="33"/>
      <c r="R95" s="36"/>
      <c r="S95" s="33"/>
      <c r="T95" s="36"/>
      <c r="U95" s="33"/>
      <c r="V95" s="36"/>
      <c r="W95" s="33"/>
      <c r="X95" s="36"/>
      <c r="Y95" s="33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8"/>
      <c r="C96" s="34"/>
      <c r="D96" s="34"/>
      <c r="E96" s="34"/>
      <c r="F96" s="36"/>
      <c r="G96" s="29"/>
      <c r="H96" s="36"/>
      <c r="I96" s="29"/>
      <c r="J96" s="36"/>
      <c r="K96" s="29"/>
      <c r="L96" s="36"/>
      <c r="M96" s="29"/>
      <c r="N96" s="36"/>
      <c r="O96" s="29"/>
      <c r="P96" s="36"/>
      <c r="Q96" s="29"/>
      <c r="R96" s="36"/>
      <c r="S96" s="29"/>
      <c r="T96" s="36"/>
      <c r="U96" s="29"/>
      <c r="V96" s="36"/>
      <c r="W96" s="29"/>
      <c r="X96" s="36"/>
      <c r="Y96" s="29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5"/>
      <c r="C97" s="34"/>
      <c r="D97" s="34"/>
      <c r="E97" s="34"/>
      <c r="F97" s="36"/>
      <c r="G97" s="33"/>
      <c r="H97" s="36"/>
      <c r="I97" s="33"/>
      <c r="J97" s="36"/>
      <c r="K97" s="33"/>
      <c r="L97" s="36"/>
      <c r="M97" s="33"/>
      <c r="N97" s="36"/>
      <c r="O97" s="33"/>
      <c r="P97" s="36"/>
      <c r="Q97" s="33"/>
      <c r="R97" s="36"/>
      <c r="S97" s="33"/>
      <c r="T97" s="36"/>
      <c r="U97" s="33"/>
      <c r="V97" s="36"/>
      <c r="W97" s="33"/>
      <c r="X97" s="36"/>
      <c r="Y97" s="33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28" ht="10.5" customHeight="1">
      <c r="B98" s="38"/>
      <c r="C98" s="34"/>
      <c r="D98" s="34"/>
      <c r="E98" s="34"/>
      <c r="F98" s="36"/>
      <c r="G98" s="29"/>
      <c r="H98" s="36"/>
      <c r="I98" s="29"/>
      <c r="J98" s="36"/>
      <c r="K98" s="29"/>
      <c r="L98" s="36"/>
      <c r="M98" s="29"/>
      <c r="N98" s="36"/>
      <c r="O98" s="29"/>
      <c r="P98" s="36"/>
      <c r="Q98" s="29"/>
      <c r="R98" s="36"/>
      <c r="S98" s="29"/>
      <c r="T98" s="36"/>
      <c r="U98" s="29"/>
      <c r="V98" s="36"/>
      <c r="W98" s="29"/>
      <c r="X98" s="36"/>
      <c r="Y98" s="29"/>
      <c r="Z98" s="37"/>
      <c r="AA98" s="37"/>
      <c r="AB98" s="37"/>
    </row>
    <row r="99" spans="2:28" ht="10.5" customHeight="1">
      <c r="B99" s="35"/>
      <c r="C99" s="34"/>
      <c r="D99" s="34"/>
      <c r="E99" s="34"/>
      <c r="F99" s="36"/>
      <c r="G99" s="33"/>
      <c r="H99" s="36"/>
      <c r="I99" s="33"/>
      <c r="J99" s="36"/>
      <c r="K99" s="33"/>
      <c r="L99" s="36"/>
      <c r="M99" s="33"/>
      <c r="N99" s="36"/>
      <c r="O99" s="33"/>
      <c r="P99" s="36"/>
      <c r="Q99" s="33"/>
      <c r="R99" s="36"/>
      <c r="S99" s="33"/>
      <c r="T99" s="36"/>
      <c r="U99" s="33"/>
      <c r="V99" s="36"/>
      <c r="W99" s="33"/>
      <c r="X99" s="36"/>
      <c r="Y99" s="33"/>
      <c r="Z99" s="37"/>
      <c r="AA99" s="37"/>
      <c r="AB99" s="37"/>
    </row>
    <row r="100" spans="2:28" ht="10.5" customHeight="1">
      <c r="B100" s="38"/>
      <c r="C100" s="34"/>
      <c r="D100" s="34"/>
      <c r="E100" s="34"/>
      <c r="F100" s="36"/>
      <c r="G100" s="29"/>
      <c r="H100" s="36"/>
      <c r="I100" s="29"/>
      <c r="J100" s="36"/>
      <c r="K100" s="29"/>
      <c r="L100" s="36"/>
      <c r="M100" s="29"/>
      <c r="N100" s="36"/>
      <c r="O100" s="29"/>
      <c r="P100" s="36"/>
      <c r="Q100" s="29"/>
      <c r="R100" s="36"/>
      <c r="S100" s="29"/>
      <c r="T100" s="36"/>
      <c r="U100" s="29"/>
      <c r="V100" s="36"/>
      <c r="W100" s="29"/>
      <c r="X100" s="36"/>
      <c r="Y100" s="29"/>
      <c r="Z100" s="37"/>
      <c r="AA100" s="37"/>
      <c r="AB100" s="37"/>
    </row>
    <row r="101" spans="2:28" ht="10.5" customHeight="1">
      <c r="B101" s="35"/>
      <c r="C101" s="34"/>
      <c r="D101" s="34"/>
      <c r="E101" s="34"/>
      <c r="F101" s="36"/>
      <c r="G101" s="33"/>
      <c r="H101" s="36"/>
      <c r="I101" s="33"/>
      <c r="J101" s="36"/>
      <c r="K101" s="33"/>
      <c r="L101" s="36"/>
      <c r="M101" s="33"/>
      <c r="N101" s="36"/>
      <c r="O101" s="33"/>
      <c r="P101" s="36"/>
      <c r="Q101" s="33"/>
      <c r="R101" s="36"/>
      <c r="S101" s="33"/>
      <c r="T101" s="36"/>
      <c r="U101" s="33"/>
      <c r="V101" s="36"/>
      <c r="W101" s="33"/>
      <c r="X101" s="36"/>
      <c r="Y101" s="33"/>
      <c r="Z101" s="37"/>
      <c r="AA101" s="37"/>
      <c r="AB101" s="37"/>
    </row>
    <row r="102" spans="2:28" ht="10.5" customHeight="1">
      <c r="B102" s="38"/>
      <c r="C102" s="34"/>
      <c r="D102" s="34"/>
      <c r="E102" s="34"/>
      <c r="F102" s="36"/>
      <c r="G102" s="29"/>
      <c r="H102" s="36"/>
      <c r="I102" s="29"/>
      <c r="J102" s="36"/>
      <c r="K102" s="29"/>
      <c r="L102" s="36"/>
      <c r="M102" s="29"/>
      <c r="N102" s="36"/>
      <c r="O102" s="29"/>
      <c r="P102" s="36"/>
      <c r="Q102" s="29"/>
      <c r="R102" s="36"/>
      <c r="S102" s="29"/>
      <c r="T102" s="36"/>
      <c r="U102" s="29"/>
      <c r="V102" s="36"/>
      <c r="W102" s="29"/>
      <c r="X102" s="36"/>
      <c r="Y102" s="29"/>
      <c r="Z102" s="37"/>
      <c r="AA102" s="37"/>
      <c r="AB102" s="37"/>
    </row>
    <row r="103" spans="2:28" ht="10.5" customHeight="1">
      <c r="B103" s="35"/>
      <c r="C103" s="34"/>
      <c r="D103" s="34"/>
      <c r="E103" s="34"/>
      <c r="F103" s="36"/>
      <c r="G103" s="33"/>
      <c r="H103" s="36"/>
      <c r="I103" s="33"/>
      <c r="J103" s="36"/>
      <c r="K103" s="33"/>
      <c r="L103" s="36"/>
      <c r="M103" s="33"/>
      <c r="N103" s="36"/>
      <c r="O103" s="33"/>
      <c r="P103" s="36"/>
      <c r="Q103" s="33"/>
      <c r="R103" s="36"/>
      <c r="S103" s="33"/>
      <c r="T103" s="36"/>
      <c r="U103" s="33"/>
      <c r="V103" s="36"/>
      <c r="W103" s="33"/>
      <c r="X103" s="36"/>
      <c r="Y103" s="33"/>
      <c r="Z103" s="37"/>
      <c r="AA103" s="37"/>
      <c r="AB103" s="37"/>
    </row>
    <row r="104" spans="2:28" ht="10.5" customHeight="1">
      <c r="B104" s="38"/>
      <c r="C104" s="34"/>
      <c r="D104" s="34"/>
      <c r="E104" s="34"/>
      <c r="F104" s="36"/>
      <c r="G104" s="29"/>
      <c r="H104" s="36"/>
      <c r="I104" s="29"/>
      <c r="J104" s="36"/>
      <c r="K104" s="29"/>
      <c r="L104" s="36"/>
      <c r="M104" s="29"/>
      <c r="N104" s="36"/>
      <c r="O104" s="29"/>
      <c r="P104" s="36"/>
      <c r="Q104" s="29"/>
      <c r="R104" s="36"/>
      <c r="S104" s="29"/>
      <c r="T104" s="36"/>
      <c r="U104" s="29"/>
      <c r="V104" s="36"/>
      <c r="W104" s="29"/>
      <c r="X104" s="36"/>
      <c r="Y104" s="29"/>
      <c r="Z104" s="37"/>
      <c r="AA104" s="37"/>
      <c r="AB104" s="37"/>
    </row>
    <row r="105" spans="2:28" ht="10.5" customHeight="1">
      <c r="B105" s="35"/>
      <c r="C105" s="34"/>
      <c r="D105" s="34"/>
      <c r="E105" s="34"/>
      <c r="F105" s="36"/>
      <c r="G105" s="33"/>
      <c r="H105" s="36"/>
      <c r="I105" s="33"/>
      <c r="J105" s="36"/>
      <c r="K105" s="33"/>
      <c r="L105" s="36"/>
      <c r="M105" s="33"/>
      <c r="N105" s="36"/>
      <c r="O105" s="33"/>
      <c r="P105" s="36"/>
      <c r="Q105" s="33"/>
      <c r="R105" s="36"/>
      <c r="S105" s="33"/>
      <c r="T105" s="36"/>
      <c r="U105" s="33"/>
      <c r="V105" s="36"/>
      <c r="W105" s="33"/>
      <c r="X105" s="36"/>
      <c r="Y105" s="33"/>
      <c r="Z105" s="37"/>
      <c r="AA105" s="37"/>
      <c r="AB105" s="37"/>
    </row>
    <row r="106" spans="2:28" ht="10.5" customHeight="1">
      <c r="B106" s="38"/>
      <c r="C106" s="34"/>
      <c r="D106" s="34"/>
      <c r="E106" s="34"/>
      <c r="F106" s="36"/>
      <c r="G106" s="29"/>
      <c r="H106" s="36"/>
      <c r="I106" s="29"/>
      <c r="J106" s="36"/>
      <c r="K106" s="29"/>
      <c r="L106" s="36"/>
      <c r="M106" s="29"/>
      <c r="N106" s="36"/>
      <c r="O106" s="29"/>
      <c r="P106" s="36"/>
      <c r="Q106" s="29"/>
      <c r="R106" s="36"/>
      <c r="S106" s="29"/>
      <c r="T106" s="36"/>
      <c r="U106" s="29"/>
      <c r="V106" s="36"/>
      <c r="W106" s="29"/>
      <c r="X106" s="36"/>
      <c r="Y106" s="29"/>
      <c r="Z106" s="37"/>
      <c r="AA106" s="37"/>
      <c r="AB106" s="37"/>
    </row>
    <row r="107" spans="2:28" ht="10.5" customHeight="1">
      <c r="B107" s="35"/>
      <c r="C107" s="34"/>
      <c r="D107" s="34"/>
      <c r="E107" s="34"/>
      <c r="F107" s="36"/>
      <c r="G107" s="33"/>
      <c r="H107" s="36"/>
      <c r="I107" s="33"/>
      <c r="J107" s="36"/>
      <c r="K107" s="33"/>
      <c r="L107" s="36"/>
      <c r="M107" s="33"/>
      <c r="N107" s="36"/>
      <c r="O107" s="33"/>
      <c r="P107" s="36"/>
      <c r="Q107" s="33"/>
      <c r="R107" s="36"/>
      <c r="S107" s="33"/>
      <c r="T107" s="36"/>
      <c r="U107" s="33"/>
      <c r="V107" s="36"/>
      <c r="W107" s="33"/>
      <c r="X107" s="36"/>
      <c r="Y107" s="33"/>
      <c r="Z107" s="37"/>
      <c r="AA107" s="37"/>
      <c r="AB107" s="37"/>
    </row>
    <row r="108" spans="2:28" ht="10.5" customHeight="1">
      <c r="B108" s="38"/>
      <c r="C108" s="34"/>
      <c r="D108" s="34"/>
      <c r="E108" s="34"/>
      <c r="F108" s="36"/>
      <c r="G108" s="29"/>
      <c r="H108" s="36"/>
      <c r="I108" s="29"/>
      <c r="J108" s="36"/>
      <c r="K108" s="29"/>
      <c r="L108" s="36"/>
      <c r="M108" s="29"/>
      <c r="N108" s="36"/>
      <c r="O108" s="29"/>
      <c r="P108" s="36"/>
      <c r="Q108" s="29"/>
      <c r="R108" s="36"/>
      <c r="S108" s="29"/>
      <c r="T108" s="36"/>
      <c r="U108" s="29"/>
      <c r="V108" s="36"/>
      <c r="W108" s="29"/>
      <c r="X108" s="36"/>
      <c r="Y108" s="29"/>
      <c r="Z108" s="37"/>
      <c r="AA108" s="37"/>
      <c r="AB108" s="37"/>
    </row>
    <row r="109" spans="2:28" ht="10.5" customHeight="1">
      <c r="B109" s="35"/>
      <c r="C109" s="34"/>
      <c r="D109" s="34"/>
      <c r="E109" s="34"/>
      <c r="F109" s="36"/>
      <c r="G109" s="33"/>
      <c r="H109" s="36"/>
      <c r="I109" s="33"/>
      <c r="J109" s="36"/>
      <c r="K109" s="33"/>
      <c r="L109" s="36"/>
      <c r="M109" s="33"/>
      <c r="N109" s="36"/>
      <c r="O109" s="33"/>
      <c r="P109" s="36"/>
      <c r="Q109" s="33"/>
      <c r="R109" s="36"/>
      <c r="S109" s="33"/>
      <c r="T109" s="36"/>
      <c r="U109" s="33"/>
      <c r="V109" s="36"/>
      <c r="W109" s="33"/>
      <c r="X109" s="36"/>
      <c r="Y109" s="33"/>
      <c r="Z109" s="37"/>
      <c r="AA109" s="37"/>
      <c r="AB109" s="37"/>
    </row>
    <row r="110" spans="2:28" ht="10.5" customHeight="1">
      <c r="B110" s="38"/>
      <c r="C110" s="34"/>
      <c r="D110" s="34"/>
      <c r="E110" s="34"/>
      <c r="F110" s="36"/>
      <c r="G110" s="29"/>
      <c r="H110" s="36"/>
      <c r="I110" s="29"/>
      <c r="J110" s="36"/>
      <c r="K110" s="29"/>
      <c r="L110" s="36"/>
      <c r="M110" s="29"/>
      <c r="N110" s="36"/>
      <c r="O110" s="29"/>
      <c r="P110" s="36"/>
      <c r="Q110" s="29"/>
      <c r="R110" s="36"/>
      <c r="S110" s="29"/>
      <c r="T110" s="36"/>
      <c r="U110" s="29"/>
      <c r="V110" s="36"/>
      <c r="W110" s="29"/>
      <c r="X110" s="36"/>
      <c r="Y110" s="29"/>
      <c r="Z110" s="37"/>
      <c r="AA110" s="37"/>
      <c r="AB110" s="37"/>
    </row>
    <row r="111" spans="2:28" ht="10.5" customHeight="1">
      <c r="B111" s="35"/>
      <c r="C111" s="34"/>
      <c r="D111" s="34"/>
      <c r="E111" s="34"/>
      <c r="F111" s="36"/>
      <c r="G111" s="33"/>
      <c r="H111" s="36"/>
      <c r="I111" s="33"/>
      <c r="J111" s="36"/>
      <c r="K111" s="33"/>
      <c r="L111" s="36"/>
      <c r="M111" s="33"/>
      <c r="N111" s="36"/>
      <c r="O111" s="33"/>
      <c r="P111" s="36"/>
      <c r="Q111" s="33"/>
      <c r="R111" s="36"/>
      <c r="S111" s="33"/>
      <c r="T111" s="36"/>
      <c r="U111" s="33"/>
      <c r="V111" s="36"/>
      <c r="W111" s="33"/>
      <c r="X111" s="36"/>
      <c r="Y111" s="33"/>
      <c r="Z111" s="37"/>
      <c r="AA111" s="37"/>
      <c r="AB111" s="37"/>
    </row>
    <row r="112" spans="2:28" ht="10.5" customHeight="1">
      <c r="B112" s="38"/>
      <c r="C112" s="34"/>
      <c r="D112" s="34"/>
      <c r="E112" s="34"/>
      <c r="F112" s="36"/>
      <c r="G112" s="29"/>
      <c r="H112" s="36"/>
      <c r="I112" s="29"/>
      <c r="J112" s="36"/>
      <c r="K112" s="29"/>
      <c r="L112" s="36"/>
      <c r="M112" s="29"/>
      <c r="N112" s="36"/>
      <c r="O112" s="29"/>
      <c r="P112" s="36"/>
      <c r="Q112" s="29"/>
      <c r="R112" s="36"/>
      <c r="S112" s="29"/>
      <c r="T112" s="36"/>
      <c r="U112" s="29"/>
      <c r="V112" s="36"/>
      <c r="W112" s="29"/>
      <c r="X112" s="36"/>
      <c r="Y112" s="29"/>
      <c r="Z112" s="37"/>
      <c r="AA112" s="37"/>
      <c r="AB112" s="37"/>
    </row>
    <row r="113" spans="2:28" ht="10.5" customHeight="1">
      <c r="B113" s="35"/>
      <c r="C113" s="34"/>
      <c r="D113" s="34"/>
      <c r="E113" s="34"/>
      <c r="F113" s="36"/>
      <c r="G113" s="33"/>
      <c r="H113" s="36"/>
      <c r="I113" s="33"/>
      <c r="J113" s="36"/>
      <c r="K113" s="33"/>
      <c r="L113" s="36"/>
      <c r="M113" s="33"/>
      <c r="N113" s="36"/>
      <c r="O113" s="33"/>
      <c r="P113" s="36"/>
      <c r="Q113" s="33"/>
      <c r="R113" s="36"/>
      <c r="S113" s="33"/>
      <c r="T113" s="36"/>
      <c r="U113" s="33"/>
      <c r="V113" s="36"/>
      <c r="W113" s="33"/>
      <c r="X113" s="36"/>
      <c r="Y113" s="33"/>
      <c r="Z113" s="37"/>
      <c r="AA113" s="37"/>
      <c r="AB113" s="37"/>
    </row>
    <row r="114" spans="2:28" ht="10.5" customHeight="1">
      <c r="B114" s="38"/>
      <c r="C114" s="34"/>
      <c r="D114" s="34"/>
      <c r="E114" s="34"/>
      <c r="F114" s="36"/>
      <c r="G114" s="29"/>
      <c r="H114" s="36"/>
      <c r="I114" s="29"/>
      <c r="J114" s="36"/>
      <c r="K114" s="29"/>
      <c r="L114" s="36"/>
      <c r="M114" s="29"/>
      <c r="N114" s="36"/>
      <c r="O114" s="29"/>
      <c r="P114" s="36"/>
      <c r="Q114" s="29"/>
      <c r="R114" s="36"/>
      <c r="S114" s="29"/>
      <c r="T114" s="36"/>
      <c r="U114" s="29"/>
      <c r="V114" s="36"/>
      <c r="W114" s="29"/>
      <c r="X114" s="36"/>
      <c r="Y114" s="29"/>
      <c r="Z114" s="37"/>
      <c r="AA114" s="37"/>
      <c r="AB114" s="37"/>
    </row>
    <row r="115" spans="2:28" ht="10.5" customHeight="1">
      <c r="B115" s="35"/>
      <c r="C115" s="34"/>
      <c r="D115" s="34"/>
      <c r="E115" s="34"/>
      <c r="F115" s="36"/>
      <c r="G115" s="33"/>
      <c r="H115" s="36"/>
      <c r="I115" s="33"/>
      <c r="J115" s="36"/>
      <c r="K115" s="33"/>
      <c r="L115" s="36"/>
      <c r="M115" s="33"/>
      <c r="N115" s="36"/>
      <c r="O115" s="33"/>
      <c r="P115" s="36"/>
      <c r="Q115" s="33"/>
      <c r="R115" s="36"/>
      <c r="S115" s="33"/>
      <c r="T115" s="36"/>
      <c r="U115" s="33"/>
      <c r="V115" s="36"/>
      <c r="W115" s="33"/>
      <c r="X115" s="36"/>
      <c r="Y115" s="33"/>
      <c r="Z115" s="37"/>
      <c r="AA115" s="37"/>
      <c r="AB115" s="37"/>
    </row>
    <row r="116" spans="2:28" ht="10.5" customHeight="1">
      <c r="B116" s="38"/>
      <c r="C116" s="34"/>
      <c r="D116" s="34"/>
      <c r="E116" s="34"/>
      <c r="F116" s="36"/>
      <c r="G116" s="29"/>
      <c r="H116" s="36"/>
      <c r="I116" s="29"/>
      <c r="J116" s="36"/>
      <c r="K116" s="29"/>
      <c r="L116" s="36"/>
      <c r="M116" s="29"/>
      <c r="N116" s="36"/>
      <c r="O116" s="29"/>
      <c r="P116" s="36"/>
      <c r="Q116" s="29"/>
      <c r="R116" s="36"/>
      <c r="S116" s="29"/>
      <c r="T116" s="36"/>
      <c r="U116" s="29"/>
      <c r="V116" s="36"/>
      <c r="W116" s="29"/>
      <c r="X116" s="36"/>
      <c r="Y116" s="29"/>
      <c r="Z116" s="37"/>
      <c r="AA116" s="37"/>
      <c r="AB116" s="37"/>
    </row>
    <row r="117" spans="2:28" ht="10.5" customHeight="1">
      <c r="B117" s="35"/>
      <c r="C117" s="34"/>
      <c r="D117" s="34"/>
      <c r="E117" s="34"/>
      <c r="F117" s="36"/>
      <c r="G117" s="33"/>
      <c r="H117" s="36"/>
      <c r="I117" s="33"/>
      <c r="J117" s="36"/>
      <c r="K117" s="33"/>
      <c r="L117" s="36"/>
      <c r="M117" s="33"/>
      <c r="N117" s="36"/>
      <c r="O117" s="33"/>
      <c r="P117" s="36"/>
      <c r="Q117" s="33"/>
      <c r="R117" s="36"/>
      <c r="S117" s="33"/>
      <c r="T117" s="36"/>
      <c r="U117" s="33"/>
      <c r="V117" s="36"/>
      <c r="W117" s="33"/>
      <c r="X117" s="36"/>
      <c r="Y117" s="33"/>
      <c r="Z117" s="37"/>
      <c r="AA117" s="37"/>
      <c r="AB117" s="37"/>
    </row>
    <row r="118" spans="2:28" ht="10.5" customHeight="1">
      <c r="B118" s="38"/>
      <c r="C118" s="34"/>
      <c r="D118" s="34"/>
      <c r="E118" s="34"/>
      <c r="F118" s="36"/>
      <c r="G118" s="29"/>
      <c r="H118" s="36"/>
      <c r="I118" s="29"/>
      <c r="J118" s="36"/>
      <c r="K118" s="29"/>
      <c r="L118" s="36"/>
      <c r="M118" s="29"/>
      <c r="N118" s="36"/>
      <c r="O118" s="29"/>
      <c r="P118" s="36"/>
      <c r="Q118" s="29"/>
      <c r="R118" s="36"/>
      <c r="S118" s="29"/>
      <c r="T118" s="36"/>
      <c r="U118" s="29"/>
      <c r="V118" s="36"/>
      <c r="W118" s="29"/>
      <c r="X118" s="36"/>
      <c r="Y118" s="29"/>
      <c r="Z118" s="37"/>
      <c r="AA118" s="37"/>
      <c r="AB118" s="37"/>
    </row>
    <row r="119" spans="2:28" ht="10.5" customHeight="1">
      <c r="B119" s="35"/>
      <c r="C119" s="34"/>
      <c r="D119" s="34"/>
      <c r="E119" s="34"/>
      <c r="F119" s="36"/>
      <c r="G119" s="33"/>
      <c r="H119" s="36"/>
      <c r="I119" s="33"/>
      <c r="J119" s="36"/>
      <c r="K119" s="33"/>
      <c r="L119" s="36"/>
      <c r="M119" s="33"/>
      <c r="N119" s="36"/>
      <c r="O119" s="33"/>
      <c r="P119" s="36"/>
      <c r="Q119" s="33"/>
      <c r="R119" s="36"/>
      <c r="S119" s="33"/>
      <c r="T119" s="36"/>
      <c r="U119" s="33"/>
      <c r="V119" s="36"/>
      <c r="W119" s="33"/>
      <c r="X119" s="36"/>
      <c r="Y119" s="33"/>
      <c r="Z119" s="37"/>
      <c r="AA119" s="37"/>
      <c r="AB119" s="37"/>
    </row>
    <row r="120" spans="2:28" ht="10.5" customHeight="1">
      <c r="B120" s="38"/>
      <c r="C120" s="34"/>
      <c r="D120" s="34"/>
      <c r="E120" s="34"/>
      <c r="F120" s="36"/>
      <c r="G120" s="29"/>
      <c r="H120" s="36"/>
      <c r="I120" s="29"/>
      <c r="J120" s="36"/>
      <c r="K120" s="29"/>
      <c r="L120" s="36"/>
      <c r="M120" s="29"/>
      <c r="N120" s="36"/>
      <c r="O120" s="29"/>
      <c r="P120" s="36"/>
      <c r="Q120" s="29"/>
      <c r="R120" s="36"/>
      <c r="S120" s="29"/>
      <c r="T120" s="36"/>
      <c r="U120" s="29"/>
      <c r="V120" s="36"/>
      <c r="W120" s="29"/>
      <c r="X120" s="36"/>
      <c r="Y120" s="29"/>
      <c r="Z120" s="37"/>
      <c r="AA120" s="37"/>
      <c r="AB120" s="37"/>
    </row>
    <row r="121" spans="2:28" ht="10.5" customHeight="1">
      <c r="B121" s="35"/>
      <c r="C121" s="34"/>
      <c r="D121" s="34"/>
      <c r="E121" s="34"/>
      <c r="F121" s="36"/>
      <c r="G121" s="33"/>
      <c r="H121" s="36"/>
      <c r="I121" s="33"/>
      <c r="J121" s="36"/>
      <c r="K121" s="33"/>
      <c r="L121" s="36"/>
      <c r="M121" s="33"/>
      <c r="N121" s="36"/>
      <c r="O121" s="33"/>
      <c r="P121" s="36"/>
      <c r="Q121" s="33"/>
      <c r="R121" s="36"/>
      <c r="S121" s="33"/>
      <c r="T121" s="36"/>
      <c r="U121" s="33"/>
      <c r="V121" s="36"/>
      <c r="W121" s="33"/>
      <c r="X121" s="36"/>
      <c r="Y121" s="33"/>
      <c r="Z121" s="37"/>
      <c r="AA121" s="37"/>
      <c r="AB121" s="37"/>
    </row>
    <row r="122" spans="2:28" ht="10.5" customHeight="1">
      <c r="B122" s="38"/>
      <c r="C122" s="34"/>
      <c r="D122" s="34"/>
      <c r="E122" s="34"/>
      <c r="F122" s="36"/>
      <c r="G122" s="29"/>
      <c r="H122" s="36"/>
      <c r="I122" s="29"/>
      <c r="J122" s="36"/>
      <c r="K122" s="29"/>
      <c r="L122" s="36"/>
      <c r="M122" s="29"/>
      <c r="N122" s="36"/>
      <c r="O122" s="29"/>
      <c r="P122" s="36"/>
      <c r="Q122" s="29"/>
      <c r="R122" s="36"/>
      <c r="S122" s="29"/>
      <c r="T122" s="36"/>
      <c r="U122" s="29"/>
      <c r="V122" s="36"/>
      <c r="W122" s="29"/>
      <c r="X122" s="36"/>
      <c r="Y122" s="29"/>
      <c r="Z122" s="37"/>
      <c r="AA122" s="37"/>
      <c r="AB122" s="37"/>
    </row>
    <row r="123" spans="2:28" ht="10.5" customHeight="1">
      <c r="B123" s="35"/>
      <c r="C123" s="34"/>
      <c r="D123" s="34"/>
      <c r="E123" s="34"/>
      <c r="F123" s="36"/>
      <c r="G123" s="33"/>
      <c r="H123" s="36"/>
      <c r="I123" s="33"/>
      <c r="J123" s="36"/>
      <c r="K123" s="33"/>
      <c r="L123" s="36"/>
      <c r="M123" s="33"/>
      <c r="N123" s="36"/>
      <c r="O123" s="33"/>
      <c r="P123" s="36"/>
      <c r="Q123" s="33"/>
      <c r="R123" s="36"/>
      <c r="S123" s="33"/>
      <c r="T123" s="36"/>
      <c r="U123" s="33"/>
      <c r="V123" s="36"/>
      <c r="W123" s="33"/>
      <c r="X123" s="36"/>
      <c r="Y123" s="33"/>
      <c r="Z123" s="37"/>
      <c r="AA123" s="37"/>
      <c r="AB123" s="37"/>
    </row>
    <row r="124" spans="2:28" ht="10.5" customHeight="1">
      <c r="B124" s="38"/>
      <c r="C124" s="34"/>
      <c r="D124" s="34"/>
      <c r="E124" s="34"/>
      <c r="F124" s="36"/>
      <c r="G124" s="29"/>
      <c r="H124" s="36"/>
      <c r="I124" s="29"/>
      <c r="J124" s="36"/>
      <c r="K124" s="29"/>
      <c r="L124" s="36"/>
      <c r="M124" s="29"/>
      <c r="N124" s="36"/>
      <c r="O124" s="29"/>
      <c r="P124" s="36"/>
      <c r="Q124" s="29"/>
      <c r="R124" s="36"/>
      <c r="S124" s="29"/>
      <c r="T124" s="36"/>
      <c r="U124" s="29"/>
      <c r="V124" s="36"/>
      <c r="W124" s="29"/>
      <c r="X124" s="36"/>
      <c r="Y124" s="29"/>
      <c r="Z124" s="37"/>
      <c r="AA124" s="37"/>
      <c r="AB124" s="37"/>
    </row>
    <row r="125" spans="2:28" ht="10.5" customHeight="1">
      <c r="B125" s="35"/>
      <c r="C125" s="34"/>
      <c r="D125" s="34"/>
      <c r="E125" s="34"/>
      <c r="F125" s="36"/>
      <c r="G125" s="33"/>
      <c r="H125" s="36"/>
      <c r="I125" s="33"/>
      <c r="J125" s="36"/>
      <c r="K125" s="33"/>
      <c r="L125" s="36"/>
      <c r="M125" s="33"/>
      <c r="N125" s="36"/>
      <c r="O125" s="33"/>
      <c r="P125" s="36"/>
      <c r="Q125" s="33"/>
      <c r="R125" s="36"/>
      <c r="S125" s="33"/>
      <c r="T125" s="36"/>
      <c r="U125" s="33"/>
      <c r="V125" s="36"/>
      <c r="W125" s="33"/>
      <c r="X125" s="36"/>
      <c r="Y125" s="33"/>
      <c r="Z125" s="37"/>
      <c r="AA125" s="37"/>
      <c r="AB125" s="37"/>
    </row>
    <row r="126" spans="2:28" ht="10.5" customHeight="1">
      <c r="B126" s="38"/>
      <c r="C126" s="34"/>
      <c r="D126" s="34"/>
      <c r="E126" s="34"/>
      <c r="F126" s="36"/>
      <c r="G126" s="29"/>
      <c r="H126" s="36"/>
      <c r="I126" s="29"/>
      <c r="J126" s="36"/>
      <c r="K126" s="29"/>
      <c r="L126" s="36"/>
      <c r="M126" s="29"/>
      <c r="N126" s="36"/>
      <c r="O126" s="29"/>
      <c r="P126" s="36"/>
      <c r="Q126" s="29"/>
      <c r="R126" s="36"/>
      <c r="S126" s="29"/>
      <c r="T126" s="36"/>
      <c r="U126" s="29"/>
      <c r="V126" s="36"/>
      <c r="W126" s="29"/>
      <c r="X126" s="36"/>
      <c r="Y126" s="29"/>
      <c r="Z126" s="37"/>
      <c r="AA126" s="37"/>
      <c r="AB126" s="37"/>
    </row>
    <row r="127" spans="2:28" ht="10.5" customHeight="1">
      <c r="B127" s="35"/>
      <c r="C127" s="34"/>
      <c r="D127" s="34"/>
      <c r="E127" s="34"/>
      <c r="F127" s="36"/>
      <c r="G127" s="33"/>
      <c r="H127" s="36"/>
      <c r="I127" s="33"/>
      <c r="J127" s="36"/>
      <c r="K127" s="33"/>
      <c r="L127" s="36"/>
      <c r="M127" s="33"/>
      <c r="N127" s="36"/>
      <c r="O127" s="33"/>
      <c r="P127" s="36"/>
      <c r="Q127" s="33"/>
      <c r="R127" s="36"/>
      <c r="S127" s="33"/>
      <c r="T127" s="36"/>
      <c r="U127" s="33"/>
      <c r="V127" s="36"/>
      <c r="W127" s="33"/>
      <c r="X127" s="36"/>
      <c r="Y127" s="33"/>
      <c r="Z127" s="37"/>
      <c r="AA127" s="37"/>
      <c r="AB127" s="37"/>
    </row>
    <row r="128" spans="2:28" ht="10.5" customHeight="1">
      <c r="B128" s="38"/>
      <c r="C128" s="34"/>
      <c r="D128" s="34"/>
      <c r="E128" s="34"/>
      <c r="F128" s="36"/>
      <c r="G128" s="29"/>
      <c r="H128" s="36"/>
      <c r="I128" s="29"/>
      <c r="J128" s="36"/>
      <c r="K128" s="29"/>
      <c r="L128" s="36"/>
      <c r="M128" s="29"/>
      <c r="N128" s="36"/>
      <c r="O128" s="29"/>
      <c r="P128" s="36"/>
      <c r="Q128" s="29"/>
      <c r="R128" s="36"/>
      <c r="S128" s="29"/>
      <c r="T128" s="36"/>
      <c r="U128" s="29"/>
      <c r="V128" s="36"/>
      <c r="W128" s="29"/>
      <c r="X128" s="36"/>
      <c r="Y128" s="29"/>
      <c r="Z128" s="37"/>
      <c r="AA128" s="37"/>
      <c r="AB128" s="37"/>
    </row>
    <row r="129" spans="2:28" ht="10.5" customHeight="1">
      <c r="B129" s="35"/>
      <c r="C129" s="34"/>
      <c r="D129" s="34"/>
      <c r="E129" s="34"/>
      <c r="F129" s="36"/>
      <c r="G129" s="33"/>
      <c r="H129" s="36"/>
      <c r="I129" s="33"/>
      <c r="J129" s="36"/>
      <c r="K129" s="33"/>
      <c r="L129" s="36"/>
      <c r="M129" s="33"/>
      <c r="N129" s="36"/>
      <c r="O129" s="33"/>
      <c r="P129" s="36"/>
      <c r="Q129" s="33"/>
      <c r="R129" s="36"/>
      <c r="S129" s="33"/>
      <c r="T129" s="36"/>
      <c r="U129" s="33"/>
      <c r="V129" s="36"/>
      <c r="W129" s="33"/>
      <c r="X129" s="36"/>
      <c r="Y129" s="33"/>
      <c r="Z129" s="37"/>
      <c r="AA129" s="37"/>
      <c r="AB129" s="37"/>
    </row>
    <row r="130" spans="2:28" ht="10.5" customHeight="1">
      <c r="B130" s="38"/>
      <c r="C130" s="34"/>
      <c r="D130" s="34"/>
      <c r="E130" s="34"/>
      <c r="F130" s="36"/>
      <c r="G130" s="29"/>
      <c r="H130" s="36"/>
      <c r="I130" s="29"/>
      <c r="J130" s="36"/>
      <c r="K130" s="29"/>
      <c r="L130" s="36"/>
      <c r="M130" s="29"/>
      <c r="N130" s="36"/>
      <c r="O130" s="29"/>
      <c r="P130" s="36"/>
      <c r="Q130" s="29"/>
      <c r="R130" s="36"/>
      <c r="S130" s="29"/>
      <c r="T130" s="36"/>
      <c r="U130" s="29"/>
      <c r="V130" s="36"/>
      <c r="W130" s="29"/>
      <c r="X130" s="36"/>
      <c r="Y130" s="29"/>
      <c r="Z130" s="37"/>
      <c r="AA130" s="37"/>
      <c r="AB130" s="37"/>
    </row>
    <row r="131" spans="2:28" ht="10.5" customHeight="1">
      <c r="B131" s="35"/>
      <c r="C131" s="34"/>
      <c r="D131" s="34"/>
      <c r="E131" s="34"/>
      <c r="F131" s="36"/>
      <c r="G131" s="33"/>
      <c r="H131" s="36"/>
      <c r="I131" s="33"/>
      <c r="J131" s="36"/>
      <c r="K131" s="33"/>
      <c r="L131" s="36"/>
      <c r="M131" s="33"/>
      <c r="N131" s="36"/>
      <c r="O131" s="33"/>
      <c r="P131" s="36"/>
      <c r="Q131" s="33"/>
      <c r="R131" s="36"/>
      <c r="S131" s="33"/>
      <c r="T131" s="36"/>
      <c r="U131" s="33"/>
      <c r="V131" s="36"/>
      <c r="W131" s="33"/>
      <c r="X131" s="36"/>
      <c r="Y131" s="33"/>
      <c r="Z131" s="37"/>
      <c r="AA131" s="37"/>
      <c r="AB131" s="37"/>
    </row>
    <row r="132" spans="2:28" ht="10.5" customHeight="1">
      <c r="B132" s="38"/>
      <c r="C132" s="34"/>
      <c r="D132" s="34"/>
      <c r="E132" s="34"/>
      <c r="F132" s="36"/>
      <c r="G132" s="29"/>
      <c r="H132" s="36"/>
      <c r="I132" s="29"/>
      <c r="J132" s="36"/>
      <c r="K132" s="29"/>
      <c r="L132" s="36"/>
      <c r="M132" s="29"/>
      <c r="N132" s="36"/>
      <c r="O132" s="29"/>
      <c r="P132" s="36"/>
      <c r="Q132" s="29"/>
      <c r="R132" s="36"/>
      <c r="S132" s="29"/>
      <c r="T132" s="36"/>
      <c r="U132" s="29"/>
      <c r="V132" s="36"/>
      <c r="W132" s="29"/>
      <c r="X132" s="36"/>
      <c r="Y132" s="29"/>
      <c r="Z132" s="37"/>
      <c r="AA132" s="37"/>
      <c r="AB132" s="37"/>
    </row>
    <row r="133" spans="2:28" ht="10.5" customHeight="1">
      <c r="B133" s="35"/>
      <c r="C133" s="34"/>
      <c r="D133" s="34"/>
      <c r="E133" s="34"/>
      <c r="F133" s="36"/>
      <c r="G133" s="33"/>
      <c r="H133" s="36"/>
      <c r="I133" s="33"/>
      <c r="J133" s="36"/>
      <c r="K133" s="33"/>
      <c r="L133" s="36"/>
      <c r="M133" s="33"/>
      <c r="N133" s="36"/>
      <c r="O133" s="33"/>
      <c r="P133" s="36"/>
      <c r="Q133" s="33"/>
      <c r="R133" s="36"/>
      <c r="S133" s="33"/>
      <c r="T133" s="36"/>
      <c r="U133" s="33"/>
      <c r="V133" s="36"/>
      <c r="W133" s="33"/>
      <c r="X133" s="36"/>
      <c r="Y133" s="33"/>
      <c r="Z133" s="37"/>
      <c r="AA133" s="37"/>
      <c r="AB133" s="37"/>
    </row>
    <row r="134" spans="2:28" ht="10.5" customHeight="1">
      <c r="B134" s="38"/>
      <c r="C134" s="34"/>
      <c r="D134" s="34"/>
      <c r="E134" s="34"/>
      <c r="F134" s="36"/>
      <c r="G134" s="29"/>
      <c r="H134" s="36"/>
      <c r="I134" s="29"/>
      <c r="J134" s="36"/>
      <c r="K134" s="29"/>
      <c r="L134" s="36"/>
      <c r="M134" s="29"/>
      <c r="N134" s="36"/>
      <c r="O134" s="29"/>
      <c r="P134" s="36"/>
      <c r="Q134" s="29"/>
      <c r="R134" s="36"/>
      <c r="S134" s="29"/>
      <c r="T134" s="36"/>
      <c r="U134" s="29"/>
      <c r="V134" s="36"/>
      <c r="W134" s="29"/>
      <c r="X134" s="36"/>
      <c r="Y134" s="29"/>
      <c r="Z134" s="37"/>
      <c r="AA134" s="37"/>
      <c r="AB134" s="37"/>
    </row>
    <row r="135" spans="2:28" ht="10.5" customHeight="1">
      <c r="B135" s="35"/>
      <c r="C135" s="34"/>
      <c r="D135" s="34"/>
      <c r="E135" s="34"/>
      <c r="F135" s="36"/>
      <c r="G135" s="33"/>
      <c r="H135" s="36"/>
      <c r="I135" s="33"/>
      <c r="J135" s="36"/>
      <c r="K135" s="33"/>
      <c r="L135" s="36"/>
      <c r="M135" s="33"/>
      <c r="N135" s="36"/>
      <c r="O135" s="33"/>
      <c r="P135" s="36"/>
      <c r="Q135" s="33"/>
      <c r="R135" s="36"/>
      <c r="S135" s="33"/>
      <c r="T135" s="36"/>
      <c r="U135" s="33"/>
      <c r="V135" s="36"/>
      <c r="W135" s="33"/>
      <c r="X135" s="36"/>
      <c r="Y135" s="33"/>
      <c r="Z135" s="37"/>
      <c r="AA135" s="37"/>
      <c r="AB135" s="37"/>
    </row>
    <row r="136" spans="2:28" ht="10.5" customHeight="1">
      <c r="B136" s="38"/>
      <c r="C136" s="34"/>
      <c r="D136" s="34"/>
      <c r="E136" s="34"/>
      <c r="F136" s="36"/>
      <c r="G136" s="29"/>
      <c r="H136" s="36"/>
      <c r="I136" s="29"/>
      <c r="J136" s="36"/>
      <c r="K136" s="29"/>
      <c r="L136" s="36"/>
      <c r="M136" s="29"/>
      <c r="N136" s="36"/>
      <c r="O136" s="29"/>
      <c r="P136" s="36"/>
      <c r="Q136" s="29"/>
      <c r="R136" s="36"/>
      <c r="S136" s="29"/>
      <c r="T136" s="36"/>
      <c r="U136" s="29"/>
      <c r="V136" s="36"/>
      <c r="W136" s="29"/>
      <c r="X136" s="36"/>
      <c r="Y136" s="29"/>
      <c r="Z136" s="37"/>
      <c r="AA136" s="37"/>
      <c r="AB136" s="37"/>
    </row>
    <row r="137" spans="2:28" ht="10.5" customHeight="1">
      <c r="B137" s="35"/>
      <c r="C137" s="34"/>
      <c r="D137" s="34"/>
      <c r="E137" s="34"/>
      <c r="F137" s="36"/>
      <c r="G137" s="33"/>
      <c r="H137" s="36"/>
      <c r="I137" s="33"/>
      <c r="J137" s="36"/>
      <c r="K137" s="33"/>
      <c r="L137" s="36"/>
      <c r="M137" s="33"/>
      <c r="N137" s="36"/>
      <c r="O137" s="33"/>
      <c r="P137" s="36"/>
      <c r="Q137" s="33"/>
      <c r="R137" s="36"/>
      <c r="S137" s="33"/>
      <c r="T137" s="36"/>
      <c r="U137" s="33"/>
      <c r="V137" s="36"/>
      <c r="W137" s="33"/>
      <c r="X137" s="36"/>
      <c r="Y137" s="33"/>
      <c r="Z137" s="37"/>
      <c r="AA137" s="37"/>
      <c r="AB137" s="37"/>
    </row>
    <row r="138" spans="2:28" ht="10.5" customHeight="1">
      <c r="B138" s="38"/>
      <c r="C138" s="34"/>
      <c r="D138" s="34"/>
      <c r="E138" s="34"/>
      <c r="F138" s="36"/>
      <c r="G138" s="29"/>
      <c r="H138" s="36"/>
      <c r="I138" s="29"/>
      <c r="J138" s="36"/>
      <c r="K138" s="29"/>
      <c r="L138" s="36"/>
      <c r="M138" s="29"/>
      <c r="N138" s="36"/>
      <c r="O138" s="29"/>
      <c r="P138" s="36"/>
      <c r="Q138" s="29"/>
      <c r="R138" s="36"/>
      <c r="S138" s="29"/>
      <c r="T138" s="36"/>
      <c r="U138" s="29"/>
      <c r="V138" s="36"/>
      <c r="W138" s="29"/>
      <c r="X138" s="36"/>
      <c r="Y138" s="29"/>
      <c r="Z138" s="37"/>
      <c r="AA138" s="37"/>
      <c r="AB138" s="37"/>
    </row>
    <row r="139" spans="2:28" ht="10.5" customHeight="1">
      <c r="B139" s="35"/>
      <c r="C139" s="34"/>
      <c r="D139" s="34"/>
      <c r="E139" s="34"/>
      <c r="F139" s="36"/>
      <c r="G139" s="33"/>
      <c r="H139" s="36"/>
      <c r="I139" s="33"/>
      <c r="J139" s="36"/>
      <c r="K139" s="33"/>
      <c r="L139" s="36"/>
      <c r="M139" s="33"/>
      <c r="N139" s="36"/>
      <c r="O139" s="33"/>
      <c r="P139" s="36"/>
      <c r="Q139" s="33"/>
      <c r="R139" s="36"/>
      <c r="S139" s="33"/>
      <c r="T139" s="36"/>
      <c r="U139" s="33"/>
      <c r="V139" s="36"/>
      <c r="W139" s="33"/>
      <c r="X139" s="36"/>
      <c r="Y139" s="33"/>
      <c r="Z139" s="37"/>
      <c r="AA139" s="37"/>
      <c r="AB139" s="37"/>
    </row>
    <row r="140" spans="2:28" ht="10.5" customHeight="1">
      <c r="B140" s="38"/>
      <c r="C140" s="34"/>
      <c r="D140" s="34"/>
      <c r="E140" s="34"/>
      <c r="F140" s="36"/>
      <c r="G140" s="29"/>
      <c r="H140" s="36"/>
      <c r="I140" s="29"/>
      <c r="J140" s="36"/>
      <c r="K140" s="29"/>
      <c r="L140" s="36"/>
      <c r="M140" s="29"/>
      <c r="N140" s="36"/>
      <c r="O140" s="29"/>
      <c r="P140" s="36"/>
      <c r="Q140" s="29"/>
      <c r="R140" s="36"/>
      <c r="S140" s="29"/>
      <c r="T140" s="36"/>
      <c r="U140" s="29"/>
      <c r="V140" s="36"/>
      <c r="W140" s="29"/>
      <c r="X140" s="36"/>
      <c r="Y140" s="29"/>
      <c r="Z140" s="37"/>
      <c r="AA140" s="37"/>
      <c r="AB140" s="37"/>
    </row>
    <row r="141" spans="2:28" ht="10.5" customHeight="1">
      <c r="B141" s="35"/>
      <c r="C141" s="34"/>
      <c r="D141" s="34"/>
      <c r="E141" s="34"/>
      <c r="F141" s="36"/>
      <c r="G141" s="33"/>
      <c r="H141" s="36"/>
      <c r="I141" s="33"/>
      <c r="J141" s="36"/>
      <c r="K141" s="33"/>
      <c r="L141" s="36"/>
      <c r="M141" s="33"/>
      <c r="N141" s="36"/>
      <c r="O141" s="33"/>
      <c r="P141" s="36"/>
      <c r="Q141" s="33"/>
      <c r="R141" s="36"/>
      <c r="S141" s="33"/>
      <c r="T141" s="36"/>
      <c r="U141" s="33"/>
      <c r="V141" s="36"/>
      <c r="W141" s="33"/>
      <c r="X141" s="36"/>
      <c r="Y141" s="33"/>
      <c r="Z141" s="37"/>
      <c r="AA141" s="37"/>
      <c r="AB141" s="37"/>
    </row>
    <row r="142" spans="2:28" ht="10.5" customHeight="1">
      <c r="B142" s="38"/>
      <c r="C142" s="34"/>
      <c r="D142" s="34"/>
      <c r="E142" s="34"/>
      <c r="F142" s="36"/>
      <c r="G142" s="29"/>
      <c r="H142" s="36"/>
      <c r="I142" s="29"/>
      <c r="J142" s="36"/>
      <c r="K142" s="29"/>
      <c r="L142" s="36"/>
      <c r="M142" s="29"/>
      <c r="N142" s="36"/>
      <c r="O142" s="29"/>
      <c r="P142" s="36"/>
      <c r="Q142" s="29"/>
      <c r="R142" s="36"/>
      <c r="S142" s="29"/>
      <c r="T142" s="36"/>
      <c r="U142" s="29"/>
      <c r="V142" s="36"/>
      <c r="W142" s="29"/>
      <c r="X142" s="36"/>
      <c r="Y142" s="29"/>
      <c r="Z142" s="37"/>
      <c r="AA142" s="37"/>
      <c r="AB142" s="37"/>
    </row>
    <row r="143" spans="2:28" ht="10.5" customHeight="1">
      <c r="B143" s="35"/>
      <c r="C143" s="34"/>
      <c r="D143" s="34"/>
      <c r="E143" s="34"/>
      <c r="F143" s="36"/>
      <c r="G143" s="33"/>
      <c r="H143" s="36"/>
      <c r="I143" s="33"/>
      <c r="J143" s="36"/>
      <c r="K143" s="33"/>
      <c r="L143" s="36"/>
      <c r="M143" s="33"/>
      <c r="N143" s="36"/>
      <c r="O143" s="33"/>
      <c r="P143" s="36"/>
      <c r="Q143" s="33"/>
      <c r="R143" s="36"/>
      <c r="S143" s="33"/>
      <c r="T143" s="36"/>
      <c r="U143" s="33"/>
      <c r="V143" s="36"/>
      <c r="W143" s="33"/>
      <c r="X143" s="36"/>
      <c r="Y143" s="33"/>
      <c r="Z143" s="37"/>
      <c r="AA143" s="37"/>
      <c r="AB143" s="37"/>
    </row>
    <row r="144" spans="2:28" ht="10.5" customHeight="1">
      <c r="B144" s="38"/>
      <c r="C144" s="34"/>
      <c r="D144" s="34"/>
      <c r="E144" s="34"/>
      <c r="F144" s="36"/>
      <c r="G144" s="29"/>
      <c r="H144" s="36"/>
      <c r="I144" s="29"/>
      <c r="J144" s="36"/>
      <c r="K144" s="29"/>
      <c r="L144" s="36"/>
      <c r="M144" s="29"/>
      <c r="N144" s="36"/>
      <c r="O144" s="29"/>
      <c r="P144" s="36"/>
      <c r="Q144" s="29"/>
      <c r="R144" s="36"/>
      <c r="S144" s="29"/>
      <c r="T144" s="36"/>
      <c r="U144" s="29"/>
      <c r="V144" s="36"/>
      <c r="W144" s="29"/>
      <c r="X144" s="36"/>
      <c r="Y144" s="29"/>
      <c r="Z144" s="37"/>
      <c r="AA144" s="37"/>
      <c r="AB144" s="37"/>
    </row>
    <row r="145" spans="2:28" ht="10.5" customHeight="1">
      <c r="B145" s="35"/>
      <c r="C145" s="34"/>
      <c r="D145" s="34"/>
      <c r="E145" s="34"/>
      <c r="F145" s="36"/>
      <c r="G145" s="33"/>
      <c r="H145" s="36"/>
      <c r="I145" s="33"/>
      <c r="J145" s="36"/>
      <c r="K145" s="33"/>
      <c r="L145" s="36"/>
      <c r="M145" s="33"/>
      <c r="N145" s="36"/>
      <c r="O145" s="33"/>
      <c r="P145" s="36"/>
      <c r="Q145" s="33"/>
      <c r="R145" s="36"/>
      <c r="S145" s="33"/>
      <c r="T145" s="36"/>
      <c r="U145" s="33"/>
      <c r="V145" s="36"/>
      <c r="W145" s="33"/>
      <c r="X145" s="36"/>
      <c r="Y145" s="33"/>
      <c r="Z145" s="37"/>
      <c r="AA145" s="37"/>
      <c r="AB145" s="37"/>
    </row>
    <row r="146" spans="2:28" ht="10.5" customHeight="1">
      <c r="B146" s="38"/>
      <c r="C146" s="34"/>
      <c r="D146" s="34"/>
      <c r="E146" s="34"/>
      <c r="F146" s="36"/>
      <c r="G146" s="29"/>
      <c r="H146" s="36"/>
      <c r="I146" s="29"/>
      <c r="J146" s="36"/>
      <c r="K146" s="29"/>
      <c r="L146" s="36"/>
      <c r="M146" s="29"/>
      <c r="N146" s="36"/>
      <c r="O146" s="29"/>
      <c r="P146" s="36"/>
      <c r="Q146" s="29"/>
      <c r="R146" s="36"/>
      <c r="S146" s="29"/>
      <c r="T146" s="36"/>
      <c r="U146" s="29"/>
      <c r="V146" s="36"/>
      <c r="W146" s="29"/>
      <c r="X146" s="36"/>
      <c r="Y146" s="29"/>
      <c r="Z146" s="37"/>
      <c r="AA146" s="37"/>
      <c r="AB146" s="37"/>
    </row>
    <row r="147" spans="2:28" ht="10.5" customHeight="1">
      <c r="B147" s="35"/>
      <c r="C147" s="34"/>
      <c r="D147" s="34"/>
      <c r="E147" s="34"/>
      <c r="F147" s="36"/>
      <c r="G147" s="33"/>
      <c r="H147" s="36"/>
      <c r="I147" s="33"/>
      <c r="J147" s="36"/>
      <c r="K147" s="33"/>
      <c r="L147" s="36"/>
      <c r="M147" s="33"/>
      <c r="N147" s="36"/>
      <c r="O147" s="33"/>
      <c r="P147" s="36"/>
      <c r="Q147" s="33"/>
      <c r="R147" s="36"/>
      <c r="S147" s="33"/>
      <c r="T147" s="36"/>
      <c r="U147" s="33"/>
      <c r="V147" s="36"/>
      <c r="W147" s="33"/>
      <c r="X147" s="36"/>
      <c r="Y147" s="33"/>
      <c r="Z147" s="37"/>
      <c r="AA147" s="37"/>
      <c r="AB147" s="37"/>
    </row>
    <row r="148" spans="2:28" ht="10.5" customHeight="1">
      <c r="B148" s="38"/>
      <c r="C148" s="34"/>
      <c r="D148" s="34"/>
      <c r="E148" s="34"/>
      <c r="F148" s="36"/>
      <c r="G148" s="29"/>
      <c r="H148" s="36"/>
      <c r="I148" s="29"/>
      <c r="J148" s="36"/>
      <c r="K148" s="29"/>
      <c r="L148" s="36"/>
      <c r="M148" s="29"/>
      <c r="N148" s="36"/>
      <c r="O148" s="29"/>
      <c r="P148" s="36"/>
      <c r="Q148" s="29"/>
      <c r="R148" s="36"/>
      <c r="S148" s="29"/>
      <c r="T148" s="36"/>
      <c r="U148" s="29"/>
      <c r="V148" s="36"/>
      <c r="W148" s="29"/>
      <c r="X148" s="36"/>
      <c r="Y148" s="29"/>
      <c r="Z148" s="37"/>
      <c r="AA148" s="37"/>
      <c r="AB148" s="37"/>
    </row>
    <row r="149" spans="2:28" ht="10.5" customHeight="1">
      <c r="B149" s="35"/>
      <c r="C149" s="34"/>
      <c r="D149" s="34"/>
      <c r="E149" s="34"/>
      <c r="F149" s="36"/>
      <c r="G149" s="33"/>
      <c r="H149" s="36"/>
      <c r="I149" s="33"/>
      <c r="J149" s="36"/>
      <c r="K149" s="33"/>
      <c r="L149" s="36"/>
      <c r="M149" s="33"/>
      <c r="N149" s="36"/>
      <c r="O149" s="33"/>
      <c r="P149" s="36"/>
      <c r="Q149" s="33"/>
      <c r="R149" s="36"/>
      <c r="S149" s="33"/>
      <c r="T149" s="36"/>
      <c r="U149" s="33"/>
      <c r="V149" s="36"/>
      <c r="W149" s="33"/>
      <c r="X149" s="36"/>
      <c r="Y149" s="33"/>
      <c r="Z149" s="37"/>
      <c r="AA149" s="37"/>
      <c r="AB149" s="37"/>
    </row>
    <row r="150" spans="2:28" ht="10.5" customHeight="1">
      <c r="B150" s="38"/>
      <c r="C150" s="34"/>
      <c r="D150" s="34"/>
      <c r="E150" s="34"/>
      <c r="F150" s="36"/>
      <c r="G150" s="29"/>
      <c r="H150" s="36"/>
      <c r="I150" s="29"/>
      <c r="J150" s="36"/>
      <c r="K150" s="29"/>
      <c r="L150" s="36"/>
      <c r="M150" s="29"/>
      <c r="N150" s="36"/>
      <c r="O150" s="29"/>
      <c r="P150" s="36"/>
      <c r="Q150" s="29"/>
      <c r="R150" s="36"/>
      <c r="S150" s="29"/>
      <c r="T150" s="36"/>
      <c r="U150" s="29"/>
      <c r="V150" s="36"/>
      <c r="W150" s="29"/>
      <c r="X150" s="36"/>
      <c r="Y150" s="29"/>
      <c r="Z150" s="37"/>
      <c r="AA150" s="37"/>
      <c r="AB150" s="37"/>
    </row>
    <row r="151" spans="2:28" ht="10.5" customHeight="1">
      <c r="B151" s="35"/>
      <c r="C151" s="34"/>
      <c r="D151" s="34"/>
      <c r="E151" s="34"/>
      <c r="F151" s="36"/>
      <c r="G151" s="33"/>
      <c r="H151" s="36"/>
      <c r="I151" s="33"/>
      <c r="J151" s="36"/>
      <c r="K151" s="33"/>
      <c r="L151" s="36"/>
      <c r="M151" s="33"/>
      <c r="N151" s="36"/>
      <c r="O151" s="33"/>
      <c r="P151" s="36"/>
      <c r="Q151" s="33"/>
      <c r="R151" s="36"/>
      <c r="S151" s="33"/>
      <c r="T151" s="36"/>
      <c r="U151" s="33"/>
      <c r="V151" s="36"/>
      <c r="W151" s="33"/>
      <c r="X151" s="36"/>
      <c r="Y151" s="33"/>
      <c r="Z151" s="37"/>
      <c r="AA151" s="37"/>
      <c r="AB151" s="37"/>
    </row>
    <row r="152" spans="2:28" ht="10.5" customHeight="1">
      <c r="B152" s="38"/>
      <c r="C152" s="34"/>
      <c r="D152" s="34"/>
      <c r="E152" s="34"/>
      <c r="F152" s="36"/>
      <c r="G152" s="29"/>
      <c r="H152" s="36"/>
      <c r="I152" s="29"/>
      <c r="J152" s="36"/>
      <c r="K152" s="29"/>
      <c r="L152" s="36"/>
      <c r="M152" s="29"/>
      <c r="N152" s="36"/>
      <c r="O152" s="29"/>
      <c r="P152" s="36"/>
      <c r="Q152" s="29"/>
      <c r="R152" s="36"/>
      <c r="S152" s="29"/>
      <c r="T152" s="36"/>
      <c r="U152" s="29"/>
      <c r="V152" s="36"/>
      <c r="W152" s="29"/>
      <c r="X152" s="36"/>
      <c r="Y152" s="29"/>
      <c r="Z152" s="37"/>
      <c r="AA152" s="37"/>
      <c r="AB152" s="37"/>
    </row>
    <row r="153" spans="2:28" ht="10.5" customHeight="1">
      <c r="B153" s="35"/>
      <c r="C153" s="34"/>
      <c r="D153" s="34"/>
      <c r="E153" s="34"/>
      <c r="F153" s="36"/>
      <c r="G153" s="33"/>
      <c r="H153" s="36"/>
      <c r="I153" s="33"/>
      <c r="J153" s="36"/>
      <c r="K153" s="33"/>
      <c r="L153" s="36"/>
      <c r="M153" s="33"/>
      <c r="N153" s="36"/>
      <c r="O153" s="33"/>
      <c r="P153" s="36"/>
      <c r="Q153" s="33"/>
      <c r="R153" s="36"/>
      <c r="S153" s="33"/>
      <c r="T153" s="36"/>
      <c r="U153" s="33"/>
      <c r="V153" s="36"/>
      <c r="W153" s="33"/>
      <c r="X153" s="36"/>
      <c r="Y153" s="33"/>
      <c r="Z153" s="37"/>
      <c r="AA153" s="37"/>
      <c r="AB153" s="37"/>
    </row>
    <row r="154" spans="2:28" ht="10.5" customHeight="1">
      <c r="B154" s="38"/>
      <c r="C154" s="34"/>
      <c r="D154" s="34"/>
      <c r="E154" s="34"/>
      <c r="F154" s="36"/>
      <c r="G154" s="29"/>
      <c r="H154" s="36"/>
      <c r="I154" s="29"/>
      <c r="J154" s="36"/>
      <c r="K154" s="29"/>
      <c r="L154" s="36"/>
      <c r="M154" s="29"/>
      <c r="N154" s="36"/>
      <c r="O154" s="29"/>
      <c r="P154" s="36"/>
      <c r="Q154" s="29"/>
      <c r="R154" s="36"/>
      <c r="S154" s="29"/>
      <c r="T154" s="36"/>
      <c r="U154" s="29"/>
      <c r="V154" s="36"/>
      <c r="W154" s="29"/>
      <c r="X154" s="36"/>
      <c r="Y154" s="29"/>
      <c r="Z154" s="37"/>
      <c r="AA154" s="37"/>
      <c r="AB154" s="37"/>
    </row>
    <row r="155" spans="2:28" ht="10.5" customHeight="1">
      <c r="B155" s="35"/>
      <c r="C155" s="34"/>
      <c r="D155" s="34"/>
      <c r="E155" s="34"/>
      <c r="F155" s="36"/>
      <c r="G155" s="33"/>
      <c r="H155" s="36"/>
      <c r="I155" s="33"/>
      <c r="J155" s="36"/>
      <c r="K155" s="33"/>
      <c r="L155" s="36"/>
      <c r="M155" s="33"/>
      <c r="N155" s="36"/>
      <c r="O155" s="33"/>
      <c r="P155" s="36"/>
      <c r="Q155" s="33"/>
      <c r="R155" s="36"/>
      <c r="S155" s="33"/>
      <c r="T155" s="36"/>
      <c r="U155" s="33"/>
      <c r="V155" s="36"/>
      <c r="W155" s="33"/>
      <c r="X155" s="36"/>
      <c r="Y155" s="33"/>
      <c r="Z155" s="37"/>
      <c r="AA155" s="37"/>
      <c r="AB155" s="37"/>
    </row>
    <row r="156" spans="2:28" ht="10.5" customHeight="1">
      <c r="B156" s="38"/>
      <c r="C156" s="34"/>
      <c r="D156" s="34"/>
      <c r="E156" s="34"/>
      <c r="F156" s="36"/>
      <c r="G156" s="29"/>
      <c r="H156" s="36"/>
      <c r="I156" s="29"/>
      <c r="J156" s="36"/>
      <c r="K156" s="29"/>
      <c r="L156" s="36"/>
      <c r="M156" s="29"/>
      <c r="N156" s="36"/>
      <c r="O156" s="29"/>
      <c r="P156" s="36"/>
      <c r="Q156" s="29"/>
      <c r="R156" s="36"/>
      <c r="S156" s="29"/>
      <c r="T156" s="36"/>
      <c r="U156" s="29"/>
      <c r="V156" s="36"/>
      <c r="W156" s="29"/>
      <c r="X156" s="36"/>
      <c r="Y156" s="29"/>
      <c r="Z156" s="37"/>
      <c r="AA156" s="37"/>
      <c r="AB156" s="37"/>
    </row>
    <row r="157" spans="2:28" ht="10.5" customHeight="1">
      <c r="B157" s="35"/>
      <c r="C157" s="34"/>
      <c r="D157" s="34"/>
      <c r="E157" s="34"/>
      <c r="F157" s="36"/>
      <c r="G157" s="33"/>
      <c r="H157" s="36"/>
      <c r="I157" s="33"/>
      <c r="J157" s="36"/>
      <c r="K157" s="33"/>
      <c r="L157" s="36"/>
      <c r="M157" s="33"/>
      <c r="N157" s="36"/>
      <c r="O157" s="33"/>
      <c r="P157" s="36"/>
      <c r="Q157" s="33"/>
      <c r="R157" s="36"/>
      <c r="S157" s="33"/>
      <c r="T157" s="36"/>
      <c r="U157" s="33"/>
      <c r="V157" s="36"/>
      <c r="W157" s="33"/>
      <c r="X157" s="36"/>
      <c r="Y157" s="33"/>
      <c r="Z157" s="37"/>
      <c r="AA157" s="37"/>
      <c r="AB157" s="37"/>
    </row>
    <row r="158" spans="2:28" ht="10.5" customHeight="1">
      <c r="B158" s="38"/>
      <c r="C158" s="34"/>
      <c r="D158" s="34"/>
      <c r="E158" s="34"/>
      <c r="F158" s="36"/>
      <c r="G158" s="29"/>
      <c r="H158" s="36"/>
      <c r="I158" s="29"/>
      <c r="J158" s="36"/>
      <c r="K158" s="29"/>
      <c r="L158" s="36"/>
      <c r="M158" s="29"/>
      <c r="N158" s="36"/>
      <c r="O158" s="29"/>
      <c r="P158" s="36"/>
      <c r="Q158" s="29"/>
      <c r="R158" s="36"/>
      <c r="S158" s="29"/>
      <c r="T158" s="36"/>
      <c r="U158" s="29"/>
      <c r="V158" s="36"/>
      <c r="W158" s="29"/>
      <c r="X158" s="36"/>
      <c r="Y158" s="29"/>
      <c r="Z158" s="37"/>
      <c r="AA158" s="37"/>
      <c r="AB158" s="37"/>
    </row>
    <row r="159" spans="2:31" ht="10.5" customHeight="1">
      <c r="B159" s="35"/>
      <c r="C159" s="34"/>
      <c r="D159" s="34"/>
      <c r="E159" s="34"/>
      <c r="F159" s="36"/>
      <c r="G159" s="33"/>
      <c r="H159" s="36"/>
      <c r="I159" s="33"/>
      <c r="J159" s="36"/>
      <c r="K159" s="33"/>
      <c r="L159" s="36"/>
      <c r="M159" s="33"/>
      <c r="N159" s="36"/>
      <c r="O159" s="33"/>
      <c r="P159" s="36"/>
      <c r="Q159" s="33"/>
      <c r="R159" s="36"/>
      <c r="S159" s="33"/>
      <c r="T159" s="36"/>
      <c r="U159" s="33"/>
      <c r="V159" s="36"/>
      <c r="W159" s="33"/>
      <c r="X159" s="36"/>
      <c r="Y159" s="33"/>
      <c r="Z159" s="37"/>
      <c r="AA159" s="37"/>
      <c r="AB159" s="37"/>
      <c r="AC159" s="4"/>
      <c r="AD159" s="4"/>
      <c r="AE159" s="4"/>
    </row>
    <row r="160" spans="2:31" ht="15.75">
      <c r="B160" s="38"/>
      <c r="C160" s="34"/>
      <c r="D160" s="34"/>
      <c r="E160" s="34"/>
      <c r="F160" s="36"/>
      <c r="G160" s="29"/>
      <c r="H160" s="36"/>
      <c r="I160" s="29"/>
      <c r="J160" s="36"/>
      <c r="K160" s="29"/>
      <c r="L160" s="36"/>
      <c r="M160" s="29"/>
      <c r="N160" s="36"/>
      <c r="O160" s="29"/>
      <c r="P160" s="36"/>
      <c r="Q160" s="29"/>
      <c r="R160" s="36"/>
      <c r="S160" s="29"/>
      <c r="T160" s="36"/>
      <c r="U160" s="29"/>
      <c r="V160" s="36"/>
      <c r="W160" s="29"/>
      <c r="X160" s="36"/>
      <c r="Y160" s="29"/>
      <c r="Z160" s="37"/>
      <c r="AA160" s="37"/>
      <c r="AB160" s="37"/>
      <c r="AC160" s="4"/>
      <c r="AD160" s="4"/>
      <c r="AE160" s="4"/>
    </row>
    <row r="161" spans="2:31" ht="15">
      <c r="B161" s="35"/>
      <c r="C161" s="34"/>
      <c r="D161" s="34"/>
      <c r="E161" s="34"/>
      <c r="F161" s="36"/>
      <c r="G161" s="33"/>
      <c r="H161" s="36"/>
      <c r="I161" s="33"/>
      <c r="J161" s="36"/>
      <c r="K161" s="33"/>
      <c r="L161" s="36"/>
      <c r="M161" s="33"/>
      <c r="N161" s="36"/>
      <c r="O161" s="33"/>
      <c r="P161" s="36"/>
      <c r="Q161" s="33"/>
      <c r="R161" s="36"/>
      <c r="S161" s="33"/>
      <c r="T161" s="36"/>
      <c r="U161" s="33"/>
      <c r="V161" s="36"/>
      <c r="W161" s="33"/>
      <c r="X161" s="36"/>
      <c r="Y161" s="33"/>
      <c r="Z161" s="37"/>
      <c r="AA161" s="37"/>
      <c r="AB161" s="37"/>
      <c r="AC161" s="4"/>
      <c r="AD161" s="4"/>
      <c r="AE161" s="4"/>
    </row>
    <row r="162" spans="2:31" ht="15.75">
      <c r="B162" s="38"/>
      <c r="C162" s="34"/>
      <c r="D162" s="34"/>
      <c r="E162" s="34"/>
      <c r="F162" s="36"/>
      <c r="G162" s="29"/>
      <c r="H162" s="36"/>
      <c r="I162" s="29"/>
      <c r="J162" s="36"/>
      <c r="K162" s="29"/>
      <c r="L162" s="36"/>
      <c r="M162" s="29"/>
      <c r="N162" s="36"/>
      <c r="O162" s="29"/>
      <c r="P162" s="36"/>
      <c r="Q162" s="29"/>
      <c r="R162" s="36"/>
      <c r="S162" s="29"/>
      <c r="T162" s="36"/>
      <c r="U162" s="29"/>
      <c r="V162" s="36"/>
      <c r="W162" s="29"/>
      <c r="X162" s="36"/>
      <c r="Y162" s="29"/>
      <c r="Z162" s="37"/>
      <c r="AA162" s="37"/>
      <c r="AB162" s="37"/>
      <c r="AC162" s="4"/>
      <c r="AD162" s="4"/>
      <c r="AE162" s="4"/>
    </row>
    <row r="163" spans="2:31" ht="15">
      <c r="B163" s="35"/>
      <c r="C163" s="34"/>
      <c r="D163" s="34"/>
      <c r="E163" s="34"/>
      <c r="F163" s="36"/>
      <c r="G163" s="33"/>
      <c r="H163" s="36"/>
      <c r="I163" s="33"/>
      <c r="J163" s="36"/>
      <c r="K163" s="33"/>
      <c r="L163" s="36"/>
      <c r="M163" s="33"/>
      <c r="N163" s="36"/>
      <c r="O163" s="33"/>
      <c r="P163" s="36"/>
      <c r="Q163" s="33"/>
      <c r="R163" s="36"/>
      <c r="S163" s="33"/>
      <c r="T163" s="36"/>
      <c r="U163" s="33"/>
      <c r="V163" s="36"/>
      <c r="W163" s="33"/>
      <c r="X163" s="36"/>
      <c r="Y163" s="33"/>
      <c r="Z163" s="37"/>
      <c r="AA163" s="37"/>
      <c r="AB163" s="37"/>
      <c r="AC163" s="4"/>
      <c r="AD163" s="4"/>
      <c r="AE163" s="4"/>
    </row>
    <row r="164" spans="2:31" ht="15.75">
      <c r="B164" s="38"/>
      <c r="C164" s="34"/>
      <c r="D164" s="34"/>
      <c r="E164" s="34"/>
      <c r="F164" s="36"/>
      <c r="G164" s="29"/>
      <c r="H164" s="36"/>
      <c r="I164" s="29"/>
      <c r="J164" s="36"/>
      <c r="K164" s="29"/>
      <c r="L164" s="36"/>
      <c r="M164" s="29"/>
      <c r="N164" s="36"/>
      <c r="O164" s="29"/>
      <c r="P164" s="36"/>
      <c r="Q164" s="29"/>
      <c r="R164" s="36"/>
      <c r="S164" s="29"/>
      <c r="T164" s="36"/>
      <c r="U164" s="29"/>
      <c r="V164" s="36"/>
      <c r="W164" s="29"/>
      <c r="X164" s="36"/>
      <c r="Y164" s="29"/>
      <c r="Z164" s="37"/>
      <c r="AA164" s="37"/>
      <c r="AB164" s="37"/>
      <c r="AC164" s="4"/>
      <c r="AD164" s="4"/>
      <c r="AE164" s="4"/>
    </row>
    <row r="165" spans="2:31" ht="15">
      <c r="B165" s="35"/>
      <c r="C165" s="34"/>
      <c r="D165" s="34"/>
      <c r="E165" s="34"/>
      <c r="F165" s="36"/>
      <c r="G165" s="33"/>
      <c r="H165" s="36"/>
      <c r="I165" s="33"/>
      <c r="J165" s="36"/>
      <c r="K165" s="33"/>
      <c r="L165" s="36"/>
      <c r="M165" s="33"/>
      <c r="N165" s="36"/>
      <c r="O165" s="33"/>
      <c r="P165" s="36"/>
      <c r="Q165" s="33"/>
      <c r="R165" s="36"/>
      <c r="S165" s="33"/>
      <c r="T165" s="36"/>
      <c r="U165" s="33"/>
      <c r="V165" s="36"/>
      <c r="W165" s="33"/>
      <c r="X165" s="36"/>
      <c r="Y165" s="33"/>
      <c r="Z165" s="37"/>
      <c r="AA165" s="37"/>
      <c r="AB165" s="37"/>
      <c r="AC165" s="4"/>
      <c r="AD165" s="4"/>
      <c r="AE165" s="4"/>
    </row>
    <row r="166" spans="2:31" ht="15.75">
      <c r="B166" s="38"/>
      <c r="C166" s="34"/>
      <c r="D166" s="34"/>
      <c r="E166" s="34"/>
      <c r="F166" s="36"/>
      <c r="G166" s="29"/>
      <c r="H166" s="36"/>
      <c r="I166" s="29"/>
      <c r="J166" s="36"/>
      <c r="K166" s="29"/>
      <c r="L166" s="36"/>
      <c r="M166" s="29"/>
      <c r="N166" s="36"/>
      <c r="O166" s="29"/>
      <c r="P166" s="36"/>
      <c r="Q166" s="29"/>
      <c r="R166" s="36"/>
      <c r="S166" s="29"/>
      <c r="T166" s="36"/>
      <c r="U166" s="29"/>
      <c r="V166" s="36"/>
      <c r="W166" s="29"/>
      <c r="X166" s="36"/>
      <c r="Y166" s="29"/>
      <c r="Z166" s="37"/>
      <c r="AA166" s="37"/>
      <c r="AB166" s="37"/>
      <c r="AC166" s="4"/>
      <c r="AD166" s="4"/>
      <c r="AE166" s="4"/>
    </row>
    <row r="167" spans="2:31" ht="15">
      <c r="B167" s="35"/>
      <c r="C167" s="34"/>
      <c r="D167" s="34"/>
      <c r="E167" s="34"/>
      <c r="F167" s="36"/>
      <c r="G167" s="33"/>
      <c r="H167" s="36"/>
      <c r="I167" s="33"/>
      <c r="J167" s="36"/>
      <c r="K167" s="33"/>
      <c r="L167" s="36"/>
      <c r="M167" s="33"/>
      <c r="N167" s="36"/>
      <c r="O167" s="33"/>
      <c r="P167" s="36"/>
      <c r="Q167" s="33"/>
      <c r="R167" s="36"/>
      <c r="S167" s="33"/>
      <c r="T167" s="36"/>
      <c r="U167" s="33"/>
      <c r="V167" s="36"/>
      <c r="W167" s="33"/>
      <c r="X167" s="36"/>
      <c r="Y167" s="33"/>
      <c r="Z167" s="37"/>
      <c r="AA167" s="37"/>
      <c r="AB167" s="37"/>
      <c r="AC167" s="4"/>
      <c r="AD167" s="4"/>
      <c r="AE167" s="4"/>
    </row>
    <row r="168" spans="2:31" ht="15.75">
      <c r="B168" s="38"/>
      <c r="C168" s="34"/>
      <c r="D168" s="34"/>
      <c r="E168" s="34"/>
      <c r="F168" s="36"/>
      <c r="G168" s="29"/>
      <c r="H168" s="36"/>
      <c r="I168" s="29"/>
      <c r="J168" s="36"/>
      <c r="K168" s="29"/>
      <c r="L168" s="36"/>
      <c r="M168" s="29"/>
      <c r="N168" s="36"/>
      <c r="O168" s="29"/>
      <c r="P168" s="36"/>
      <c r="Q168" s="29"/>
      <c r="R168" s="36"/>
      <c r="S168" s="29"/>
      <c r="T168" s="36"/>
      <c r="U168" s="29"/>
      <c r="V168" s="36"/>
      <c r="W168" s="29"/>
      <c r="X168" s="36"/>
      <c r="Y168" s="29"/>
      <c r="Z168" s="37"/>
      <c r="AA168" s="37"/>
      <c r="AB168" s="37"/>
      <c r="AC168" s="4"/>
      <c r="AD168" s="4"/>
      <c r="AE168" s="4"/>
    </row>
    <row r="169" spans="2:31" ht="15">
      <c r="B169" s="35"/>
      <c r="C169" s="34"/>
      <c r="D169" s="34"/>
      <c r="E169" s="34"/>
      <c r="F169" s="36"/>
      <c r="G169" s="33"/>
      <c r="H169" s="36"/>
      <c r="I169" s="33"/>
      <c r="J169" s="36"/>
      <c r="K169" s="33"/>
      <c r="L169" s="36"/>
      <c r="M169" s="33"/>
      <c r="N169" s="36"/>
      <c r="O169" s="33"/>
      <c r="P169" s="36"/>
      <c r="Q169" s="33"/>
      <c r="R169" s="36"/>
      <c r="S169" s="33"/>
      <c r="T169" s="36"/>
      <c r="U169" s="33"/>
      <c r="V169" s="36"/>
      <c r="W169" s="33"/>
      <c r="X169" s="36"/>
      <c r="Y169" s="33"/>
      <c r="Z169" s="37"/>
      <c r="AA169" s="37"/>
      <c r="AB169" s="37"/>
      <c r="AC169" s="4"/>
      <c r="AD169" s="4"/>
      <c r="AE169" s="4"/>
    </row>
    <row r="170" spans="2:31" ht="15.75">
      <c r="B170" s="38"/>
      <c r="C170" s="34"/>
      <c r="D170" s="34"/>
      <c r="E170" s="34"/>
      <c r="F170" s="36"/>
      <c r="G170" s="29"/>
      <c r="H170" s="36"/>
      <c r="I170" s="29"/>
      <c r="J170" s="36"/>
      <c r="K170" s="29"/>
      <c r="L170" s="36"/>
      <c r="M170" s="29"/>
      <c r="N170" s="36"/>
      <c r="O170" s="29"/>
      <c r="P170" s="36"/>
      <c r="Q170" s="29"/>
      <c r="R170" s="36"/>
      <c r="S170" s="29"/>
      <c r="T170" s="36"/>
      <c r="U170" s="29"/>
      <c r="V170" s="36"/>
      <c r="W170" s="29"/>
      <c r="X170" s="36"/>
      <c r="Y170" s="29"/>
      <c r="Z170" s="37"/>
      <c r="AA170" s="37"/>
      <c r="AB170" s="37"/>
      <c r="AC170" s="4"/>
      <c r="AD170" s="4"/>
      <c r="AE170" s="4"/>
    </row>
    <row r="171" spans="2:31" ht="15">
      <c r="B171" s="35"/>
      <c r="C171" s="34"/>
      <c r="D171" s="34"/>
      <c r="E171" s="34"/>
      <c r="F171" s="36"/>
      <c r="G171" s="33"/>
      <c r="H171" s="36"/>
      <c r="I171" s="33"/>
      <c r="J171" s="36"/>
      <c r="K171" s="33"/>
      <c r="L171" s="36"/>
      <c r="M171" s="33"/>
      <c r="N171" s="36"/>
      <c r="O171" s="33"/>
      <c r="P171" s="36"/>
      <c r="Q171" s="33"/>
      <c r="R171" s="36"/>
      <c r="S171" s="33"/>
      <c r="T171" s="36"/>
      <c r="U171" s="33"/>
      <c r="V171" s="36"/>
      <c r="W171" s="33"/>
      <c r="X171" s="36"/>
      <c r="Y171" s="33"/>
      <c r="Z171" s="37"/>
      <c r="AA171" s="37"/>
      <c r="AB171" s="37"/>
      <c r="AC171" s="4"/>
      <c r="AD171" s="4"/>
      <c r="AE171" s="4"/>
    </row>
    <row r="172" spans="2:31" ht="15.75">
      <c r="B172" s="38"/>
      <c r="C172" s="34"/>
      <c r="D172" s="34"/>
      <c r="E172" s="34"/>
      <c r="F172" s="36"/>
      <c r="G172" s="29"/>
      <c r="H172" s="36"/>
      <c r="I172" s="29"/>
      <c r="J172" s="36"/>
      <c r="K172" s="29"/>
      <c r="L172" s="36"/>
      <c r="M172" s="29"/>
      <c r="N172" s="36"/>
      <c r="O172" s="29"/>
      <c r="P172" s="36"/>
      <c r="Q172" s="29"/>
      <c r="R172" s="36"/>
      <c r="S172" s="29"/>
      <c r="T172" s="36"/>
      <c r="U172" s="29"/>
      <c r="V172" s="36"/>
      <c r="W172" s="29"/>
      <c r="X172" s="36"/>
      <c r="Y172" s="29"/>
      <c r="Z172" s="37"/>
      <c r="AA172" s="37"/>
      <c r="AB172" s="37"/>
      <c r="AC172" s="4"/>
      <c r="AD172" s="4"/>
      <c r="AE172" s="4"/>
    </row>
    <row r="173" spans="2:31" ht="15">
      <c r="B173" s="35"/>
      <c r="C173" s="34"/>
      <c r="D173" s="34"/>
      <c r="E173" s="34"/>
      <c r="F173" s="36"/>
      <c r="G173" s="33"/>
      <c r="H173" s="36"/>
      <c r="I173" s="33"/>
      <c r="J173" s="36"/>
      <c r="K173" s="33"/>
      <c r="L173" s="36"/>
      <c r="M173" s="33"/>
      <c r="N173" s="36"/>
      <c r="O173" s="33"/>
      <c r="P173" s="36"/>
      <c r="Q173" s="33"/>
      <c r="R173" s="36"/>
      <c r="S173" s="33"/>
      <c r="T173" s="36"/>
      <c r="U173" s="33"/>
      <c r="V173" s="36"/>
      <c r="W173" s="33"/>
      <c r="X173" s="36"/>
      <c r="Y173" s="33"/>
      <c r="Z173" s="37"/>
      <c r="AA173" s="37"/>
      <c r="AB173" s="37"/>
      <c r="AC173" s="4"/>
      <c r="AD173" s="4"/>
      <c r="AE173" s="4"/>
    </row>
    <row r="174" spans="2:31" ht="15.75">
      <c r="B174" s="38"/>
      <c r="C174" s="34"/>
      <c r="D174" s="34"/>
      <c r="E174" s="34"/>
      <c r="F174" s="36"/>
      <c r="G174" s="29"/>
      <c r="H174" s="36"/>
      <c r="I174" s="29"/>
      <c r="J174" s="36"/>
      <c r="K174" s="29"/>
      <c r="L174" s="36"/>
      <c r="M174" s="29"/>
      <c r="N174" s="36"/>
      <c r="O174" s="29"/>
      <c r="P174" s="36"/>
      <c r="Q174" s="29"/>
      <c r="R174" s="36"/>
      <c r="S174" s="29"/>
      <c r="T174" s="36"/>
      <c r="U174" s="29"/>
      <c r="V174" s="36"/>
      <c r="W174" s="29"/>
      <c r="X174" s="36"/>
      <c r="Y174" s="29"/>
      <c r="Z174" s="37"/>
      <c r="AA174" s="37"/>
      <c r="AB174" s="37"/>
      <c r="AC174" s="4"/>
      <c r="AD174" s="4"/>
      <c r="AE174" s="4"/>
    </row>
    <row r="175" spans="2:31" ht="15">
      <c r="B175" s="35"/>
      <c r="C175" s="34"/>
      <c r="D175" s="34"/>
      <c r="E175" s="34"/>
      <c r="F175" s="36"/>
      <c r="G175" s="33"/>
      <c r="H175" s="36"/>
      <c r="I175" s="33"/>
      <c r="J175" s="36"/>
      <c r="K175" s="33"/>
      <c r="L175" s="36"/>
      <c r="M175" s="33"/>
      <c r="N175" s="36"/>
      <c r="O175" s="33"/>
      <c r="P175" s="36"/>
      <c r="Q175" s="33"/>
      <c r="R175" s="36"/>
      <c r="S175" s="33"/>
      <c r="T175" s="36"/>
      <c r="U175" s="33"/>
      <c r="V175" s="36"/>
      <c r="W175" s="33"/>
      <c r="X175" s="36"/>
      <c r="Y175" s="33"/>
      <c r="Z175" s="37"/>
      <c r="AA175" s="37"/>
      <c r="AB175" s="37"/>
      <c r="AC175" s="4"/>
      <c r="AD175" s="4"/>
      <c r="AE175" s="4"/>
    </row>
    <row r="176" spans="2:31" ht="15.75">
      <c r="B176" s="38"/>
      <c r="C176" s="34"/>
      <c r="D176" s="34"/>
      <c r="E176" s="34"/>
      <c r="F176" s="36"/>
      <c r="G176" s="29"/>
      <c r="H176" s="36"/>
      <c r="I176" s="29"/>
      <c r="J176" s="36"/>
      <c r="K176" s="29"/>
      <c r="L176" s="36"/>
      <c r="M176" s="29"/>
      <c r="N176" s="36"/>
      <c r="O176" s="29"/>
      <c r="P176" s="36"/>
      <c r="Q176" s="29"/>
      <c r="R176" s="36"/>
      <c r="S176" s="29"/>
      <c r="T176" s="36"/>
      <c r="U176" s="29"/>
      <c r="V176" s="36"/>
      <c r="W176" s="29"/>
      <c r="X176" s="36"/>
      <c r="Y176" s="29"/>
      <c r="Z176" s="37"/>
      <c r="AA176" s="37"/>
      <c r="AB176" s="37"/>
      <c r="AC176" s="4"/>
      <c r="AD176" s="4"/>
      <c r="AE176" s="4"/>
    </row>
    <row r="177" spans="2:31" ht="15">
      <c r="B177" s="35"/>
      <c r="C177" s="34"/>
      <c r="D177" s="34"/>
      <c r="E177" s="34"/>
      <c r="F177" s="36"/>
      <c r="G177" s="33"/>
      <c r="H177" s="36"/>
      <c r="I177" s="33"/>
      <c r="J177" s="36"/>
      <c r="K177" s="33"/>
      <c r="L177" s="36"/>
      <c r="M177" s="33"/>
      <c r="N177" s="36"/>
      <c r="O177" s="33"/>
      <c r="P177" s="36"/>
      <c r="Q177" s="33"/>
      <c r="R177" s="36"/>
      <c r="S177" s="33"/>
      <c r="T177" s="36"/>
      <c r="U177" s="33"/>
      <c r="V177" s="36"/>
      <c r="W177" s="33"/>
      <c r="X177" s="36"/>
      <c r="Y177" s="33"/>
      <c r="Z177" s="37"/>
      <c r="AA177" s="37"/>
      <c r="AB177" s="37"/>
      <c r="AC177" s="4"/>
      <c r="AD177" s="4"/>
      <c r="AE177" s="4"/>
    </row>
    <row r="178" spans="2:31" ht="15.75">
      <c r="B178" s="38"/>
      <c r="C178" s="34"/>
      <c r="D178" s="34"/>
      <c r="E178" s="34"/>
      <c r="F178" s="36"/>
      <c r="G178" s="29"/>
      <c r="H178" s="36"/>
      <c r="I178" s="29"/>
      <c r="J178" s="36"/>
      <c r="K178" s="29"/>
      <c r="L178" s="36"/>
      <c r="M178" s="29"/>
      <c r="N178" s="36"/>
      <c r="O178" s="29"/>
      <c r="P178" s="36"/>
      <c r="Q178" s="29"/>
      <c r="R178" s="36"/>
      <c r="S178" s="29"/>
      <c r="T178" s="36"/>
      <c r="U178" s="29"/>
      <c r="V178" s="36"/>
      <c r="W178" s="29"/>
      <c r="X178" s="36"/>
      <c r="Y178" s="29"/>
      <c r="Z178" s="37"/>
      <c r="AA178" s="37"/>
      <c r="AB178" s="37"/>
      <c r="AC178" s="4"/>
      <c r="AD178" s="4"/>
      <c r="AE178" s="4"/>
    </row>
    <row r="179" spans="2:31" ht="15">
      <c r="B179" s="35"/>
      <c r="C179" s="34"/>
      <c r="D179" s="34"/>
      <c r="E179" s="34"/>
      <c r="F179" s="36"/>
      <c r="G179" s="33"/>
      <c r="H179" s="36"/>
      <c r="I179" s="33"/>
      <c r="J179" s="36"/>
      <c r="K179" s="33"/>
      <c r="L179" s="36"/>
      <c r="M179" s="33"/>
      <c r="N179" s="36"/>
      <c r="O179" s="33"/>
      <c r="P179" s="36"/>
      <c r="Q179" s="33"/>
      <c r="R179" s="36"/>
      <c r="S179" s="33"/>
      <c r="T179" s="36"/>
      <c r="U179" s="33"/>
      <c r="V179" s="36"/>
      <c r="W179" s="33"/>
      <c r="X179" s="36"/>
      <c r="Y179" s="33"/>
      <c r="Z179" s="37"/>
      <c r="AA179" s="37"/>
      <c r="AB179" s="37"/>
      <c r="AC179" s="4"/>
      <c r="AD179" s="4"/>
      <c r="AE179" s="4"/>
    </row>
    <row r="180" spans="2:31" ht="15.75">
      <c r="B180" s="38"/>
      <c r="C180" s="34"/>
      <c r="D180" s="34"/>
      <c r="E180" s="34"/>
      <c r="F180" s="36"/>
      <c r="G180" s="29"/>
      <c r="H180" s="36"/>
      <c r="I180" s="29"/>
      <c r="J180" s="36"/>
      <c r="K180" s="29"/>
      <c r="L180" s="36"/>
      <c r="M180" s="29"/>
      <c r="N180" s="36"/>
      <c r="O180" s="29"/>
      <c r="P180" s="36"/>
      <c r="Q180" s="29"/>
      <c r="R180" s="36"/>
      <c r="S180" s="29"/>
      <c r="T180" s="36"/>
      <c r="U180" s="29"/>
      <c r="V180" s="36"/>
      <c r="W180" s="29"/>
      <c r="X180" s="36"/>
      <c r="Y180" s="29"/>
      <c r="Z180" s="37"/>
      <c r="AA180" s="37"/>
      <c r="AB180" s="37"/>
      <c r="AC180" s="4"/>
      <c r="AD180" s="4"/>
      <c r="AE180" s="4"/>
    </row>
    <row r="181" spans="2:31" ht="15">
      <c r="B181" s="35"/>
      <c r="C181" s="34"/>
      <c r="D181" s="34"/>
      <c r="E181" s="34"/>
      <c r="F181" s="36"/>
      <c r="G181" s="33"/>
      <c r="H181" s="36"/>
      <c r="I181" s="33"/>
      <c r="J181" s="36"/>
      <c r="K181" s="33"/>
      <c r="L181" s="36"/>
      <c r="M181" s="33"/>
      <c r="N181" s="36"/>
      <c r="O181" s="33"/>
      <c r="P181" s="36"/>
      <c r="Q181" s="33"/>
      <c r="R181" s="36"/>
      <c r="S181" s="33"/>
      <c r="T181" s="36"/>
      <c r="U181" s="33"/>
      <c r="V181" s="36"/>
      <c r="W181" s="33"/>
      <c r="X181" s="36"/>
      <c r="Y181" s="33"/>
      <c r="Z181" s="37"/>
      <c r="AA181" s="37"/>
      <c r="AB181" s="37"/>
      <c r="AC181" s="4"/>
      <c r="AD181" s="4"/>
      <c r="AE181" s="4"/>
    </row>
    <row r="182" spans="2:31" ht="15.75">
      <c r="B182" s="38"/>
      <c r="C182" s="34"/>
      <c r="D182" s="34"/>
      <c r="E182" s="34"/>
      <c r="F182" s="36"/>
      <c r="G182" s="29"/>
      <c r="H182" s="36"/>
      <c r="I182" s="29"/>
      <c r="J182" s="36"/>
      <c r="K182" s="29"/>
      <c r="L182" s="36"/>
      <c r="M182" s="29"/>
      <c r="N182" s="36"/>
      <c r="O182" s="29"/>
      <c r="P182" s="36"/>
      <c r="Q182" s="29"/>
      <c r="R182" s="36"/>
      <c r="S182" s="29"/>
      <c r="T182" s="36"/>
      <c r="U182" s="29"/>
      <c r="V182" s="36"/>
      <c r="W182" s="29"/>
      <c r="X182" s="36"/>
      <c r="Y182" s="29"/>
      <c r="Z182" s="37"/>
      <c r="AA182" s="37"/>
      <c r="AB182" s="37"/>
      <c r="AC182" s="4"/>
      <c r="AD182" s="4"/>
      <c r="AE182" s="4"/>
    </row>
    <row r="183" spans="2:31" ht="15">
      <c r="B183" s="35"/>
      <c r="C183" s="34"/>
      <c r="D183" s="34"/>
      <c r="E183" s="34"/>
      <c r="F183" s="36"/>
      <c r="G183" s="33"/>
      <c r="H183" s="36"/>
      <c r="I183" s="33"/>
      <c r="J183" s="36"/>
      <c r="K183" s="33"/>
      <c r="L183" s="36"/>
      <c r="M183" s="33"/>
      <c r="N183" s="36"/>
      <c r="O183" s="33"/>
      <c r="P183" s="36"/>
      <c r="Q183" s="33"/>
      <c r="R183" s="36"/>
      <c r="S183" s="33"/>
      <c r="T183" s="36"/>
      <c r="U183" s="33"/>
      <c r="V183" s="36"/>
      <c r="W183" s="33"/>
      <c r="X183" s="36"/>
      <c r="Y183" s="33"/>
      <c r="Z183" s="37"/>
      <c r="AA183" s="37"/>
      <c r="AB183" s="37"/>
      <c r="AC183" s="4"/>
      <c r="AD183" s="4"/>
      <c r="AE183" s="4"/>
    </row>
    <row r="184" spans="2:31" ht="15.75">
      <c r="B184" s="38"/>
      <c r="C184" s="34"/>
      <c r="D184" s="34"/>
      <c r="E184" s="34"/>
      <c r="F184" s="36"/>
      <c r="G184" s="29"/>
      <c r="H184" s="36"/>
      <c r="I184" s="29"/>
      <c r="J184" s="36"/>
      <c r="K184" s="29"/>
      <c r="L184" s="36"/>
      <c r="M184" s="29"/>
      <c r="N184" s="36"/>
      <c r="O184" s="29"/>
      <c r="P184" s="36"/>
      <c r="Q184" s="29"/>
      <c r="R184" s="36"/>
      <c r="S184" s="29"/>
      <c r="T184" s="36"/>
      <c r="U184" s="29"/>
      <c r="V184" s="36"/>
      <c r="W184" s="29"/>
      <c r="X184" s="36"/>
      <c r="Y184" s="29"/>
      <c r="Z184" s="37"/>
      <c r="AA184" s="37"/>
      <c r="AB184" s="37"/>
      <c r="AC184" s="4"/>
      <c r="AD184" s="4"/>
      <c r="AE184" s="4"/>
    </row>
    <row r="185" spans="2:31" ht="15">
      <c r="B185" s="35"/>
      <c r="C185" s="34"/>
      <c r="D185" s="34"/>
      <c r="E185" s="34"/>
      <c r="F185" s="36"/>
      <c r="G185" s="33"/>
      <c r="H185" s="36"/>
      <c r="I185" s="33"/>
      <c r="J185" s="36"/>
      <c r="K185" s="33"/>
      <c r="L185" s="36"/>
      <c r="M185" s="33"/>
      <c r="N185" s="36"/>
      <c r="O185" s="33"/>
      <c r="P185" s="36"/>
      <c r="Q185" s="33"/>
      <c r="R185" s="36"/>
      <c r="S185" s="33"/>
      <c r="T185" s="36"/>
      <c r="U185" s="33"/>
      <c r="V185" s="36"/>
      <c r="W185" s="33"/>
      <c r="X185" s="36"/>
      <c r="Y185" s="33"/>
      <c r="Z185" s="37"/>
      <c r="AA185" s="37"/>
      <c r="AB185" s="37"/>
      <c r="AC185" s="4"/>
      <c r="AD185" s="4"/>
      <c r="AE185" s="4"/>
    </row>
    <row r="186" spans="2:31" ht="15.75">
      <c r="B186" s="38"/>
      <c r="C186" s="34"/>
      <c r="D186" s="34"/>
      <c r="E186" s="34"/>
      <c r="F186" s="36"/>
      <c r="G186" s="29"/>
      <c r="H186" s="36"/>
      <c r="I186" s="29"/>
      <c r="J186" s="36"/>
      <c r="K186" s="29"/>
      <c r="L186" s="36"/>
      <c r="M186" s="29"/>
      <c r="N186" s="36"/>
      <c r="O186" s="29"/>
      <c r="P186" s="36"/>
      <c r="Q186" s="29"/>
      <c r="R186" s="36"/>
      <c r="S186" s="29"/>
      <c r="T186" s="36"/>
      <c r="U186" s="29"/>
      <c r="V186" s="36"/>
      <c r="W186" s="29"/>
      <c r="X186" s="36"/>
      <c r="Y186" s="29"/>
      <c r="Z186" s="37"/>
      <c r="AA186" s="37"/>
      <c r="AB186" s="37"/>
      <c r="AC186" s="4"/>
      <c r="AD186" s="4"/>
      <c r="AE186" s="4"/>
    </row>
    <row r="187" spans="2:31" ht="15">
      <c r="B187" s="35"/>
      <c r="C187" s="34"/>
      <c r="D187" s="34"/>
      <c r="E187" s="34"/>
      <c r="F187" s="36"/>
      <c r="G187" s="33"/>
      <c r="H187" s="36"/>
      <c r="I187" s="33"/>
      <c r="J187" s="36"/>
      <c r="K187" s="33"/>
      <c r="L187" s="36"/>
      <c r="M187" s="33"/>
      <c r="N187" s="36"/>
      <c r="O187" s="33"/>
      <c r="P187" s="36"/>
      <c r="Q187" s="33"/>
      <c r="R187" s="36"/>
      <c r="S187" s="33"/>
      <c r="T187" s="36"/>
      <c r="U187" s="33"/>
      <c r="V187" s="36"/>
      <c r="W187" s="33"/>
      <c r="X187" s="36"/>
      <c r="Y187" s="33"/>
      <c r="Z187" s="37"/>
      <c r="AA187" s="37"/>
      <c r="AB187" s="37"/>
      <c r="AC187" s="4"/>
      <c r="AD187" s="4"/>
      <c r="AE187" s="4"/>
    </row>
    <row r="188" spans="2:31" ht="15.75">
      <c r="B188" s="38"/>
      <c r="C188" s="34"/>
      <c r="D188" s="34"/>
      <c r="E188" s="34"/>
      <c r="F188" s="36"/>
      <c r="G188" s="29"/>
      <c r="H188" s="36"/>
      <c r="I188" s="29"/>
      <c r="J188" s="36"/>
      <c r="K188" s="29"/>
      <c r="L188" s="36"/>
      <c r="M188" s="29"/>
      <c r="N188" s="36"/>
      <c r="O188" s="29"/>
      <c r="P188" s="36"/>
      <c r="Q188" s="29"/>
      <c r="R188" s="36"/>
      <c r="S188" s="29"/>
      <c r="T188" s="36"/>
      <c r="U188" s="29"/>
      <c r="V188" s="36"/>
      <c r="W188" s="29"/>
      <c r="X188" s="36"/>
      <c r="Y188" s="29"/>
      <c r="Z188" s="37"/>
      <c r="AA188" s="37"/>
      <c r="AB188" s="37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mergeCells count="574">
    <mergeCell ref="AB67:AB68"/>
    <mergeCell ref="AB69:AB70"/>
    <mergeCell ref="AB59:AB60"/>
    <mergeCell ref="AB61:AB62"/>
    <mergeCell ref="AB63:AB64"/>
    <mergeCell ref="AB65:AB66"/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Z61:Z62"/>
    <mergeCell ref="AA61:AA62"/>
    <mergeCell ref="J37:J38"/>
    <mergeCell ref="L37:L38"/>
    <mergeCell ref="N37:N38"/>
    <mergeCell ref="H35:H36"/>
    <mergeCell ref="F37:F38"/>
    <mergeCell ref="H37:H38"/>
    <mergeCell ref="J35:J36"/>
    <mergeCell ref="B59:B60"/>
    <mergeCell ref="B55:B56"/>
    <mergeCell ref="B51:B52"/>
    <mergeCell ref="B47:B48"/>
    <mergeCell ref="B57:B58"/>
    <mergeCell ref="C57:C58"/>
    <mergeCell ref="D57:D58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E55:E56"/>
    <mergeCell ref="B49:B50"/>
    <mergeCell ref="C49:C50"/>
    <mergeCell ref="D49:D50"/>
    <mergeCell ref="E49:E50"/>
    <mergeCell ref="E47:E48"/>
    <mergeCell ref="B45:B46"/>
    <mergeCell ref="C45:C46"/>
    <mergeCell ref="D45:D46"/>
    <mergeCell ref="E45:E46"/>
    <mergeCell ref="B41:B42"/>
    <mergeCell ref="C41:C42"/>
    <mergeCell ref="D41:D42"/>
    <mergeCell ref="C47:C48"/>
    <mergeCell ref="D47:D48"/>
    <mergeCell ref="B43:B44"/>
    <mergeCell ref="C43:C44"/>
    <mergeCell ref="D43:D44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E31:E32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5:C26"/>
    <mergeCell ref="D25:D26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7:A8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P7:P8"/>
    <mergeCell ref="R7:R8"/>
    <mergeCell ref="P53:P54"/>
    <mergeCell ref="R29:R30"/>
    <mergeCell ref="P27:P28"/>
    <mergeCell ref="R27:R28"/>
    <mergeCell ref="R19:R20"/>
    <mergeCell ref="R21:R22"/>
    <mergeCell ref="R17:R18"/>
    <mergeCell ref="P9:P10"/>
    <mergeCell ref="AA67:AA68"/>
    <mergeCell ref="D7:D8"/>
    <mergeCell ref="E7:E8"/>
    <mergeCell ref="D9:D10"/>
    <mergeCell ref="E9:E10"/>
    <mergeCell ref="E17:E18"/>
    <mergeCell ref="E19:E20"/>
    <mergeCell ref="E43:E44"/>
    <mergeCell ref="P29:P30"/>
    <mergeCell ref="N7:N8"/>
    <mergeCell ref="T31:T32"/>
    <mergeCell ref="AA31:AA32"/>
    <mergeCell ref="AA29:AA30"/>
    <mergeCell ref="V31:V32"/>
    <mergeCell ref="X31:X32"/>
    <mergeCell ref="Z31:Z32"/>
    <mergeCell ref="V29:V30"/>
    <mergeCell ref="X29:X30"/>
    <mergeCell ref="Z29:Z30"/>
    <mergeCell ref="AA65:AA66"/>
    <mergeCell ref="X65:X66"/>
    <mergeCell ref="AA69:AA70"/>
    <mergeCell ref="T29:T30"/>
    <mergeCell ref="V33:V34"/>
    <mergeCell ref="Z59:Z60"/>
    <mergeCell ref="AA59:AA60"/>
    <mergeCell ref="T57:T58"/>
    <mergeCell ref="Z57:Z58"/>
    <mergeCell ref="AA57:AA58"/>
    <mergeCell ref="X57:X58"/>
    <mergeCell ref="X59:X60"/>
    <mergeCell ref="Z55:Z56"/>
    <mergeCell ref="AA55:AA56"/>
    <mergeCell ref="T53:T54"/>
    <mergeCell ref="Z53:Z54"/>
    <mergeCell ref="AA53:AA54"/>
    <mergeCell ref="X55:X56"/>
    <mergeCell ref="V55:V56"/>
    <mergeCell ref="T55:T56"/>
    <mergeCell ref="AA51:AA52"/>
    <mergeCell ref="T49:T50"/>
    <mergeCell ref="Z49:Z50"/>
    <mergeCell ref="AA49:AA50"/>
    <mergeCell ref="X49:X50"/>
    <mergeCell ref="X51:X52"/>
    <mergeCell ref="Z51:Z52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23:T24"/>
    <mergeCell ref="R23:R24"/>
    <mergeCell ref="R25:R26"/>
    <mergeCell ref="J23:J24"/>
    <mergeCell ref="J25:J26"/>
    <mergeCell ref="L25:L26"/>
    <mergeCell ref="N25:N26"/>
    <mergeCell ref="P25:P26"/>
    <mergeCell ref="L23:L24"/>
    <mergeCell ref="N23:N24"/>
    <mergeCell ref="T7:T8"/>
    <mergeCell ref="T5:U5"/>
    <mergeCell ref="T11:T12"/>
    <mergeCell ref="T15:T16"/>
    <mergeCell ref="F11:F12"/>
    <mergeCell ref="F13:F14"/>
    <mergeCell ref="F15:F16"/>
    <mergeCell ref="H25:H26"/>
    <mergeCell ref="H23:H24"/>
    <mergeCell ref="H21:H22"/>
    <mergeCell ref="H11:H12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19:P20"/>
    <mergeCell ref="N19:N20"/>
    <mergeCell ref="P23:P24"/>
    <mergeCell ref="P21:P22"/>
    <mergeCell ref="J21:J22"/>
    <mergeCell ref="L21:L22"/>
    <mergeCell ref="N21:N22"/>
    <mergeCell ref="H19:H20"/>
    <mergeCell ref="J19:J20"/>
    <mergeCell ref="L19:L20"/>
    <mergeCell ref="P17:P18"/>
    <mergeCell ref="L17:L18"/>
    <mergeCell ref="N17:N18"/>
    <mergeCell ref="H15:H16"/>
    <mergeCell ref="J15:J16"/>
    <mergeCell ref="H17:H18"/>
    <mergeCell ref="J17:J18"/>
    <mergeCell ref="L15:L16"/>
    <mergeCell ref="N15:N16"/>
    <mergeCell ref="P15:P16"/>
    <mergeCell ref="R15:R16"/>
    <mergeCell ref="H13:H14"/>
    <mergeCell ref="J13:J14"/>
    <mergeCell ref="L13:L14"/>
    <mergeCell ref="N13:N14"/>
    <mergeCell ref="P13:P14"/>
    <mergeCell ref="R13:R14"/>
    <mergeCell ref="J11:J12"/>
    <mergeCell ref="L11:L12"/>
    <mergeCell ref="N11:N12"/>
    <mergeCell ref="R9:R10"/>
    <mergeCell ref="P11:P12"/>
    <mergeCell ref="R11:R12"/>
    <mergeCell ref="F7:F8"/>
    <mergeCell ref="H7:H8"/>
    <mergeCell ref="J7:J8"/>
    <mergeCell ref="L7:L8"/>
    <mergeCell ref="H9:H10"/>
    <mergeCell ref="J9:J10"/>
    <mergeCell ref="L9:L10"/>
    <mergeCell ref="N9:N10"/>
    <mergeCell ref="F9:F10"/>
    <mergeCell ref="V7:V8"/>
    <mergeCell ref="X7:X8"/>
    <mergeCell ref="V5:W5"/>
    <mergeCell ref="X5:Y5"/>
    <mergeCell ref="B6:AB6"/>
    <mergeCell ref="F5:G5"/>
    <mergeCell ref="H5:I5"/>
    <mergeCell ref="AB4:AB5"/>
    <mergeCell ref="AB7:AB8"/>
    <mergeCell ref="Z7:Z8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13:V14"/>
    <mergeCell ref="X13:X14"/>
    <mergeCell ref="V15:V16"/>
    <mergeCell ref="X19:X20"/>
    <mergeCell ref="V21:V22"/>
    <mergeCell ref="X21:X22"/>
    <mergeCell ref="V17:V18"/>
    <mergeCell ref="X17:X18"/>
    <mergeCell ref="N31:N32"/>
    <mergeCell ref="B53:B54"/>
    <mergeCell ref="N53:N54"/>
    <mergeCell ref="T51:T52"/>
    <mergeCell ref="F53:F54"/>
    <mergeCell ref="H53:H54"/>
    <mergeCell ref="J53:J54"/>
    <mergeCell ref="L53:L54"/>
    <mergeCell ref="F51:F52"/>
    <mergeCell ref="H51:H52"/>
    <mergeCell ref="J51:J52"/>
    <mergeCell ref="V9:V10"/>
    <mergeCell ref="X9:X10"/>
    <mergeCell ref="V11:V12"/>
    <mergeCell ref="X11:X12"/>
    <mergeCell ref="AB9:AB10"/>
    <mergeCell ref="X25:X26"/>
    <mergeCell ref="V27:V28"/>
    <mergeCell ref="X27:X28"/>
    <mergeCell ref="Z13:Z14"/>
    <mergeCell ref="Z21:Z22"/>
    <mergeCell ref="Z27:Z28"/>
    <mergeCell ref="V19:V20"/>
    <mergeCell ref="Z15:Z16"/>
    <mergeCell ref="Z19:Z20"/>
    <mergeCell ref="Z25:Z26"/>
    <mergeCell ref="AA7:AA8"/>
    <mergeCell ref="Z9:Z10"/>
    <mergeCell ref="A1:AB1"/>
    <mergeCell ref="X3:AB3"/>
    <mergeCell ref="B3:W3"/>
    <mergeCell ref="K2:AB2"/>
    <mergeCell ref="Z4:Z5"/>
    <mergeCell ref="AA4:AA5"/>
    <mergeCell ref="Z23:Z24"/>
    <mergeCell ref="F31:F32"/>
    <mergeCell ref="H31:H32"/>
    <mergeCell ref="J31:J32"/>
    <mergeCell ref="L31:L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B35:B36"/>
    <mergeCell ref="C35:C36"/>
    <mergeCell ref="D35:D36"/>
    <mergeCell ref="F35:F36"/>
    <mergeCell ref="V35:V36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H41:H42"/>
    <mergeCell ref="J41:J42"/>
    <mergeCell ref="L41:L42"/>
    <mergeCell ref="N41:N42"/>
    <mergeCell ref="P41:P42"/>
    <mergeCell ref="R41:R42"/>
    <mergeCell ref="V41:V42"/>
    <mergeCell ref="F43:F44"/>
    <mergeCell ref="H43:H44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V45:V46"/>
    <mergeCell ref="F47:F48"/>
    <mergeCell ref="H47:H48"/>
    <mergeCell ref="J47:J48"/>
    <mergeCell ref="L47:L48"/>
    <mergeCell ref="N47:N48"/>
    <mergeCell ref="P47:P48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L51:L52"/>
    <mergeCell ref="N51:N52"/>
    <mergeCell ref="P51:P52"/>
    <mergeCell ref="R51:R52"/>
    <mergeCell ref="R53:R54"/>
    <mergeCell ref="V53:V54"/>
    <mergeCell ref="X53:X54"/>
    <mergeCell ref="F55:F56"/>
    <mergeCell ref="H55:H56"/>
    <mergeCell ref="J55:J56"/>
    <mergeCell ref="L55:L56"/>
    <mergeCell ref="N55:N56"/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V57:V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R61:R62"/>
    <mergeCell ref="V61:V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3:P64"/>
    <mergeCell ref="R63:R64"/>
    <mergeCell ref="V63:V64"/>
    <mergeCell ref="T63:T64"/>
    <mergeCell ref="F65:F66"/>
    <mergeCell ref="H65:H66"/>
    <mergeCell ref="J65:J66"/>
    <mergeCell ref="L65:L66"/>
    <mergeCell ref="B65:B66"/>
    <mergeCell ref="C65:C66"/>
    <mergeCell ref="D65:D66"/>
    <mergeCell ref="E65:E66"/>
    <mergeCell ref="N65:N66"/>
    <mergeCell ref="P65:P66"/>
    <mergeCell ref="R65:R66"/>
    <mergeCell ref="V65:V66"/>
    <mergeCell ref="T65:T66"/>
    <mergeCell ref="F67:F68"/>
    <mergeCell ref="H67:H68"/>
    <mergeCell ref="J67:J68"/>
    <mergeCell ref="L67:L68"/>
    <mergeCell ref="B67:B68"/>
    <mergeCell ref="C67:C68"/>
    <mergeCell ref="D67:D68"/>
    <mergeCell ref="E67:E68"/>
    <mergeCell ref="N67:N68"/>
    <mergeCell ref="P67:P68"/>
    <mergeCell ref="R67:R68"/>
    <mergeCell ref="V67:V68"/>
    <mergeCell ref="T67:T68"/>
    <mergeCell ref="F69:F70"/>
    <mergeCell ref="H69:H70"/>
    <mergeCell ref="J69:J70"/>
    <mergeCell ref="L69:L70"/>
    <mergeCell ref="B69:B70"/>
    <mergeCell ref="C69:C70"/>
    <mergeCell ref="D69:D70"/>
    <mergeCell ref="E69:E70"/>
    <mergeCell ref="N69:N70"/>
    <mergeCell ref="P69:P70"/>
    <mergeCell ref="R69:R70"/>
    <mergeCell ref="V69:V70"/>
    <mergeCell ref="T69:T70"/>
    <mergeCell ref="X63:X64"/>
    <mergeCell ref="X69:X70"/>
    <mergeCell ref="X67:X68"/>
    <mergeCell ref="Z69:Z70"/>
    <mergeCell ref="Z65:Z66"/>
    <mergeCell ref="Z67:Z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workbookViewId="0" topLeftCell="A1">
      <pane xSplit="5" ySplit="5" topLeftCell="F3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197" t="s">
        <v>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8" ht="36.75" customHeight="1" thickBot="1">
      <c r="A2" s="26"/>
      <c r="B2" s="212" t="s">
        <v>66</v>
      </c>
      <c r="C2" s="213"/>
      <c r="D2" s="213"/>
      <c r="E2" s="213"/>
      <c r="F2" s="213"/>
      <c r="G2" s="213"/>
      <c r="H2" s="213"/>
      <c r="I2" s="213"/>
      <c r="J2" s="213"/>
      <c r="K2" s="203" t="str">
        <f>HYPERLINK('[1]реквизиты'!$A$2)</f>
        <v>Первенство Сибирского Федерального округа по самбо среди юношей 1992-93 г.р.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5"/>
    </row>
    <row r="3" spans="1:30" ht="20.25" customHeight="1" thickBot="1">
      <c r="A3" s="27"/>
      <c r="B3" s="201" t="str">
        <f>HYPERLINK('[1]реквизиты'!$A$3)</f>
        <v>12-14 декабря 2009 г.   г.Новокузнецк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198" t="str">
        <f>HYPERLINK('пр.взв'!D4)</f>
        <v>В.к.   56    кг.</v>
      </c>
      <c r="Y3" s="199"/>
      <c r="Z3" s="199"/>
      <c r="AA3" s="199"/>
      <c r="AB3" s="200"/>
      <c r="AC3" s="17"/>
      <c r="AD3" s="17"/>
    </row>
    <row r="4" spans="1:34" ht="14.25" customHeight="1" thickBot="1">
      <c r="A4" s="236"/>
      <c r="B4" s="238" t="s">
        <v>5</v>
      </c>
      <c r="C4" s="240" t="s">
        <v>2</v>
      </c>
      <c r="D4" s="214" t="s">
        <v>3</v>
      </c>
      <c r="E4" s="216" t="s">
        <v>67</v>
      </c>
      <c r="F4" s="242" t="s">
        <v>6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  <c r="Y4" s="245"/>
      <c r="Z4" s="206" t="s">
        <v>7</v>
      </c>
      <c r="AA4" s="208" t="s">
        <v>70</v>
      </c>
      <c r="AB4" s="229" t="s">
        <v>21</v>
      </c>
      <c r="AC4" s="17"/>
      <c r="AD4" s="17"/>
      <c r="AH4" s="28"/>
    </row>
    <row r="5" spans="1:33" ht="15" customHeight="1" thickBot="1">
      <c r="A5" s="236"/>
      <c r="B5" s="239"/>
      <c r="C5" s="241"/>
      <c r="D5" s="215"/>
      <c r="E5" s="217"/>
      <c r="F5" s="223">
        <v>1</v>
      </c>
      <c r="G5" s="228"/>
      <c r="H5" s="223">
        <v>2</v>
      </c>
      <c r="I5" s="224"/>
      <c r="J5" s="237">
        <v>3</v>
      </c>
      <c r="K5" s="228"/>
      <c r="L5" s="223">
        <v>4</v>
      </c>
      <c r="M5" s="224"/>
      <c r="N5" s="237">
        <v>5</v>
      </c>
      <c r="O5" s="228"/>
      <c r="P5" s="223">
        <v>6</v>
      </c>
      <c r="Q5" s="224"/>
      <c r="R5" s="237">
        <v>7</v>
      </c>
      <c r="S5" s="228"/>
      <c r="T5" s="223" t="s">
        <v>209</v>
      </c>
      <c r="U5" s="224"/>
      <c r="V5" s="223" t="s">
        <v>211</v>
      </c>
      <c r="W5" s="224"/>
      <c r="X5" s="223" t="s">
        <v>210</v>
      </c>
      <c r="Y5" s="224"/>
      <c r="Z5" s="207"/>
      <c r="AA5" s="209"/>
      <c r="AB5" s="230"/>
      <c r="AC5" s="39"/>
      <c r="AD5" s="39"/>
      <c r="AE5" s="30"/>
      <c r="AF5" s="30"/>
      <c r="AG5" s="3"/>
    </row>
    <row r="6" spans="1:34" ht="12" customHeight="1" hidden="1">
      <c r="A6" s="246"/>
      <c r="B6" s="248">
        <v>1</v>
      </c>
      <c r="C6" s="250" t="str">
        <f>VLOOKUP(B6,'пр.взв'!B7:E28,2,FALSE)</f>
        <v>Аратин Амаду Васильевич</v>
      </c>
      <c r="D6" s="109" t="str">
        <f>VLOOKUP(B6,'пр.взв'!B7:F82,3,FALSE)</f>
        <v>12.08.1992,  1р</v>
      </c>
      <c r="E6" s="109" t="str">
        <f>VLOOKUP(B6,'пр.взв'!B7:G82,4,FALSE)</f>
        <v>СФО, р. Алтай</v>
      </c>
      <c r="F6" s="271">
        <v>2</v>
      </c>
      <c r="G6" s="59"/>
      <c r="H6" s="268"/>
      <c r="I6" s="59"/>
      <c r="J6" s="268"/>
      <c r="K6" s="59"/>
      <c r="L6" s="268"/>
      <c r="M6" s="59"/>
      <c r="N6" s="268"/>
      <c r="O6" s="59"/>
      <c r="P6" s="268"/>
      <c r="Q6" s="59"/>
      <c r="R6" s="268"/>
      <c r="S6" s="59"/>
      <c r="T6" s="268"/>
      <c r="U6" s="59"/>
      <c r="V6" s="268"/>
      <c r="W6" s="59"/>
      <c r="X6" s="268"/>
      <c r="Y6" s="59"/>
      <c r="Z6" s="157"/>
      <c r="AA6" s="195">
        <f>SUM(G6+I6+K6+M6+O6+Q6+S6+U6+W6+Y6)</f>
        <v>0</v>
      </c>
      <c r="AB6" s="195"/>
      <c r="AC6" s="37"/>
      <c r="AD6" s="37"/>
      <c r="AE6" s="37"/>
      <c r="AF6" s="37"/>
      <c r="AG6" s="37"/>
      <c r="AH6" s="37"/>
    </row>
    <row r="7" spans="1:34" ht="12" customHeight="1" hidden="1" thickBot="1">
      <c r="A7" s="252"/>
      <c r="B7" s="249"/>
      <c r="C7" s="251"/>
      <c r="D7" s="235"/>
      <c r="E7" s="235"/>
      <c r="F7" s="220"/>
      <c r="G7" s="75"/>
      <c r="H7" s="268"/>
      <c r="I7" s="25"/>
      <c r="J7" s="268"/>
      <c r="K7" s="25"/>
      <c r="L7" s="268"/>
      <c r="M7" s="25"/>
      <c r="N7" s="268"/>
      <c r="O7" s="25"/>
      <c r="P7" s="268"/>
      <c r="Q7" s="25"/>
      <c r="R7" s="268"/>
      <c r="S7" s="25"/>
      <c r="T7" s="268"/>
      <c r="U7" s="25"/>
      <c r="V7" s="268"/>
      <c r="W7" s="25"/>
      <c r="X7" s="268"/>
      <c r="Y7" s="25"/>
      <c r="Z7" s="158"/>
      <c r="AA7" s="196"/>
      <c r="AB7" s="196"/>
      <c r="AC7" s="37"/>
      <c r="AD7" s="37"/>
      <c r="AE7" s="37"/>
      <c r="AF7" s="37"/>
      <c r="AG7" s="37"/>
      <c r="AH7" s="37"/>
    </row>
    <row r="8" spans="1:34" ht="12" customHeight="1" hidden="1" thickTop="1">
      <c r="A8" s="246"/>
      <c r="B8" s="160">
        <v>2</v>
      </c>
      <c r="C8" s="162" t="str">
        <f>VLOOKUP(B8,'пр.взв'!B9:E30,2,FALSE)</f>
        <v>Ондар Начын Салимович</v>
      </c>
      <c r="D8" s="166" t="str">
        <f>VLOOKUP(B8,'пр.взв'!B9:F84,3,FALSE)</f>
        <v>28.09.1992,  1р</v>
      </c>
      <c r="E8" s="166" t="str">
        <f>VLOOKUP(B8,'пр.взв'!B9:G84,4,FALSE)</f>
        <v>СФО, р.Тыва, Кызыл, МО</v>
      </c>
      <c r="F8" s="219">
        <v>1</v>
      </c>
      <c r="G8" s="23"/>
      <c r="H8" s="269"/>
      <c r="I8" s="23"/>
      <c r="J8" s="269"/>
      <c r="K8" s="23"/>
      <c r="L8" s="269"/>
      <c r="M8" s="23"/>
      <c r="N8" s="269"/>
      <c r="O8" s="23"/>
      <c r="P8" s="269"/>
      <c r="Q8" s="23"/>
      <c r="R8" s="269"/>
      <c r="S8" s="23"/>
      <c r="T8" s="269"/>
      <c r="U8" s="24"/>
      <c r="V8" s="269"/>
      <c r="W8" s="24"/>
      <c r="X8" s="269"/>
      <c r="Y8" s="24"/>
      <c r="Z8" s="157"/>
      <c r="AA8" s="195">
        <f>SUM(G8+I8+K8+M8+O8+Q8+S8+U8+W8+Y8)</f>
        <v>0</v>
      </c>
      <c r="AB8" s="195"/>
      <c r="AC8" s="37"/>
      <c r="AD8" s="37"/>
      <c r="AE8" s="37"/>
      <c r="AF8" s="37"/>
      <c r="AG8" s="37"/>
      <c r="AH8" s="37"/>
    </row>
    <row r="9" spans="1:34" ht="12" customHeight="1" hidden="1" thickBot="1">
      <c r="A9" s="247"/>
      <c r="B9" s="161"/>
      <c r="C9" s="163"/>
      <c r="D9" s="167"/>
      <c r="E9" s="167"/>
      <c r="F9" s="220"/>
      <c r="G9" s="21"/>
      <c r="H9" s="270"/>
      <c r="I9" s="21"/>
      <c r="J9" s="270"/>
      <c r="K9" s="21"/>
      <c r="L9" s="270"/>
      <c r="M9" s="21"/>
      <c r="N9" s="270"/>
      <c r="O9" s="21"/>
      <c r="P9" s="270"/>
      <c r="Q9" s="21"/>
      <c r="R9" s="270"/>
      <c r="S9" s="21"/>
      <c r="T9" s="270"/>
      <c r="U9" s="22"/>
      <c r="V9" s="270"/>
      <c r="W9" s="22"/>
      <c r="X9" s="270"/>
      <c r="Y9" s="22"/>
      <c r="Z9" s="158"/>
      <c r="AA9" s="196"/>
      <c r="AB9" s="196"/>
      <c r="AC9" s="37"/>
      <c r="AD9" s="37"/>
      <c r="AE9" s="37"/>
      <c r="AF9" s="37"/>
      <c r="AG9" s="37"/>
      <c r="AH9" s="37"/>
    </row>
    <row r="10" spans="1:34" ht="12" customHeight="1" hidden="1" thickTop="1">
      <c r="A10" s="18"/>
      <c r="B10" s="171">
        <v>3</v>
      </c>
      <c r="C10" s="162" t="str">
        <f>VLOOKUP(B10,'пр.взв'!B11:E32,2,FALSE)</f>
        <v>Федоров Евгений Александрович</v>
      </c>
      <c r="D10" s="164" t="str">
        <f>VLOOKUP(B10,'пр.взв'!B11:F86,3,FALSE)</f>
        <v>11.04.1993,  1р</v>
      </c>
      <c r="E10" s="164" t="str">
        <f>VLOOKUP(B10,'пр.взв'!B11:G86,4,FALSE)</f>
        <v>СФО, Новосибирская, Болотнов</v>
      </c>
      <c r="F10" s="179">
        <v>4</v>
      </c>
      <c r="G10" s="19"/>
      <c r="H10" s="154"/>
      <c r="I10" s="19"/>
      <c r="J10" s="154"/>
      <c r="K10" s="19"/>
      <c r="L10" s="154"/>
      <c r="M10" s="19"/>
      <c r="N10" s="154"/>
      <c r="O10" s="19"/>
      <c r="P10" s="154"/>
      <c r="Q10" s="19"/>
      <c r="R10" s="154"/>
      <c r="S10" s="19"/>
      <c r="T10" s="154"/>
      <c r="U10" s="20"/>
      <c r="V10" s="154"/>
      <c r="W10" s="20"/>
      <c r="X10" s="154"/>
      <c r="Y10" s="20"/>
      <c r="Z10" s="157"/>
      <c r="AA10" s="195">
        <f>SUM(G10+I10+K10+M10+O10+Q10+S10+U10+W10+Y10)</f>
        <v>0</v>
      </c>
      <c r="AB10" s="195"/>
      <c r="AC10" s="37"/>
      <c r="AD10" s="37"/>
      <c r="AE10" s="37"/>
      <c r="AF10" s="37"/>
      <c r="AG10" s="37"/>
      <c r="AH10" s="37"/>
    </row>
    <row r="11" spans="1:34" ht="12" customHeight="1" hidden="1" thickBot="1">
      <c r="A11" s="18"/>
      <c r="B11" s="249"/>
      <c r="C11" s="163"/>
      <c r="D11" s="165"/>
      <c r="E11" s="165"/>
      <c r="F11" s="181"/>
      <c r="G11" s="21"/>
      <c r="H11" s="156"/>
      <c r="I11" s="21"/>
      <c r="J11" s="156"/>
      <c r="K11" s="21"/>
      <c r="L11" s="156"/>
      <c r="M11" s="21"/>
      <c r="N11" s="156"/>
      <c r="O11" s="21"/>
      <c r="P11" s="156"/>
      <c r="Q11" s="21"/>
      <c r="R11" s="156"/>
      <c r="S11" s="21"/>
      <c r="T11" s="156"/>
      <c r="U11" s="22"/>
      <c r="V11" s="156"/>
      <c r="W11" s="22"/>
      <c r="X11" s="156"/>
      <c r="Y11" s="22"/>
      <c r="Z11" s="158"/>
      <c r="AA11" s="196"/>
      <c r="AB11" s="196"/>
      <c r="AC11" s="37"/>
      <c r="AD11" s="37"/>
      <c r="AE11" s="37"/>
      <c r="AF11" s="37"/>
      <c r="AG11" s="37"/>
      <c r="AH11" s="37"/>
    </row>
    <row r="12" spans="1:34" ht="12" customHeight="1" hidden="1" thickTop="1">
      <c r="A12" s="18"/>
      <c r="B12" s="160">
        <v>4</v>
      </c>
      <c r="C12" s="162" t="str">
        <f>VLOOKUP(B12,'пр.взв'!B13:E34,2,FALSE)</f>
        <v>Саакян Оганнес Варданович</v>
      </c>
      <c r="D12" s="164" t="str">
        <f>VLOOKUP(B12,'пр.взв'!B13:F88,3,FALSE)</f>
        <v>26.01.1993,     1 р</v>
      </c>
      <c r="E12" s="166" t="str">
        <f>VLOOKUP(B12,'пр.взв'!B13:G88,4,FALSE)</f>
        <v>СФО, Красноярский, Северо-Енисейск, МО</v>
      </c>
      <c r="F12" s="179">
        <v>3</v>
      </c>
      <c r="G12" s="19"/>
      <c r="H12" s="154"/>
      <c r="I12" s="19"/>
      <c r="J12" s="154"/>
      <c r="K12" s="19"/>
      <c r="L12" s="154"/>
      <c r="M12" s="19"/>
      <c r="N12" s="154"/>
      <c r="O12" s="19"/>
      <c r="P12" s="154"/>
      <c r="Q12" s="19"/>
      <c r="R12" s="154"/>
      <c r="S12" s="19"/>
      <c r="T12" s="154"/>
      <c r="U12" s="20"/>
      <c r="V12" s="154"/>
      <c r="W12" s="20"/>
      <c r="X12" s="154"/>
      <c r="Y12" s="20"/>
      <c r="Z12" s="157"/>
      <c r="AA12" s="195">
        <f>SUM(G12+I12+K12+M12+O12+Q12+S12+U12+W12+Y12)</f>
        <v>0</v>
      </c>
      <c r="AB12" s="195"/>
      <c r="AC12" s="37"/>
      <c r="AD12" s="37"/>
      <c r="AE12" s="37"/>
      <c r="AF12" s="37"/>
      <c r="AG12" s="37"/>
      <c r="AH12" s="37"/>
    </row>
    <row r="13" spans="1:34" ht="12" customHeight="1" hidden="1" thickBot="1">
      <c r="A13" s="18"/>
      <c r="B13" s="161"/>
      <c r="C13" s="163"/>
      <c r="D13" s="165"/>
      <c r="E13" s="167"/>
      <c r="F13" s="181"/>
      <c r="G13" s="21"/>
      <c r="H13" s="156"/>
      <c r="I13" s="21"/>
      <c r="J13" s="156"/>
      <c r="K13" s="21"/>
      <c r="L13" s="156"/>
      <c r="M13" s="21"/>
      <c r="N13" s="156"/>
      <c r="O13" s="21"/>
      <c r="P13" s="156"/>
      <c r="Q13" s="21"/>
      <c r="R13" s="156"/>
      <c r="S13" s="21"/>
      <c r="T13" s="156"/>
      <c r="U13" s="22"/>
      <c r="V13" s="156"/>
      <c r="W13" s="22"/>
      <c r="X13" s="156"/>
      <c r="Y13" s="22"/>
      <c r="Z13" s="158"/>
      <c r="AA13" s="196"/>
      <c r="AB13" s="196"/>
      <c r="AC13" s="37"/>
      <c r="AD13" s="37"/>
      <c r="AE13" s="37"/>
      <c r="AF13" s="37"/>
      <c r="AG13" s="37"/>
      <c r="AH13" s="37"/>
    </row>
    <row r="14" spans="1:34" ht="12" customHeight="1" hidden="1" thickTop="1">
      <c r="A14" s="18"/>
      <c r="B14" s="171">
        <v>5</v>
      </c>
      <c r="C14" s="162" t="str">
        <f>VLOOKUP(B14,'пр.взв'!B15:E36,2,FALSE)</f>
        <v>Малташев Ырысту Сергеевич</v>
      </c>
      <c r="D14" s="164" t="str">
        <f>VLOOKUP(B14,'пр.взв'!B15:F90,3,FALSE)</f>
        <v>12.06.1992,  1р</v>
      </c>
      <c r="E14" s="164" t="str">
        <f>VLOOKUP(B14,'пр.взв'!B15:G90,4,FALSE)</f>
        <v>СФО, р. Алтай</v>
      </c>
      <c r="F14" s="179">
        <v>6</v>
      </c>
      <c r="G14" s="19"/>
      <c r="H14" s="154"/>
      <c r="I14" s="19"/>
      <c r="J14" s="154"/>
      <c r="K14" s="19"/>
      <c r="L14" s="154"/>
      <c r="M14" s="19"/>
      <c r="N14" s="154"/>
      <c r="O14" s="19"/>
      <c r="P14" s="154"/>
      <c r="Q14" s="19"/>
      <c r="R14" s="154"/>
      <c r="S14" s="19"/>
      <c r="T14" s="154"/>
      <c r="U14" s="20"/>
      <c r="V14" s="154"/>
      <c r="W14" s="20"/>
      <c r="X14" s="154"/>
      <c r="Y14" s="20"/>
      <c r="Z14" s="157"/>
      <c r="AA14" s="195">
        <f>SUM(G14+I14+K14+M14+O14+Q14+S14+U14+W14+Y14)</f>
        <v>0</v>
      </c>
      <c r="AB14" s="195"/>
      <c r="AC14" s="37"/>
      <c r="AD14" s="37"/>
      <c r="AE14" s="37"/>
      <c r="AF14" s="37"/>
      <c r="AG14" s="37"/>
      <c r="AH14" s="37"/>
    </row>
    <row r="15" spans="1:34" ht="12" customHeight="1" hidden="1" thickBot="1">
      <c r="A15" s="18"/>
      <c r="B15" s="249"/>
      <c r="C15" s="163"/>
      <c r="D15" s="165"/>
      <c r="E15" s="165"/>
      <c r="F15" s="181"/>
      <c r="G15" s="21"/>
      <c r="H15" s="156"/>
      <c r="I15" s="21"/>
      <c r="J15" s="156"/>
      <c r="K15" s="21"/>
      <c r="L15" s="156"/>
      <c r="M15" s="21"/>
      <c r="N15" s="156"/>
      <c r="O15" s="21"/>
      <c r="P15" s="156"/>
      <c r="Q15" s="21"/>
      <c r="R15" s="156"/>
      <c r="S15" s="21"/>
      <c r="T15" s="156"/>
      <c r="U15" s="22"/>
      <c r="V15" s="156"/>
      <c r="W15" s="22"/>
      <c r="X15" s="156"/>
      <c r="Y15" s="22"/>
      <c r="Z15" s="158"/>
      <c r="AA15" s="196"/>
      <c r="AB15" s="196"/>
      <c r="AC15" s="37"/>
      <c r="AD15" s="37"/>
      <c r="AE15" s="37"/>
      <c r="AF15" s="37"/>
      <c r="AG15" s="37"/>
      <c r="AH15" s="37"/>
    </row>
    <row r="16" spans="1:34" ht="12" customHeight="1" hidden="1" thickTop="1">
      <c r="A16" s="18"/>
      <c r="B16" s="160">
        <v>6</v>
      </c>
      <c r="C16" s="162" t="str">
        <f>VLOOKUP(B16,'пр.взв'!B17:E38,2,FALSE)</f>
        <v>Новиков Вячеслав Владимирович</v>
      </c>
      <c r="D16" s="164" t="str">
        <f>VLOOKUP(B16,'пр.взв'!B17:F92,3,FALSE)</f>
        <v>21.09.1994,  1р</v>
      </c>
      <c r="E16" s="166" t="str">
        <f>VLOOKUP(B16,'пр.взв'!B17:G92,4,FALSE)</f>
        <v>СФО, Кемеровская, Новокузнецк, ПР</v>
      </c>
      <c r="F16" s="179">
        <v>5</v>
      </c>
      <c r="G16" s="19"/>
      <c r="H16" s="154"/>
      <c r="I16" s="19"/>
      <c r="J16" s="154"/>
      <c r="K16" s="19"/>
      <c r="L16" s="154"/>
      <c r="M16" s="19"/>
      <c r="N16" s="154"/>
      <c r="O16" s="19"/>
      <c r="P16" s="154"/>
      <c r="Q16" s="19"/>
      <c r="R16" s="154"/>
      <c r="S16" s="19"/>
      <c r="T16" s="154"/>
      <c r="U16" s="20"/>
      <c r="V16" s="154"/>
      <c r="W16" s="20"/>
      <c r="X16" s="154"/>
      <c r="Y16" s="20"/>
      <c r="Z16" s="157"/>
      <c r="AA16" s="195">
        <f>SUM(G16+I16+K16+M16+O16+Q16+S16+U16+W16+Y16)</f>
        <v>0</v>
      </c>
      <c r="AB16" s="195"/>
      <c r="AC16" s="37"/>
      <c r="AD16" s="37"/>
      <c r="AE16" s="37"/>
      <c r="AF16" s="37"/>
      <c r="AG16" s="37"/>
      <c r="AH16" s="37"/>
    </row>
    <row r="17" spans="1:34" ht="12" customHeight="1" hidden="1" thickBot="1">
      <c r="A17" s="18"/>
      <c r="B17" s="161"/>
      <c r="C17" s="163"/>
      <c r="D17" s="165"/>
      <c r="E17" s="167"/>
      <c r="F17" s="181"/>
      <c r="G17" s="21"/>
      <c r="H17" s="156"/>
      <c r="I17" s="21"/>
      <c r="J17" s="156"/>
      <c r="K17" s="21"/>
      <c r="L17" s="156"/>
      <c r="M17" s="21"/>
      <c r="N17" s="156"/>
      <c r="O17" s="21"/>
      <c r="P17" s="156"/>
      <c r="Q17" s="21"/>
      <c r="R17" s="156"/>
      <c r="S17" s="21"/>
      <c r="T17" s="156"/>
      <c r="U17" s="22"/>
      <c r="V17" s="156"/>
      <c r="W17" s="22"/>
      <c r="X17" s="156"/>
      <c r="Y17" s="22"/>
      <c r="Z17" s="158"/>
      <c r="AA17" s="196"/>
      <c r="AB17" s="196"/>
      <c r="AC17" s="37"/>
      <c r="AD17" s="37"/>
      <c r="AE17" s="37"/>
      <c r="AF17" s="37"/>
      <c r="AG17" s="37"/>
      <c r="AH17" s="37"/>
    </row>
    <row r="18" spans="1:34" ht="12" customHeight="1" hidden="1" thickTop="1">
      <c r="A18" s="18"/>
      <c r="B18" s="160">
        <v>7</v>
      </c>
      <c r="C18" s="162" t="str">
        <f>VLOOKUP(B18,'пр.взв'!B19:E40,2,FALSE)</f>
        <v>Борщенко Даниил Николаевич</v>
      </c>
      <c r="D18" s="164" t="str">
        <f>VLOOKUP(B18,'пр.взв'!B19:F94,3,FALSE)</f>
        <v>14.07.1992, КМС</v>
      </c>
      <c r="E18" s="164" t="str">
        <f>VLOOKUP(B18,'пр.взв'!B19:G94,4,FALSE)</f>
        <v>СФО, Томская, Северск, МО</v>
      </c>
      <c r="F18" s="179">
        <v>8</v>
      </c>
      <c r="G18" s="19"/>
      <c r="H18" s="154"/>
      <c r="I18" s="19"/>
      <c r="J18" s="154"/>
      <c r="K18" s="19"/>
      <c r="L18" s="154"/>
      <c r="M18" s="19"/>
      <c r="N18" s="154"/>
      <c r="O18" s="19"/>
      <c r="P18" s="154"/>
      <c r="Q18" s="19"/>
      <c r="R18" s="154"/>
      <c r="S18" s="19"/>
      <c r="T18" s="154"/>
      <c r="U18" s="20"/>
      <c r="V18" s="154"/>
      <c r="W18" s="20"/>
      <c r="X18" s="154"/>
      <c r="Y18" s="20"/>
      <c r="Z18" s="157"/>
      <c r="AA18" s="195">
        <f>SUM(G18+I18+K18+M18+O18+Q18+S18+U18+W18+Y18)</f>
        <v>0</v>
      </c>
      <c r="AB18" s="195"/>
      <c r="AC18" s="37"/>
      <c r="AD18" s="37"/>
      <c r="AE18" s="37"/>
      <c r="AF18" s="37"/>
      <c r="AG18" s="37"/>
      <c r="AH18" s="37"/>
    </row>
    <row r="19" spans="1:34" ht="12" customHeight="1" hidden="1" thickBot="1">
      <c r="A19" s="18"/>
      <c r="B19" s="161"/>
      <c r="C19" s="163"/>
      <c r="D19" s="165"/>
      <c r="E19" s="165"/>
      <c r="F19" s="181"/>
      <c r="G19" s="21"/>
      <c r="H19" s="156"/>
      <c r="I19" s="21"/>
      <c r="J19" s="156"/>
      <c r="K19" s="21"/>
      <c r="L19" s="156"/>
      <c r="M19" s="21"/>
      <c r="N19" s="156"/>
      <c r="O19" s="21"/>
      <c r="P19" s="156"/>
      <c r="Q19" s="21"/>
      <c r="R19" s="156"/>
      <c r="S19" s="21"/>
      <c r="T19" s="156"/>
      <c r="U19" s="22"/>
      <c r="V19" s="156"/>
      <c r="W19" s="22"/>
      <c r="X19" s="156"/>
      <c r="Y19" s="22"/>
      <c r="Z19" s="158"/>
      <c r="AA19" s="196"/>
      <c r="AB19" s="196"/>
      <c r="AC19" s="37"/>
      <c r="AD19" s="37"/>
      <c r="AE19" s="37"/>
      <c r="AF19" s="37"/>
      <c r="AG19" s="37"/>
      <c r="AH19" s="37"/>
    </row>
    <row r="20" spans="1:34" ht="12" customHeight="1" hidden="1" thickTop="1">
      <c r="A20" s="18"/>
      <c r="B20" s="160">
        <v>8</v>
      </c>
      <c r="C20" s="162" t="str">
        <f>VLOOKUP(B20,'пр.взв'!B21:E42,2,FALSE)</f>
        <v>Асканаков Василий Рафаилович</v>
      </c>
      <c r="D20" s="164" t="str">
        <f>VLOOKUP(B20,'пр.взв'!B21:F96,3,FALSE)</f>
        <v>05.06.1993,  2р</v>
      </c>
      <c r="E20" s="166" t="str">
        <f>VLOOKUP(B20,'пр.взв'!B21:G96,4,FALSE)</f>
        <v>СФО, р. Алтай</v>
      </c>
      <c r="F20" s="179">
        <v>7</v>
      </c>
      <c r="G20" s="19"/>
      <c r="H20" s="154"/>
      <c r="I20" s="19"/>
      <c r="J20" s="154"/>
      <c r="K20" s="19"/>
      <c r="L20" s="154"/>
      <c r="M20" s="19"/>
      <c r="N20" s="154"/>
      <c r="O20" s="19"/>
      <c r="P20" s="154"/>
      <c r="Q20" s="19"/>
      <c r="R20" s="154"/>
      <c r="S20" s="19"/>
      <c r="T20" s="154"/>
      <c r="U20" s="20"/>
      <c r="V20" s="154"/>
      <c r="W20" s="20"/>
      <c r="X20" s="154"/>
      <c r="Y20" s="20"/>
      <c r="Z20" s="157"/>
      <c r="AA20" s="195">
        <f>SUM(G20+I20+K20+M20+O20+Q20+S20+U20+W20+Y20)</f>
        <v>0</v>
      </c>
      <c r="AB20" s="195"/>
      <c r="AC20" s="37"/>
      <c r="AD20" s="37"/>
      <c r="AE20" s="37"/>
      <c r="AF20" s="37"/>
      <c r="AG20" s="37"/>
      <c r="AH20" s="37"/>
    </row>
    <row r="21" spans="1:34" ht="12" customHeight="1" hidden="1" thickBot="1">
      <c r="A21" s="18"/>
      <c r="B21" s="161"/>
      <c r="C21" s="163"/>
      <c r="D21" s="165"/>
      <c r="E21" s="167"/>
      <c r="F21" s="181"/>
      <c r="G21" s="21"/>
      <c r="H21" s="156"/>
      <c r="I21" s="21"/>
      <c r="J21" s="156"/>
      <c r="K21" s="21"/>
      <c r="L21" s="156"/>
      <c r="M21" s="21"/>
      <c r="N21" s="156"/>
      <c r="O21" s="21"/>
      <c r="P21" s="156"/>
      <c r="Q21" s="21"/>
      <c r="R21" s="156"/>
      <c r="S21" s="21"/>
      <c r="T21" s="156"/>
      <c r="U21" s="22"/>
      <c r="V21" s="156"/>
      <c r="W21" s="22"/>
      <c r="X21" s="156"/>
      <c r="Y21" s="22"/>
      <c r="Z21" s="158"/>
      <c r="AA21" s="196"/>
      <c r="AB21" s="196"/>
      <c r="AC21" s="37"/>
      <c r="AD21" s="37"/>
      <c r="AE21" s="37"/>
      <c r="AF21" s="37"/>
      <c r="AG21" s="37"/>
      <c r="AH21" s="37"/>
    </row>
    <row r="22" spans="1:34" ht="12" customHeight="1" hidden="1" thickTop="1">
      <c r="A22" s="18"/>
      <c r="B22" s="160">
        <v>9</v>
      </c>
      <c r="C22" s="162" t="str">
        <f>VLOOKUP(B22,'пр.взв'!B23:E42,2,FALSE)</f>
        <v>Тайляшев Тимур Уладиславовоч</v>
      </c>
      <c r="D22" s="164" t="str">
        <f>VLOOKUP(B22,'пр.взв'!B23:F98,3,FALSE)</f>
        <v>23.07.1994,  1р</v>
      </c>
      <c r="E22" s="164" t="str">
        <f>VLOOKUP(B22,'пр.взв'!B23:G98,4,FALSE)</f>
        <v>СФО, р. Алтай</v>
      </c>
      <c r="F22" s="179">
        <v>10</v>
      </c>
      <c r="G22" s="19"/>
      <c r="H22" s="154"/>
      <c r="I22" s="19"/>
      <c r="J22" s="154"/>
      <c r="K22" s="19"/>
      <c r="L22" s="154"/>
      <c r="M22" s="19"/>
      <c r="N22" s="154"/>
      <c r="O22" s="19"/>
      <c r="P22" s="154"/>
      <c r="Q22" s="19"/>
      <c r="R22" s="154"/>
      <c r="S22" s="19"/>
      <c r="T22" s="154"/>
      <c r="U22" s="20"/>
      <c r="V22" s="154"/>
      <c r="W22" s="20"/>
      <c r="X22" s="154"/>
      <c r="Y22" s="20"/>
      <c r="Z22" s="157"/>
      <c r="AA22" s="195">
        <f>SUM(G22+I22+K22+M22+O22+Q22+S22+U22+W22+Y22)</f>
        <v>0</v>
      </c>
      <c r="AB22" s="195"/>
      <c r="AC22" s="37"/>
      <c r="AD22" s="37"/>
      <c r="AE22" s="37"/>
      <c r="AF22" s="37"/>
      <c r="AG22" s="37"/>
      <c r="AH22" s="37"/>
    </row>
    <row r="23" spans="1:34" ht="12" customHeight="1" hidden="1" thickBot="1">
      <c r="A23" s="18"/>
      <c r="B23" s="161"/>
      <c r="C23" s="163"/>
      <c r="D23" s="165"/>
      <c r="E23" s="165"/>
      <c r="F23" s="181"/>
      <c r="G23" s="21"/>
      <c r="H23" s="156"/>
      <c r="I23" s="21"/>
      <c r="J23" s="156"/>
      <c r="K23" s="21"/>
      <c r="L23" s="156"/>
      <c r="M23" s="21"/>
      <c r="N23" s="156"/>
      <c r="O23" s="21"/>
      <c r="P23" s="156"/>
      <c r="Q23" s="21"/>
      <c r="R23" s="156"/>
      <c r="S23" s="21"/>
      <c r="T23" s="156"/>
      <c r="U23" s="22"/>
      <c r="V23" s="156"/>
      <c r="W23" s="22"/>
      <c r="X23" s="156"/>
      <c r="Y23" s="22"/>
      <c r="Z23" s="158"/>
      <c r="AA23" s="196"/>
      <c r="AB23" s="196"/>
      <c r="AC23" s="37"/>
      <c r="AD23" s="37"/>
      <c r="AE23" s="37"/>
      <c r="AF23" s="37"/>
      <c r="AG23" s="37"/>
      <c r="AH23" s="37"/>
    </row>
    <row r="24" spans="1:34" ht="12" customHeight="1" hidden="1" thickTop="1">
      <c r="A24" s="18"/>
      <c r="B24" s="160">
        <v>10</v>
      </c>
      <c r="C24" s="162" t="str">
        <f>VLOOKUP(B24,'пр.взв'!B25:E44,2,FALSE)</f>
        <v>Абдусалямов Роман Мураджакович</v>
      </c>
      <c r="D24" s="164" t="str">
        <f>VLOOKUP(B24,'пр.взв'!B25:F100,3,FALSE)</f>
        <v>29.03.1993,  1р</v>
      </c>
      <c r="E24" s="166" t="str">
        <f>VLOOKUP(B24,'пр.взв'!B25:G100,4,FALSE)</f>
        <v>СФО, Алтайский, Славгород</v>
      </c>
      <c r="F24" s="179">
        <v>9</v>
      </c>
      <c r="G24" s="19"/>
      <c r="H24" s="154"/>
      <c r="I24" s="19"/>
      <c r="J24" s="154"/>
      <c r="K24" s="19"/>
      <c r="L24" s="154"/>
      <c r="M24" s="19"/>
      <c r="N24" s="154"/>
      <c r="O24" s="19"/>
      <c r="P24" s="154"/>
      <c r="Q24" s="19"/>
      <c r="R24" s="154"/>
      <c r="S24" s="19"/>
      <c r="T24" s="154"/>
      <c r="U24" s="20"/>
      <c r="V24" s="154"/>
      <c r="W24" s="20"/>
      <c r="X24" s="154"/>
      <c r="Y24" s="20"/>
      <c r="Z24" s="157"/>
      <c r="AA24" s="195">
        <f>SUM(G24+I24+K24+M24+O24+Q24+S24+U24+W24+Y24)</f>
        <v>0</v>
      </c>
      <c r="AB24" s="195"/>
      <c r="AC24" s="37"/>
      <c r="AD24" s="37"/>
      <c r="AE24" s="37"/>
      <c r="AF24" s="37"/>
      <c r="AG24" s="37"/>
      <c r="AH24" s="37"/>
    </row>
    <row r="25" spans="1:34" ht="12" customHeight="1" hidden="1" thickBot="1">
      <c r="A25" s="18"/>
      <c r="B25" s="161"/>
      <c r="C25" s="163"/>
      <c r="D25" s="165"/>
      <c r="E25" s="167"/>
      <c r="F25" s="181"/>
      <c r="G25" s="21"/>
      <c r="H25" s="156"/>
      <c r="I25" s="21"/>
      <c r="J25" s="156"/>
      <c r="K25" s="21"/>
      <c r="L25" s="156"/>
      <c r="M25" s="21"/>
      <c r="N25" s="156"/>
      <c r="O25" s="21"/>
      <c r="P25" s="156"/>
      <c r="Q25" s="21"/>
      <c r="R25" s="156"/>
      <c r="S25" s="21"/>
      <c r="T25" s="156"/>
      <c r="U25" s="22"/>
      <c r="V25" s="156"/>
      <c r="W25" s="22"/>
      <c r="X25" s="156"/>
      <c r="Y25" s="22"/>
      <c r="Z25" s="158"/>
      <c r="AA25" s="196"/>
      <c r="AB25" s="196"/>
      <c r="AC25" s="37"/>
      <c r="AD25" s="37"/>
      <c r="AE25" s="37"/>
      <c r="AF25" s="37"/>
      <c r="AG25" s="37"/>
      <c r="AH25" s="37"/>
    </row>
    <row r="26" spans="1:34" ht="12" customHeight="1" hidden="1" thickTop="1">
      <c r="A26" s="18"/>
      <c r="B26" s="160">
        <v>11</v>
      </c>
      <c r="C26" s="162" t="str">
        <f>VLOOKUP(B26,'пр.взв'!B27:E46,2,FALSE)</f>
        <v>Шабров Никита Юрьевич</v>
      </c>
      <c r="D26" s="164" t="str">
        <f>VLOOKUP(B26,'пр.взв'!B27:F102,3,FALSE)</f>
        <v>16.01.1993,  1р</v>
      </c>
      <c r="E26" s="164" t="str">
        <f>VLOOKUP(B26,'пр.взв'!B27:G102,4,FALSE)</f>
        <v>СФО, Иркутская, Усть-Кут</v>
      </c>
      <c r="F26" s="179">
        <v>12</v>
      </c>
      <c r="G26" s="19"/>
      <c r="H26" s="154"/>
      <c r="I26" s="19"/>
      <c r="J26" s="154"/>
      <c r="K26" s="19"/>
      <c r="L26" s="154"/>
      <c r="M26" s="19"/>
      <c r="N26" s="154"/>
      <c r="O26" s="19"/>
      <c r="P26" s="154"/>
      <c r="Q26" s="19"/>
      <c r="R26" s="154"/>
      <c r="S26" s="19"/>
      <c r="T26" s="154"/>
      <c r="U26" s="20"/>
      <c r="V26" s="154"/>
      <c r="W26" s="20"/>
      <c r="X26" s="154"/>
      <c r="Y26" s="20"/>
      <c r="Z26" s="157"/>
      <c r="AA26" s="195">
        <f>SUM(G26+I26+K26+M26+O26+Q26+S26+U26+W26+Y26)</f>
        <v>0</v>
      </c>
      <c r="AB26" s="195"/>
      <c r="AC26" s="37"/>
      <c r="AD26" s="37"/>
      <c r="AE26" s="37"/>
      <c r="AF26" s="37"/>
      <c r="AG26" s="37"/>
      <c r="AH26" s="37"/>
    </row>
    <row r="27" spans="1:34" ht="12" customHeight="1" hidden="1" thickBot="1">
      <c r="A27" s="18"/>
      <c r="B27" s="161"/>
      <c r="C27" s="163"/>
      <c r="D27" s="165"/>
      <c r="E27" s="165"/>
      <c r="F27" s="181"/>
      <c r="G27" s="21"/>
      <c r="H27" s="156"/>
      <c r="I27" s="21"/>
      <c r="J27" s="156"/>
      <c r="K27" s="21"/>
      <c r="L27" s="156"/>
      <c r="M27" s="21"/>
      <c r="N27" s="156"/>
      <c r="O27" s="21"/>
      <c r="P27" s="156"/>
      <c r="Q27" s="21"/>
      <c r="R27" s="156"/>
      <c r="S27" s="21"/>
      <c r="T27" s="156"/>
      <c r="U27" s="22"/>
      <c r="V27" s="156"/>
      <c r="W27" s="22"/>
      <c r="X27" s="156"/>
      <c r="Y27" s="22"/>
      <c r="Z27" s="158"/>
      <c r="AA27" s="196"/>
      <c r="AB27" s="196"/>
      <c r="AC27" s="37"/>
      <c r="AD27" s="37"/>
      <c r="AE27" s="37"/>
      <c r="AF27" s="37"/>
      <c r="AG27" s="37"/>
      <c r="AH27" s="37"/>
    </row>
    <row r="28" spans="1:34" ht="12" customHeight="1" hidden="1" thickTop="1">
      <c r="A28" s="18"/>
      <c r="B28" s="160">
        <v>12</v>
      </c>
      <c r="C28" s="162" t="str">
        <f>VLOOKUP(B28,'пр.взв'!B27:E48,2,FALSE)</f>
        <v>Акатьев Ерасыл Альбертович</v>
      </c>
      <c r="D28" s="164" t="str">
        <f>VLOOKUP(B28,'пр.взв'!B27:F104,3,FALSE)</f>
        <v>27.05.1992, КМС</v>
      </c>
      <c r="E28" s="166" t="str">
        <f>VLOOKUP(B28,'пр.взв'!B27:G104,4,FALSE)</f>
        <v>СФО, р. Алтай</v>
      </c>
      <c r="F28" s="179">
        <v>11</v>
      </c>
      <c r="G28" s="19"/>
      <c r="H28" s="154"/>
      <c r="I28" s="19"/>
      <c r="J28" s="154"/>
      <c r="K28" s="19"/>
      <c r="L28" s="154"/>
      <c r="M28" s="19"/>
      <c r="N28" s="154"/>
      <c r="O28" s="19"/>
      <c r="P28" s="154"/>
      <c r="Q28" s="19"/>
      <c r="R28" s="154"/>
      <c r="S28" s="19"/>
      <c r="T28" s="154"/>
      <c r="U28" s="20"/>
      <c r="V28" s="154"/>
      <c r="W28" s="20"/>
      <c r="X28" s="154"/>
      <c r="Y28" s="20"/>
      <c r="Z28" s="157"/>
      <c r="AA28" s="195">
        <f>SUM(G28+I28+K28+M28+O28+Q28+S28+U28+W28+Y28)</f>
        <v>0</v>
      </c>
      <c r="AB28" s="195"/>
      <c r="AC28" s="37"/>
      <c r="AD28" s="37"/>
      <c r="AE28" s="37"/>
      <c r="AF28" s="37"/>
      <c r="AG28" s="37"/>
      <c r="AH28" s="37"/>
    </row>
    <row r="29" spans="1:34" ht="12" customHeight="1" hidden="1" thickBot="1">
      <c r="A29" s="18"/>
      <c r="B29" s="161"/>
      <c r="C29" s="163"/>
      <c r="D29" s="165"/>
      <c r="E29" s="167"/>
      <c r="F29" s="181"/>
      <c r="G29" s="21"/>
      <c r="H29" s="156"/>
      <c r="I29" s="21"/>
      <c r="J29" s="156"/>
      <c r="K29" s="21"/>
      <c r="L29" s="156"/>
      <c r="M29" s="21"/>
      <c r="N29" s="156"/>
      <c r="O29" s="21"/>
      <c r="P29" s="156"/>
      <c r="Q29" s="21"/>
      <c r="R29" s="156"/>
      <c r="S29" s="21"/>
      <c r="T29" s="156"/>
      <c r="U29" s="22"/>
      <c r="V29" s="156"/>
      <c r="W29" s="22"/>
      <c r="X29" s="156"/>
      <c r="Y29" s="22"/>
      <c r="Z29" s="158"/>
      <c r="AA29" s="196"/>
      <c r="AB29" s="196"/>
      <c r="AC29" s="37"/>
      <c r="AD29" s="37"/>
      <c r="AE29" s="37"/>
      <c r="AF29" s="37"/>
      <c r="AG29" s="37"/>
      <c r="AH29" s="37"/>
    </row>
    <row r="30" spans="1:34" ht="12" customHeight="1" hidden="1" thickTop="1">
      <c r="A30" s="1"/>
      <c r="B30" s="160">
        <v>13</v>
      </c>
      <c r="C30" s="162" t="str">
        <f>VLOOKUP(B30,'пр.взв'!B29:E50,2,FALSE)</f>
        <v>Тыдыков Эркемен Арсентьевич</v>
      </c>
      <c r="D30" s="164" t="str">
        <f>VLOOKUP(B30,'пр.взв'!B29:F106,3,FALSE)</f>
        <v>15.12.1992,  2юн</v>
      </c>
      <c r="E30" s="164" t="str">
        <f>VLOOKUP(B30,'пр.взв'!B29:G106,4,FALSE)</f>
        <v>СФО, р. Алтай</v>
      </c>
      <c r="F30" s="179">
        <v>14</v>
      </c>
      <c r="G30" s="19"/>
      <c r="H30" s="154"/>
      <c r="I30" s="19"/>
      <c r="J30" s="154"/>
      <c r="K30" s="19"/>
      <c r="L30" s="154"/>
      <c r="M30" s="19"/>
      <c r="N30" s="154"/>
      <c r="O30" s="19"/>
      <c r="P30" s="154"/>
      <c r="Q30" s="19"/>
      <c r="R30" s="154"/>
      <c r="S30" s="19"/>
      <c r="T30" s="154"/>
      <c r="U30" s="20"/>
      <c r="V30" s="154"/>
      <c r="W30" s="20"/>
      <c r="X30" s="154"/>
      <c r="Y30" s="20"/>
      <c r="Z30" s="157"/>
      <c r="AA30" s="195">
        <f>SUM(G30+I30+K30+M30+O30+Q30+S30+U30+W30+Y30)</f>
        <v>0</v>
      </c>
      <c r="AB30" s="195"/>
      <c r="AC30" s="37"/>
      <c r="AD30" s="37"/>
      <c r="AE30" s="37"/>
      <c r="AF30" s="37"/>
      <c r="AG30" s="37"/>
      <c r="AH30" s="37"/>
    </row>
    <row r="31" spans="1:34" ht="12" customHeight="1" hidden="1" thickBot="1">
      <c r="A31" s="1"/>
      <c r="B31" s="161"/>
      <c r="C31" s="163"/>
      <c r="D31" s="165"/>
      <c r="E31" s="165"/>
      <c r="F31" s="181"/>
      <c r="G31" s="21"/>
      <c r="H31" s="156"/>
      <c r="I31" s="21"/>
      <c r="J31" s="156"/>
      <c r="K31" s="21"/>
      <c r="L31" s="156"/>
      <c r="M31" s="21"/>
      <c r="N31" s="156"/>
      <c r="O31" s="21"/>
      <c r="P31" s="156"/>
      <c r="Q31" s="21"/>
      <c r="R31" s="156"/>
      <c r="S31" s="21"/>
      <c r="T31" s="156"/>
      <c r="U31" s="22"/>
      <c r="V31" s="156"/>
      <c r="W31" s="22"/>
      <c r="X31" s="156"/>
      <c r="Y31" s="22"/>
      <c r="Z31" s="158"/>
      <c r="AA31" s="196"/>
      <c r="AB31" s="196"/>
      <c r="AC31" s="37"/>
      <c r="AD31" s="37"/>
      <c r="AE31" s="37"/>
      <c r="AF31" s="37"/>
      <c r="AG31" s="37"/>
      <c r="AH31" s="37"/>
    </row>
    <row r="32" spans="2:34" ht="12" customHeight="1" hidden="1" thickTop="1">
      <c r="B32" s="160">
        <v>14</v>
      </c>
      <c r="C32" s="162" t="str">
        <f>VLOOKUP(B32,'пр.взв'!B31:E52,2,FALSE)</f>
        <v>Калашников Захар Юрьевич</v>
      </c>
      <c r="D32" s="164" t="str">
        <f>VLOOKUP(B32,'пр.взв'!B31:F108,3,FALSE)</f>
        <v>30.11.1994,  2юн</v>
      </c>
      <c r="E32" s="166" t="str">
        <f>VLOOKUP(B32,'пр.взв'!B31:G108,4,FALSE)</f>
        <v>СФО, Кемеровская, Новокузнецк, МО</v>
      </c>
      <c r="F32" s="179">
        <v>13</v>
      </c>
      <c r="G32" s="19"/>
      <c r="H32" s="154"/>
      <c r="I32" s="19"/>
      <c r="J32" s="154"/>
      <c r="K32" s="19"/>
      <c r="L32" s="154"/>
      <c r="M32" s="19"/>
      <c r="N32" s="154"/>
      <c r="O32" s="19"/>
      <c r="P32" s="154"/>
      <c r="Q32" s="19"/>
      <c r="R32" s="154"/>
      <c r="S32" s="19"/>
      <c r="T32" s="154"/>
      <c r="U32" s="20"/>
      <c r="V32" s="154"/>
      <c r="W32" s="20"/>
      <c r="X32" s="154"/>
      <c r="Y32" s="20"/>
      <c r="Z32" s="157"/>
      <c r="AA32" s="195">
        <f>SUM(G32+I32+K32+M32+O32+Q32+S32+U32+W32+Y32)</f>
        <v>0</v>
      </c>
      <c r="AB32" s="195"/>
      <c r="AC32" s="37"/>
      <c r="AD32" s="37"/>
      <c r="AE32" s="37"/>
      <c r="AF32" s="37"/>
      <c r="AG32" s="37"/>
      <c r="AH32" s="37"/>
    </row>
    <row r="33" spans="2:34" ht="12" customHeight="1" hidden="1" thickBot="1">
      <c r="B33" s="161"/>
      <c r="C33" s="163"/>
      <c r="D33" s="165"/>
      <c r="E33" s="167"/>
      <c r="F33" s="181"/>
      <c r="G33" s="21"/>
      <c r="H33" s="156"/>
      <c r="I33" s="21"/>
      <c r="J33" s="156"/>
      <c r="K33" s="21"/>
      <c r="L33" s="156"/>
      <c r="M33" s="21"/>
      <c r="N33" s="156"/>
      <c r="O33" s="21"/>
      <c r="P33" s="156"/>
      <c r="Q33" s="21"/>
      <c r="R33" s="156"/>
      <c r="S33" s="21"/>
      <c r="T33" s="156"/>
      <c r="U33" s="22"/>
      <c r="V33" s="156"/>
      <c r="W33" s="22"/>
      <c r="X33" s="156"/>
      <c r="Y33" s="22"/>
      <c r="Z33" s="158"/>
      <c r="AA33" s="196"/>
      <c r="AB33" s="196"/>
      <c r="AC33" s="37"/>
      <c r="AD33" s="37"/>
      <c r="AE33" s="37"/>
      <c r="AF33" s="37"/>
      <c r="AG33" s="37"/>
      <c r="AH33" s="37"/>
    </row>
    <row r="34" spans="2:34" ht="12" customHeight="1" hidden="1" thickTop="1">
      <c r="B34" s="160">
        <v>15</v>
      </c>
      <c r="C34" s="162" t="str">
        <f>VLOOKUP(B34,'пр.взв'!B33:E54,2,FALSE)</f>
        <v>Фареян Мураз Валерикович</v>
      </c>
      <c r="D34" s="164" t="str">
        <f>VLOOKUP(B34,'пр.взв'!B33:F110,3,FALSE)</f>
        <v>14.01.1993, КМС</v>
      </c>
      <c r="E34" s="164" t="str">
        <f>VLOOKUP(B34,'пр.взв'!B33:G110,4,FALSE)</f>
        <v>СФО, Новосибирская, Болотное</v>
      </c>
      <c r="F34" s="179" t="s">
        <v>86</v>
      </c>
      <c r="G34" s="19"/>
      <c r="H34" s="154"/>
      <c r="I34" s="19"/>
      <c r="J34" s="154"/>
      <c r="K34" s="19"/>
      <c r="L34" s="154"/>
      <c r="M34" s="19"/>
      <c r="N34" s="154"/>
      <c r="O34" s="19"/>
      <c r="P34" s="154"/>
      <c r="Q34" s="19"/>
      <c r="R34" s="154"/>
      <c r="S34" s="19"/>
      <c r="T34" s="154"/>
      <c r="U34" s="20"/>
      <c r="V34" s="154"/>
      <c r="W34" s="20"/>
      <c r="X34" s="154"/>
      <c r="Y34" s="20"/>
      <c r="Z34" s="184"/>
      <c r="AA34" s="193">
        <f>SUM(G34+I34+K34+M34+O34+Q34+S34+U34+W34+Y34)</f>
        <v>0</v>
      </c>
      <c r="AB34" s="193"/>
      <c r="AC34" s="37"/>
      <c r="AD34" s="37"/>
      <c r="AE34" s="37"/>
      <c r="AF34" s="37"/>
      <c r="AG34" s="37"/>
      <c r="AH34" s="37"/>
    </row>
    <row r="35" spans="2:34" ht="12" customHeight="1" hidden="1" thickBot="1">
      <c r="B35" s="176"/>
      <c r="C35" s="177"/>
      <c r="D35" s="178"/>
      <c r="E35" s="178"/>
      <c r="F35" s="180"/>
      <c r="G35" s="71"/>
      <c r="H35" s="155"/>
      <c r="I35" s="71"/>
      <c r="J35" s="155"/>
      <c r="K35" s="71"/>
      <c r="L35" s="155"/>
      <c r="M35" s="71"/>
      <c r="N35" s="155"/>
      <c r="O35" s="71"/>
      <c r="P35" s="155"/>
      <c r="Q35" s="71"/>
      <c r="R35" s="155"/>
      <c r="S35" s="71"/>
      <c r="T35" s="155"/>
      <c r="U35" s="72"/>
      <c r="V35" s="155"/>
      <c r="W35" s="72"/>
      <c r="X35" s="155"/>
      <c r="Y35" s="72"/>
      <c r="Z35" s="233"/>
      <c r="AA35" s="234"/>
      <c r="AB35" s="234"/>
      <c r="AC35" s="37"/>
      <c r="AD35" s="37"/>
      <c r="AE35" s="37"/>
      <c r="AF35" s="37"/>
      <c r="AG35" s="37"/>
      <c r="AH35" s="37"/>
    </row>
    <row r="36" spans="2:34" ht="16.5" customHeight="1" thickBot="1">
      <c r="B36" s="261" t="s">
        <v>185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3"/>
      <c r="AC36" s="37"/>
      <c r="AD36" s="37"/>
      <c r="AE36" s="37"/>
      <c r="AF36" s="37"/>
      <c r="AG36" s="37"/>
      <c r="AH36" s="37"/>
    </row>
    <row r="37" spans="2:34" ht="12" customHeight="1" hidden="1" thickBot="1">
      <c r="B37" s="264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6"/>
      <c r="AC37" s="37"/>
      <c r="AD37" s="37"/>
      <c r="AE37" s="37"/>
      <c r="AF37" s="37"/>
      <c r="AG37" s="37"/>
      <c r="AH37" s="37"/>
    </row>
    <row r="38" spans="2:34" ht="12.75" customHeight="1">
      <c r="B38" s="248">
        <v>17</v>
      </c>
      <c r="C38" s="267" t="str">
        <f>VLOOKUP(B38,'пр.взв'!B35:E56,2,FALSE)</f>
        <v>Вяткин Кирилл Олегович</v>
      </c>
      <c r="D38" s="259" t="str">
        <f>VLOOKUP(B38,'пр.взв'!B35:F112,3,FALSE)</f>
        <v>7.09.1993,   1р</v>
      </c>
      <c r="E38" s="260" t="str">
        <f>VLOOKUP(B38,'пр.взв'!B35:G112,4,FALSE)</f>
        <v>СФО, Томская, Стрижевой</v>
      </c>
      <c r="F38" s="258">
        <v>18</v>
      </c>
      <c r="G38" s="87">
        <v>4</v>
      </c>
      <c r="H38" s="257">
        <v>19</v>
      </c>
      <c r="I38" s="87">
        <v>3</v>
      </c>
      <c r="J38" s="257" t="s">
        <v>192</v>
      </c>
      <c r="K38" s="73"/>
      <c r="L38" s="257" t="s">
        <v>192</v>
      </c>
      <c r="M38" s="73"/>
      <c r="N38" s="257" t="s">
        <v>192</v>
      </c>
      <c r="O38" s="87"/>
      <c r="P38" s="257" t="s">
        <v>192</v>
      </c>
      <c r="Q38" s="73"/>
      <c r="R38" s="257" t="s">
        <v>192</v>
      </c>
      <c r="S38" s="73"/>
      <c r="T38" s="257" t="s">
        <v>192</v>
      </c>
      <c r="U38" s="74"/>
      <c r="V38" s="257" t="s">
        <v>192</v>
      </c>
      <c r="W38" s="74"/>
      <c r="X38" s="257" t="s">
        <v>192</v>
      </c>
      <c r="Y38" s="74"/>
      <c r="Z38" s="157"/>
      <c r="AA38" s="195">
        <f>SUM(G38+I38+K38+M38+O38+Q38+S38+U38+W38+Y38)</f>
        <v>7</v>
      </c>
      <c r="AB38" s="195">
        <v>28</v>
      </c>
      <c r="AC38" s="37"/>
      <c r="AD38" s="37"/>
      <c r="AE38" s="37"/>
      <c r="AF38" s="37"/>
      <c r="AG38" s="37"/>
      <c r="AH38" s="37"/>
    </row>
    <row r="39" spans="2:34" ht="12.75" customHeight="1" thickBot="1">
      <c r="B39" s="161"/>
      <c r="C39" s="163"/>
      <c r="D39" s="165"/>
      <c r="E39" s="167"/>
      <c r="F39" s="181"/>
      <c r="G39" s="82"/>
      <c r="H39" s="192"/>
      <c r="I39" s="82"/>
      <c r="J39" s="192"/>
      <c r="K39" s="21"/>
      <c r="L39" s="192"/>
      <c r="M39" s="21"/>
      <c r="N39" s="192"/>
      <c r="O39" s="82"/>
      <c r="P39" s="192"/>
      <c r="Q39" s="21"/>
      <c r="R39" s="192"/>
      <c r="S39" s="21"/>
      <c r="T39" s="192"/>
      <c r="U39" s="22"/>
      <c r="V39" s="192"/>
      <c r="W39" s="22"/>
      <c r="X39" s="192"/>
      <c r="Y39" s="22"/>
      <c r="Z39" s="158"/>
      <c r="AA39" s="196"/>
      <c r="AB39" s="196"/>
      <c r="AC39" s="37"/>
      <c r="AD39" s="37"/>
      <c r="AE39" s="37"/>
      <c r="AF39" s="37"/>
      <c r="AG39" s="37"/>
      <c r="AH39" s="37"/>
    </row>
    <row r="40" spans="2:34" ht="12.75" customHeight="1" thickTop="1">
      <c r="B40" s="160">
        <v>18</v>
      </c>
      <c r="C40" s="162" t="str">
        <f>VLOOKUP(B40,'пр.взв'!B37:E58,2,FALSE)</f>
        <v>Петросян Врамшапу Арамович</v>
      </c>
      <c r="D40" s="164" t="str">
        <f>VLOOKUP(B40,'пр.взв'!B37:F114,3,FALSE)</f>
        <v>27.03.1992, КМС</v>
      </c>
      <c r="E40" s="164" t="str">
        <f>VLOOKUP(B40,'пр.взв'!B37:G114,4,FALSE)</f>
        <v>СФО, Новосибирская, Болотное</v>
      </c>
      <c r="F40" s="179">
        <v>17</v>
      </c>
      <c r="G40" s="83">
        <v>0</v>
      </c>
      <c r="H40" s="182">
        <v>20</v>
      </c>
      <c r="I40" s="83">
        <v>1</v>
      </c>
      <c r="J40" s="182">
        <v>19</v>
      </c>
      <c r="K40" s="83">
        <v>2</v>
      </c>
      <c r="L40" s="182">
        <v>18</v>
      </c>
      <c r="M40" s="83">
        <v>3</v>
      </c>
      <c r="N40" s="182" t="s">
        <v>192</v>
      </c>
      <c r="O40" s="83"/>
      <c r="P40" s="182" t="s">
        <v>192</v>
      </c>
      <c r="Q40" s="19"/>
      <c r="R40" s="182" t="s">
        <v>192</v>
      </c>
      <c r="S40" s="19"/>
      <c r="T40" s="182" t="s">
        <v>192</v>
      </c>
      <c r="U40" s="20"/>
      <c r="V40" s="182" t="s">
        <v>192</v>
      </c>
      <c r="W40" s="20"/>
      <c r="X40" s="182" t="s">
        <v>192</v>
      </c>
      <c r="Y40" s="20"/>
      <c r="Z40" s="157"/>
      <c r="AA40" s="195">
        <f>SUM(G40+I40+K40+M40+O40+Q40+S40+U40+W40+Y40)</f>
        <v>6</v>
      </c>
      <c r="AB40" s="195">
        <v>9</v>
      </c>
      <c r="AC40" s="37"/>
      <c r="AD40" s="37"/>
      <c r="AE40" s="37"/>
      <c r="AF40" s="37"/>
      <c r="AG40" s="37"/>
      <c r="AH40" s="37"/>
    </row>
    <row r="41" spans="2:34" ht="12.75" customHeight="1" thickBot="1">
      <c r="B41" s="161"/>
      <c r="C41" s="163"/>
      <c r="D41" s="165"/>
      <c r="E41" s="165"/>
      <c r="F41" s="181"/>
      <c r="G41" s="80" t="s">
        <v>190</v>
      </c>
      <c r="H41" s="192"/>
      <c r="I41" s="82"/>
      <c r="J41" s="192"/>
      <c r="K41" s="82"/>
      <c r="L41" s="192"/>
      <c r="M41" s="82"/>
      <c r="N41" s="192"/>
      <c r="O41" s="82"/>
      <c r="P41" s="192"/>
      <c r="Q41" s="21"/>
      <c r="R41" s="192"/>
      <c r="S41" s="21"/>
      <c r="T41" s="192"/>
      <c r="U41" s="22"/>
      <c r="V41" s="192"/>
      <c r="W41" s="22"/>
      <c r="X41" s="192"/>
      <c r="Y41" s="22"/>
      <c r="Z41" s="158"/>
      <c r="AA41" s="196"/>
      <c r="AB41" s="196"/>
      <c r="AC41" s="37"/>
      <c r="AD41" s="37"/>
      <c r="AE41" s="37"/>
      <c r="AF41" s="37"/>
      <c r="AG41" s="37"/>
      <c r="AH41" s="37"/>
    </row>
    <row r="42" spans="2:34" ht="12.75" customHeight="1" thickTop="1">
      <c r="B42" s="160">
        <v>19</v>
      </c>
      <c r="C42" s="162" t="str">
        <f>VLOOKUP(B42,'пр.взв'!B39:E60,2,FALSE)</f>
        <v>Власов Антон Андреевич</v>
      </c>
      <c r="D42" s="164" t="str">
        <f>VLOOKUP(B42,'пр.взв'!B39:F116,3,FALSE)</f>
        <v>01.01.1994,  1р</v>
      </c>
      <c r="E42" s="166" t="str">
        <f>VLOOKUP(B42,'пр.взв'!B39:G116,4,FALSE)</f>
        <v>СФО, Кемеровская, Прокопьевск, МО</v>
      </c>
      <c r="F42" s="179">
        <v>20</v>
      </c>
      <c r="G42" s="83">
        <v>3</v>
      </c>
      <c r="H42" s="182">
        <v>17</v>
      </c>
      <c r="I42" s="83">
        <v>2</v>
      </c>
      <c r="J42" s="182">
        <v>18</v>
      </c>
      <c r="K42" s="83">
        <v>3</v>
      </c>
      <c r="L42" s="182" t="s">
        <v>192</v>
      </c>
      <c r="M42" s="83"/>
      <c r="N42" s="182" t="s">
        <v>192</v>
      </c>
      <c r="O42" s="83"/>
      <c r="P42" s="182" t="s">
        <v>192</v>
      </c>
      <c r="Q42" s="19"/>
      <c r="R42" s="182" t="s">
        <v>192</v>
      </c>
      <c r="S42" s="19"/>
      <c r="T42" s="182" t="s">
        <v>192</v>
      </c>
      <c r="U42" s="20"/>
      <c r="V42" s="182" t="s">
        <v>192</v>
      </c>
      <c r="W42" s="20"/>
      <c r="X42" s="182" t="s">
        <v>192</v>
      </c>
      <c r="Y42" s="20"/>
      <c r="Z42" s="157"/>
      <c r="AA42" s="195">
        <f>SUM(G42+I42+K42+M42+O42+Q42+S42+U42+W42+Y42)</f>
        <v>8</v>
      </c>
      <c r="AB42" s="195">
        <v>18</v>
      </c>
      <c r="AC42" s="37"/>
      <c r="AD42" s="37"/>
      <c r="AE42" s="37"/>
      <c r="AF42" s="37"/>
      <c r="AG42" s="37"/>
      <c r="AH42" s="37"/>
    </row>
    <row r="43" spans="2:34" ht="12.75" customHeight="1" thickBot="1">
      <c r="B43" s="161"/>
      <c r="C43" s="163"/>
      <c r="D43" s="165"/>
      <c r="E43" s="167"/>
      <c r="F43" s="181"/>
      <c r="G43" s="82"/>
      <c r="H43" s="192"/>
      <c r="I43" s="82"/>
      <c r="J43" s="192"/>
      <c r="K43" s="82"/>
      <c r="L43" s="192"/>
      <c r="M43" s="82"/>
      <c r="N43" s="192"/>
      <c r="O43" s="82"/>
      <c r="P43" s="192"/>
      <c r="Q43" s="21"/>
      <c r="R43" s="192"/>
      <c r="S43" s="21"/>
      <c r="T43" s="192"/>
      <c r="U43" s="22"/>
      <c r="V43" s="192"/>
      <c r="W43" s="22"/>
      <c r="X43" s="192"/>
      <c r="Y43" s="22"/>
      <c r="Z43" s="158"/>
      <c r="AA43" s="196"/>
      <c r="AB43" s="196"/>
      <c r="AC43" s="37"/>
      <c r="AD43" s="37"/>
      <c r="AE43" s="37"/>
      <c r="AF43" s="37"/>
      <c r="AG43" s="37"/>
      <c r="AH43" s="37"/>
    </row>
    <row r="44" spans="2:34" ht="12.75" customHeight="1" thickTop="1">
      <c r="B44" s="160">
        <v>20</v>
      </c>
      <c r="C44" s="162" t="str">
        <f>VLOOKUP(B44,'пр.взв'!B41:E62,2,FALSE)</f>
        <v>Кудачин Вадим Владимирович</v>
      </c>
      <c r="D44" s="164" t="str">
        <f>VLOOKUP(B44,'пр.взв'!B41:F118,3,FALSE)</f>
        <v>14.06.1993,  1р</v>
      </c>
      <c r="E44" s="164" t="str">
        <f>VLOOKUP(B44,'пр.взв'!B41:G118,4,FALSE)</f>
        <v>СФО, р. Алтай</v>
      </c>
      <c r="F44" s="179">
        <v>19</v>
      </c>
      <c r="G44" s="83">
        <v>1</v>
      </c>
      <c r="H44" s="182">
        <v>18</v>
      </c>
      <c r="I44" s="83">
        <v>3</v>
      </c>
      <c r="J44" s="182">
        <v>21</v>
      </c>
      <c r="K44" s="83">
        <v>2</v>
      </c>
      <c r="L44" s="182">
        <v>29</v>
      </c>
      <c r="M44" s="83">
        <v>2</v>
      </c>
      <c r="N44" s="182">
        <v>25</v>
      </c>
      <c r="O44" s="83">
        <v>4</v>
      </c>
      <c r="P44" s="182" t="s">
        <v>192</v>
      </c>
      <c r="Q44" s="19"/>
      <c r="R44" s="182" t="s">
        <v>192</v>
      </c>
      <c r="S44" s="19"/>
      <c r="T44" s="182" t="s">
        <v>192</v>
      </c>
      <c r="U44" s="20"/>
      <c r="V44" s="182" t="s">
        <v>192</v>
      </c>
      <c r="W44" s="20"/>
      <c r="X44" s="182" t="s">
        <v>192</v>
      </c>
      <c r="Y44" s="20"/>
      <c r="Z44" s="157"/>
      <c r="AA44" s="195">
        <f>SUM(G44+I44+K44+M44+O44+Q44+S44+U44+W44+Y44)</f>
        <v>12</v>
      </c>
      <c r="AB44" s="195">
        <v>8</v>
      </c>
      <c r="AC44" s="37"/>
      <c r="AD44" s="37"/>
      <c r="AE44" s="37"/>
      <c r="AF44" s="37"/>
      <c r="AG44" s="37"/>
      <c r="AH44" s="37"/>
    </row>
    <row r="45" spans="2:34" ht="12.75" customHeight="1" thickBot="1">
      <c r="B45" s="161"/>
      <c r="C45" s="163"/>
      <c r="D45" s="165"/>
      <c r="E45" s="165"/>
      <c r="F45" s="181"/>
      <c r="G45" s="82"/>
      <c r="H45" s="192"/>
      <c r="I45" s="82"/>
      <c r="J45" s="192"/>
      <c r="K45" s="82"/>
      <c r="L45" s="192"/>
      <c r="M45" s="82"/>
      <c r="N45" s="192"/>
      <c r="O45" s="82"/>
      <c r="P45" s="192"/>
      <c r="Q45" s="21"/>
      <c r="R45" s="192"/>
      <c r="S45" s="21"/>
      <c r="T45" s="192"/>
      <c r="U45" s="22"/>
      <c r="V45" s="192"/>
      <c r="W45" s="22"/>
      <c r="X45" s="192"/>
      <c r="Y45" s="22"/>
      <c r="Z45" s="158"/>
      <c r="AA45" s="196"/>
      <c r="AB45" s="196"/>
      <c r="AC45" s="37"/>
      <c r="AD45" s="37"/>
      <c r="AE45" s="37"/>
      <c r="AF45" s="37"/>
      <c r="AG45" s="37"/>
      <c r="AH45" s="37"/>
    </row>
    <row r="46" spans="2:34" ht="12.75" customHeight="1" thickTop="1">
      <c r="B46" s="160">
        <v>21</v>
      </c>
      <c r="C46" s="162" t="str">
        <f>VLOOKUP(B46,'пр.взв'!B43:E64,2,FALSE)</f>
        <v>Суродин Виктор Олегович</v>
      </c>
      <c r="D46" s="164" t="str">
        <f>VLOOKUP(B46,'пр.взв'!B43:F120,3,FALSE)</f>
        <v>31.01.1992,  1р</v>
      </c>
      <c r="E46" s="166" t="str">
        <f>VLOOKUP(B46,'пр.взв'!B43:G120,4,FALSE)</f>
        <v>СФО, Кемеровская, Новокузнецк, ПР</v>
      </c>
      <c r="F46" s="179">
        <v>22</v>
      </c>
      <c r="G46" s="83">
        <v>3</v>
      </c>
      <c r="H46" s="182">
        <v>23</v>
      </c>
      <c r="I46" s="83">
        <v>0</v>
      </c>
      <c r="J46" s="182">
        <v>20</v>
      </c>
      <c r="K46" s="83">
        <v>3</v>
      </c>
      <c r="L46" s="182" t="s">
        <v>192</v>
      </c>
      <c r="M46" s="83"/>
      <c r="N46" s="182" t="s">
        <v>192</v>
      </c>
      <c r="O46" s="83"/>
      <c r="P46" s="182" t="s">
        <v>192</v>
      </c>
      <c r="Q46" s="19"/>
      <c r="R46" s="182" t="s">
        <v>192</v>
      </c>
      <c r="S46" s="19"/>
      <c r="T46" s="182" t="s">
        <v>192</v>
      </c>
      <c r="U46" s="20"/>
      <c r="V46" s="182" t="s">
        <v>192</v>
      </c>
      <c r="W46" s="20"/>
      <c r="X46" s="182" t="s">
        <v>192</v>
      </c>
      <c r="Y46" s="20"/>
      <c r="Z46" s="157"/>
      <c r="AA46" s="195">
        <f>SUM(G46+I46+K46+M46+O46+Q46+S46+U46+W46+Y46)</f>
        <v>6</v>
      </c>
      <c r="AB46" s="195">
        <v>14</v>
      </c>
      <c r="AC46" s="37"/>
      <c r="AD46" s="37"/>
      <c r="AE46" s="37"/>
      <c r="AF46" s="37"/>
      <c r="AG46" s="37"/>
      <c r="AH46" s="37"/>
    </row>
    <row r="47" spans="2:34" ht="12.75" customHeight="1" thickBot="1">
      <c r="B47" s="161"/>
      <c r="C47" s="163"/>
      <c r="D47" s="165"/>
      <c r="E47" s="167"/>
      <c r="F47" s="181"/>
      <c r="G47" s="82"/>
      <c r="H47" s="192"/>
      <c r="I47" s="80" t="s">
        <v>198</v>
      </c>
      <c r="J47" s="192"/>
      <c r="K47" s="82"/>
      <c r="L47" s="192"/>
      <c r="M47" s="82"/>
      <c r="N47" s="192"/>
      <c r="O47" s="82"/>
      <c r="P47" s="192"/>
      <c r="Q47" s="21"/>
      <c r="R47" s="192"/>
      <c r="S47" s="21"/>
      <c r="T47" s="192"/>
      <c r="U47" s="22"/>
      <c r="V47" s="192"/>
      <c r="W47" s="22"/>
      <c r="X47" s="192"/>
      <c r="Y47" s="22"/>
      <c r="Z47" s="158"/>
      <c r="AA47" s="196"/>
      <c r="AB47" s="196"/>
      <c r="AC47" s="37"/>
      <c r="AD47" s="37"/>
      <c r="AE47" s="37"/>
      <c r="AF47" s="37"/>
      <c r="AG47" s="37"/>
      <c r="AH47" s="37"/>
    </row>
    <row r="48" spans="2:34" ht="12.75" customHeight="1" thickTop="1">
      <c r="B48" s="160">
        <v>22</v>
      </c>
      <c r="C48" s="162" t="str">
        <f>VLOOKUP(B48,'пр.взв'!B43:E66,2,FALSE)</f>
        <v>Бутрин Виктор Вадимович</v>
      </c>
      <c r="D48" s="164" t="str">
        <f>VLOOKUP(B48,'пр.взв'!B43:F122,3,FALSE)</f>
        <v>02.03.1993,  2юн</v>
      </c>
      <c r="E48" s="164" t="str">
        <f>VLOOKUP(B48,'пр.взв'!B43:G122,4,FALSE)</f>
        <v>СФО, Новосибирская</v>
      </c>
      <c r="F48" s="179">
        <v>21</v>
      </c>
      <c r="G48" s="83">
        <v>2</v>
      </c>
      <c r="H48" s="182">
        <v>24</v>
      </c>
      <c r="I48" s="83">
        <v>3</v>
      </c>
      <c r="J48" s="182">
        <v>25</v>
      </c>
      <c r="K48" s="83">
        <v>4</v>
      </c>
      <c r="L48" s="182" t="s">
        <v>192</v>
      </c>
      <c r="M48" s="83"/>
      <c r="N48" s="182" t="s">
        <v>192</v>
      </c>
      <c r="O48" s="83"/>
      <c r="P48" s="182" t="s">
        <v>192</v>
      </c>
      <c r="Q48" s="19"/>
      <c r="R48" s="182" t="s">
        <v>192</v>
      </c>
      <c r="S48" s="19"/>
      <c r="T48" s="182" t="s">
        <v>192</v>
      </c>
      <c r="U48" s="20"/>
      <c r="V48" s="182" t="s">
        <v>192</v>
      </c>
      <c r="W48" s="20"/>
      <c r="X48" s="182" t="s">
        <v>192</v>
      </c>
      <c r="Y48" s="20"/>
      <c r="Z48" s="157"/>
      <c r="AA48" s="195">
        <f>SUM(G48+I48+K48+M48+O48+Q48+S48+U48+W48+Y48)</f>
        <v>9</v>
      </c>
      <c r="AB48" s="195">
        <v>21</v>
      </c>
      <c r="AC48" s="37"/>
      <c r="AD48" s="37"/>
      <c r="AE48" s="37"/>
      <c r="AF48" s="37"/>
      <c r="AG48" s="37"/>
      <c r="AH48" s="37"/>
    </row>
    <row r="49" spans="2:34" ht="12.75" customHeight="1" thickBot="1">
      <c r="B49" s="161"/>
      <c r="C49" s="163"/>
      <c r="D49" s="165"/>
      <c r="E49" s="165"/>
      <c r="F49" s="181"/>
      <c r="G49" s="82"/>
      <c r="H49" s="192"/>
      <c r="I49" s="82"/>
      <c r="J49" s="192"/>
      <c r="K49" s="82"/>
      <c r="L49" s="192"/>
      <c r="M49" s="82"/>
      <c r="N49" s="192"/>
      <c r="O49" s="82"/>
      <c r="P49" s="192"/>
      <c r="Q49" s="21"/>
      <c r="R49" s="192"/>
      <c r="S49" s="21"/>
      <c r="T49" s="192"/>
      <c r="U49" s="22"/>
      <c r="V49" s="192"/>
      <c r="W49" s="22"/>
      <c r="X49" s="192"/>
      <c r="Y49" s="22"/>
      <c r="Z49" s="158"/>
      <c r="AA49" s="196"/>
      <c r="AB49" s="196"/>
      <c r="AC49" s="37"/>
      <c r="AD49" s="37"/>
      <c r="AE49" s="37"/>
      <c r="AF49" s="37"/>
      <c r="AG49" s="37"/>
      <c r="AH49" s="37"/>
    </row>
    <row r="50" spans="2:34" ht="12.75" customHeight="1" thickTop="1">
      <c r="B50" s="160">
        <v>23</v>
      </c>
      <c r="C50" s="162" t="str">
        <f>VLOOKUP(B50,'пр.взв'!B45:E68,2,FALSE)</f>
        <v>Заречнев Роман Витальевич</v>
      </c>
      <c r="D50" s="164" t="str">
        <f>VLOOKUP(B50,'пр.взв'!B45:F124,3,FALSE)</f>
        <v>15.08.1993,  1р</v>
      </c>
      <c r="E50" s="166" t="str">
        <f>VLOOKUP(B50,'пр.взв'!B45:G124,4,FALSE)</f>
        <v>СФО, Алтайский, Заринск, МО</v>
      </c>
      <c r="F50" s="179">
        <v>24</v>
      </c>
      <c r="G50" s="83">
        <v>3</v>
      </c>
      <c r="H50" s="182">
        <v>21</v>
      </c>
      <c r="I50" s="83">
        <v>4</v>
      </c>
      <c r="J50" s="182" t="s">
        <v>192</v>
      </c>
      <c r="K50" s="83"/>
      <c r="L50" s="182" t="s">
        <v>192</v>
      </c>
      <c r="M50" s="83"/>
      <c r="N50" s="182" t="s">
        <v>192</v>
      </c>
      <c r="O50" s="83"/>
      <c r="P50" s="182" t="s">
        <v>192</v>
      </c>
      <c r="Q50" s="19"/>
      <c r="R50" s="182" t="s">
        <v>192</v>
      </c>
      <c r="S50" s="19"/>
      <c r="T50" s="182" t="s">
        <v>192</v>
      </c>
      <c r="U50" s="20"/>
      <c r="V50" s="182" t="s">
        <v>192</v>
      </c>
      <c r="W50" s="20"/>
      <c r="X50" s="182" t="s">
        <v>192</v>
      </c>
      <c r="Y50" s="20"/>
      <c r="Z50" s="157"/>
      <c r="AA50" s="195">
        <f>SUM(G50+I50+K50+M50+O50+Q50+S50+U50+W50+Y50)</f>
        <v>7</v>
      </c>
      <c r="AB50" s="195">
        <v>29</v>
      </c>
      <c r="AC50" s="37"/>
      <c r="AD50" s="37"/>
      <c r="AE50" s="37"/>
      <c r="AF50" s="37"/>
      <c r="AG50" s="37"/>
      <c r="AH50" s="37"/>
    </row>
    <row r="51" spans="2:34" ht="12.75" customHeight="1" thickBot="1">
      <c r="B51" s="161"/>
      <c r="C51" s="163"/>
      <c r="D51" s="165"/>
      <c r="E51" s="167"/>
      <c r="F51" s="181"/>
      <c r="G51" s="82"/>
      <c r="H51" s="192"/>
      <c r="I51" s="82"/>
      <c r="J51" s="192"/>
      <c r="K51" s="82"/>
      <c r="L51" s="192"/>
      <c r="M51" s="82"/>
      <c r="N51" s="192"/>
      <c r="O51" s="82"/>
      <c r="P51" s="192"/>
      <c r="Q51" s="21"/>
      <c r="R51" s="192"/>
      <c r="S51" s="21"/>
      <c r="T51" s="192"/>
      <c r="U51" s="22"/>
      <c r="V51" s="192"/>
      <c r="W51" s="22"/>
      <c r="X51" s="192"/>
      <c r="Y51" s="22"/>
      <c r="Z51" s="158"/>
      <c r="AA51" s="196"/>
      <c r="AB51" s="196"/>
      <c r="AC51" s="37"/>
      <c r="AD51" s="37"/>
      <c r="AE51" s="37"/>
      <c r="AF51" s="37"/>
      <c r="AG51" s="37"/>
      <c r="AH51" s="37"/>
    </row>
    <row r="52" spans="2:34" ht="12.75" customHeight="1" thickTop="1">
      <c r="B52" s="160">
        <v>24</v>
      </c>
      <c r="C52" s="162" t="str">
        <f>VLOOKUP(B52,'пр.взв'!B47:E70,2,FALSE)</f>
        <v>Кудайбергеков Иван Александрович</v>
      </c>
      <c r="D52" s="164" t="str">
        <f>VLOOKUP(B52,'пр.взв'!B47:F126,3,FALSE)</f>
        <v>07.07.1993,  1р</v>
      </c>
      <c r="E52" s="164" t="str">
        <f>VLOOKUP(B52,'пр.взв'!B47:G126,4,FALSE)</f>
        <v>СФО, р. Алтай</v>
      </c>
      <c r="F52" s="179">
        <v>23</v>
      </c>
      <c r="G52" s="83">
        <v>1</v>
      </c>
      <c r="H52" s="182">
        <v>22</v>
      </c>
      <c r="I52" s="83">
        <v>2</v>
      </c>
      <c r="J52" s="182">
        <v>27</v>
      </c>
      <c r="K52" s="83">
        <v>4</v>
      </c>
      <c r="L52" s="182" t="s">
        <v>192</v>
      </c>
      <c r="M52" s="83"/>
      <c r="N52" s="182" t="s">
        <v>192</v>
      </c>
      <c r="O52" s="83"/>
      <c r="P52" s="182" t="s">
        <v>192</v>
      </c>
      <c r="Q52" s="19"/>
      <c r="R52" s="182" t="s">
        <v>192</v>
      </c>
      <c r="S52" s="19"/>
      <c r="T52" s="182" t="s">
        <v>192</v>
      </c>
      <c r="U52" s="20"/>
      <c r="V52" s="182" t="s">
        <v>192</v>
      </c>
      <c r="W52" s="20"/>
      <c r="X52" s="182" t="s">
        <v>192</v>
      </c>
      <c r="Y52" s="20"/>
      <c r="Z52" s="157"/>
      <c r="AA52" s="195">
        <f>SUM(G52+I52+K52+M52+O52+Q52+S52+U52+W52+Y52)</f>
        <v>7</v>
      </c>
      <c r="AB52" s="195">
        <v>16</v>
      </c>
      <c r="AC52" s="37"/>
      <c r="AD52" s="37"/>
      <c r="AE52" s="37"/>
      <c r="AF52" s="37"/>
      <c r="AG52" s="37"/>
      <c r="AH52" s="37"/>
    </row>
    <row r="53" spans="2:34" ht="12.75" customHeight="1" thickBot="1">
      <c r="B53" s="161"/>
      <c r="C53" s="163"/>
      <c r="D53" s="165"/>
      <c r="E53" s="165"/>
      <c r="F53" s="181"/>
      <c r="G53" s="82"/>
      <c r="H53" s="192"/>
      <c r="I53" s="82"/>
      <c r="J53" s="192"/>
      <c r="K53" s="82"/>
      <c r="L53" s="192"/>
      <c r="M53" s="82"/>
      <c r="N53" s="192"/>
      <c r="O53" s="82"/>
      <c r="P53" s="192"/>
      <c r="Q53" s="21"/>
      <c r="R53" s="192"/>
      <c r="S53" s="21"/>
      <c r="T53" s="192"/>
      <c r="U53" s="22"/>
      <c r="V53" s="192"/>
      <c r="W53" s="22"/>
      <c r="X53" s="192"/>
      <c r="Y53" s="22"/>
      <c r="Z53" s="158"/>
      <c r="AA53" s="196"/>
      <c r="AB53" s="196"/>
      <c r="AC53" s="37"/>
      <c r="AD53" s="37"/>
      <c r="AE53" s="37"/>
      <c r="AF53" s="37"/>
      <c r="AG53" s="37"/>
      <c r="AH53" s="37"/>
    </row>
    <row r="54" spans="2:34" ht="12.75" customHeight="1" thickTop="1">
      <c r="B54" s="160">
        <v>25</v>
      </c>
      <c r="C54" s="162" t="str">
        <f>VLOOKUP(B54,'пр.взв'!B49:E72,2,FALSE)</f>
        <v>Окунев Дмитрий Олегович</v>
      </c>
      <c r="D54" s="164" t="str">
        <f>VLOOKUP(B54,'пр.взв'!B49:F128,3,FALSE)</f>
        <v>06.01.1993,  1р</v>
      </c>
      <c r="E54" s="166" t="str">
        <f>VLOOKUP(B54,'пр.взв'!B49:G128,4,FALSE)</f>
        <v>СФО, Кемеровская, Новокузнецк, ПР</v>
      </c>
      <c r="F54" s="179">
        <v>26</v>
      </c>
      <c r="G54" s="83">
        <v>0</v>
      </c>
      <c r="H54" s="182">
        <v>27</v>
      </c>
      <c r="I54" s="83">
        <v>2</v>
      </c>
      <c r="J54" s="182">
        <v>22</v>
      </c>
      <c r="K54" s="83">
        <v>0</v>
      </c>
      <c r="L54" s="182">
        <v>25</v>
      </c>
      <c r="M54" s="83">
        <v>1</v>
      </c>
      <c r="N54" s="182">
        <v>20</v>
      </c>
      <c r="O54" s="83">
        <v>0</v>
      </c>
      <c r="P54" s="182" t="s">
        <v>206</v>
      </c>
      <c r="Q54" s="19"/>
      <c r="R54" s="182"/>
      <c r="S54" s="19"/>
      <c r="T54" s="182">
        <v>12</v>
      </c>
      <c r="U54" s="100">
        <v>2</v>
      </c>
      <c r="V54" s="182"/>
      <c r="W54" s="20"/>
      <c r="X54" s="182">
        <v>7</v>
      </c>
      <c r="Y54" s="100">
        <v>2</v>
      </c>
      <c r="Z54" s="157"/>
      <c r="AA54" s="195">
        <f>SUM(G54+I54+K54+M54+O54+Q54+S54+U54+W54+Y54)</f>
        <v>7</v>
      </c>
      <c r="AB54" s="329">
        <v>1</v>
      </c>
      <c r="AC54" s="37"/>
      <c r="AD54" s="37"/>
      <c r="AE54" s="37"/>
      <c r="AF54" s="37"/>
      <c r="AG54" s="37"/>
      <c r="AH54" s="37"/>
    </row>
    <row r="55" spans="2:34" ht="12.75" customHeight="1" thickBot="1">
      <c r="B55" s="161"/>
      <c r="C55" s="163"/>
      <c r="D55" s="165"/>
      <c r="E55" s="167"/>
      <c r="F55" s="181"/>
      <c r="G55" s="80" t="s">
        <v>191</v>
      </c>
      <c r="H55" s="192"/>
      <c r="I55" s="82"/>
      <c r="J55" s="192"/>
      <c r="K55" s="80" t="s">
        <v>202</v>
      </c>
      <c r="L55" s="192"/>
      <c r="M55" s="82"/>
      <c r="N55" s="192"/>
      <c r="O55" s="80" t="s">
        <v>208</v>
      </c>
      <c r="P55" s="192"/>
      <c r="Q55" s="21"/>
      <c r="R55" s="192"/>
      <c r="S55" s="21"/>
      <c r="T55" s="192"/>
      <c r="U55" s="22"/>
      <c r="V55" s="192"/>
      <c r="W55" s="22"/>
      <c r="X55" s="192"/>
      <c r="Y55" s="22"/>
      <c r="Z55" s="158"/>
      <c r="AA55" s="196"/>
      <c r="AB55" s="330"/>
      <c r="AC55" s="37"/>
      <c r="AD55" s="37"/>
      <c r="AE55" s="37"/>
      <c r="AF55" s="37"/>
      <c r="AG55" s="37"/>
      <c r="AH55" s="37"/>
    </row>
    <row r="56" spans="2:34" ht="12.75" customHeight="1" thickTop="1">
      <c r="B56" s="160">
        <v>26</v>
      </c>
      <c r="C56" s="162" t="str">
        <f>VLOOKUP(B56,'пр.взв'!B51:E74,2,FALSE)</f>
        <v>Мокрогузов Сергей Викторович</v>
      </c>
      <c r="D56" s="164" t="str">
        <f>VLOOKUP(B56,'пр.взв'!B51:F130,3,FALSE)</f>
        <v>03.03.1992,  1р</v>
      </c>
      <c r="E56" s="164" t="str">
        <f>VLOOKUP(B56,'пр.взв'!B51:G130,4,FALSE)</f>
        <v>СФО, Красноярский, Лесосибирск</v>
      </c>
      <c r="F56" s="179">
        <v>25</v>
      </c>
      <c r="G56" s="83">
        <v>4</v>
      </c>
      <c r="H56" s="182">
        <v>28</v>
      </c>
      <c r="I56" s="88" t="s">
        <v>199</v>
      </c>
      <c r="J56" s="182" t="s">
        <v>192</v>
      </c>
      <c r="K56" s="83"/>
      <c r="L56" s="182" t="s">
        <v>192</v>
      </c>
      <c r="M56" s="83"/>
      <c r="N56" s="182" t="s">
        <v>192</v>
      </c>
      <c r="O56" s="83"/>
      <c r="P56" s="182" t="s">
        <v>192</v>
      </c>
      <c r="Q56" s="19"/>
      <c r="R56" s="182" t="s">
        <v>192</v>
      </c>
      <c r="S56" s="19"/>
      <c r="T56" s="182" t="s">
        <v>192</v>
      </c>
      <c r="U56" s="20"/>
      <c r="V56" s="182" t="s">
        <v>192</v>
      </c>
      <c r="W56" s="20"/>
      <c r="X56" s="182" t="s">
        <v>192</v>
      </c>
      <c r="Y56" s="20"/>
      <c r="Z56" s="157"/>
      <c r="AA56" s="195">
        <f>SUM(G56+I56+K56+M56+O56+Q56+S56+U56+W56+Y56)</f>
        <v>6.5</v>
      </c>
      <c r="AB56" s="195">
        <v>30</v>
      </c>
      <c r="AC56" s="37"/>
      <c r="AD56" s="37"/>
      <c r="AE56" s="37"/>
      <c r="AF56" s="37"/>
      <c r="AG56" s="37"/>
      <c r="AH56" s="37"/>
    </row>
    <row r="57" spans="2:34" ht="12.75" customHeight="1" thickBot="1">
      <c r="B57" s="161"/>
      <c r="C57" s="163"/>
      <c r="D57" s="165"/>
      <c r="E57" s="165"/>
      <c r="F57" s="181"/>
      <c r="G57" s="82"/>
      <c r="H57" s="192"/>
      <c r="I57" s="82"/>
      <c r="J57" s="192"/>
      <c r="K57" s="82"/>
      <c r="L57" s="192"/>
      <c r="M57" s="82"/>
      <c r="N57" s="192"/>
      <c r="O57" s="82"/>
      <c r="P57" s="192"/>
      <c r="Q57" s="21"/>
      <c r="R57" s="192"/>
      <c r="S57" s="21"/>
      <c r="T57" s="192"/>
      <c r="U57" s="22"/>
      <c r="V57" s="192"/>
      <c r="W57" s="22"/>
      <c r="X57" s="192"/>
      <c r="Y57" s="22"/>
      <c r="Z57" s="158"/>
      <c r="AA57" s="196"/>
      <c r="AB57" s="196"/>
      <c r="AC57" s="37"/>
      <c r="AD57" s="37"/>
      <c r="AE57" s="37"/>
      <c r="AF57" s="37"/>
      <c r="AG57" s="37"/>
      <c r="AH57" s="37"/>
    </row>
    <row r="58" spans="2:34" ht="12.75" customHeight="1" thickTop="1">
      <c r="B58" s="160">
        <v>27</v>
      </c>
      <c r="C58" s="162" t="str">
        <f>VLOOKUP(B58,'пр.взв'!B53:E76,2,FALSE)</f>
        <v>Океев Бакытжан Есболович</v>
      </c>
      <c r="D58" s="164" t="str">
        <f>VLOOKUP(B58,'пр.взв'!B53:F132,3,FALSE)</f>
        <v>13.11.1992,  1р</v>
      </c>
      <c r="E58" s="166" t="str">
        <f>VLOOKUP(B58,'пр.взв'!B53:G132,4,FALSE)</f>
        <v>СФО, р. Алтай</v>
      </c>
      <c r="F58" s="179">
        <v>28</v>
      </c>
      <c r="G58" s="83">
        <v>1</v>
      </c>
      <c r="H58" s="182">
        <v>25</v>
      </c>
      <c r="I58" s="83">
        <v>3</v>
      </c>
      <c r="J58" s="182">
        <v>24</v>
      </c>
      <c r="K58" s="83">
        <v>0</v>
      </c>
      <c r="L58" s="182">
        <v>30</v>
      </c>
      <c r="M58" s="83">
        <v>1</v>
      </c>
      <c r="N58" s="182">
        <v>29</v>
      </c>
      <c r="O58" s="88" t="s">
        <v>199</v>
      </c>
      <c r="P58" s="182" t="s">
        <v>207</v>
      </c>
      <c r="Q58" s="19"/>
      <c r="R58" s="182"/>
      <c r="S58" s="19"/>
      <c r="T58" s="182">
        <v>7</v>
      </c>
      <c r="U58" s="100">
        <v>3</v>
      </c>
      <c r="V58" s="182">
        <v>12</v>
      </c>
      <c r="W58" s="100">
        <v>2</v>
      </c>
      <c r="X58" s="182"/>
      <c r="Y58" s="20"/>
      <c r="Z58" s="157"/>
      <c r="AA58" s="195">
        <f>SUM(G58+I58+K58+M58+O58+Q58+S58+U58+W58+Y58)</f>
        <v>12.5</v>
      </c>
      <c r="AB58" s="329">
        <v>3</v>
      </c>
      <c r="AC58" s="37"/>
      <c r="AD58" s="37"/>
      <c r="AE58" s="37"/>
      <c r="AF58" s="37"/>
      <c r="AG58" s="37"/>
      <c r="AH58" s="37"/>
    </row>
    <row r="59" spans="2:34" ht="12.75" customHeight="1" thickBot="1">
      <c r="B59" s="161"/>
      <c r="C59" s="163"/>
      <c r="D59" s="165"/>
      <c r="E59" s="167"/>
      <c r="F59" s="181"/>
      <c r="G59" s="82"/>
      <c r="H59" s="192"/>
      <c r="I59" s="82"/>
      <c r="J59" s="192"/>
      <c r="K59" s="80" t="s">
        <v>203</v>
      </c>
      <c r="L59" s="192"/>
      <c r="M59" s="82"/>
      <c r="N59" s="192"/>
      <c r="O59" s="82"/>
      <c r="P59" s="192"/>
      <c r="Q59" s="21"/>
      <c r="R59" s="192"/>
      <c r="S59" s="21"/>
      <c r="T59" s="192"/>
      <c r="U59" s="22"/>
      <c r="V59" s="192"/>
      <c r="W59" s="22"/>
      <c r="X59" s="192"/>
      <c r="Y59" s="22"/>
      <c r="Z59" s="158"/>
      <c r="AA59" s="196"/>
      <c r="AB59" s="330"/>
      <c r="AC59" s="37"/>
      <c r="AD59" s="37"/>
      <c r="AE59" s="37"/>
      <c r="AF59" s="37"/>
      <c r="AG59" s="37"/>
      <c r="AH59" s="37"/>
    </row>
    <row r="60" spans="2:34" ht="12.75" customHeight="1" thickTop="1">
      <c r="B60" s="160">
        <v>28</v>
      </c>
      <c r="C60" s="162" t="str">
        <f>VLOOKUP(B60,'пр.взв'!B55:E78,2,FALSE)</f>
        <v>Желкамбаев Серик Кайдарбекулы</v>
      </c>
      <c r="D60" s="164" t="str">
        <f>VLOOKUP(B60,'пр.взв'!B55:F134,3,FALSE)</f>
        <v>08.04.1993,  1р</v>
      </c>
      <c r="E60" s="164" t="str">
        <f>VLOOKUP(B60,'пр.взв'!B55:G134,4,FALSE)</f>
        <v>СФО, р. Алтай</v>
      </c>
      <c r="F60" s="179">
        <v>27</v>
      </c>
      <c r="G60" s="83">
        <v>3</v>
      </c>
      <c r="H60" s="182">
        <v>26</v>
      </c>
      <c r="I60" s="83">
        <v>3</v>
      </c>
      <c r="J60" s="182" t="s">
        <v>192</v>
      </c>
      <c r="K60" s="83"/>
      <c r="L60" s="182" t="s">
        <v>192</v>
      </c>
      <c r="M60" s="83"/>
      <c r="N60" s="182" t="s">
        <v>192</v>
      </c>
      <c r="O60" s="83"/>
      <c r="P60" s="182" t="s">
        <v>192</v>
      </c>
      <c r="Q60" s="19"/>
      <c r="R60" s="182" t="s">
        <v>192</v>
      </c>
      <c r="S60" s="19"/>
      <c r="T60" s="182" t="s">
        <v>192</v>
      </c>
      <c r="U60" s="20"/>
      <c r="V60" s="182" t="s">
        <v>192</v>
      </c>
      <c r="W60" s="20"/>
      <c r="X60" s="182" t="s">
        <v>192</v>
      </c>
      <c r="Y60" s="20"/>
      <c r="Z60" s="157"/>
      <c r="AA60" s="195">
        <f>SUM(G60+I60+K60+M60+O60+Q60+S60+U60+W60+Y60)</f>
        <v>6</v>
      </c>
      <c r="AB60" s="195">
        <v>23</v>
      </c>
      <c r="AC60" s="37"/>
      <c r="AD60" s="37"/>
      <c r="AE60" s="37"/>
      <c r="AF60" s="37"/>
      <c r="AG60" s="37"/>
      <c r="AH60" s="37"/>
    </row>
    <row r="61" spans="2:34" ht="12.75" customHeight="1" thickBot="1">
      <c r="B61" s="161"/>
      <c r="C61" s="163"/>
      <c r="D61" s="165"/>
      <c r="E61" s="165"/>
      <c r="F61" s="181"/>
      <c r="G61" s="82"/>
      <c r="H61" s="192"/>
      <c r="I61" s="82"/>
      <c r="J61" s="192"/>
      <c r="K61" s="82"/>
      <c r="L61" s="192"/>
      <c r="M61" s="82"/>
      <c r="N61" s="192"/>
      <c r="O61" s="82"/>
      <c r="P61" s="192"/>
      <c r="Q61" s="21"/>
      <c r="R61" s="192"/>
      <c r="S61" s="21"/>
      <c r="T61" s="192"/>
      <c r="U61" s="22"/>
      <c r="V61" s="192"/>
      <c r="W61" s="22"/>
      <c r="X61" s="192"/>
      <c r="Y61" s="22"/>
      <c r="Z61" s="158"/>
      <c r="AA61" s="196"/>
      <c r="AB61" s="196"/>
      <c r="AC61" s="37"/>
      <c r="AD61" s="37"/>
      <c r="AE61" s="37"/>
      <c r="AF61" s="37"/>
      <c r="AG61" s="37"/>
      <c r="AH61" s="37"/>
    </row>
    <row r="62" spans="2:40" ht="12.75" customHeight="1" thickTop="1">
      <c r="B62" s="160">
        <v>29</v>
      </c>
      <c r="C62" s="162" t="str">
        <f>VLOOKUP(B62,'пр.взв'!B57:E80,2,FALSE)</f>
        <v>Боровский Сергей Юрьевич</v>
      </c>
      <c r="D62" s="164" t="str">
        <f>VLOOKUP(B62,'пр.взв'!B57:F136,3,FALSE)</f>
        <v>19.12.1992,  1р</v>
      </c>
      <c r="E62" s="166" t="str">
        <f>VLOOKUP(B62,'пр.взв'!B57:G136,4,FALSE)</f>
        <v>СФО, Новосибирская, Болотнов</v>
      </c>
      <c r="F62" s="179">
        <v>30</v>
      </c>
      <c r="G62" s="83">
        <v>2</v>
      </c>
      <c r="H62" s="182">
        <v>31</v>
      </c>
      <c r="I62" s="83">
        <v>0</v>
      </c>
      <c r="J62" s="182" t="s">
        <v>86</v>
      </c>
      <c r="K62" s="83"/>
      <c r="L62" s="182">
        <v>20</v>
      </c>
      <c r="M62" s="83">
        <v>3</v>
      </c>
      <c r="N62" s="182">
        <v>27</v>
      </c>
      <c r="O62" s="83">
        <v>3</v>
      </c>
      <c r="P62" s="182" t="s">
        <v>192</v>
      </c>
      <c r="Q62" s="19"/>
      <c r="R62" s="182" t="s">
        <v>192</v>
      </c>
      <c r="S62" s="19"/>
      <c r="T62" s="182" t="s">
        <v>192</v>
      </c>
      <c r="U62" s="20"/>
      <c r="V62" s="182" t="s">
        <v>192</v>
      </c>
      <c r="W62" s="20"/>
      <c r="X62" s="182" t="s">
        <v>192</v>
      </c>
      <c r="Y62" s="20"/>
      <c r="Z62" s="157"/>
      <c r="AA62" s="195">
        <f>SUM(G62+I62+K62+M62+O62+Q62+S62+U62+W62+Y62)</f>
        <v>8</v>
      </c>
      <c r="AB62" s="195">
        <v>6</v>
      </c>
      <c r="AC62" s="37"/>
      <c r="AD62" s="37"/>
      <c r="AE62" s="37"/>
      <c r="AF62" s="37"/>
      <c r="AG62" s="37"/>
      <c r="AH62" s="66"/>
      <c r="AI62" s="67"/>
      <c r="AJ62" s="67"/>
      <c r="AK62" s="67"/>
      <c r="AL62" s="67"/>
      <c r="AM62" s="67"/>
      <c r="AN62" s="67"/>
    </row>
    <row r="63" spans="2:40" ht="12.75" customHeight="1" thickBot="1">
      <c r="B63" s="161"/>
      <c r="C63" s="163"/>
      <c r="D63" s="165"/>
      <c r="E63" s="167"/>
      <c r="F63" s="181"/>
      <c r="G63" s="82"/>
      <c r="H63" s="192"/>
      <c r="I63" s="80" t="s">
        <v>200</v>
      </c>
      <c r="J63" s="192"/>
      <c r="K63" s="82"/>
      <c r="L63" s="192"/>
      <c r="M63" s="82"/>
      <c r="N63" s="192"/>
      <c r="O63" s="82"/>
      <c r="P63" s="192"/>
      <c r="Q63" s="21"/>
      <c r="R63" s="192"/>
      <c r="S63" s="21"/>
      <c r="T63" s="192"/>
      <c r="U63" s="22"/>
      <c r="V63" s="192"/>
      <c r="W63" s="22"/>
      <c r="X63" s="192"/>
      <c r="Y63" s="22"/>
      <c r="Z63" s="158"/>
      <c r="AA63" s="196"/>
      <c r="AB63" s="196"/>
      <c r="AC63" s="37"/>
      <c r="AD63" s="37"/>
      <c r="AE63" s="37"/>
      <c r="AF63" s="37"/>
      <c r="AG63" s="37"/>
      <c r="AH63" s="254"/>
      <c r="AI63" s="254"/>
      <c r="AJ63" s="255"/>
      <c r="AK63" s="255"/>
      <c r="AL63" s="256"/>
      <c r="AM63" s="256"/>
      <c r="AN63" s="67"/>
    </row>
    <row r="64" spans="2:40" ht="12.75" customHeight="1" thickTop="1">
      <c r="B64" s="160">
        <v>30</v>
      </c>
      <c r="C64" s="162" t="str">
        <f>VLOOKUP(B64,'пр.взв'!B59:E82,2,FALSE)</f>
        <v>Анчин Тодрай Николаевич</v>
      </c>
      <c r="D64" s="164" t="str">
        <f>VLOOKUP(B64,'пр.взв'!B59:F138,3,FALSE)</f>
        <v>01.01.1992,  2юн</v>
      </c>
      <c r="E64" s="164" t="str">
        <f>VLOOKUP(B64,'пр.взв'!B59:G138,4,FALSE)</f>
        <v>СФО, р. Алтай</v>
      </c>
      <c r="F64" s="179">
        <v>29</v>
      </c>
      <c r="G64" s="83">
        <v>3</v>
      </c>
      <c r="H64" s="182" t="s">
        <v>86</v>
      </c>
      <c r="I64" s="83"/>
      <c r="J64" s="182">
        <v>31</v>
      </c>
      <c r="K64" s="83">
        <v>0</v>
      </c>
      <c r="L64" s="182">
        <v>27</v>
      </c>
      <c r="M64" s="83">
        <v>3</v>
      </c>
      <c r="N64" s="182" t="s">
        <v>192</v>
      </c>
      <c r="O64" s="83"/>
      <c r="P64" s="182" t="s">
        <v>192</v>
      </c>
      <c r="Q64" s="19"/>
      <c r="R64" s="182" t="s">
        <v>192</v>
      </c>
      <c r="S64" s="19"/>
      <c r="T64" s="182" t="s">
        <v>192</v>
      </c>
      <c r="U64" s="20"/>
      <c r="V64" s="182" t="s">
        <v>192</v>
      </c>
      <c r="W64" s="20"/>
      <c r="X64" s="182" t="s">
        <v>192</v>
      </c>
      <c r="Y64" s="20"/>
      <c r="Z64" s="157"/>
      <c r="AA64" s="195">
        <f>SUM(G64+I64+K64+M64+O64+Q64+S64+U64+W64+Y64)</f>
        <v>6</v>
      </c>
      <c r="AB64" s="195">
        <v>10</v>
      </c>
      <c r="AC64" s="37"/>
      <c r="AD64" s="37"/>
      <c r="AE64" s="37"/>
      <c r="AF64" s="37"/>
      <c r="AG64" s="37"/>
      <c r="AH64" s="254"/>
      <c r="AI64" s="254"/>
      <c r="AJ64" s="255"/>
      <c r="AK64" s="255"/>
      <c r="AL64" s="256"/>
      <c r="AM64" s="256"/>
      <c r="AN64" s="67"/>
    </row>
    <row r="65" spans="2:40" ht="12.75" customHeight="1" thickBot="1">
      <c r="B65" s="176"/>
      <c r="C65" s="177"/>
      <c r="D65" s="178"/>
      <c r="E65" s="178"/>
      <c r="F65" s="180"/>
      <c r="G65" s="86"/>
      <c r="H65" s="187"/>
      <c r="I65" s="86"/>
      <c r="J65" s="187"/>
      <c r="K65" s="91" t="s">
        <v>198</v>
      </c>
      <c r="L65" s="187"/>
      <c r="M65" s="86"/>
      <c r="N65" s="187"/>
      <c r="O65" s="86"/>
      <c r="P65" s="187"/>
      <c r="Q65" s="71"/>
      <c r="R65" s="187"/>
      <c r="S65" s="71"/>
      <c r="T65" s="187"/>
      <c r="U65" s="72"/>
      <c r="V65" s="187"/>
      <c r="W65" s="72"/>
      <c r="X65" s="187"/>
      <c r="Y65" s="72"/>
      <c r="Z65" s="233"/>
      <c r="AA65" s="234"/>
      <c r="AB65" s="234"/>
      <c r="AC65" s="37"/>
      <c r="AD65" s="37"/>
      <c r="AE65" s="37"/>
      <c r="AF65" s="37"/>
      <c r="AG65" s="37"/>
      <c r="AH65" s="66"/>
      <c r="AI65" s="67"/>
      <c r="AJ65" s="67"/>
      <c r="AK65" s="67"/>
      <c r="AL65" s="67"/>
      <c r="AM65" s="67"/>
      <c r="AN65" s="67"/>
    </row>
    <row r="66" spans="2:34" ht="12.75" customHeight="1">
      <c r="B66" s="171">
        <v>31</v>
      </c>
      <c r="C66" s="172" t="str">
        <f>VLOOKUP(B66,'пр.взв'!B61:E84,2,FALSE)</f>
        <v>Климов Руслан Натикович</v>
      </c>
      <c r="D66" s="173" t="str">
        <f>VLOOKUP(B66,'пр.взв'!B61:F140,3,FALSE)</f>
        <v>22.02.1993, КМС</v>
      </c>
      <c r="E66" s="174" t="str">
        <f>VLOOKUP(B66,'пр.взв'!B61:G140,4,FALSE)</f>
        <v>СФО, р. Бурятия</v>
      </c>
      <c r="F66" s="218" t="s">
        <v>86</v>
      </c>
      <c r="G66" s="69"/>
      <c r="H66" s="186">
        <v>29</v>
      </c>
      <c r="I66" s="85">
        <v>4</v>
      </c>
      <c r="J66" s="186">
        <v>30</v>
      </c>
      <c r="K66" s="85">
        <v>4</v>
      </c>
      <c r="L66" s="186" t="s">
        <v>192</v>
      </c>
      <c r="M66" s="85"/>
      <c r="N66" s="186" t="s">
        <v>192</v>
      </c>
      <c r="O66" s="85"/>
      <c r="P66" s="186" t="s">
        <v>192</v>
      </c>
      <c r="Q66" s="92"/>
      <c r="R66" s="186" t="s">
        <v>192</v>
      </c>
      <c r="S66" s="92"/>
      <c r="T66" s="186" t="s">
        <v>192</v>
      </c>
      <c r="U66" s="93"/>
      <c r="V66" s="186" t="s">
        <v>192</v>
      </c>
      <c r="W66" s="93"/>
      <c r="X66" s="186" t="s">
        <v>192</v>
      </c>
      <c r="Y66" s="93"/>
      <c r="Z66" s="159"/>
      <c r="AA66" s="232">
        <f>SUM(G66+I66+K66+M66+O66+Q66+S66+U66+W66+Y66)</f>
        <v>8</v>
      </c>
      <c r="AB66" s="232">
        <v>19</v>
      </c>
      <c r="AC66" s="37"/>
      <c r="AD66" s="37"/>
      <c r="AE66" s="37"/>
      <c r="AF66" s="37"/>
      <c r="AG66" s="37"/>
      <c r="AH66" s="37"/>
    </row>
    <row r="67" spans="2:34" ht="12.75" customHeight="1" thickBot="1">
      <c r="B67" s="161"/>
      <c r="C67" s="163"/>
      <c r="D67" s="165"/>
      <c r="E67" s="167"/>
      <c r="F67" s="181"/>
      <c r="G67" s="21"/>
      <c r="H67" s="192"/>
      <c r="I67" s="82"/>
      <c r="J67" s="192"/>
      <c r="K67" s="82"/>
      <c r="L67" s="192"/>
      <c r="M67" s="82"/>
      <c r="N67" s="192"/>
      <c r="O67" s="82"/>
      <c r="P67" s="192"/>
      <c r="Q67" s="94"/>
      <c r="R67" s="192"/>
      <c r="S67" s="94"/>
      <c r="T67" s="192"/>
      <c r="U67" s="95"/>
      <c r="V67" s="192"/>
      <c r="W67" s="95"/>
      <c r="X67" s="192"/>
      <c r="Y67" s="95"/>
      <c r="Z67" s="158"/>
      <c r="AA67" s="196"/>
      <c r="AB67" s="196"/>
      <c r="AC67" s="37"/>
      <c r="AD67" s="37"/>
      <c r="AE67" s="37"/>
      <c r="AF67" s="37"/>
      <c r="AG67" s="37"/>
      <c r="AH67" s="37"/>
    </row>
    <row r="68" spans="2:34" ht="10.5" customHeight="1" hidden="1" thickTop="1">
      <c r="B68" s="160">
        <v>31</v>
      </c>
      <c r="C68" s="162" t="str">
        <f>VLOOKUP(B68,'пр.взв'!B63:E86,2,FALSE)</f>
        <v>Климов Руслан Натикович</v>
      </c>
      <c r="D68" s="164" t="str">
        <f>VLOOKUP(B68,'пр.взв'!B63:F142,3,FALSE)</f>
        <v>22.02.1993, КМС</v>
      </c>
      <c r="E68" s="164" t="str">
        <f>VLOOKUP(B68,'пр.взв'!B63:G142,4,FALSE)</f>
        <v>СФО, р. Бурятия</v>
      </c>
      <c r="F68" s="168"/>
      <c r="G68" s="19"/>
      <c r="H68" s="154"/>
      <c r="I68" s="19"/>
      <c r="J68" s="154"/>
      <c r="K68" s="19"/>
      <c r="L68" s="154"/>
      <c r="M68" s="19"/>
      <c r="N68" s="154"/>
      <c r="O68" s="19"/>
      <c r="P68" s="154"/>
      <c r="Q68" s="19"/>
      <c r="R68" s="154"/>
      <c r="S68" s="19"/>
      <c r="T68" s="154"/>
      <c r="U68" s="20"/>
      <c r="V68" s="182"/>
      <c r="W68" s="20"/>
      <c r="X68" s="154"/>
      <c r="Y68" s="20"/>
      <c r="Z68" s="157"/>
      <c r="AA68" s="195">
        <f>SUM(G68+I68+K68+M68+O68+Q68+S68+U68+W68+Y68)</f>
        <v>0</v>
      </c>
      <c r="AB68" s="195"/>
      <c r="AC68" s="37"/>
      <c r="AD68" s="37"/>
      <c r="AE68" s="37"/>
      <c r="AF68" s="37"/>
      <c r="AG68" s="37"/>
      <c r="AH68" s="37"/>
    </row>
    <row r="69" spans="2:34" ht="10.5" customHeight="1" hidden="1" thickBot="1">
      <c r="B69" s="161"/>
      <c r="C69" s="163"/>
      <c r="D69" s="165"/>
      <c r="E69" s="165"/>
      <c r="F69" s="169"/>
      <c r="G69" s="21"/>
      <c r="H69" s="156"/>
      <c r="I69" s="21"/>
      <c r="J69" s="156"/>
      <c r="K69" s="21"/>
      <c r="L69" s="156"/>
      <c r="M69" s="21"/>
      <c r="N69" s="156"/>
      <c r="O69" s="21"/>
      <c r="P69" s="156"/>
      <c r="Q69" s="21"/>
      <c r="R69" s="156"/>
      <c r="S69" s="21"/>
      <c r="T69" s="156"/>
      <c r="U69" s="22"/>
      <c r="V69" s="192"/>
      <c r="W69" s="22"/>
      <c r="X69" s="156"/>
      <c r="Y69" s="22"/>
      <c r="Z69" s="158"/>
      <c r="AA69" s="196"/>
      <c r="AB69" s="196"/>
      <c r="AC69" s="37"/>
      <c r="AD69" s="37"/>
      <c r="AE69" s="37"/>
      <c r="AF69" s="37"/>
      <c r="AG69" s="37"/>
      <c r="AH69" s="37"/>
    </row>
    <row r="70" spans="2:34" ht="10.5" customHeight="1" hidden="1" thickTop="1">
      <c r="B70" s="160">
        <v>32</v>
      </c>
      <c r="C70" s="162" t="e">
        <f>VLOOKUP(B70,'пр.взв'!B65:E88,2,FALSE)</f>
        <v>#N/A</v>
      </c>
      <c r="D70" s="164" t="e">
        <f>VLOOKUP(B70,'пр.взв'!B65:F144,3,FALSE)</f>
        <v>#N/A</v>
      </c>
      <c r="E70" s="166" t="e">
        <f>VLOOKUP(B70,'пр.взв'!B65:G144,4,FALSE)</f>
        <v>#N/A</v>
      </c>
      <c r="F70" s="168"/>
      <c r="G70" s="19"/>
      <c r="H70" s="154"/>
      <c r="I70" s="19"/>
      <c r="J70" s="154"/>
      <c r="K70" s="19"/>
      <c r="L70" s="154"/>
      <c r="M70" s="19"/>
      <c r="N70" s="154"/>
      <c r="O70" s="19"/>
      <c r="P70" s="154"/>
      <c r="Q70" s="19"/>
      <c r="R70" s="154"/>
      <c r="S70" s="19"/>
      <c r="T70" s="154"/>
      <c r="U70" s="20"/>
      <c r="V70" s="182"/>
      <c r="W70" s="20"/>
      <c r="X70" s="154"/>
      <c r="Y70" s="20"/>
      <c r="Z70" s="157"/>
      <c r="AA70" s="195">
        <f>SUM(G70+I70+K70+M70+O70+Q70+S70+U70+W70+Y70)</f>
        <v>0</v>
      </c>
      <c r="AB70" s="195"/>
      <c r="AC70" s="37"/>
      <c r="AD70" s="37"/>
      <c r="AE70" s="37"/>
      <c r="AF70" s="37"/>
      <c r="AG70" s="37"/>
      <c r="AH70" s="37"/>
    </row>
    <row r="71" spans="2:34" ht="10.5" customHeight="1" hidden="1" thickBot="1">
      <c r="B71" s="161"/>
      <c r="C71" s="163"/>
      <c r="D71" s="165"/>
      <c r="E71" s="167"/>
      <c r="F71" s="169"/>
      <c r="G71" s="21"/>
      <c r="H71" s="156"/>
      <c r="I71" s="21"/>
      <c r="J71" s="156"/>
      <c r="K71" s="21"/>
      <c r="L71" s="156"/>
      <c r="M71" s="21"/>
      <c r="N71" s="156"/>
      <c r="O71" s="21"/>
      <c r="P71" s="156"/>
      <c r="Q71" s="21"/>
      <c r="R71" s="156"/>
      <c r="S71" s="21"/>
      <c r="T71" s="156"/>
      <c r="U71" s="22"/>
      <c r="V71" s="192"/>
      <c r="W71" s="22"/>
      <c r="X71" s="156"/>
      <c r="Y71" s="22"/>
      <c r="Z71" s="158"/>
      <c r="AA71" s="196"/>
      <c r="AB71" s="196"/>
      <c r="AC71" s="37"/>
      <c r="AD71" s="37"/>
      <c r="AE71" s="37"/>
      <c r="AF71" s="37"/>
      <c r="AG71" s="37"/>
      <c r="AH71" s="37"/>
    </row>
    <row r="72" spans="2:34" ht="18.75" customHeight="1" thickTop="1">
      <c r="B72" s="35"/>
      <c r="C72" s="34"/>
      <c r="D72" s="34"/>
      <c r="E72" s="34"/>
      <c r="F72" s="36"/>
      <c r="G72" s="33"/>
      <c r="H72" s="36"/>
      <c r="I72" s="33"/>
      <c r="J72" s="36"/>
      <c r="K72" s="33"/>
      <c r="L72" s="36"/>
      <c r="M72" s="33"/>
      <c r="N72" s="36"/>
      <c r="O72" s="33"/>
      <c r="P72" s="36"/>
      <c r="Q72" s="33"/>
      <c r="R72" s="36"/>
      <c r="S72" s="33"/>
      <c r="T72" s="36"/>
      <c r="U72" s="33"/>
      <c r="V72" s="76"/>
      <c r="W72" s="33"/>
      <c r="X72" s="36"/>
      <c r="Y72" s="33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16.5" customHeight="1">
      <c r="B73" s="44" t="str">
        <f>HYPERLINK('[1]реквизиты'!$A$6)</f>
        <v>Гл. судья, судья МК</v>
      </c>
      <c r="C73" s="48"/>
      <c r="D73" s="48"/>
      <c r="E73" s="49"/>
      <c r="F73" s="50"/>
      <c r="N73" s="51" t="str">
        <f>HYPERLINK('[1]реквизиты'!$G$6)</f>
        <v>А.В.Горбунов</v>
      </c>
      <c r="O73" s="49"/>
      <c r="P73" s="49"/>
      <c r="Q73" s="49"/>
      <c r="R73" s="55"/>
      <c r="S73" s="52"/>
      <c r="T73" s="55"/>
      <c r="U73" s="52"/>
      <c r="V73" s="55"/>
      <c r="W73" s="53" t="str">
        <f>HYPERLINK('[1]реквизиты'!$G$7)</f>
        <v>/Омск/</v>
      </c>
      <c r="X73" s="55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39.75" customHeight="1">
      <c r="B74" s="56" t="str">
        <f>HYPERLINK('[1]реквизиты'!$A$8)</f>
        <v>Гл. секретарь, судья МК</v>
      </c>
      <c r="C74" s="48"/>
      <c r="D74" s="68"/>
      <c r="E74" s="57"/>
      <c r="F74" s="58"/>
      <c r="G74" s="10"/>
      <c r="H74" s="10"/>
      <c r="I74" s="10"/>
      <c r="J74" s="10"/>
      <c r="K74" s="10"/>
      <c r="L74" s="10"/>
      <c r="M74" s="10"/>
      <c r="N74" s="51" t="str">
        <f>HYPERLINK('[1]реквизиты'!$G$8)</f>
        <v>С.М.Трескин</v>
      </c>
      <c r="O74" s="49"/>
      <c r="P74" s="49"/>
      <c r="Q74" s="49"/>
      <c r="R74" s="55"/>
      <c r="S74" s="52"/>
      <c r="T74" s="55"/>
      <c r="U74" s="52"/>
      <c r="V74" s="55"/>
      <c r="W74" s="53" t="str">
        <f>HYPERLINK('[1]реквизиты'!$G$9)</f>
        <v>/Бийск/</v>
      </c>
      <c r="X74" s="55"/>
      <c r="Y74" s="52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2:34" ht="10.5" customHeight="1">
      <c r="B75" s="9"/>
      <c r="C75" s="9"/>
      <c r="D75" s="45"/>
      <c r="E75" s="4"/>
      <c r="F75" s="46"/>
      <c r="G75" s="26"/>
      <c r="K75" s="29"/>
      <c r="L75" s="36"/>
      <c r="M75" s="29"/>
      <c r="N75" s="36"/>
      <c r="O75" s="29"/>
      <c r="P75" s="36"/>
      <c r="Q75" s="29"/>
      <c r="R75" s="36"/>
      <c r="S75" s="29"/>
      <c r="T75" s="36"/>
      <c r="U75" s="29"/>
      <c r="V75" s="36"/>
      <c r="W75" s="29"/>
      <c r="X75" s="36"/>
      <c r="Y75" s="29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4:34" ht="10.5" customHeight="1">
      <c r="N76" s="36"/>
      <c r="O76" s="33"/>
      <c r="P76" s="36"/>
      <c r="Q76" s="33"/>
      <c r="R76" s="36"/>
      <c r="S76" s="33"/>
      <c r="T76" s="36"/>
      <c r="U76" s="33"/>
      <c r="V76" s="36"/>
      <c r="W76" s="33"/>
      <c r="X76" s="36"/>
      <c r="Y76" s="33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47"/>
      <c r="C77" s="47"/>
      <c r="D77" s="47"/>
      <c r="E77" s="26"/>
      <c r="F77" s="26"/>
      <c r="H77" s="26"/>
      <c r="K77" s="29"/>
      <c r="L77" s="36"/>
      <c r="M77" s="29"/>
      <c r="N77" s="36"/>
      <c r="O77" s="29"/>
      <c r="P77" s="36"/>
      <c r="Q77" s="29"/>
      <c r="R77" s="36"/>
      <c r="S77" s="29"/>
      <c r="T77" s="36"/>
      <c r="U77" s="29"/>
      <c r="V77" s="36"/>
      <c r="W77" s="29"/>
      <c r="X77" s="36"/>
      <c r="Y77" s="29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5"/>
      <c r="C78" s="34"/>
      <c r="D78" s="34"/>
      <c r="E78" s="34"/>
      <c r="F78" s="36"/>
      <c r="G78" s="33"/>
      <c r="H78" s="36"/>
      <c r="I78" s="33"/>
      <c r="J78" s="36"/>
      <c r="K78" s="33"/>
      <c r="L78" s="36"/>
      <c r="M78" s="33"/>
      <c r="N78" s="36"/>
      <c r="O78" s="33"/>
      <c r="P78" s="36"/>
      <c r="Q78" s="33"/>
      <c r="R78" s="36"/>
      <c r="S78" s="33"/>
      <c r="T78" s="36"/>
      <c r="U78" s="33"/>
      <c r="V78" s="36"/>
      <c r="W78" s="33"/>
      <c r="X78" s="36"/>
      <c r="Y78" s="33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8"/>
      <c r="C79" s="34"/>
      <c r="D79" s="34"/>
      <c r="E79" s="34"/>
      <c r="F79" s="36"/>
      <c r="G79" s="29"/>
      <c r="H79" s="36"/>
      <c r="I79" s="29"/>
      <c r="J79" s="36"/>
      <c r="K79" s="29"/>
      <c r="L79" s="36"/>
      <c r="M79" s="29"/>
      <c r="N79" s="36"/>
      <c r="O79" s="29"/>
      <c r="P79" s="36"/>
      <c r="Q79" s="29"/>
      <c r="R79" s="36"/>
      <c r="S79" s="29"/>
      <c r="T79" s="36"/>
      <c r="U79" s="29"/>
      <c r="V79" s="36"/>
      <c r="W79" s="29"/>
      <c r="X79" s="36"/>
      <c r="Y79" s="29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5"/>
      <c r="C80" s="34"/>
      <c r="D80" s="34"/>
      <c r="E80" s="34"/>
      <c r="F80" s="36"/>
      <c r="G80" s="33"/>
      <c r="H80" s="36"/>
      <c r="I80" s="33"/>
      <c r="J80" s="36"/>
      <c r="K80" s="33"/>
      <c r="L80" s="36"/>
      <c r="M80" s="33"/>
      <c r="N80" s="36"/>
      <c r="O80" s="33"/>
      <c r="P80" s="36"/>
      <c r="Q80" s="33"/>
      <c r="R80" s="36"/>
      <c r="S80" s="33"/>
      <c r="T80" s="36"/>
      <c r="U80" s="33"/>
      <c r="V80" s="36"/>
      <c r="W80" s="33"/>
      <c r="X80" s="36"/>
      <c r="Y80" s="33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8"/>
      <c r="C81" s="34"/>
      <c r="D81" s="34"/>
      <c r="E81" s="34"/>
      <c r="F81" s="36"/>
      <c r="G81" s="29"/>
      <c r="H81" s="36"/>
      <c r="I81" s="29"/>
      <c r="J81" s="36"/>
      <c r="K81" s="29"/>
      <c r="L81" s="36"/>
      <c r="M81" s="29"/>
      <c r="N81" s="36"/>
      <c r="O81" s="29"/>
      <c r="P81" s="36"/>
      <c r="Q81" s="29"/>
      <c r="R81" s="36"/>
      <c r="S81" s="29"/>
      <c r="T81" s="36"/>
      <c r="U81" s="29"/>
      <c r="V81" s="36"/>
      <c r="W81" s="29"/>
      <c r="X81" s="36"/>
      <c r="Y81" s="29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5"/>
      <c r="C82" s="34"/>
      <c r="D82" s="34"/>
      <c r="E82" s="34"/>
      <c r="F82" s="36"/>
      <c r="G82" s="33"/>
      <c r="H82" s="36"/>
      <c r="I82" s="33"/>
      <c r="J82" s="36"/>
      <c r="K82" s="33"/>
      <c r="L82" s="36"/>
      <c r="M82" s="33"/>
      <c r="N82" s="36"/>
      <c r="O82" s="33"/>
      <c r="P82" s="36"/>
      <c r="Q82" s="33"/>
      <c r="R82" s="36"/>
      <c r="S82" s="33"/>
      <c r="T82" s="36"/>
      <c r="U82" s="33"/>
      <c r="V82" s="36"/>
      <c r="W82" s="33"/>
      <c r="X82" s="36"/>
      <c r="Y82" s="33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8"/>
      <c r="C83" s="34"/>
      <c r="D83" s="34"/>
      <c r="E83" s="34"/>
      <c r="F83" s="36"/>
      <c r="G83" s="29"/>
      <c r="H83" s="36"/>
      <c r="I83" s="29"/>
      <c r="J83" s="36"/>
      <c r="K83" s="29"/>
      <c r="L83" s="36"/>
      <c r="M83" s="29"/>
      <c r="N83" s="36"/>
      <c r="O83" s="29"/>
      <c r="P83" s="36"/>
      <c r="Q83" s="29"/>
      <c r="R83" s="36"/>
      <c r="S83" s="29"/>
      <c r="T83" s="36"/>
      <c r="U83" s="29"/>
      <c r="V83" s="36"/>
      <c r="W83" s="29"/>
      <c r="X83" s="36"/>
      <c r="Y83" s="29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5"/>
      <c r="C84" s="34"/>
      <c r="D84" s="34"/>
      <c r="E84" s="34"/>
      <c r="F84" s="36"/>
      <c r="G84" s="33"/>
      <c r="H84" s="36"/>
      <c r="I84" s="33"/>
      <c r="J84" s="36"/>
      <c r="K84" s="33"/>
      <c r="L84" s="36"/>
      <c r="M84" s="33"/>
      <c r="N84" s="36"/>
      <c r="O84" s="33"/>
      <c r="P84" s="36"/>
      <c r="Q84" s="33"/>
      <c r="R84" s="36"/>
      <c r="S84" s="33"/>
      <c r="T84" s="36"/>
      <c r="U84" s="33"/>
      <c r="V84" s="36"/>
      <c r="W84" s="33"/>
      <c r="X84" s="36"/>
      <c r="Y84" s="33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8"/>
      <c r="C85" s="34"/>
      <c r="D85" s="34"/>
      <c r="E85" s="34"/>
      <c r="F85" s="36"/>
      <c r="G85" s="29"/>
      <c r="H85" s="36"/>
      <c r="I85" s="29"/>
      <c r="J85" s="36"/>
      <c r="K85" s="29"/>
      <c r="L85" s="36"/>
      <c r="M85" s="29"/>
      <c r="N85" s="36"/>
      <c r="O85" s="29"/>
      <c r="P85" s="36"/>
      <c r="Q85" s="29"/>
      <c r="R85" s="36"/>
      <c r="S85" s="29"/>
      <c r="T85" s="36"/>
      <c r="U85" s="29"/>
      <c r="V85" s="36"/>
      <c r="W85" s="29"/>
      <c r="X85" s="36"/>
      <c r="Y85" s="29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5"/>
      <c r="C86" s="34"/>
      <c r="D86" s="34"/>
      <c r="E86" s="34"/>
      <c r="F86" s="36"/>
      <c r="G86" s="33"/>
      <c r="H86" s="36"/>
      <c r="I86" s="33"/>
      <c r="J86" s="36"/>
      <c r="K86" s="33"/>
      <c r="L86" s="36"/>
      <c r="M86" s="33"/>
      <c r="N86" s="36"/>
      <c r="O86" s="33"/>
      <c r="P86" s="36"/>
      <c r="Q86" s="33"/>
      <c r="R86" s="36"/>
      <c r="S86" s="33"/>
      <c r="T86" s="36"/>
      <c r="U86" s="33"/>
      <c r="V86" s="36"/>
      <c r="W86" s="33"/>
      <c r="X86" s="36"/>
      <c r="Y86" s="33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8"/>
      <c r="C87" s="34"/>
      <c r="D87" s="34"/>
      <c r="E87" s="34"/>
      <c r="F87" s="36"/>
      <c r="G87" s="29"/>
      <c r="H87" s="36"/>
      <c r="I87" s="29"/>
      <c r="J87" s="36"/>
      <c r="K87" s="29"/>
      <c r="L87" s="36"/>
      <c r="M87" s="29"/>
      <c r="N87" s="36"/>
      <c r="O87" s="29"/>
      <c r="P87" s="36"/>
      <c r="Q87" s="29"/>
      <c r="R87" s="36"/>
      <c r="S87" s="29"/>
      <c r="T87" s="36"/>
      <c r="U87" s="29"/>
      <c r="V87" s="36"/>
      <c r="W87" s="29"/>
      <c r="X87" s="36"/>
      <c r="Y87" s="29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5"/>
      <c r="C88" s="34"/>
      <c r="D88" s="34"/>
      <c r="E88" s="34"/>
      <c r="F88" s="36"/>
      <c r="G88" s="33"/>
      <c r="H88" s="36"/>
      <c r="I88" s="33"/>
      <c r="J88" s="36"/>
      <c r="K88" s="33"/>
      <c r="L88" s="36"/>
      <c r="M88" s="33"/>
      <c r="N88" s="36"/>
      <c r="O88" s="33"/>
      <c r="P88" s="36"/>
      <c r="Q88" s="33"/>
      <c r="R88" s="36"/>
      <c r="S88" s="33"/>
      <c r="T88" s="36"/>
      <c r="U88" s="33"/>
      <c r="V88" s="36"/>
      <c r="W88" s="33"/>
      <c r="X88" s="36"/>
      <c r="Y88" s="33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8"/>
      <c r="C89" s="34"/>
      <c r="D89" s="34"/>
      <c r="E89" s="34"/>
      <c r="F89" s="36"/>
      <c r="G89" s="29"/>
      <c r="H89" s="36"/>
      <c r="I89" s="29"/>
      <c r="J89" s="36"/>
      <c r="K89" s="29"/>
      <c r="L89" s="36"/>
      <c r="M89" s="29"/>
      <c r="N89" s="36"/>
      <c r="O89" s="29"/>
      <c r="P89" s="36"/>
      <c r="Q89" s="29"/>
      <c r="R89" s="36"/>
      <c r="S89" s="29"/>
      <c r="T89" s="36"/>
      <c r="U89" s="29"/>
      <c r="V89" s="36"/>
      <c r="W89" s="29"/>
      <c r="X89" s="36"/>
      <c r="Y89" s="29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5"/>
      <c r="C90" s="34"/>
      <c r="D90" s="34"/>
      <c r="E90" s="34"/>
      <c r="F90" s="36"/>
      <c r="G90" s="33"/>
      <c r="H90" s="36"/>
      <c r="I90" s="33"/>
      <c r="J90" s="36"/>
      <c r="K90" s="33"/>
      <c r="L90" s="36"/>
      <c r="M90" s="33"/>
      <c r="N90" s="36"/>
      <c r="O90" s="33"/>
      <c r="P90" s="36"/>
      <c r="Q90" s="33"/>
      <c r="R90" s="36"/>
      <c r="S90" s="33"/>
      <c r="T90" s="36"/>
      <c r="U90" s="33"/>
      <c r="V90" s="36"/>
      <c r="W90" s="33"/>
      <c r="X90" s="36"/>
      <c r="Y90" s="33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8"/>
      <c r="C91" s="34"/>
      <c r="D91" s="34"/>
      <c r="E91" s="34"/>
      <c r="F91" s="36"/>
      <c r="G91" s="29"/>
      <c r="H91" s="36"/>
      <c r="I91" s="29"/>
      <c r="J91" s="36"/>
      <c r="K91" s="29"/>
      <c r="L91" s="36"/>
      <c r="M91" s="29"/>
      <c r="N91" s="36"/>
      <c r="O91" s="29"/>
      <c r="P91" s="36"/>
      <c r="Q91" s="29"/>
      <c r="R91" s="36"/>
      <c r="S91" s="29"/>
      <c r="T91" s="36"/>
      <c r="U91" s="29"/>
      <c r="V91" s="36"/>
      <c r="W91" s="29"/>
      <c r="X91" s="36"/>
      <c r="Y91" s="29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5"/>
      <c r="C92" s="34"/>
      <c r="D92" s="34"/>
      <c r="E92" s="34"/>
      <c r="F92" s="36"/>
      <c r="G92" s="33"/>
      <c r="H92" s="36"/>
      <c r="I92" s="33"/>
      <c r="J92" s="36"/>
      <c r="K92" s="33"/>
      <c r="L92" s="36"/>
      <c r="M92" s="33"/>
      <c r="N92" s="36"/>
      <c r="O92" s="33"/>
      <c r="P92" s="36"/>
      <c r="Q92" s="33"/>
      <c r="R92" s="36"/>
      <c r="S92" s="33"/>
      <c r="T92" s="36"/>
      <c r="U92" s="33"/>
      <c r="V92" s="36"/>
      <c r="W92" s="33"/>
      <c r="X92" s="36"/>
      <c r="Y92" s="33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8"/>
      <c r="C93" s="34"/>
      <c r="D93" s="34"/>
      <c r="E93" s="34"/>
      <c r="F93" s="36"/>
      <c r="G93" s="29"/>
      <c r="H93" s="36"/>
      <c r="I93" s="29"/>
      <c r="J93" s="36"/>
      <c r="K93" s="29"/>
      <c r="L93" s="36"/>
      <c r="M93" s="29"/>
      <c r="N93" s="36"/>
      <c r="O93" s="29"/>
      <c r="P93" s="36"/>
      <c r="Q93" s="29"/>
      <c r="R93" s="36"/>
      <c r="S93" s="29"/>
      <c r="T93" s="36"/>
      <c r="U93" s="29"/>
      <c r="V93" s="36"/>
      <c r="W93" s="29"/>
      <c r="X93" s="36"/>
      <c r="Y93" s="29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5"/>
      <c r="C94" s="34"/>
      <c r="D94" s="34"/>
      <c r="E94" s="34"/>
      <c r="F94" s="36"/>
      <c r="G94" s="33"/>
      <c r="H94" s="36"/>
      <c r="I94" s="33"/>
      <c r="J94" s="36"/>
      <c r="K94" s="33"/>
      <c r="L94" s="36"/>
      <c r="M94" s="33"/>
      <c r="N94" s="36"/>
      <c r="O94" s="33"/>
      <c r="P94" s="36"/>
      <c r="Q94" s="33"/>
      <c r="R94" s="36"/>
      <c r="S94" s="33"/>
      <c r="T94" s="36"/>
      <c r="U94" s="33"/>
      <c r="V94" s="36"/>
      <c r="W94" s="33"/>
      <c r="X94" s="36"/>
      <c r="Y94" s="33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8"/>
      <c r="C95" s="34"/>
      <c r="D95" s="34"/>
      <c r="E95" s="34"/>
      <c r="F95" s="36"/>
      <c r="G95" s="29"/>
      <c r="H95" s="36"/>
      <c r="I95" s="29"/>
      <c r="J95" s="36"/>
      <c r="K95" s="29"/>
      <c r="L95" s="36"/>
      <c r="M95" s="29"/>
      <c r="N95" s="36"/>
      <c r="O95" s="29"/>
      <c r="P95" s="36"/>
      <c r="Q95" s="29"/>
      <c r="R95" s="36"/>
      <c r="S95" s="29"/>
      <c r="T95" s="36"/>
      <c r="U95" s="29"/>
      <c r="V95" s="36"/>
      <c r="W95" s="29"/>
      <c r="X95" s="36"/>
      <c r="Y95" s="29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5"/>
      <c r="C96" s="34"/>
      <c r="D96" s="34"/>
      <c r="E96" s="34"/>
      <c r="F96" s="36"/>
      <c r="G96" s="33"/>
      <c r="H96" s="36"/>
      <c r="I96" s="33"/>
      <c r="J96" s="36"/>
      <c r="K96" s="33"/>
      <c r="L96" s="36"/>
      <c r="M96" s="33"/>
      <c r="N96" s="36"/>
      <c r="O96" s="33"/>
      <c r="P96" s="36"/>
      <c r="Q96" s="33"/>
      <c r="R96" s="36"/>
      <c r="S96" s="33"/>
      <c r="T96" s="36"/>
      <c r="U96" s="33"/>
      <c r="V96" s="36"/>
      <c r="W96" s="33"/>
      <c r="X96" s="36"/>
      <c r="Y96" s="33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8"/>
      <c r="C97" s="34"/>
      <c r="D97" s="34"/>
      <c r="E97" s="34"/>
      <c r="F97" s="36"/>
      <c r="G97" s="29"/>
      <c r="H97" s="36"/>
      <c r="I97" s="29"/>
      <c r="J97" s="36"/>
      <c r="K97" s="29"/>
      <c r="L97" s="36"/>
      <c r="M97" s="29"/>
      <c r="N97" s="36"/>
      <c r="O97" s="29"/>
      <c r="P97" s="36"/>
      <c r="Q97" s="29"/>
      <c r="R97" s="36"/>
      <c r="S97" s="29"/>
      <c r="T97" s="36"/>
      <c r="U97" s="29"/>
      <c r="V97" s="36"/>
      <c r="W97" s="29"/>
      <c r="X97" s="36"/>
      <c r="Y97" s="29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34" ht="10.5" customHeight="1">
      <c r="B98" s="35"/>
      <c r="C98" s="34"/>
      <c r="D98" s="34"/>
      <c r="E98" s="34"/>
      <c r="F98" s="36"/>
      <c r="G98" s="33"/>
      <c r="H98" s="36"/>
      <c r="I98" s="33"/>
      <c r="J98" s="36"/>
      <c r="K98" s="33"/>
      <c r="L98" s="36"/>
      <c r="M98" s="33"/>
      <c r="N98" s="36"/>
      <c r="O98" s="33"/>
      <c r="P98" s="36"/>
      <c r="Q98" s="33"/>
      <c r="R98" s="36"/>
      <c r="S98" s="33"/>
      <c r="T98" s="36"/>
      <c r="U98" s="33"/>
      <c r="V98" s="36"/>
      <c r="W98" s="33"/>
      <c r="X98" s="36"/>
      <c r="Y98" s="33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2:28" ht="10.5" customHeight="1">
      <c r="B99" s="38"/>
      <c r="C99" s="34"/>
      <c r="D99" s="34"/>
      <c r="E99" s="34"/>
      <c r="F99" s="36"/>
      <c r="G99" s="29"/>
      <c r="H99" s="36"/>
      <c r="I99" s="29"/>
      <c r="J99" s="36"/>
      <c r="K99" s="29"/>
      <c r="L99" s="36"/>
      <c r="M99" s="29"/>
      <c r="N99" s="36"/>
      <c r="O99" s="29"/>
      <c r="P99" s="36"/>
      <c r="Q99" s="29"/>
      <c r="R99" s="36"/>
      <c r="S99" s="29"/>
      <c r="T99" s="36"/>
      <c r="U99" s="29"/>
      <c r="V99" s="36"/>
      <c r="W99" s="29"/>
      <c r="X99" s="36"/>
      <c r="Y99" s="29"/>
      <c r="Z99" s="37"/>
      <c r="AA99" s="37"/>
      <c r="AB99" s="37"/>
    </row>
    <row r="100" spans="2:28" ht="10.5" customHeight="1">
      <c r="B100" s="35"/>
      <c r="C100" s="34"/>
      <c r="D100" s="34"/>
      <c r="E100" s="34"/>
      <c r="F100" s="36"/>
      <c r="G100" s="33"/>
      <c r="H100" s="36"/>
      <c r="I100" s="33"/>
      <c r="J100" s="36"/>
      <c r="K100" s="33"/>
      <c r="L100" s="36"/>
      <c r="M100" s="33"/>
      <c r="N100" s="36"/>
      <c r="O100" s="33"/>
      <c r="P100" s="36"/>
      <c r="Q100" s="33"/>
      <c r="R100" s="36"/>
      <c r="S100" s="33"/>
      <c r="T100" s="36"/>
      <c r="U100" s="33"/>
      <c r="V100" s="36"/>
      <c r="W100" s="33"/>
      <c r="X100" s="36"/>
      <c r="Y100" s="33"/>
      <c r="Z100" s="37"/>
      <c r="AA100" s="37"/>
      <c r="AB100" s="37"/>
    </row>
    <row r="101" spans="2:28" ht="10.5" customHeight="1">
      <c r="B101" s="38"/>
      <c r="C101" s="34"/>
      <c r="D101" s="34"/>
      <c r="E101" s="34"/>
      <c r="F101" s="36"/>
      <c r="G101" s="29"/>
      <c r="H101" s="36"/>
      <c r="I101" s="29"/>
      <c r="J101" s="36"/>
      <c r="K101" s="29"/>
      <c r="L101" s="36"/>
      <c r="M101" s="29"/>
      <c r="N101" s="36"/>
      <c r="O101" s="29"/>
      <c r="P101" s="36"/>
      <c r="Q101" s="29"/>
      <c r="R101" s="36"/>
      <c r="S101" s="29"/>
      <c r="T101" s="36"/>
      <c r="U101" s="29"/>
      <c r="V101" s="36"/>
      <c r="W101" s="29"/>
      <c r="X101" s="36"/>
      <c r="Y101" s="29"/>
      <c r="Z101" s="37"/>
      <c r="AA101" s="37"/>
      <c r="AB101" s="37"/>
    </row>
    <row r="102" spans="2:28" ht="10.5" customHeight="1">
      <c r="B102" s="35"/>
      <c r="C102" s="34"/>
      <c r="D102" s="34"/>
      <c r="E102" s="34"/>
      <c r="F102" s="36"/>
      <c r="G102" s="33"/>
      <c r="H102" s="36"/>
      <c r="I102" s="33"/>
      <c r="J102" s="36"/>
      <c r="K102" s="33"/>
      <c r="L102" s="36"/>
      <c r="M102" s="33"/>
      <c r="N102" s="36"/>
      <c r="O102" s="33"/>
      <c r="P102" s="36"/>
      <c r="Q102" s="33"/>
      <c r="R102" s="36"/>
      <c r="S102" s="33"/>
      <c r="T102" s="36"/>
      <c r="U102" s="33"/>
      <c r="V102" s="36"/>
      <c r="W102" s="33"/>
      <c r="X102" s="36"/>
      <c r="Y102" s="33"/>
      <c r="Z102" s="37"/>
      <c r="AA102" s="37"/>
      <c r="AB102" s="37"/>
    </row>
    <row r="103" spans="2:28" ht="10.5" customHeight="1">
      <c r="B103" s="38"/>
      <c r="C103" s="34"/>
      <c r="D103" s="34"/>
      <c r="E103" s="34"/>
      <c r="F103" s="36"/>
      <c r="G103" s="29"/>
      <c r="H103" s="36"/>
      <c r="I103" s="29"/>
      <c r="J103" s="36"/>
      <c r="K103" s="29"/>
      <c r="L103" s="36"/>
      <c r="M103" s="29"/>
      <c r="N103" s="36"/>
      <c r="O103" s="29"/>
      <c r="P103" s="36"/>
      <c r="Q103" s="29"/>
      <c r="R103" s="36"/>
      <c r="S103" s="29"/>
      <c r="T103" s="36"/>
      <c r="U103" s="29"/>
      <c r="V103" s="36"/>
      <c r="W103" s="29"/>
      <c r="X103" s="36"/>
      <c r="Y103" s="29"/>
      <c r="Z103" s="37"/>
      <c r="AA103" s="37"/>
      <c r="AB103" s="37"/>
    </row>
    <row r="104" spans="2:28" ht="10.5" customHeight="1">
      <c r="B104" s="35"/>
      <c r="C104" s="34"/>
      <c r="D104" s="34"/>
      <c r="E104" s="34"/>
      <c r="F104" s="36"/>
      <c r="G104" s="33"/>
      <c r="H104" s="36"/>
      <c r="I104" s="33"/>
      <c r="J104" s="36"/>
      <c r="K104" s="33"/>
      <c r="L104" s="36"/>
      <c r="M104" s="33"/>
      <c r="N104" s="36"/>
      <c r="O104" s="33"/>
      <c r="P104" s="36"/>
      <c r="Q104" s="33"/>
      <c r="R104" s="36"/>
      <c r="S104" s="33"/>
      <c r="T104" s="36"/>
      <c r="U104" s="33"/>
      <c r="V104" s="36"/>
      <c r="W104" s="33"/>
      <c r="X104" s="36"/>
      <c r="Y104" s="33"/>
      <c r="Z104" s="37"/>
      <c r="AA104" s="37"/>
      <c r="AB104" s="37"/>
    </row>
    <row r="105" spans="2:28" ht="10.5" customHeight="1">
      <c r="B105" s="38"/>
      <c r="C105" s="34"/>
      <c r="D105" s="34"/>
      <c r="E105" s="34"/>
      <c r="F105" s="36"/>
      <c r="G105" s="29"/>
      <c r="H105" s="36"/>
      <c r="I105" s="29"/>
      <c r="J105" s="36"/>
      <c r="K105" s="29"/>
      <c r="L105" s="36"/>
      <c r="M105" s="29"/>
      <c r="N105" s="36"/>
      <c r="O105" s="29"/>
      <c r="P105" s="36"/>
      <c r="Q105" s="29"/>
      <c r="R105" s="36"/>
      <c r="S105" s="29"/>
      <c r="T105" s="36"/>
      <c r="U105" s="29"/>
      <c r="V105" s="36"/>
      <c r="W105" s="29"/>
      <c r="X105" s="36"/>
      <c r="Y105" s="29"/>
      <c r="Z105" s="37"/>
      <c r="AA105" s="37"/>
      <c r="AB105" s="37"/>
    </row>
    <row r="106" spans="2:28" ht="10.5" customHeight="1">
      <c r="B106" s="35"/>
      <c r="C106" s="34"/>
      <c r="D106" s="34"/>
      <c r="E106" s="34"/>
      <c r="F106" s="36"/>
      <c r="G106" s="33"/>
      <c r="H106" s="36"/>
      <c r="I106" s="33"/>
      <c r="J106" s="36"/>
      <c r="K106" s="33"/>
      <c r="L106" s="36"/>
      <c r="M106" s="33"/>
      <c r="N106" s="36"/>
      <c r="O106" s="33"/>
      <c r="P106" s="36"/>
      <c r="Q106" s="33"/>
      <c r="R106" s="36"/>
      <c r="S106" s="33"/>
      <c r="T106" s="36"/>
      <c r="U106" s="33"/>
      <c r="V106" s="36"/>
      <c r="W106" s="33"/>
      <c r="X106" s="36"/>
      <c r="Y106" s="33"/>
      <c r="Z106" s="37"/>
      <c r="AA106" s="37"/>
      <c r="AB106" s="37"/>
    </row>
    <row r="107" spans="2:28" ht="10.5" customHeight="1">
      <c r="B107" s="38"/>
      <c r="C107" s="34"/>
      <c r="D107" s="34"/>
      <c r="E107" s="34"/>
      <c r="F107" s="36"/>
      <c r="G107" s="29"/>
      <c r="H107" s="36"/>
      <c r="I107" s="29"/>
      <c r="J107" s="36"/>
      <c r="K107" s="29"/>
      <c r="L107" s="36"/>
      <c r="M107" s="29"/>
      <c r="N107" s="36"/>
      <c r="O107" s="29"/>
      <c r="P107" s="36"/>
      <c r="Q107" s="29"/>
      <c r="R107" s="36"/>
      <c r="S107" s="29"/>
      <c r="T107" s="36"/>
      <c r="U107" s="29"/>
      <c r="V107" s="36"/>
      <c r="W107" s="29"/>
      <c r="X107" s="36"/>
      <c r="Y107" s="29"/>
      <c r="Z107" s="37"/>
      <c r="AA107" s="37"/>
      <c r="AB107" s="37"/>
    </row>
    <row r="108" spans="2:28" ht="10.5" customHeight="1">
      <c r="B108" s="35"/>
      <c r="C108" s="34"/>
      <c r="D108" s="34"/>
      <c r="E108" s="34"/>
      <c r="F108" s="36"/>
      <c r="G108" s="33"/>
      <c r="H108" s="36"/>
      <c r="I108" s="33"/>
      <c r="J108" s="36"/>
      <c r="K108" s="33"/>
      <c r="L108" s="36"/>
      <c r="M108" s="33"/>
      <c r="N108" s="36"/>
      <c r="O108" s="33"/>
      <c r="P108" s="36"/>
      <c r="Q108" s="33"/>
      <c r="R108" s="36"/>
      <c r="S108" s="33"/>
      <c r="T108" s="36"/>
      <c r="U108" s="33"/>
      <c r="V108" s="36"/>
      <c r="W108" s="33"/>
      <c r="X108" s="36"/>
      <c r="Y108" s="33"/>
      <c r="Z108" s="37"/>
      <c r="AA108" s="37"/>
      <c r="AB108" s="37"/>
    </row>
    <row r="109" spans="2:28" ht="10.5" customHeight="1">
      <c r="B109" s="38"/>
      <c r="C109" s="34"/>
      <c r="D109" s="34"/>
      <c r="E109" s="34"/>
      <c r="F109" s="36"/>
      <c r="G109" s="29"/>
      <c r="H109" s="36"/>
      <c r="I109" s="29"/>
      <c r="J109" s="36"/>
      <c r="K109" s="29"/>
      <c r="L109" s="36"/>
      <c r="M109" s="29"/>
      <c r="N109" s="36"/>
      <c r="O109" s="29"/>
      <c r="P109" s="36"/>
      <c r="Q109" s="29"/>
      <c r="R109" s="36"/>
      <c r="S109" s="29"/>
      <c r="T109" s="36"/>
      <c r="U109" s="29"/>
      <c r="V109" s="36"/>
      <c r="W109" s="29"/>
      <c r="X109" s="36"/>
      <c r="Y109" s="29"/>
      <c r="Z109" s="37"/>
      <c r="AA109" s="37"/>
      <c r="AB109" s="37"/>
    </row>
    <row r="110" spans="2:28" ht="10.5" customHeight="1">
      <c r="B110" s="35"/>
      <c r="C110" s="34"/>
      <c r="D110" s="34"/>
      <c r="E110" s="34"/>
      <c r="F110" s="36"/>
      <c r="G110" s="33"/>
      <c r="H110" s="36"/>
      <c r="I110" s="33"/>
      <c r="J110" s="36"/>
      <c r="K110" s="33"/>
      <c r="L110" s="36"/>
      <c r="M110" s="33"/>
      <c r="N110" s="36"/>
      <c r="O110" s="33"/>
      <c r="P110" s="36"/>
      <c r="Q110" s="33"/>
      <c r="R110" s="36"/>
      <c r="S110" s="33"/>
      <c r="T110" s="36"/>
      <c r="U110" s="33"/>
      <c r="V110" s="36"/>
      <c r="W110" s="33"/>
      <c r="X110" s="36"/>
      <c r="Y110" s="33"/>
      <c r="Z110" s="37"/>
      <c r="AA110" s="37"/>
      <c r="AB110" s="37"/>
    </row>
    <row r="111" spans="2:28" ht="10.5" customHeight="1">
      <c r="B111" s="38"/>
      <c r="C111" s="34"/>
      <c r="D111" s="34"/>
      <c r="E111" s="34"/>
      <c r="F111" s="36"/>
      <c r="G111" s="29"/>
      <c r="H111" s="36"/>
      <c r="I111" s="29"/>
      <c r="J111" s="36"/>
      <c r="K111" s="29"/>
      <c r="L111" s="36"/>
      <c r="M111" s="29"/>
      <c r="N111" s="36"/>
      <c r="O111" s="29"/>
      <c r="P111" s="36"/>
      <c r="Q111" s="29"/>
      <c r="R111" s="36"/>
      <c r="S111" s="29"/>
      <c r="T111" s="36"/>
      <c r="U111" s="29"/>
      <c r="V111" s="36"/>
      <c r="W111" s="29"/>
      <c r="X111" s="36"/>
      <c r="Y111" s="29"/>
      <c r="Z111" s="37"/>
      <c r="AA111" s="37"/>
      <c r="AB111" s="37"/>
    </row>
    <row r="112" spans="2:28" ht="10.5" customHeight="1">
      <c r="B112" s="35"/>
      <c r="C112" s="34"/>
      <c r="D112" s="34"/>
      <c r="E112" s="34"/>
      <c r="F112" s="36"/>
      <c r="G112" s="33"/>
      <c r="H112" s="36"/>
      <c r="I112" s="33"/>
      <c r="J112" s="36"/>
      <c r="K112" s="33"/>
      <c r="L112" s="36"/>
      <c r="M112" s="33"/>
      <c r="N112" s="36"/>
      <c r="O112" s="33"/>
      <c r="P112" s="36"/>
      <c r="Q112" s="33"/>
      <c r="R112" s="36"/>
      <c r="S112" s="33"/>
      <c r="T112" s="36"/>
      <c r="U112" s="33"/>
      <c r="V112" s="36"/>
      <c r="W112" s="33"/>
      <c r="X112" s="36"/>
      <c r="Y112" s="33"/>
      <c r="Z112" s="37"/>
      <c r="AA112" s="37"/>
      <c r="AB112" s="37"/>
    </row>
    <row r="113" spans="2:28" ht="10.5" customHeight="1">
      <c r="B113" s="38"/>
      <c r="C113" s="34"/>
      <c r="D113" s="34"/>
      <c r="E113" s="34"/>
      <c r="F113" s="36"/>
      <c r="G113" s="29"/>
      <c r="H113" s="36"/>
      <c r="I113" s="29"/>
      <c r="J113" s="36"/>
      <c r="K113" s="29"/>
      <c r="L113" s="36"/>
      <c r="M113" s="29"/>
      <c r="N113" s="36"/>
      <c r="O113" s="29"/>
      <c r="P113" s="36"/>
      <c r="Q113" s="29"/>
      <c r="R113" s="36"/>
      <c r="S113" s="29"/>
      <c r="T113" s="36"/>
      <c r="U113" s="29"/>
      <c r="V113" s="36"/>
      <c r="W113" s="29"/>
      <c r="X113" s="36"/>
      <c r="Y113" s="29"/>
      <c r="Z113" s="37"/>
      <c r="AA113" s="37"/>
      <c r="AB113" s="37"/>
    </row>
    <row r="114" spans="2:28" ht="10.5" customHeight="1">
      <c r="B114" s="35"/>
      <c r="C114" s="34"/>
      <c r="D114" s="34"/>
      <c r="E114" s="34"/>
      <c r="F114" s="36"/>
      <c r="G114" s="33"/>
      <c r="H114" s="36"/>
      <c r="I114" s="33"/>
      <c r="J114" s="36"/>
      <c r="K114" s="33"/>
      <c r="L114" s="36"/>
      <c r="M114" s="33"/>
      <c r="N114" s="36"/>
      <c r="O114" s="33"/>
      <c r="P114" s="36"/>
      <c r="Q114" s="33"/>
      <c r="R114" s="36"/>
      <c r="S114" s="33"/>
      <c r="T114" s="36"/>
      <c r="U114" s="33"/>
      <c r="V114" s="36"/>
      <c r="W114" s="33"/>
      <c r="X114" s="36"/>
      <c r="Y114" s="33"/>
      <c r="Z114" s="37"/>
      <c r="AA114" s="37"/>
      <c r="AB114" s="37"/>
    </row>
    <row r="115" spans="2:28" ht="10.5" customHeight="1">
      <c r="B115" s="38"/>
      <c r="C115" s="34"/>
      <c r="D115" s="34"/>
      <c r="E115" s="34"/>
      <c r="F115" s="36"/>
      <c r="G115" s="29"/>
      <c r="H115" s="36"/>
      <c r="I115" s="29"/>
      <c r="J115" s="36"/>
      <c r="K115" s="29"/>
      <c r="L115" s="36"/>
      <c r="M115" s="29"/>
      <c r="N115" s="36"/>
      <c r="O115" s="29"/>
      <c r="P115" s="36"/>
      <c r="Q115" s="29"/>
      <c r="R115" s="36"/>
      <c r="S115" s="29"/>
      <c r="T115" s="36"/>
      <c r="U115" s="29"/>
      <c r="V115" s="36"/>
      <c r="W115" s="29"/>
      <c r="X115" s="36"/>
      <c r="Y115" s="29"/>
      <c r="Z115" s="37"/>
      <c r="AA115" s="37"/>
      <c r="AB115" s="37"/>
    </row>
    <row r="116" spans="2:28" ht="10.5" customHeight="1">
      <c r="B116" s="35"/>
      <c r="C116" s="34"/>
      <c r="D116" s="34"/>
      <c r="E116" s="34"/>
      <c r="F116" s="36"/>
      <c r="G116" s="33"/>
      <c r="H116" s="36"/>
      <c r="I116" s="33"/>
      <c r="J116" s="36"/>
      <c r="K116" s="33"/>
      <c r="L116" s="36"/>
      <c r="M116" s="33"/>
      <c r="N116" s="36"/>
      <c r="O116" s="33"/>
      <c r="P116" s="36"/>
      <c r="Q116" s="33"/>
      <c r="R116" s="36"/>
      <c r="S116" s="33"/>
      <c r="T116" s="36"/>
      <c r="U116" s="33"/>
      <c r="V116" s="36"/>
      <c r="W116" s="33"/>
      <c r="X116" s="36"/>
      <c r="Y116" s="33"/>
      <c r="Z116" s="37"/>
      <c r="AA116" s="37"/>
      <c r="AB116" s="37"/>
    </row>
    <row r="117" spans="2:28" ht="10.5" customHeight="1">
      <c r="B117" s="38"/>
      <c r="C117" s="34"/>
      <c r="D117" s="34"/>
      <c r="E117" s="34"/>
      <c r="F117" s="36"/>
      <c r="G117" s="29"/>
      <c r="H117" s="36"/>
      <c r="I117" s="29"/>
      <c r="J117" s="36"/>
      <c r="K117" s="29"/>
      <c r="L117" s="36"/>
      <c r="M117" s="29"/>
      <c r="N117" s="36"/>
      <c r="O117" s="29"/>
      <c r="P117" s="36"/>
      <c r="Q117" s="29"/>
      <c r="R117" s="36"/>
      <c r="S117" s="29"/>
      <c r="T117" s="36"/>
      <c r="U117" s="29"/>
      <c r="V117" s="36"/>
      <c r="W117" s="29"/>
      <c r="X117" s="36"/>
      <c r="Y117" s="29"/>
      <c r="Z117" s="37"/>
      <c r="AA117" s="37"/>
      <c r="AB117" s="37"/>
    </row>
    <row r="118" spans="2:28" ht="10.5" customHeight="1">
      <c r="B118" s="35"/>
      <c r="C118" s="34"/>
      <c r="D118" s="34"/>
      <c r="E118" s="34"/>
      <c r="F118" s="36"/>
      <c r="G118" s="33"/>
      <c r="H118" s="36"/>
      <c r="I118" s="33"/>
      <c r="J118" s="36"/>
      <c r="K118" s="33"/>
      <c r="L118" s="36"/>
      <c r="M118" s="33"/>
      <c r="N118" s="36"/>
      <c r="O118" s="33"/>
      <c r="P118" s="36"/>
      <c r="Q118" s="33"/>
      <c r="R118" s="36"/>
      <c r="S118" s="33"/>
      <c r="T118" s="36"/>
      <c r="U118" s="33"/>
      <c r="V118" s="36"/>
      <c r="W118" s="33"/>
      <c r="X118" s="36"/>
      <c r="Y118" s="33"/>
      <c r="Z118" s="37"/>
      <c r="AA118" s="37"/>
      <c r="AB118" s="37"/>
    </row>
    <row r="119" spans="2:28" ht="10.5" customHeight="1">
      <c r="B119" s="38"/>
      <c r="C119" s="34"/>
      <c r="D119" s="34"/>
      <c r="E119" s="34"/>
      <c r="F119" s="36"/>
      <c r="G119" s="29"/>
      <c r="H119" s="36"/>
      <c r="I119" s="29"/>
      <c r="J119" s="36"/>
      <c r="K119" s="29"/>
      <c r="L119" s="36"/>
      <c r="M119" s="29"/>
      <c r="N119" s="36"/>
      <c r="O119" s="29"/>
      <c r="P119" s="36"/>
      <c r="Q119" s="29"/>
      <c r="R119" s="36"/>
      <c r="S119" s="29"/>
      <c r="T119" s="36"/>
      <c r="U119" s="29"/>
      <c r="V119" s="36"/>
      <c r="W119" s="29"/>
      <c r="X119" s="36"/>
      <c r="Y119" s="29"/>
      <c r="Z119" s="37"/>
      <c r="AA119" s="37"/>
      <c r="AB119" s="37"/>
    </row>
    <row r="120" spans="2:28" ht="10.5" customHeight="1">
      <c r="B120" s="35"/>
      <c r="C120" s="34"/>
      <c r="D120" s="34"/>
      <c r="E120" s="34"/>
      <c r="F120" s="36"/>
      <c r="G120" s="33"/>
      <c r="H120" s="36"/>
      <c r="I120" s="33"/>
      <c r="J120" s="36"/>
      <c r="K120" s="33"/>
      <c r="L120" s="36"/>
      <c r="M120" s="33"/>
      <c r="N120" s="36"/>
      <c r="O120" s="33"/>
      <c r="P120" s="36"/>
      <c r="Q120" s="33"/>
      <c r="R120" s="36"/>
      <c r="S120" s="33"/>
      <c r="T120" s="36"/>
      <c r="U120" s="33"/>
      <c r="V120" s="36"/>
      <c r="W120" s="33"/>
      <c r="X120" s="36"/>
      <c r="Y120" s="33"/>
      <c r="Z120" s="37"/>
      <c r="AA120" s="37"/>
      <c r="AB120" s="37"/>
    </row>
    <row r="121" spans="2:28" ht="10.5" customHeight="1">
      <c r="B121" s="38"/>
      <c r="C121" s="34"/>
      <c r="D121" s="34"/>
      <c r="E121" s="34"/>
      <c r="F121" s="36"/>
      <c r="G121" s="29"/>
      <c r="H121" s="36"/>
      <c r="I121" s="29"/>
      <c r="J121" s="36"/>
      <c r="K121" s="29"/>
      <c r="L121" s="36"/>
      <c r="M121" s="29"/>
      <c r="N121" s="36"/>
      <c r="O121" s="29"/>
      <c r="P121" s="36"/>
      <c r="Q121" s="29"/>
      <c r="R121" s="36"/>
      <c r="S121" s="29"/>
      <c r="T121" s="36"/>
      <c r="U121" s="29"/>
      <c r="V121" s="36"/>
      <c r="W121" s="29"/>
      <c r="X121" s="36"/>
      <c r="Y121" s="29"/>
      <c r="Z121" s="37"/>
      <c r="AA121" s="37"/>
      <c r="AB121" s="37"/>
    </row>
    <row r="122" spans="2:28" ht="10.5" customHeight="1">
      <c r="B122" s="35"/>
      <c r="C122" s="34"/>
      <c r="D122" s="34"/>
      <c r="E122" s="34"/>
      <c r="F122" s="36"/>
      <c r="G122" s="33"/>
      <c r="H122" s="36"/>
      <c r="I122" s="33"/>
      <c r="J122" s="36"/>
      <c r="K122" s="33"/>
      <c r="L122" s="36"/>
      <c r="M122" s="33"/>
      <c r="N122" s="36"/>
      <c r="O122" s="33"/>
      <c r="P122" s="36"/>
      <c r="Q122" s="33"/>
      <c r="R122" s="36"/>
      <c r="S122" s="33"/>
      <c r="T122" s="36"/>
      <c r="U122" s="33"/>
      <c r="V122" s="36"/>
      <c r="W122" s="33"/>
      <c r="X122" s="36"/>
      <c r="Y122" s="33"/>
      <c r="Z122" s="37"/>
      <c r="AA122" s="37"/>
      <c r="AB122" s="37"/>
    </row>
    <row r="123" spans="2:28" ht="10.5" customHeight="1">
      <c r="B123" s="38"/>
      <c r="C123" s="34"/>
      <c r="D123" s="34"/>
      <c r="E123" s="34"/>
      <c r="F123" s="36"/>
      <c r="G123" s="29"/>
      <c r="H123" s="36"/>
      <c r="I123" s="29"/>
      <c r="J123" s="36"/>
      <c r="K123" s="29"/>
      <c r="L123" s="36"/>
      <c r="M123" s="29"/>
      <c r="N123" s="36"/>
      <c r="O123" s="29"/>
      <c r="P123" s="36"/>
      <c r="Q123" s="29"/>
      <c r="R123" s="36"/>
      <c r="S123" s="29"/>
      <c r="T123" s="36"/>
      <c r="U123" s="29"/>
      <c r="V123" s="36"/>
      <c r="W123" s="29"/>
      <c r="X123" s="36"/>
      <c r="Y123" s="29"/>
      <c r="Z123" s="37"/>
      <c r="AA123" s="37"/>
      <c r="AB123" s="37"/>
    </row>
    <row r="124" spans="2:28" ht="10.5" customHeight="1">
      <c r="B124" s="35"/>
      <c r="C124" s="34"/>
      <c r="D124" s="34"/>
      <c r="E124" s="34"/>
      <c r="F124" s="36"/>
      <c r="G124" s="33"/>
      <c r="H124" s="36"/>
      <c r="I124" s="33"/>
      <c r="J124" s="36"/>
      <c r="K124" s="33"/>
      <c r="L124" s="36"/>
      <c r="M124" s="33"/>
      <c r="N124" s="36"/>
      <c r="O124" s="33"/>
      <c r="P124" s="36"/>
      <c r="Q124" s="33"/>
      <c r="R124" s="36"/>
      <c r="S124" s="33"/>
      <c r="T124" s="36"/>
      <c r="U124" s="33"/>
      <c r="V124" s="36"/>
      <c r="W124" s="33"/>
      <c r="X124" s="36"/>
      <c r="Y124" s="33"/>
      <c r="Z124" s="37"/>
      <c r="AA124" s="37"/>
      <c r="AB124" s="37"/>
    </row>
    <row r="125" spans="2:28" ht="10.5" customHeight="1">
      <c r="B125" s="38"/>
      <c r="C125" s="34"/>
      <c r="D125" s="34"/>
      <c r="E125" s="34"/>
      <c r="F125" s="36"/>
      <c r="G125" s="29"/>
      <c r="H125" s="36"/>
      <c r="I125" s="29"/>
      <c r="J125" s="36"/>
      <c r="K125" s="29"/>
      <c r="L125" s="36"/>
      <c r="M125" s="29"/>
      <c r="N125" s="36"/>
      <c r="O125" s="29"/>
      <c r="P125" s="36"/>
      <c r="Q125" s="29"/>
      <c r="R125" s="36"/>
      <c r="S125" s="29"/>
      <c r="T125" s="36"/>
      <c r="U125" s="29"/>
      <c r="V125" s="36"/>
      <c r="W125" s="29"/>
      <c r="X125" s="36"/>
      <c r="Y125" s="29"/>
      <c r="Z125" s="37"/>
      <c r="AA125" s="37"/>
      <c r="AB125" s="37"/>
    </row>
    <row r="126" spans="2:28" ht="10.5" customHeight="1">
      <c r="B126" s="35"/>
      <c r="C126" s="34"/>
      <c r="D126" s="34"/>
      <c r="E126" s="34"/>
      <c r="F126" s="36"/>
      <c r="G126" s="33"/>
      <c r="H126" s="36"/>
      <c r="I126" s="33"/>
      <c r="J126" s="36"/>
      <c r="K126" s="33"/>
      <c r="L126" s="36"/>
      <c r="M126" s="33"/>
      <c r="N126" s="36"/>
      <c r="O126" s="33"/>
      <c r="P126" s="36"/>
      <c r="Q126" s="33"/>
      <c r="R126" s="36"/>
      <c r="S126" s="33"/>
      <c r="T126" s="36"/>
      <c r="U126" s="33"/>
      <c r="V126" s="36"/>
      <c r="W126" s="33"/>
      <c r="X126" s="36"/>
      <c r="Y126" s="33"/>
      <c r="Z126" s="37"/>
      <c r="AA126" s="37"/>
      <c r="AB126" s="37"/>
    </row>
    <row r="127" spans="2:28" ht="10.5" customHeight="1">
      <c r="B127" s="38"/>
      <c r="C127" s="34"/>
      <c r="D127" s="34"/>
      <c r="E127" s="34"/>
      <c r="F127" s="36"/>
      <c r="G127" s="29"/>
      <c r="H127" s="36"/>
      <c r="I127" s="29"/>
      <c r="J127" s="36"/>
      <c r="K127" s="29"/>
      <c r="L127" s="36"/>
      <c r="M127" s="29"/>
      <c r="N127" s="36"/>
      <c r="O127" s="29"/>
      <c r="P127" s="36"/>
      <c r="Q127" s="29"/>
      <c r="R127" s="36"/>
      <c r="S127" s="29"/>
      <c r="T127" s="36"/>
      <c r="U127" s="29"/>
      <c r="V127" s="36"/>
      <c r="W127" s="29"/>
      <c r="X127" s="36"/>
      <c r="Y127" s="29"/>
      <c r="Z127" s="37"/>
      <c r="AA127" s="37"/>
      <c r="AB127" s="37"/>
    </row>
    <row r="128" spans="2:28" ht="10.5" customHeight="1">
      <c r="B128" s="35"/>
      <c r="C128" s="34"/>
      <c r="D128" s="34"/>
      <c r="E128" s="34"/>
      <c r="F128" s="36"/>
      <c r="G128" s="33"/>
      <c r="H128" s="36"/>
      <c r="I128" s="33"/>
      <c r="J128" s="36"/>
      <c r="K128" s="33"/>
      <c r="L128" s="36"/>
      <c r="M128" s="33"/>
      <c r="N128" s="36"/>
      <c r="O128" s="33"/>
      <c r="P128" s="36"/>
      <c r="Q128" s="33"/>
      <c r="R128" s="36"/>
      <c r="S128" s="33"/>
      <c r="T128" s="36"/>
      <c r="U128" s="33"/>
      <c r="V128" s="36"/>
      <c r="W128" s="33"/>
      <c r="X128" s="36"/>
      <c r="Y128" s="33"/>
      <c r="Z128" s="37"/>
      <c r="AA128" s="37"/>
      <c r="AB128" s="37"/>
    </row>
    <row r="129" spans="2:28" ht="10.5" customHeight="1">
      <c r="B129" s="38"/>
      <c r="C129" s="34"/>
      <c r="D129" s="34"/>
      <c r="E129" s="34"/>
      <c r="F129" s="36"/>
      <c r="G129" s="29"/>
      <c r="H129" s="36"/>
      <c r="I129" s="29"/>
      <c r="J129" s="36"/>
      <c r="K129" s="29"/>
      <c r="L129" s="36"/>
      <c r="M129" s="29"/>
      <c r="N129" s="36"/>
      <c r="O129" s="29"/>
      <c r="P129" s="36"/>
      <c r="Q129" s="29"/>
      <c r="R129" s="36"/>
      <c r="S129" s="29"/>
      <c r="T129" s="36"/>
      <c r="U129" s="29"/>
      <c r="V129" s="36"/>
      <c r="W129" s="29"/>
      <c r="X129" s="36"/>
      <c r="Y129" s="29"/>
      <c r="Z129" s="37"/>
      <c r="AA129" s="37"/>
      <c r="AB129" s="37"/>
    </row>
    <row r="130" spans="2:28" ht="10.5" customHeight="1">
      <c r="B130" s="35"/>
      <c r="C130" s="34"/>
      <c r="D130" s="34"/>
      <c r="E130" s="34"/>
      <c r="F130" s="36"/>
      <c r="G130" s="33"/>
      <c r="H130" s="36"/>
      <c r="I130" s="33"/>
      <c r="J130" s="36"/>
      <c r="K130" s="33"/>
      <c r="L130" s="36"/>
      <c r="M130" s="33"/>
      <c r="N130" s="36"/>
      <c r="O130" s="33"/>
      <c r="P130" s="36"/>
      <c r="Q130" s="33"/>
      <c r="R130" s="36"/>
      <c r="S130" s="33"/>
      <c r="T130" s="36"/>
      <c r="U130" s="33"/>
      <c r="V130" s="36"/>
      <c r="W130" s="33"/>
      <c r="X130" s="36"/>
      <c r="Y130" s="33"/>
      <c r="Z130" s="37"/>
      <c r="AA130" s="37"/>
      <c r="AB130" s="37"/>
    </row>
    <row r="131" spans="2:28" ht="10.5" customHeight="1">
      <c r="B131" s="38"/>
      <c r="C131" s="34"/>
      <c r="D131" s="34"/>
      <c r="E131" s="34"/>
      <c r="F131" s="36"/>
      <c r="G131" s="29"/>
      <c r="H131" s="36"/>
      <c r="I131" s="29"/>
      <c r="J131" s="36"/>
      <c r="K131" s="29"/>
      <c r="L131" s="36"/>
      <c r="M131" s="29"/>
      <c r="N131" s="36"/>
      <c r="O131" s="29"/>
      <c r="P131" s="36"/>
      <c r="Q131" s="29"/>
      <c r="R131" s="36"/>
      <c r="S131" s="29"/>
      <c r="T131" s="36"/>
      <c r="U131" s="29"/>
      <c r="V131" s="36"/>
      <c r="W131" s="29"/>
      <c r="X131" s="36"/>
      <c r="Y131" s="29"/>
      <c r="Z131" s="37"/>
      <c r="AA131" s="37"/>
      <c r="AB131" s="37"/>
    </row>
    <row r="132" spans="2:28" ht="10.5" customHeight="1">
      <c r="B132" s="35"/>
      <c r="C132" s="34"/>
      <c r="D132" s="34"/>
      <c r="E132" s="34"/>
      <c r="F132" s="36"/>
      <c r="G132" s="33"/>
      <c r="H132" s="36"/>
      <c r="I132" s="33"/>
      <c r="J132" s="36"/>
      <c r="K132" s="33"/>
      <c r="L132" s="36"/>
      <c r="M132" s="33"/>
      <c r="N132" s="36"/>
      <c r="O132" s="33"/>
      <c r="P132" s="36"/>
      <c r="Q132" s="33"/>
      <c r="R132" s="36"/>
      <c r="S132" s="33"/>
      <c r="T132" s="36"/>
      <c r="U132" s="33"/>
      <c r="V132" s="36"/>
      <c r="W132" s="33"/>
      <c r="X132" s="36"/>
      <c r="Y132" s="33"/>
      <c r="Z132" s="37"/>
      <c r="AA132" s="37"/>
      <c r="AB132" s="37"/>
    </row>
    <row r="133" spans="2:28" ht="10.5" customHeight="1">
      <c r="B133" s="38"/>
      <c r="C133" s="34"/>
      <c r="D133" s="34"/>
      <c r="E133" s="34"/>
      <c r="F133" s="36"/>
      <c r="G133" s="29"/>
      <c r="H133" s="36"/>
      <c r="I133" s="29"/>
      <c r="J133" s="36"/>
      <c r="K133" s="29"/>
      <c r="L133" s="36"/>
      <c r="M133" s="29"/>
      <c r="N133" s="36"/>
      <c r="O133" s="29"/>
      <c r="P133" s="36"/>
      <c r="Q133" s="29"/>
      <c r="R133" s="36"/>
      <c r="S133" s="29"/>
      <c r="T133" s="36"/>
      <c r="U133" s="29"/>
      <c r="V133" s="36"/>
      <c r="W133" s="29"/>
      <c r="X133" s="36"/>
      <c r="Y133" s="29"/>
      <c r="Z133" s="37"/>
      <c r="AA133" s="37"/>
      <c r="AB133" s="37"/>
    </row>
    <row r="134" spans="2:28" ht="10.5" customHeight="1">
      <c r="B134" s="35"/>
      <c r="C134" s="34"/>
      <c r="D134" s="34"/>
      <c r="E134" s="34"/>
      <c r="F134" s="36"/>
      <c r="G134" s="33"/>
      <c r="H134" s="36"/>
      <c r="I134" s="33"/>
      <c r="J134" s="36"/>
      <c r="K134" s="33"/>
      <c r="L134" s="36"/>
      <c r="M134" s="33"/>
      <c r="N134" s="36"/>
      <c r="O134" s="33"/>
      <c r="P134" s="36"/>
      <c r="Q134" s="33"/>
      <c r="R134" s="36"/>
      <c r="S134" s="33"/>
      <c r="T134" s="36"/>
      <c r="U134" s="33"/>
      <c r="V134" s="36"/>
      <c r="W134" s="33"/>
      <c r="X134" s="36"/>
      <c r="Y134" s="33"/>
      <c r="Z134" s="37"/>
      <c r="AA134" s="37"/>
      <c r="AB134" s="37"/>
    </row>
    <row r="135" spans="2:28" ht="10.5" customHeight="1">
      <c r="B135" s="38"/>
      <c r="C135" s="34"/>
      <c r="D135" s="34"/>
      <c r="E135" s="34"/>
      <c r="F135" s="36"/>
      <c r="G135" s="29"/>
      <c r="H135" s="36"/>
      <c r="I135" s="29"/>
      <c r="J135" s="36"/>
      <c r="K135" s="29"/>
      <c r="L135" s="36"/>
      <c r="M135" s="29"/>
      <c r="N135" s="36"/>
      <c r="O135" s="29"/>
      <c r="P135" s="36"/>
      <c r="Q135" s="29"/>
      <c r="R135" s="36"/>
      <c r="S135" s="29"/>
      <c r="T135" s="36"/>
      <c r="U135" s="29"/>
      <c r="V135" s="36"/>
      <c r="W135" s="29"/>
      <c r="X135" s="36"/>
      <c r="Y135" s="29"/>
      <c r="Z135" s="37"/>
      <c r="AA135" s="37"/>
      <c r="AB135" s="37"/>
    </row>
    <row r="136" spans="2:28" ht="10.5" customHeight="1">
      <c r="B136" s="35"/>
      <c r="C136" s="34"/>
      <c r="D136" s="34"/>
      <c r="E136" s="34"/>
      <c r="F136" s="36"/>
      <c r="G136" s="33"/>
      <c r="H136" s="36"/>
      <c r="I136" s="33"/>
      <c r="J136" s="36"/>
      <c r="K136" s="33"/>
      <c r="L136" s="36"/>
      <c r="M136" s="33"/>
      <c r="N136" s="36"/>
      <c r="O136" s="33"/>
      <c r="P136" s="36"/>
      <c r="Q136" s="33"/>
      <c r="R136" s="36"/>
      <c r="S136" s="33"/>
      <c r="T136" s="36"/>
      <c r="U136" s="33"/>
      <c r="V136" s="36"/>
      <c r="W136" s="33"/>
      <c r="X136" s="36"/>
      <c r="Y136" s="33"/>
      <c r="Z136" s="37"/>
      <c r="AA136" s="37"/>
      <c r="AB136" s="37"/>
    </row>
    <row r="137" spans="2:28" ht="10.5" customHeight="1">
      <c r="B137" s="38"/>
      <c r="C137" s="34"/>
      <c r="D137" s="34"/>
      <c r="E137" s="34"/>
      <c r="F137" s="36"/>
      <c r="G137" s="29"/>
      <c r="H137" s="36"/>
      <c r="I137" s="29"/>
      <c r="J137" s="36"/>
      <c r="K137" s="29"/>
      <c r="L137" s="36"/>
      <c r="M137" s="29"/>
      <c r="N137" s="36"/>
      <c r="O137" s="29"/>
      <c r="P137" s="36"/>
      <c r="Q137" s="29"/>
      <c r="R137" s="36"/>
      <c r="S137" s="29"/>
      <c r="T137" s="36"/>
      <c r="U137" s="29"/>
      <c r="V137" s="36"/>
      <c r="W137" s="29"/>
      <c r="X137" s="36"/>
      <c r="Y137" s="29"/>
      <c r="Z137" s="37"/>
      <c r="AA137" s="37"/>
      <c r="AB137" s="37"/>
    </row>
    <row r="138" spans="2:28" ht="10.5" customHeight="1">
      <c r="B138" s="35"/>
      <c r="C138" s="34"/>
      <c r="D138" s="34"/>
      <c r="E138" s="34"/>
      <c r="F138" s="36"/>
      <c r="G138" s="33"/>
      <c r="H138" s="36"/>
      <c r="I138" s="33"/>
      <c r="J138" s="36"/>
      <c r="K138" s="33"/>
      <c r="L138" s="36"/>
      <c r="M138" s="33"/>
      <c r="N138" s="36"/>
      <c r="O138" s="33"/>
      <c r="P138" s="36"/>
      <c r="Q138" s="33"/>
      <c r="R138" s="36"/>
      <c r="S138" s="33"/>
      <c r="T138" s="36"/>
      <c r="U138" s="33"/>
      <c r="V138" s="36"/>
      <c r="W138" s="33"/>
      <c r="X138" s="36"/>
      <c r="Y138" s="33"/>
      <c r="Z138" s="37"/>
      <c r="AA138" s="37"/>
      <c r="AB138" s="37"/>
    </row>
    <row r="139" spans="2:28" ht="10.5" customHeight="1">
      <c r="B139" s="38"/>
      <c r="C139" s="34"/>
      <c r="D139" s="34"/>
      <c r="E139" s="34"/>
      <c r="F139" s="36"/>
      <c r="G139" s="29"/>
      <c r="H139" s="36"/>
      <c r="I139" s="29"/>
      <c r="J139" s="36"/>
      <c r="K139" s="29"/>
      <c r="L139" s="36"/>
      <c r="M139" s="29"/>
      <c r="N139" s="36"/>
      <c r="O139" s="29"/>
      <c r="P139" s="36"/>
      <c r="Q139" s="29"/>
      <c r="R139" s="36"/>
      <c r="S139" s="29"/>
      <c r="T139" s="36"/>
      <c r="U139" s="29"/>
      <c r="V139" s="36"/>
      <c r="W139" s="29"/>
      <c r="X139" s="36"/>
      <c r="Y139" s="29"/>
      <c r="Z139" s="37"/>
      <c r="AA139" s="37"/>
      <c r="AB139" s="37"/>
    </row>
    <row r="140" spans="2:28" ht="10.5" customHeight="1">
      <c r="B140" s="35"/>
      <c r="C140" s="34"/>
      <c r="D140" s="34"/>
      <c r="E140" s="34"/>
      <c r="F140" s="36"/>
      <c r="G140" s="33"/>
      <c r="H140" s="36"/>
      <c r="I140" s="33"/>
      <c r="J140" s="36"/>
      <c r="K140" s="33"/>
      <c r="L140" s="36"/>
      <c r="M140" s="33"/>
      <c r="N140" s="36"/>
      <c r="O140" s="33"/>
      <c r="P140" s="36"/>
      <c r="Q140" s="33"/>
      <c r="R140" s="36"/>
      <c r="S140" s="33"/>
      <c r="T140" s="36"/>
      <c r="U140" s="33"/>
      <c r="V140" s="36"/>
      <c r="W140" s="33"/>
      <c r="X140" s="36"/>
      <c r="Y140" s="33"/>
      <c r="Z140" s="37"/>
      <c r="AA140" s="37"/>
      <c r="AB140" s="37"/>
    </row>
    <row r="141" spans="2:28" ht="10.5" customHeight="1">
      <c r="B141" s="38"/>
      <c r="C141" s="34"/>
      <c r="D141" s="34"/>
      <c r="E141" s="34"/>
      <c r="F141" s="36"/>
      <c r="G141" s="29"/>
      <c r="H141" s="36"/>
      <c r="I141" s="29"/>
      <c r="J141" s="36"/>
      <c r="K141" s="29"/>
      <c r="L141" s="36"/>
      <c r="M141" s="29"/>
      <c r="N141" s="36"/>
      <c r="O141" s="29"/>
      <c r="P141" s="36"/>
      <c r="Q141" s="29"/>
      <c r="R141" s="36"/>
      <c r="S141" s="29"/>
      <c r="T141" s="36"/>
      <c r="U141" s="29"/>
      <c r="V141" s="36"/>
      <c r="W141" s="29"/>
      <c r="X141" s="36"/>
      <c r="Y141" s="29"/>
      <c r="Z141" s="37"/>
      <c r="AA141" s="37"/>
      <c r="AB141" s="37"/>
    </row>
    <row r="142" spans="2:28" ht="10.5" customHeight="1">
      <c r="B142" s="35"/>
      <c r="C142" s="34"/>
      <c r="D142" s="34"/>
      <c r="E142" s="34"/>
      <c r="F142" s="36"/>
      <c r="G142" s="33"/>
      <c r="H142" s="36"/>
      <c r="I142" s="33"/>
      <c r="J142" s="36"/>
      <c r="K142" s="33"/>
      <c r="L142" s="36"/>
      <c r="M142" s="33"/>
      <c r="N142" s="36"/>
      <c r="O142" s="33"/>
      <c r="P142" s="36"/>
      <c r="Q142" s="33"/>
      <c r="R142" s="36"/>
      <c r="S142" s="33"/>
      <c r="T142" s="36"/>
      <c r="U142" s="33"/>
      <c r="V142" s="36"/>
      <c r="W142" s="33"/>
      <c r="X142" s="36"/>
      <c r="Y142" s="33"/>
      <c r="Z142" s="37"/>
      <c r="AA142" s="37"/>
      <c r="AB142" s="37"/>
    </row>
    <row r="143" spans="2:28" ht="10.5" customHeight="1">
      <c r="B143" s="38"/>
      <c r="C143" s="34"/>
      <c r="D143" s="34"/>
      <c r="E143" s="34"/>
      <c r="F143" s="36"/>
      <c r="G143" s="29"/>
      <c r="H143" s="36"/>
      <c r="I143" s="29"/>
      <c r="J143" s="36"/>
      <c r="K143" s="29"/>
      <c r="L143" s="36"/>
      <c r="M143" s="29"/>
      <c r="N143" s="36"/>
      <c r="O143" s="29"/>
      <c r="P143" s="36"/>
      <c r="Q143" s="29"/>
      <c r="R143" s="36"/>
      <c r="S143" s="29"/>
      <c r="T143" s="36"/>
      <c r="U143" s="29"/>
      <c r="V143" s="36"/>
      <c r="W143" s="29"/>
      <c r="X143" s="36"/>
      <c r="Y143" s="29"/>
      <c r="Z143" s="37"/>
      <c r="AA143" s="37"/>
      <c r="AB143" s="37"/>
    </row>
    <row r="144" spans="2:28" ht="10.5" customHeight="1">
      <c r="B144" s="35"/>
      <c r="C144" s="34"/>
      <c r="D144" s="34"/>
      <c r="E144" s="34"/>
      <c r="F144" s="36"/>
      <c r="G144" s="33"/>
      <c r="H144" s="36"/>
      <c r="I144" s="33"/>
      <c r="J144" s="36"/>
      <c r="K144" s="33"/>
      <c r="L144" s="36"/>
      <c r="M144" s="33"/>
      <c r="N144" s="36"/>
      <c r="O144" s="33"/>
      <c r="P144" s="36"/>
      <c r="Q144" s="33"/>
      <c r="R144" s="36"/>
      <c r="S144" s="33"/>
      <c r="T144" s="36"/>
      <c r="U144" s="33"/>
      <c r="V144" s="36"/>
      <c r="W144" s="33"/>
      <c r="X144" s="36"/>
      <c r="Y144" s="33"/>
      <c r="Z144" s="37"/>
      <c r="AA144" s="37"/>
      <c r="AB144" s="37"/>
    </row>
    <row r="145" spans="2:28" ht="10.5" customHeight="1">
      <c r="B145" s="38"/>
      <c r="C145" s="34"/>
      <c r="D145" s="34"/>
      <c r="E145" s="34"/>
      <c r="F145" s="36"/>
      <c r="G145" s="29"/>
      <c r="H145" s="36"/>
      <c r="I145" s="29"/>
      <c r="J145" s="36"/>
      <c r="K145" s="29"/>
      <c r="L145" s="36"/>
      <c r="M145" s="29"/>
      <c r="N145" s="36"/>
      <c r="O145" s="29"/>
      <c r="P145" s="36"/>
      <c r="Q145" s="29"/>
      <c r="R145" s="36"/>
      <c r="S145" s="29"/>
      <c r="T145" s="36"/>
      <c r="U145" s="29"/>
      <c r="V145" s="36"/>
      <c r="W145" s="29"/>
      <c r="X145" s="36"/>
      <c r="Y145" s="29"/>
      <c r="Z145" s="37"/>
      <c r="AA145" s="37"/>
      <c r="AB145" s="37"/>
    </row>
    <row r="146" spans="2:28" ht="10.5" customHeight="1">
      <c r="B146" s="35"/>
      <c r="C146" s="34"/>
      <c r="D146" s="34"/>
      <c r="E146" s="34"/>
      <c r="F146" s="36"/>
      <c r="G146" s="33"/>
      <c r="H146" s="36"/>
      <c r="I146" s="33"/>
      <c r="J146" s="36"/>
      <c r="K146" s="33"/>
      <c r="L146" s="36"/>
      <c r="M146" s="33"/>
      <c r="N146" s="36"/>
      <c r="O146" s="33"/>
      <c r="P146" s="36"/>
      <c r="Q146" s="33"/>
      <c r="R146" s="36"/>
      <c r="S146" s="33"/>
      <c r="T146" s="36"/>
      <c r="U146" s="33"/>
      <c r="V146" s="36"/>
      <c r="W146" s="33"/>
      <c r="X146" s="36"/>
      <c r="Y146" s="33"/>
      <c r="Z146" s="37"/>
      <c r="AA146" s="37"/>
      <c r="AB146" s="37"/>
    </row>
    <row r="147" spans="2:28" ht="10.5" customHeight="1">
      <c r="B147" s="38"/>
      <c r="C147" s="34"/>
      <c r="D147" s="34"/>
      <c r="E147" s="34"/>
      <c r="F147" s="36"/>
      <c r="G147" s="29"/>
      <c r="H147" s="36"/>
      <c r="I147" s="29"/>
      <c r="J147" s="36"/>
      <c r="K147" s="29"/>
      <c r="L147" s="36"/>
      <c r="M147" s="29"/>
      <c r="N147" s="36"/>
      <c r="O147" s="29"/>
      <c r="P147" s="36"/>
      <c r="Q147" s="29"/>
      <c r="R147" s="36"/>
      <c r="S147" s="29"/>
      <c r="T147" s="36"/>
      <c r="U147" s="29"/>
      <c r="V147" s="36"/>
      <c r="W147" s="29"/>
      <c r="X147" s="36"/>
      <c r="Y147" s="29"/>
      <c r="Z147" s="37"/>
      <c r="AA147" s="37"/>
      <c r="AB147" s="37"/>
    </row>
    <row r="148" spans="2:28" ht="10.5" customHeight="1">
      <c r="B148" s="35"/>
      <c r="C148" s="34"/>
      <c r="D148" s="34"/>
      <c r="E148" s="34"/>
      <c r="F148" s="36"/>
      <c r="G148" s="33"/>
      <c r="H148" s="36"/>
      <c r="I148" s="33"/>
      <c r="J148" s="36"/>
      <c r="K148" s="33"/>
      <c r="L148" s="36"/>
      <c r="M148" s="33"/>
      <c r="N148" s="36"/>
      <c r="O148" s="33"/>
      <c r="P148" s="36"/>
      <c r="Q148" s="33"/>
      <c r="R148" s="36"/>
      <c r="S148" s="33"/>
      <c r="T148" s="36"/>
      <c r="U148" s="33"/>
      <c r="V148" s="36"/>
      <c r="W148" s="33"/>
      <c r="X148" s="36"/>
      <c r="Y148" s="33"/>
      <c r="Z148" s="37"/>
      <c r="AA148" s="37"/>
      <c r="AB148" s="37"/>
    </row>
    <row r="149" spans="2:28" ht="10.5" customHeight="1">
      <c r="B149" s="38"/>
      <c r="C149" s="34"/>
      <c r="D149" s="34"/>
      <c r="E149" s="34"/>
      <c r="F149" s="36"/>
      <c r="G149" s="29"/>
      <c r="H149" s="36"/>
      <c r="I149" s="29"/>
      <c r="J149" s="36"/>
      <c r="K149" s="29"/>
      <c r="L149" s="36"/>
      <c r="M149" s="29"/>
      <c r="N149" s="36"/>
      <c r="O149" s="29"/>
      <c r="P149" s="36"/>
      <c r="Q149" s="29"/>
      <c r="R149" s="36"/>
      <c r="S149" s="29"/>
      <c r="T149" s="36"/>
      <c r="U149" s="29"/>
      <c r="V149" s="36"/>
      <c r="W149" s="29"/>
      <c r="X149" s="36"/>
      <c r="Y149" s="29"/>
      <c r="Z149" s="37"/>
      <c r="AA149" s="37"/>
      <c r="AB149" s="37"/>
    </row>
    <row r="150" spans="2:28" ht="10.5" customHeight="1">
      <c r="B150" s="35"/>
      <c r="C150" s="34"/>
      <c r="D150" s="34"/>
      <c r="E150" s="34"/>
      <c r="F150" s="36"/>
      <c r="G150" s="33"/>
      <c r="H150" s="36"/>
      <c r="I150" s="33"/>
      <c r="J150" s="36"/>
      <c r="K150" s="33"/>
      <c r="L150" s="36"/>
      <c r="M150" s="33"/>
      <c r="N150" s="36"/>
      <c r="O150" s="33"/>
      <c r="P150" s="36"/>
      <c r="Q150" s="33"/>
      <c r="R150" s="36"/>
      <c r="S150" s="33"/>
      <c r="T150" s="36"/>
      <c r="U150" s="33"/>
      <c r="V150" s="36"/>
      <c r="W150" s="33"/>
      <c r="X150" s="36"/>
      <c r="Y150" s="33"/>
      <c r="Z150" s="37"/>
      <c r="AA150" s="37"/>
      <c r="AB150" s="37"/>
    </row>
    <row r="151" spans="2:28" ht="10.5" customHeight="1">
      <c r="B151" s="38"/>
      <c r="C151" s="34"/>
      <c r="D151" s="34"/>
      <c r="E151" s="34"/>
      <c r="F151" s="36"/>
      <c r="G151" s="29"/>
      <c r="H151" s="36"/>
      <c r="I151" s="29"/>
      <c r="J151" s="36"/>
      <c r="K151" s="29"/>
      <c r="L151" s="36"/>
      <c r="M151" s="29"/>
      <c r="N151" s="36"/>
      <c r="O151" s="29"/>
      <c r="P151" s="36"/>
      <c r="Q151" s="29"/>
      <c r="R151" s="36"/>
      <c r="S151" s="29"/>
      <c r="T151" s="36"/>
      <c r="U151" s="29"/>
      <c r="V151" s="36"/>
      <c r="W151" s="29"/>
      <c r="X151" s="36"/>
      <c r="Y151" s="29"/>
      <c r="Z151" s="37"/>
      <c r="AA151" s="37"/>
      <c r="AB151" s="37"/>
    </row>
    <row r="152" spans="2:28" ht="10.5" customHeight="1">
      <c r="B152" s="35"/>
      <c r="C152" s="34"/>
      <c r="D152" s="34"/>
      <c r="E152" s="34"/>
      <c r="F152" s="36"/>
      <c r="G152" s="33"/>
      <c r="H152" s="36"/>
      <c r="I152" s="33"/>
      <c r="J152" s="36"/>
      <c r="K152" s="33"/>
      <c r="L152" s="36"/>
      <c r="M152" s="33"/>
      <c r="N152" s="36"/>
      <c r="O152" s="33"/>
      <c r="P152" s="36"/>
      <c r="Q152" s="33"/>
      <c r="R152" s="36"/>
      <c r="S152" s="33"/>
      <c r="T152" s="36"/>
      <c r="U152" s="33"/>
      <c r="V152" s="36"/>
      <c r="W152" s="33"/>
      <c r="X152" s="36"/>
      <c r="Y152" s="33"/>
      <c r="Z152" s="37"/>
      <c r="AA152" s="37"/>
      <c r="AB152" s="37"/>
    </row>
    <row r="153" spans="2:28" ht="10.5" customHeight="1">
      <c r="B153" s="38"/>
      <c r="C153" s="34"/>
      <c r="D153" s="34"/>
      <c r="E153" s="34"/>
      <c r="F153" s="36"/>
      <c r="G153" s="29"/>
      <c r="H153" s="36"/>
      <c r="I153" s="29"/>
      <c r="J153" s="36"/>
      <c r="K153" s="29"/>
      <c r="L153" s="36"/>
      <c r="M153" s="29"/>
      <c r="N153" s="36"/>
      <c r="O153" s="29"/>
      <c r="P153" s="36"/>
      <c r="Q153" s="29"/>
      <c r="R153" s="36"/>
      <c r="S153" s="29"/>
      <c r="T153" s="36"/>
      <c r="U153" s="29"/>
      <c r="V153" s="36"/>
      <c r="W153" s="29"/>
      <c r="X153" s="36"/>
      <c r="Y153" s="29"/>
      <c r="Z153" s="37"/>
      <c r="AA153" s="37"/>
      <c r="AB153" s="37"/>
    </row>
    <row r="154" spans="2:28" ht="10.5" customHeight="1">
      <c r="B154" s="35"/>
      <c r="C154" s="34"/>
      <c r="D154" s="34"/>
      <c r="E154" s="34"/>
      <c r="F154" s="36"/>
      <c r="G154" s="33"/>
      <c r="H154" s="36"/>
      <c r="I154" s="33"/>
      <c r="J154" s="36"/>
      <c r="K154" s="33"/>
      <c r="L154" s="36"/>
      <c r="M154" s="33"/>
      <c r="N154" s="36"/>
      <c r="O154" s="33"/>
      <c r="P154" s="36"/>
      <c r="Q154" s="33"/>
      <c r="R154" s="36"/>
      <c r="S154" s="33"/>
      <c r="T154" s="36"/>
      <c r="U154" s="33"/>
      <c r="V154" s="36"/>
      <c r="W154" s="33"/>
      <c r="X154" s="36"/>
      <c r="Y154" s="33"/>
      <c r="Z154" s="37"/>
      <c r="AA154" s="37"/>
      <c r="AB154" s="37"/>
    </row>
    <row r="155" spans="2:28" ht="10.5" customHeight="1">
      <c r="B155" s="38"/>
      <c r="C155" s="34"/>
      <c r="D155" s="34"/>
      <c r="E155" s="34"/>
      <c r="F155" s="36"/>
      <c r="G155" s="29"/>
      <c r="H155" s="36"/>
      <c r="I155" s="29"/>
      <c r="J155" s="36"/>
      <c r="K155" s="29"/>
      <c r="L155" s="36"/>
      <c r="M155" s="29"/>
      <c r="N155" s="36"/>
      <c r="O155" s="29"/>
      <c r="P155" s="36"/>
      <c r="Q155" s="29"/>
      <c r="R155" s="36"/>
      <c r="S155" s="29"/>
      <c r="T155" s="36"/>
      <c r="U155" s="29"/>
      <c r="V155" s="36"/>
      <c r="W155" s="29"/>
      <c r="X155" s="36"/>
      <c r="Y155" s="29"/>
      <c r="Z155" s="37"/>
      <c r="AA155" s="37"/>
      <c r="AB155" s="37"/>
    </row>
    <row r="156" spans="2:28" ht="10.5" customHeight="1">
      <c r="B156" s="35"/>
      <c r="C156" s="34"/>
      <c r="D156" s="34"/>
      <c r="E156" s="34"/>
      <c r="F156" s="36"/>
      <c r="G156" s="33"/>
      <c r="H156" s="36"/>
      <c r="I156" s="33"/>
      <c r="J156" s="36"/>
      <c r="K156" s="33"/>
      <c r="L156" s="36"/>
      <c r="M156" s="33"/>
      <c r="N156" s="36"/>
      <c r="O156" s="33"/>
      <c r="P156" s="36"/>
      <c r="Q156" s="33"/>
      <c r="R156" s="36"/>
      <c r="S156" s="33"/>
      <c r="T156" s="36"/>
      <c r="U156" s="33"/>
      <c r="V156" s="36"/>
      <c r="W156" s="33"/>
      <c r="X156" s="36"/>
      <c r="Y156" s="33"/>
      <c r="Z156" s="37"/>
      <c r="AA156" s="37"/>
      <c r="AB156" s="37"/>
    </row>
    <row r="157" spans="2:28" ht="10.5" customHeight="1">
      <c r="B157" s="38"/>
      <c r="C157" s="34"/>
      <c r="D157" s="34"/>
      <c r="E157" s="34"/>
      <c r="F157" s="36"/>
      <c r="G157" s="29"/>
      <c r="H157" s="36"/>
      <c r="I157" s="29"/>
      <c r="J157" s="36"/>
      <c r="K157" s="29"/>
      <c r="L157" s="36"/>
      <c r="M157" s="29"/>
      <c r="N157" s="36"/>
      <c r="O157" s="29"/>
      <c r="P157" s="36"/>
      <c r="Q157" s="29"/>
      <c r="R157" s="36"/>
      <c r="S157" s="29"/>
      <c r="T157" s="36"/>
      <c r="U157" s="29"/>
      <c r="V157" s="36"/>
      <c r="W157" s="29"/>
      <c r="X157" s="36"/>
      <c r="Y157" s="29"/>
      <c r="Z157" s="37"/>
      <c r="AA157" s="37"/>
      <c r="AB157" s="37"/>
    </row>
    <row r="158" spans="2:28" ht="10.5" customHeight="1">
      <c r="B158" s="35"/>
      <c r="C158" s="34"/>
      <c r="D158" s="34"/>
      <c r="E158" s="34"/>
      <c r="F158" s="36"/>
      <c r="G158" s="33"/>
      <c r="H158" s="36"/>
      <c r="I158" s="33"/>
      <c r="J158" s="36"/>
      <c r="K158" s="33"/>
      <c r="L158" s="36"/>
      <c r="M158" s="33"/>
      <c r="N158" s="36"/>
      <c r="O158" s="33"/>
      <c r="P158" s="36"/>
      <c r="Q158" s="33"/>
      <c r="R158" s="36"/>
      <c r="S158" s="33"/>
      <c r="T158" s="36"/>
      <c r="U158" s="33"/>
      <c r="V158" s="36"/>
      <c r="W158" s="33"/>
      <c r="X158" s="36"/>
      <c r="Y158" s="33"/>
      <c r="Z158" s="37"/>
      <c r="AA158" s="37"/>
      <c r="AB158" s="37"/>
    </row>
    <row r="159" spans="2:28" ht="10.5" customHeight="1">
      <c r="B159" s="38"/>
      <c r="C159" s="34"/>
      <c r="D159" s="34"/>
      <c r="E159" s="34"/>
      <c r="F159" s="36"/>
      <c r="G159" s="29"/>
      <c r="H159" s="36"/>
      <c r="I159" s="29"/>
      <c r="J159" s="36"/>
      <c r="K159" s="29"/>
      <c r="L159" s="36"/>
      <c r="M159" s="29"/>
      <c r="N159" s="36"/>
      <c r="O159" s="29"/>
      <c r="P159" s="36"/>
      <c r="Q159" s="29"/>
      <c r="R159" s="36"/>
      <c r="S159" s="29"/>
      <c r="T159" s="36"/>
      <c r="U159" s="29"/>
      <c r="V159" s="36"/>
      <c r="W159" s="29"/>
      <c r="X159" s="36"/>
      <c r="Y159" s="29"/>
      <c r="Z159" s="37"/>
      <c r="AA159" s="37"/>
      <c r="AB159" s="37"/>
    </row>
    <row r="160" spans="2:31" ht="10.5" customHeight="1">
      <c r="B160" s="35"/>
      <c r="C160" s="34"/>
      <c r="D160" s="34"/>
      <c r="E160" s="34"/>
      <c r="F160" s="36"/>
      <c r="G160" s="33"/>
      <c r="H160" s="36"/>
      <c r="I160" s="33"/>
      <c r="J160" s="36"/>
      <c r="K160" s="33"/>
      <c r="L160" s="36"/>
      <c r="M160" s="33"/>
      <c r="N160" s="36"/>
      <c r="O160" s="33"/>
      <c r="P160" s="36"/>
      <c r="Q160" s="33"/>
      <c r="R160" s="36"/>
      <c r="S160" s="33"/>
      <c r="T160" s="36"/>
      <c r="U160" s="33"/>
      <c r="V160" s="36"/>
      <c r="W160" s="33"/>
      <c r="X160" s="36"/>
      <c r="Y160" s="33"/>
      <c r="Z160" s="37"/>
      <c r="AA160" s="37"/>
      <c r="AB160" s="37"/>
      <c r="AC160" s="4"/>
      <c r="AD160" s="4"/>
      <c r="AE160" s="4"/>
    </row>
    <row r="161" spans="2:31" ht="15.75">
      <c r="B161" s="38"/>
      <c r="C161" s="34"/>
      <c r="D161" s="34"/>
      <c r="E161" s="34"/>
      <c r="F161" s="36"/>
      <c r="G161" s="29"/>
      <c r="H161" s="36"/>
      <c r="I161" s="29"/>
      <c r="J161" s="36"/>
      <c r="K161" s="29"/>
      <c r="L161" s="36"/>
      <c r="M161" s="29"/>
      <c r="N161" s="36"/>
      <c r="O161" s="29"/>
      <c r="P161" s="36"/>
      <c r="Q161" s="29"/>
      <c r="R161" s="36"/>
      <c r="S161" s="29"/>
      <c r="T161" s="36"/>
      <c r="U161" s="29"/>
      <c r="V161" s="36"/>
      <c r="W161" s="29"/>
      <c r="X161" s="36"/>
      <c r="Y161" s="29"/>
      <c r="Z161" s="37"/>
      <c r="AA161" s="37"/>
      <c r="AB161" s="37"/>
      <c r="AC161" s="4"/>
      <c r="AD161" s="4"/>
      <c r="AE161" s="4"/>
    </row>
    <row r="162" spans="2:31" ht="15">
      <c r="B162" s="35"/>
      <c r="C162" s="34"/>
      <c r="D162" s="34"/>
      <c r="E162" s="34"/>
      <c r="F162" s="36"/>
      <c r="G162" s="33"/>
      <c r="H162" s="36"/>
      <c r="I162" s="33"/>
      <c r="J162" s="36"/>
      <c r="K162" s="33"/>
      <c r="L162" s="36"/>
      <c r="M162" s="33"/>
      <c r="N162" s="36"/>
      <c r="O162" s="33"/>
      <c r="P162" s="36"/>
      <c r="Q162" s="33"/>
      <c r="R162" s="36"/>
      <c r="S162" s="33"/>
      <c r="T162" s="36"/>
      <c r="U162" s="33"/>
      <c r="V162" s="36"/>
      <c r="W162" s="33"/>
      <c r="X162" s="36"/>
      <c r="Y162" s="33"/>
      <c r="Z162" s="37"/>
      <c r="AA162" s="37"/>
      <c r="AB162" s="37"/>
      <c r="AC162" s="4"/>
      <c r="AD162" s="4"/>
      <c r="AE162" s="4"/>
    </row>
    <row r="163" spans="2:31" ht="15.75">
      <c r="B163" s="38"/>
      <c r="C163" s="34"/>
      <c r="D163" s="34"/>
      <c r="E163" s="34"/>
      <c r="F163" s="36"/>
      <c r="G163" s="29"/>
      <c r="H163" s="36"/>
      <c r="I163" s="29"/>
      <c r="J163" s="36"/>
      <c r="K163" s="29"/>
      <c r="L163" s="36"/>
      <c r="M163" s="29"/>
      <c r="N163" s="36"/>
      <c r="O163" s="29"/>
      <c r="P163" s="36"/>
      <c r="Q163" s="29"/>
      <c r="R163" s="36"/>
      <c r="S163" s="29"/>
      <c r="T163" s="36"/>
      <c r="U163" s="29"/>
      <c r="V163" s="36"/>
      <c r="W163" s="29"/>
      <c r="X163" s="36"/>
      <c r="Y163" s="29"/>
      <c r="Z163" s="37"/>
      <c r="AA163" s="37"/>
      <c r="AB163" s="37"/>
      <c r="AC163" s="4"/>
      <c r="AD163" s="4"/>
      <c r="AE163" s="4"/>
    </row>
    <row r="164" spans="2:31" ht="15">
      <c r="B164" s="35"/>
      <c r="C164" s="34"/>
      <c r="D164" s="34"/>
      <c r="E164" s="34"/>
      <c r="F164" s="36"/>
      <c r="G164" s="33"/>
      <c r="H164" s="36"/>
      <c r="I164" s="33"/>
      <c r="J164" s="36"/>
      <c r="K164" s="33"/>
      <c r="L164" s="36"/>
      <c r="M164" s="33"/>
      <c r="N164" s="36"/>
      <c r="O164" s="33"/>
      <c r="P164" s="36"/>
      <c r="Q164" s="33"/>
      <c r="R164" s="36"/>
      <c r="S164" s="33"/>
      <c r="T164" s="36"/>
      <c r="U164" s="33"/>
      <c r="V164" s="36"/>
      <c r="W164" s="33"/>
      <c r="X164" s="36"/>
      <c r="Y164" s="33"/>
      <c r="Z164" s="37"/>
      <c r="AA164" s="37"/>
      <c r="AB164" s="37"/>
      <c r="AC164" s="4"/>
      <c r="AD164" s="4"/>
      <c r="AE164" s="4"/>
    </row>
    <row r="165" spans="2:31" ht="15.75">
      <c r="B165" s="38"/>
      <c r="C165" s="34"/>
      <c r="D165" s="34"/>
      <c r="E165" s="34"/>
      <c r="F165" s="36"/>
      <c r="G165" s="29"/>
      <c r="H165" s="36"/>
      <c r="I165" s="29"/>
      <c r="J165" s="36"/>
      <c r="K165" s="29"/>
      <c r="L165" s="36"/>
      <c r="M165" s="29"/>
      <c r="N165" s="36"/>
      <c r="O165" s="29"/>
      <c r="P165" s="36"/>
      <c r="Q165" s="29"/>
      <c r="R165" s="36"/>
      <c r="S165" s="29"/>
      <c r="T165" s="36"/>
      <c r="U165" s="29"/>
      <c r="V165" s="36"/>
      <c r="W165" s="29"/>
      <c r="X165" s="36"/>
      <c r="Y165" s="29"/>
      <c r="Z165" s="37"/>
      <c r="AA165" s="37"/>
      <c r="AB165" s="37"/>
      <c r="AC165" s="4"/>
      <c r="AD165" s="4"/>
      <c r="AE165" s="4"/>
    </row>
    <row r="166" spans="2:31" ht="15">
      <c r="B166" s="35"/>
      <c r="C166" s="34"/>
      <c r="D166" s="34"/>
      <c r="E166" s="34"/>
      <c r="F166" s="36"/>
      <c r="G166" s="33"/>
      <c r="H166" s="36"/>
      <c r="I166" s="33"/>
      <c r="J166" s="36"/>
      <c r="K166" s="33"/>
      <c r="L166" s="36"/>
      <c r="M166" s="33"/>
      <c r="N166" s="36"/>
      <c r="O166" s="33"/>
      <c r="P166" s="36"/>
      <c r="Q166" s="33"/>
      <c r="R166" s="36"/>
      <c r="S166" s="33"/>
      <c r="T166" s="36"/>
      <c r="U166" s="33"/>
      <c r="V166" s="36"/>
      <c r="W166" s="33"/>
      <c r="X166" s="36"/>
      <c r="Y166" s="33"/>
      <c r="Z166" s="37"/>
      <c r="AA166" s="37"/>
      <c r="AB166" s="37"/>
      <c r="AC166" s="4"/>
      <c r="AD166" s="4"/>
      <c r="AE166" s="4"/>
    </row>
    <row r="167" spans="2:31" ht="15.75">
      <c r="B167" s="38"/>
      <c r="C167" s="34"/>
      <c r="D167" s="34"/>
      <c r="E167" s="34"/>
      <c r="F167" s="36"/>
      <c r="G167" s="29"/>
      <c r="H167" s="36"/>
      <c r="I167" s="29"/>
      <c r="J167" s="36"/>
      <c r="K167" s="29"/>
      <c r="L167" s="36"/>
      <c r="M167" s="29"/>
      <c r="N167" s="36"/>
      <c r="O167" s="29"/>
      <c r="P167" s="36"/>
      <c r="Q167" s="29"/>
      <c r="R167" s="36"/>
      <c r="S167" s="29"/>
      <c r="T167" s="36"/>
      <c r="U167" s="29"/>
      <c r="V167" s="36"/>
      <c r="W167" s="29"/>
      <c r="X167" s="36"/>
      <c r="Y167" s="29"/>
      <c r="Z167" s="37"/>
      <c r="AA167" s="37"/>
      <c r="AB167" s="37"/>
      <c r="AC167" s="4"/>
      <c r="AD167" s="4"/>
      <c r="AE167" s="4"/>
    </row>
    <row r="168" spans="2:31" ht="15">
      <c r="B168" s="35"/>
      <c r="C168" s="34"/>
      <c r="D168" s="34"/>
      <c r="E168" s="34"/>
      <c r="F168" s="36"/>
      <c r="G168" s="33"/>
      <c r="H168" s="36"/>
      <c r="I168" s="33"/>
      <c r="J168" s="36"/>
      <c r="K168" s="33"/>
      <c r="L168" s="36"/>
      <c r="M168" s="33"/>
      <c r="N168" s="36"/>
      <c r="O168" s="33"/>
      <c r="P168" s="36"/>
      <c r="Q168" s="33"/>
      <c r="R168" s="36"/>
      <c r="S168" s="33"/>
      <c r="T168" s="36"/>
      <c r="U168" s="33"/>
      <c r="V168" s="36"/>
      <c r="W168" s="33"/>
      <c r="X168" s="36"/>
      <c r="Y168" s="33"/>
      <c r="Z168" s="37"/>
      <c r="AA168" s="37"/>
      <c r="AB168" s="37"/>
      <c r="AC168" s="4"/>
      <c r="AD168" s="4"/>
      <c r="AE168" s="4"/>
    </row>
    <row r="169" spans="2:31" ht="15.75">
      <c r="B169" s="38"/>
      <c r="C169" s="34"/>
      <c r="D169" s="34"/>
      <c r="E169" s="34"/>
      <c r="F169" s="36"/>
      <c r="G169" s="29"/>
      <c r="H169" s="36"/>
      <c r="I169" s="29"/>
      <c r="J169" s="36"/>
      <c r="K169" s="29"/>
      <c r="L169" s="36"/>
      <c r="M169" s="29"/>
      <c r="N169" s="36"/>
      <c r="O169" s="29"/>
      <c r="P169" s="36"/>
      <c r="Q169" s="29"/>
      <c r="R169" s="36"/>
      <c r="S169" s="29"/>
      <c r="T169" s="36"/>
      <c r="U169" s="29"/>
      <c r="V169" s="36"/>
      <c r="W169" s="29"/>
      <c r="X169" s="36"/>
      <c r="Y169" s="29"/>
      <c r="Z169" s="37"/>
      <c r="AA169" s="37"/>
      <c r="AB169" s="37"/>
      <c r="AC169" s="4"/>
      <c r="AD169" s="4"/>
      <c r="AE169" s="4"/>
    </row>
    <row r="170" spans="2:31" ht="15">
      <c r="B170" s="35"/>
      <c r="C170" s="34"/>
      <c r="D170" s="34"/>
      <c r="E170" s="34"/>
      <c r="F170" s="36"/>
      <c r="G170" s="33"/>
      <c r="H170" s="36"/>
      <c r="I170" s="33"/>
      <c r="J170" s="36"/>
      <c r="K170" s="33"/>
      <c r="L170" s="36"/>
      <c r="M170" s="33"/>
      <c r="N170" s="36"/>
      <c r="O170" s="33"/>
      <c r="P170" s="36"/>
      <c r="Q170" s="33"/>
      <c r="R170" s="36"/>
      <c r="S170" s="33"/>
      <c r="T170" s="36"/>
      <c r="U170" s="33"/>
      <c r="V170" s="36"/>
      <c r="W170" s="33"/>
      <c r="X170" s="36"/>
      <c r="Y170" s="33"/>
      <c r="Z170" s="37"/>
      <c r="AA170" s="37"/>
      <c r="AB170" s="37"/>
      <c r="AC170" s="4"/>
      <c r="AD170" s="4"/>
      <c r="AE170" s="4"/>
    </row>
    <row r="171" spans="2:31" ht="15.75">
      <c r="B171" s="38"/>
      <c r="C171" s="34"/>
      <c r="D171" s="34"/>
      <c r="E171" s="34"/>
      <c r="F171" s="36"/>
      <c r="G171" s="29"/>
      <c r="H171" s="36"/>
      <c r="I171" s="29"/>
      <c r="J171" s="36"/>
      <c r="K171" s="29"/>
      <c r="L171" s="36"/>
      <c r="M171" s="29"/>
      <c r="N171" s="36"/>
      <c r="O171" s="29"/>
      <c r="P171" s="36"/>
      <c r="Q171" s="29"/>
      <c r="R171" s="36"/>
      <c r="S171" s="29"/>
      <c r="T171" s="36"/>
      <c r="U171" s="29"/>
      <c r="V171" s="36"/>
      <c r="W171" s="29"/>
      <c r="X171" s="36"/>
      <c r="Y171" s="29"/>
      <c r="Z171" s="37"/>
      <c r="AA171" s="37"/>
      <c r="AB171" s="37"/>
      <c r="AC171" s="4"/>
      <c r="AD171" s="4"/>
      <c r="AE171" s="4"/>
    </row>
    <row r="172" spans="2:31" ht="15">
      <c r="B172" s="35"/>
      <c r="C172" s="34"/>
      <c r="D172" s="34"/>
      <c r="E172" s="34"/>
      <c r="F172" s="36"/>
      <c r="G172" s="33"/>
      <c r="H172" s="36"/>
      <c r="I172" s="33"/>
      <c r="J172" s="36"/>
      <c r="K172" s="33"/>
      <c r="L172" s="36"/>
      <c r="M172" s="33"/>
      <c r="N172" s="36"/>
      <c r="O172" s="33"/>
      <c r="P172" s="36"/>
      <c r="Q172" s="33"/>
      <c r="R172" s="36"/>
      <c r="S172" s="33"/>
      <c r="T172" s="36"/>
      <c r="U172" s="33"/>
      <c r="V172" s="36"/>
      <c r="W172" s="33"/>
      <c r="X172" s="36"/>
      <c r="Y172" s="33"/>
      <c r="Z172" s="37"/>
      <c r="AA172" s="37"/>
      <c r="AB172" s="37"/>
      <c r="AC172" s="4"/>
      <c r="AD172" s="4"/>
      <c r="AE172" s="4"/>
    </row>
    <row r="173" spans="2:31" ht="15.75">
      <c r="B173" s="38"/>
      <c r="C173" s="34"/>
      <c r="D173" s="34"/>
      <c r="E173" s="34"/>
      <c r="F173" s="36"/>
      <c r="G173" s="29"/>
      <c r="H173" s="36"/>
      <c r="I173" s="29"/>
      <c r="J173" s="36"/>
      <c r="K173" s="29"/>
      <c r="L173" s="36"/>
      <c r="M173" s="29"/>
      <c r="N173" s="36"/>
      <c r="O173" s="29"/>
      <c r="P173" s="36"/>
      <c r="Q173" s="29"/>
      <c r="R173" s="36"/>
      <c r="S173" s="29"/>
      <c r="T173" s="36"/>
      <c r="U173" s="29"/>
      <c r="V173" s="36"/>
      <c r="W173" s="29"/>
      <c r="X173" s="36"/>
      <c r="Y173" s="29"/>
      <c r="Z173" s="37"/>
      <c r="AA173" s="37"/>
      <c r="AB173" s="37"/>
      <c r="AC173" s="4"/>
      <c r="AD173" s="4"/>
      <c r="AE173" s="4"/>
    </row>
    <row r="174" spans="2:31" ht="15">
      <c r="B174" s="35"/>
      <c r="C174" s="34"/>
      <c r="D174" s="34"/>
      <c r="E174" s="34"/>
      <c r="F174" s="36"/>
      <c r="G174" s="33"/>
      <c r="H174" s="36"/>
      <c r="I174" s="33"/>
      <c r="J174" s="36"/>
      <c r="K174" s="33"/>
      <c r="L174" s="36"/>
      <c r="M174" s="33"/>
      <c r="N174" s="36"/>
      <c r="O174" s="33"/>
      <c r="P174" s="36"/>
      <c r="Q174" s="33"/>
      <c r="R174" s="36"/>
      <c r="S174" s="33"/>
      <c r="T174" s="36"/>
      <c r="U174" s="33"/>
      <c r="V174" s="36"/>
      <c r="W174" s="33"/>
      <c r="X174" s="36"/>
      <c r="Y174" s="33"/>
      <c r="Z174" s="37"/>
      <c r="AA174" s="37"/>
      <c r="AB174" s="37"/>
      <c r="AC174" s="4"/>
      <c r="AD174" s="4"/>
      <c r="AE174" s="4"/>
    </row>
    <row r="175" spans="2:31" ht="15.75">
      <c r="B175" s="38"/>
      <c r="C175" s="34"/>
      <c r="D175" s="34"/>
      <c r="E175" s="34"/>
      <c r="F175" s="36"/>
      <c r="G175" s="29"/>
      <c r="H175" s="36"/>
      <c r="I175" s="29"/>
      <c r="J175" s="36"/>
      <c r="K175" s="29"/>
      <c r="L175" s="36"/>
      <c r="M175" s="29"/>
      <c r="N175" s="36"/>
      <c r="O175" s="29"/>
      <c r="P175" s="36"/>
      <c r="Q175" s="29"/>
      <c r="R175" s="36"/>
      <c r="S175" s="29"/>
      <c r="T175" s="36"/>
      <c r="U175" s="29"/>
      <c r="V175" s="36"/>
      <c r="W175" s="29"/>
      <c r="X175" s="36"/>
      <c r="Y175" s="29"/>
      <c r="Z175" s="37"/>
      <c r="AA175" s="37"/>
      <c r="AB175" s="37"/>
      <c r="AC175" s="4"/>
      <c r="AD175" s="4"/>
      <c r="AE175" s="4"/>
    </row>
    <row r="176" spans="2:31" ht="15">
      <c r="B176" s="35"/>
      <c r="C176" s="34"/>
      <c r="D176" s="34"/>
      <c r="E176" s="34"/>
      <c r="F176" s="36"/>
      <c r="G176" s="33"/>
      <c r="H176" s="36"/>
      <c r="I176" s="33"/>
      <c r="J176" s="36"/>
      <c r="K176" s="33"/>
      <c r="L176" s="36"/>
      <c r="M176" s="33"/>
      <c r="N176" s="36"/>
      <c r="O176" s="33"/>
      <c r="P176" s="36"/>
      <c r="Q176" s="33"/>
      <c r="R176" s="36"/>
      <c r="S176" s="33"/>
      <c r="T176" s="36"/>
      <c r="U176" s="33"/>
      <c r="V176" s="36"/>
      <c r="W176" s="33"/>
      <c r="X176" s="36"/>
      <c r="Y176" s="33"/>
      <c r="Z176" s="37"/>
      <c r="AA176" s="37"/>
      <c r="AB176" s="37"/>
      <c r="AC176" s="4"/>
      <c r="AD176" s="4"/>
      <c r="AE176" s="4"/>
    </row>
    <row r="177" spans="2:31" ht="15.75">
      <c r="B177" s="38"/>
      <c r="C177" s="34"/>
      <c r="D177" s="34"/>
      <c r="E177" s="34"/>
      <c r="F177" s="36"/>
      <c r="G177" s="29"/>
      <c r="H177" s="36"/>
      <c r="I177" s="29"/>
      <c r="J177" s="36"/>
      <c r="K177" s="29"/>
      <c r="L177" s="36"/>
      <c r="M177" s="29"/>
      <c r="N177" s="36"/>
      <c r="O177" s="29"/>
      <c r="P177" s="36"/>
      <c r="Q177" s="29"/>
      <c r="R177" s="36"/>
      <c r="S177" s="29"/>
      <c r="T177" s="36"/>
      <c r="U177" s="29"/>
      <c r="V177" s="36"/>
      <c r="W177" s="29"/>
      <c r="X177" s="36"/>
      <c r="Y177" s="29"/>
      <c r="Z177" s="37"/>
      <c r="AA177" s="37"/>
      <c r="AB177" s="37"/>
      <c r="AC177" s="4"/>
      <c r="AD177" s="4"/>
      <c r="AE177" s="4"/>
    </row>
    <row r="178" spans="2:31" ht="15">
      <c r="B178" s="35"/>
      <c r="C178" s="34"/>
      <c r="D178" s="34"/>
      <c r="E178" s="34"/>
      <c r="F178" s="36"/>
      <c r="G178" s="33"/>
      <c r="H178" s="36"/>
      <c r="I178" s="33"/>
      <c r="J178" s="36"/>
      <c r="K178" s="33"/>
      <c r="L178" s="36"/>
      <c r="M178" s="33"/>
      <c r="N178" s="36"/>
      <c r="O178" s="33"/>
      <c r="P178" s="36"/>
      <c r="Q178" s="33"/>
      <c r="R178" s="36"/>
      <c r="S178" s="33"/>
      <c r="T178" s="36"/>
      <c r="U178" s="33"/>
      <c r="V178" s="36"/>
      <c r="W178" s="33"/>
      <c r="X178" s="36"/>
      <c r="Y178" s="33"/>
      <c r="Z178" s="37"/>
      <c r="AA178" s="37"/>
      <c r="AB178" s="37"/>
      <c r="AC178" s="4"/>
      <c r="AD178" s="4"/>
      <c r="AE178" s="4"/>
    </row>
    <row r="179" spans="2:31" ht="15.75">
      <c r="B179" s="38"/>
      <c r="C179" s="34"/>
      <c r="D179" s="34"/>
      <c r="E179" s="34"/>
      <c r="F179" s="36"/>
      <c r="G179" s="29"/>
      <c r="H179" s="36"/>
      <c r="I179" s="29"/>
      <c r="J179" s="36"/>
      <c r="K179" s="29"/>
      <c r="L179" s="36"/>
      <c r="M179" s="29"/>
      <c r="N179" s="36"/>
      <c r="O179" s="29"/>
      <c r="P179" s="36"/>
      <c r="Q179" s="29"/>
      <c r="R179" s="36"/>
      <c r="S179" s="29"/>
      <c r="T179" s="36"/>
      <c r="U179" s="29"/>
      <c r="V179" s="36"/>
      <c r="W179" s="29"/>
      <c r="X179" s="36"/>
      <c r="Y179" s="29"/>
      <c r="Z179" s="37"/>
      <c r="AA179" s="37"/>
      <c r="AB179" s="37"/>
      <c r="AC179" s="4"/>
      <c r="AD179" s="4"/>
      <c r="AE179" s="4"/>
    </row>
    <row r="180" spans="2:31" ht="15">
      <c r="B180" s="35"/>
      <c r="C180" s="34"/>
      <c r="D180" s="34"/>
      <c r="E180" s="34"/>
      <c r="F180" s="36"/>
      <c r="G180" s="33"/>
      <c r="H180" s="36"/>
      <c r="I180" s="33"/>
      <c r="J180" s="36"/>
      <c r="K180" s="33"/>
      <c r="L180" s="36"/>
      <c r="M180" s="33"/>
      <c r="N180" s="36"/>
      <c r="O180" s="33"/>
      <c r="P180" s="36"/>
      <c r="Q180" s="33"/>
      <c r="R180" s="36"/>
      <c r="S180" s="33"/>
      <c r="T180" s="36"/>
      <c r="U180" s="33"/>
      <c r="V180" s="36"/>
      <c r="W180" s="33"/>
      <c r="X180" s="36"/>
      <c r="Y180" s="33"/>
      <c r="Z180" s="37"/>
      <c r="AA180" s="37"/>
      <c r="AB180" s="37"/>
      <c r="AC180" s="4"/>
      <c r="AD180" s="4"/>
      <c r="AE180" s="4"/>
    </row>
    <row r="181" spans="2:31" ht="15.75">
      <c r="B181" s="38"/>
      <c r="C181" s="34"/>
      <c r="D181" s="34"/>
      <c r="E181" s="34"/>
      <c r="F181" s="36"/>
      <c r="G181" s="29"/>
      <c r="H181" s="36"/>
      <c r="I181" s="29"/>
      <c r="J181" s="36"/>
      <c r="K181" s="29"/>
      <c r="L181" s="36"/>
      <c r="M181" s="29"/>
      <c r="N181" s="36"/>
      <c r="O181" s="29"/>
      <c r="P181" s="36"/>
      <c r="Q181" s="29"/>
      <c r="R181" s="36"/>
      <c r="S181" s="29"/>
      <c r="T181" s="36"/>
      <c r="U181" s="29"/>
      <c r="V181" s="36"/>
      <c r="W181" s="29"/>
      <c r="X181" s="36"/>
      <c r="Y181" s="29"/>
      <c r="Z181" s="37"/>
      <c r="AA181" s="37"/>
      <c r="AB181" s="37"/>
      <c r="AC181" s="4"/>
      <c r="AD181" s="4"/>
      <c r="AE181" s="4"/>
    </row>
    <row r="182" spans="2:31" ht="15">
      <c r="B182" s="35"/>
      <c r="C182" s="34"/>
      <c r="D182" s="34"/>
      <c r="E182" s="34"/>
      <c r="F182" s="36"/>
      <c r="G182" s="33"/>
      <c r="H182" s="36"/>
      <c r="I182" s="33"/>
      <c r="J182" s="36"/>
      <c r="K182" s="33"/>
      <c r="L182" s="36"/>
      <c r="M182" s="33"/>
      <c r="N182" s="36"/>
      <c r="O182" s="33"/>
      <c r="P182" s="36"/>
      <c r="Q182" s="33"/>
      <c r="R182" s="36"/>
      <c r="S182" s="33"/>
      <c r="T182" s="36"/>
      <c r="U182" s="33"/>
      <c r="V182" s="36"/>
      <c r="W182" s="33"/>
      <c r="X182" s="36"/>
      <c r="Y182" s="33"/>
      <c r="Z182" s="37"/>
      <c r="AA182" s="37"/>
      <c r="AB182" s="37"/>
      <c r="AC182" s="4"/>
      <c r="AD182" s="4"/>
      <c r="AE182" s="4"/>
    </row>
    <row r="183" spans="2:31" ht="15.75">
      <c r="B183" s="38"/>
      <c r="C183" s="34"/>
      <c r="D183" s="34"/>
      <c r="E183" s="34"/>
      <c r="F183" s="36"/>
      <c r="G183" s="29"/>
      <c r="H183" s="36"/>
      <c r="I183" s="29"/>
      <c r="J183" s="36"/>
      <c r="K183" s="29"/>
      <c r="L183" s="36"/>
      <c r="M183" s="29"/>
      <c r="N183" s="36"/>
      <c r="O183" s="29"/>
      <c r="P183" s="36"/>
      <c r="Q183" s="29"/>
      <c r="R183" s="36"/>
      <c r="S183" s="29"/>
      <c r="T183" s="36"/>
      <c r="U183" s="29"/>
      <c r="V183" s="36"/>
      <c r="W183" s="29"/>
      <c r="X183" s="36"/>
      <c r="Y183" s="29"/>
      <c r="Z183" s="37"/>
      <c r="AA183" s="37"/>
      <c r="AB183" s="37"/>
      <c r="AC183" s="4"/>
      <c r="AD183" s="4"/>
      <c r="AE183" s="4"/>
    </row>
    <row r="184" spans="2:31" ht="15">
      <c r="B184" s="35"/>
      <c r="C184" s="34"/>
      <c r="D184" s="34"/>
      <c r="E184" s="34"/>
      <c r="F184" s="36"/>
      <c r="G184" s="33"/>
      <c r="H184" s="36"/>
      <c r="I184" s="33"/>
      <c r="J184" s="36"/>
      <c r="K184" s="33"/>
      <c r="L184" s="36"/>
      <c r="M184" s="33"/>
      <c r="N184" s="36"/>
      <c r="O184" s="33"/>
      <c r="P184" s="36"/>
      <c r="Q184" s="33"/>
      <c r="R184" s="36"/>
      <c r="S184" s="33"/>
      <c r="T184" s="36"/>
      <c r="U184" s="33"/>
      <c r="V184" s="36"/>
      <c r="W184" s="33"/>
      <c r="X184" s="36"/>
      <c r="Y184" s="33"/>
      <c r="Z184" s="37"/>
      <c r="AA184" s="37"/>
      <c r="AB184" s="37"/>
      <c r="AC184" s="4"/>
      <c r="AD184" s="4"/>
      <c r="AE184" s="4"/>
    </row>
    <row r="185" spans="2:31" ht="15.75">
      <c r="B185" s="38"/>
      <c r="C185" s="34"/>
      <c r="D185" s="34"/>
      <c r="E185" s="34"/>
      <c r="F185" s="36"/>
      <c r="G185" s="29"/>
      <c r="H185" s="36"/>
      <c r="I185" s="29"/>
      <c r="J185" s="36"/>
      <c r="K185" s="29"/>
      <c r="L185" s="36"/>
      <c r="M185" s="29"/>
      <c r="N185" s="36"/>
      <c r="O185" s="29"/>
      <c r="P185" s="36"/>
      <c r="Q185" s="29"/>
      <c r="R185" s="36"/>
      <c r="S185" s="29"/>
      <c r="T185" s="36"/>
      <c r="U185" s="29"/>
      <c r="V185" s="36"/>
      <c r="W185" s="29"/>
      <c r="X185" s="36"/>
      <c r="Y185" s="29"/>
      <c r="Z185" s="37"/>
      <c r="AA185" s="37"/>
      <c r="AB185" s="37"/>
      <c r="AC185" s="4"/>
      <c r="AD185" s="4"/>
      <c r="AE185" s="4"/>
    </row>
    <row r="186" spans="2:31" ht="15">
      <c r="B186" s="35"/>
      <c r="C186" s="34"/>
      <c r="D186" s="34"/>
      <c r="E186" s="34"/>
      <c r="F186" s="36"/>
      <c r="G186" s="33"/>
      <c r="H186" s="36"/>
      <c r="I186" s="33"/>
      <c r="J186" s="36"/>
      <c r="K186" s="33"/>
      <c r="L186" s="36"/>
      <c r="M186" s="33"/>
      <c r="N186" s="36"/>
      <c r="O186" s="33"/>
      <c r="P186" s="36"/>
      <c r="Q186" s="33"/>
      <c r="R186" s="36"/>
      <c r="S186" s="33"/>
      <c r="T186" s="36"/>
      <c r="U186" s="33"/>
      <c r="V186" s="36"/>
      <c r="W186" s="33"/>
      <c r="X186" s="36"/>
      <c r="Y186" s="33"/>
      <c r="Z186" s="37"/>
      <c r="AA186" s="37"/>
      <c r="AB186" s="37"/>
      <c r="AC186" s="4"/>
      <c r="AD186" s="4"/>
      <c r="AE186" s="4"/>
    </row>
    <row r="187" spans="2:31" ht="15.75">
      <c r="B187" s="38"/>
      <c r="C187" s="34"/>
      <c r="D187" s="34"/>
      <c r="E187" s="34"/>
      <c r="F187" s="36"/>
      <c r="G187" s="29"/>
      <c r="H187" s="36"/>
      <c r="I187" s="29"/>
      <c r="J187" s="36"/>
      <c r="K187" s="29"/>
      <c r="L187" s="36"/>
      <c r="M187" s="29"/>
      <c r="N187" s="36"/>
      <c r="O187" s="29"/>
      <c r="P187" s="36"/>
      <c r="Q187" s="29"/>
      <c r="R187" s="36"/>
      <c r="S187" s="29"/>
      <c r="T187" s="36"/>
      <c r="U187" s="29"/>
      <c r="V187" s="36"/>
      <c r="W187" s="29"/>
      <c r="X187" s="36"/>
      <c r="Y187" s="29"/>
      <c r="Z187" s="37"/>
      <c r="AA187" s="37"/>
      <c r="AB187" s="37"/>
      <c r="AC187" s="4"/>
      <c r="AD187" s="4"/>
      <c r="AE187" s="4"/>
    </row>
    <row r="188" spans="2:31" ht="15">
      <c r="B188" s="35"/>
      <c r="C188" s="34"/>
      <c r="D188" s="34"/>
      <c r="E188" s="34"/>
      <c r="F188" s="36"/>
      <c r="G188" s="33"/>
      <c r="H188" s="36"/>
      <c r="I188" s="33"/>
      <c r="J188" s="36"/>
      <c r="K188" s="33"/>
      <c r="L188" s="36"/>
      <c r="M188" s="33"/>
      <c r="N188" s="36"/>
      <c r="O188" s="33"/>
      <c r="P188" s="36"/>
      <c r="Q188" s="33"/>
      <c r="R188" s="36"/>
      <c r="S188" s="33"/>
      <c r="T188" s="36"/>
      <c r="U188" s="33"/>
      <c r="V188" s="36"/>
      <c r="W188" s="33"/>
      <c r="X188" s="36"/>
      <c r="Y188" s="33"/>
      <c r="Z188" s="37"/>
      <c r="AA188" s="37"/>
      <c r="AB188" s="37"/>
      <c r="AC188" s="4"/>
      <c r="AD188" s="4"/>
      <c r="AE188" s="4"/>
    </row>
    <row r="189" spans="2:31" ht="15.75">
      <c r="B189" s="38"/>
      <c r="C189" s="34"/>
      <c r="D189" s="34"/>
      <c r="E189" s="34"/>
      <c r="F189" s="36"/>
      <c r="G189" s="29"/>
      <c r="H189" s="36"/>
      <c r="I189" s="29"/>
      <c r="J189" s="36"/>
      <c r="K189" s="29"/>
      <c r="L189" s="36"/>
      <c r="M189" s="29"/>
      <c r="N189" s="36"/>
      <c r="O189" s="29"/>
      <c r="P189" s="36"/>
      <c r="Q189" s="29"/>
      <c r="R189" s="36"/>
      <c r="S189" s="29"/>
      <c r="T189" s="36"/>
      <c r="U189" s="29"/>
      <c r="V189" s="36"/>
      <c r="W189" s="29"/>
      <c r="X189" s="36"/>
      <c r="Y189" s="29"/>
      <c r="Z189" s="37"/>
      <c r="AA189" s="37"/>
      <c r="AB189" s="37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mergeCells count="574">
    <mergeCell ref="X64:X65"/>
    <mergeCell ref="X70:X71"/>
    <mergeCell ref="X68:X69"/>
    <mergeCell ref="Z70:Z71"/>
    <mergeCell ref="Z66:Z67"/>
    <mergeCell ref="N70:N71"/>
    <mergeCell ref="P70:P71"/>
    <mergeCell ref="R70:R71"/>
    <mergeCell ref="V70:V71"/>
    <mergeCell ref="T70:T71"/>
    <mergeCell ref="B70:B71"/>
    <mergeCell ref="C70:C71"/>
    <mergeCell ref="D70:D71"/>
    <mergeCell ref="E70:E71"/>
    <mergeCell ref="F70:F71"/>
    <mergeCell ref="H70:H71"/>
    <mergeCell ref="J70:J71"/>
    <mergeCell ref="L70:L71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P64:P65"/>
    <mergeCell ref="R64:R65"/>
    <mergeCell ref="V64:V65"/>
    <mergeCell ref="T64:T65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N62:N63"/>
    <mergeCell ref="P62:P63"/>
    <mergeCell ref="R62:R63"/>
    <mergeCell ref="V62:V63"/>
    <mergeCell ref="F62:F63"/>
    <mergeCell ref="H62:H63"/>
    <mergeCell ref="J62:J63"/>
    <mergeCell ref="L62:L63"/>
    <mergeCell ref="B62:B63"/>
    <mergeCell ref="C62:C63"/>
    <mergeCell ref="D62:D63"/>
    <mergeCell ref="E62:E63"/>
    <mergeCell ref="N60:N61"/>
    <mergeCell ref="P60:P61"/>
    <mergeCell ref="R60:R61"/>
    <mergeCell ref="V60:V61"/>
    <mergeCell ref="T60:T61"/>
    <mergeCell ref="F60:F61"/>
    <mergeCell ref="H60:H61"/>
    <mergeCell ref="J60:J61"/>
    <mergeCell ref="L60:L61"/>
    <mergeCell ref="N58:N59"/>
    <mergeCell ref="P58:P59"/>
    <mergeCell ref="R58:R59"/>
    <mergeCell ref="V58:V59"/>
    <mergeCell ref="F58:F59"/>
    <mergeCell ref="H58:H59"/>
    <mergeCell ref="J58:J59"/>
    <mergeCell ref="L58:L59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N52:N53"/>
    <mergeCell ref="P52:P53"/>
    <mergeCell ref="R52:R53"/>
    <mergeCell ref="V52:V53"/>
    <mergeCell ref="F52:F53"/>
    <mergeCell ref="H52:H53"/>
    <mergeCell ref="J52:J53"/>
    <mergeCell ref="L52:L53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P42:P43"/>
    <mergeCell ref="R42:R43"/>
    <mergeCell ref="V42:V43"/>
    <mergeCell ref="F44:F45"/>
    <mergeCell ref="H44:H45"/>
    <mergeCell ref="J44:J45"/>
    <mergeCell ref="L44:L45"/>
    <mergeCell ref="N44:N45"/>
    <mergeCell ref="P44:P45"/>
    <mergeCell ref="R44:R45"/>
    <mergeCell ref="H42:H43"/>
    <mergeCell ref="J42:J43"/>
    <mergeCell ref="L42:L43"/>
    <mergeCell ref="N42:N43"/>
    <mergeCell ref="V34:V35"/>
    <mergeCell ref="X34:X35"/>
    <mergeCell ref="Z34:Z35"/>
    <mergeCell ref="L40:L41"/>
    <mergeCell ref="N40:N41"/>
    <mergeCell ref="P40:P41"/>
    <mergeCell ref="R40:R41"/>
    <mergeCell ref="P38:P39"/>
    <mergeCell ref="R38:R39"/>
    <mergeCell ref="V38:V39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4:B55"/>
    <mergeCell ref="N54:N55"/>
    <mergeCell ref="T52:T53"/>
    <mergeCell ref="F54:F55"/>
    <mergeCell ref="H54:H55"/>
    <mergeCell ref="J54:J55"/>
    <mergeCell ref="L54:L5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8:AA49"/>
    <mergeCell ref="T46:T47"/>
    <mergeCell ref="Z46:Z47"/>
    <mergeCell ref="AA46:AA47"/>
    <mergeCell ref="X46:X47"/>
    <mergeCell ref="X48:X49"/>
    <mergeCell ref="T48:T49"/>
    <mergeCell ref="Z48:Z49"/>
    <mergeCell ref="AA52:AA53"/>
    <mergeCell ref="T50:T51"/>
    <mergeCell ref="Z50:Z51"/>
    <mergeCell ref="AA50:AA51"/>
    <mergeCell ref="X50:X51"/>
    <mergeCell ref="X52:X53"/>
    <mergeCell ref="Z52:Z53"/>
    <mergeCell ref="T54:T55"/>
    <mergeCell ref="Z54:Z55"/>
    <mergeCell ref="AA54:AA55"/>
    <mergeCell ref="X56:X57"/>
    <mergeCell ref="V56:V57"/>
    <mergeCell ref="T56:T57"/>
    <mergeCell ref="X58:X59"/>
    <mergeCell ref="X60:X61"/>
    <mergeCell ref="Z56:Z57"/>
    <mergeCell ref="AA56:AA57"/>
    <mergeCell ref="AA66:AA67"/>
    <mergeCell ref="X66:X67"/>
    <mergeCell ref="AA70:AA71"/>
    <mergeCell ref="T28:T29"/>
    <mergeCell ref="V32:V33"/>
    <mergeCell ref="Z60:Z61"/>
    <mergeCell ref="AA60:AA61"/>
    <mergeCell ref="T58:T59"/>
    <mergeCell ref="Z58:Z59"/>
    <mergeCell ref="AA58:AA59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8:B39"/>
    <mergeCell ref="E28:E29"/>
    <mergeCell ref="C38:C39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2:E43"/>
    <mergeCell ref="E22:E23"/>
    <mergeCell ref="D38:D39"/>
    <mergeCell ref="E38:E39"/>
    <mergeCell ref="E34:E35"/>
    <mergeCell ref="B36:AB37"/>
    <mergeCell ref="B40:B41"/>
    <mergeCell ref="C40:C41"/>
    <mergeCell ref="D40:D41"/>
    <mergeCell ref="E40:E41"/>
    <mergeCell ref="B42:B43"/>
    <mergeCell ref="C42:C43"/>
    <mergeCell ref="D42:D43"/>
    <mergeCell ref="C48:C49"/>
    <mergeCell ref="D48:D49"/>
    <mergeCell ref="B44:B45"/>
    <mergeCell ref="C44:C45"/>
    <mergeCell ref="D44:D45"/>
    <mergeCell ref="E48:E49"/>
    <mergeCell ref="B46:B47"/>
    <mergeCell ref="C46:C47"/>
    <mergeCell ref="D46:D47"/>
    <mergeCell ref="E46:E47"/>
    <mergeCell ref="B50:B51"/>
    <mergeCell ref="C50:C51"/>
    <mergeCell ref="D50:D51"/>
    <mergeCell ref="E50:E51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F38:F39"/>
    <mergeCell ref="H38:H39"/>
    <mergeCell ref="J34:J35"/>
    <mergeCell ref="B60:B61"/>
    <mergeCell ref="B56:B57"/>
    <mergeCell ref="B52:B53"/>
    <mergeCell ref="B48:B49"/>
    <mergeCell ref="B58:B59"/>
    <mergeCell ref="C58:C59"/>
    <mergeCell ref="D58:D59"/>
    <mergeCell ref="J38:J39"/>
    <mergeCell ref="L38:L39"/>
    <mergeCell ref="N38:N39"/>
    <mergeCell ref="H34:H35"/>
    <mergeCell ref="AH63:AI64"/>
    <mergeCell ref="AJ63:AK64"/>
    <mergeCell ref="AL63:AM64"/>
    <mergeCell ref="L34:L35"/>
    <mergeCell ref="N34:N35"/>
    <mergeCell ref="Z64:Z65"/>
    <mergeCell ref="AA64:AA65"/>
    <mergeCell ref="T62:T63"/>
    <mergeCell ref="Z62:Z63"/>
    <mergeCell ref="AA62:AA63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58:AB59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3"/>
  <sheetViews>
    <sheetView workbookViewId="0" topLeftCell="A22">
      <selection activeCell="J19" sqref="J1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90" t="s">
        <v>68</v>
      </c>
      <c r="B1" s="290"/>
      <c r="C1" s="290"/>
      <c r="D1" s="290"/>
      <c r="E1" s="290"/>
      <c r="F1" s="290"/>
      <c r="G1" s="290"/>
    </row>
    <row r="2" spans="1:10" ht="24" customHeight="1">
      <c r="A2" s="280" t="str">
        <f>HYPERLINK('[1]реквизиты'!$A$2)</f>
        <v>Первенство Сибирского Федерального округа по самбо среди юношей 1992-93 г.р.</v>
      </c>
      <c r="B2" s="281"/>
      <c r="C2" s="281"/>
      <c r="D2" s="281"/>
      <c r="E2" s="281"/>
      <c r="F2" s="281"/>
      <c r="G2" s="281"/>
      <c r="H2" s="5"/>
      <c r="I2" s="5"/>
      <c r="J2" s="5"/>
    </row>
    <row r="3" spans="1:7" ht="15" customHeight="1">
      <c r="A3" s="282" t="str">
        <f>HYPERLINK('[1]реквизиты'!$A$3)</f>
        <v>12-14 декабря 2009 г.   г.Новокузнецк</v>
      </c>
      <c r="B3" s="282"/>
      <c r="C3" s="282"/>
      <c r="D3" s="282"/>
      <c r="E3" s="282"/>
      <c r="F3" s="282"/>
      <c r="G3" s="282"/>
    </row>
    <row r="4" ht="12.75">
      <c r="D4" s="9" t="s">
        <v>187</v>
      </c>
    </row>
    <row r="5" spans="1:7" ht="12.75">
      <c r="A5" s="273" t="s">
        <v>1</v>
      </c>
      <c r="B5" s="283" t="s">
        <v>5</v>
      </c>
      <c r="C5" s="273" t="s">
        <v>2</v>
      </c>
      <c r="D5" s="273" t="s">
        <v>3</v>
      </c>
      <c r="E5" s="273" t="s">
        <v>37</v>
      </c>
      <c r="F5" s="273" t="s">
        <v>8</v>
      </c>
      <c r="G5" s="273" t="s">
        <v>9</v>
      </c>
    </row>
    <row r="6" spans="1:7" ht="12.75">
      <c r="A6" s="273"/>
      <c r="B6" s="273"/>
      <c r="C6" s="273"/>
      <c r="D6" s="273"/>
      <c r="E6" s="273"/>
      <c r="F6" s="273"/>
      <c r="G6" s="273"/>
    </row>
    <row r="7" spans="1:7" ht="12.75">
      <c r="A7" s="276" t="s">
        <v>10</v>
      </c>
      <c r="B7" s="277">
        <v>1</v>
      </c>
      <c r="C7" s="272" t="s">
        <v>149</v>
      </c>
      <c r="D7" s="273" t="s">
        <v>150</v>
      </c>
      <c r="E7" s="274" t="s">
        <v>85</v>
      </c>
      <c r="F7" s="275" t="s">
        <v>151</v>
      </c>
      <c r="G7" s="279" t="s">
        <v>84</v>
      </c>
    </row>
    <row r="8" spans="1:7" ht="12.75">
      <c r="A8" s="276"/>
      <c r="B8" s="278"/>
      <c r="C8" s="272"/>
      <c r="D8" s="273"/>
      <c r="E8" s="274"/>
      <c r="F8" s="275"/>
      <c r="G8" s="279"/>
    </row>
    <row r="9" spans="1:7" ht="12.75" customHeight="1">
      <c r="A9" s="276" t="s">
        <v>11</v>
      </c>
      <c r="B9" s="277">
        <v>2</v>
      </c>
      <c r="C9" s="272" t="s">
        <v>117</v>
      </c>
      <c r="D9" s="273" t="s">
        <v>118</v>
      </c>
      <c r="E9" s="274" t="s">
        <v>76</v>
      </c>
      <c r="F9" s="275"/>
      <c r="G9" s="279" t="s">
        <v>77</v>
      </c>
    </row>
    <row r="10" spans="1:7" ht="12.75" customHeight="1">
      <c r="A10" s="276"/>
      <c r="B10" s="278"/>
      <c r="C10" s="272"/>
      <c r="D10" s="273"/>
      <c r="E10" s="274"/>
      <c r="F10" s="275"/>
      <c r="G10" s="279"/>
    </row>
    <row r="11" spans="1:7" ht="12.75" customHeight="1">
      <c r="A11" s="276" t="s">
        <v>12</v>
      </c>
      <c r="B11" s="277">
        <v>3</v>
      </c>
      <c r="C11" s="272" t="s">
        <v>123</v>
      </c>
      <c r="D11" s="273" t="s">
        <v>124</v>
      </c>
      <c r="E11" s="274" t="s">
        <v>78</v>
      </c>
      <c r="F11" s="275"/>
      <c r="G11" s="279" t="s">
        <v>125</v>
      </c>
    </row>
    <row r="12" spans="1:7" ht="12.75" customHeight="1">
      <c r="A12" s="276"/>
      <c r="B12" s="278"/>
      <c r="C12" s="272"/>
      <c r="D12" s="273"/>
      <c r="E12" s="274"/>
      <c r="F12" s="275"/>
      <c r="G12" s="279"/>
    </row>
    <row r="13" spans="1:7" ht="12.75" customHeight="1">
      <c r="A13" s="276" t="s">
        <v>13</v>
      </c>
      <c r="B13" s="277">
        <v>4</v>
      </c>
      <c r="C13" s="272" t="s">
        <v>88</v>
      </c>
      <c r="D13" s="273" t="s">
        <v>89</v>
      </c>
      <c r="E13" s="274" t="s">
        <v>71</v>
      </c>
      <c r="F13" s="275"/>
      <c r="G13" s="279" t="s">
        <v>72</v>
      </c>
    </row>
    <row r="14" spans="1:7" ht="12.75" customHeight="1">
      <c r="A14" s="276"/>
      <c r="B14" s="278"/>
      <c r="C14" s="272"/>
      <c r="D14" s="273"/>
      <c r="E14" s="274"/>
      <c r="F14" s="275"/>
      <c r="G14" s="279"/>
    </row>
    <row r="15" spans="1:7" ht="12.75" customHeight="1">
      <c r="A15" s="276" t="s">
        <v>14</v>
      </c>
      <c r="B15" s="277">
        <v>5</v>
      </c>
      <c r="C15" s="272" t="s">
        <v>152</v>
      </c>
      <c r="D15" s="273" t="s">
        <v>153</v>
      </c>
      <c r="E15" s="274" t="s">
        <v>85</v>
      </c>
      <c r="F15" s="275"/>
      <c r="G15" s="279" t="s">
        <v>154</v>
      </c>
    </row>
    <row r="16" spans="1:7" ht="12.75" customHeight="1">
      <c r="A16" s="276"/>
      <c r="B16" s="278"/>
      <c r="C16" s="272"/>
      <c r="D16" s="273"/>
      <c r="E16" s="274"/>
      <c r="F16" s="275"/>
      <c r="G16" s="279"/>
    </row>
    <row r="17" spans="1:7" ht="12.75" customHeight="1">
      <c r="A17" s="276" t="s">
        <v>15</v>
      </c>
      <c r="B17" s="277">
        <v>6</v>
      </c>
      <c r="C17" s="272" t="s">
        <v>114</v>
      </c>
      <c r="D17" s="273" t="s">
        <v>115</v>
      </c>
      <c r="E17" s="274" t="s">
        <v>73</v>
      </c>
      <c r="F17" s="275" t="s">
        <v>116</v>
      </c>
      <c r="G17" s="279" t="s">
        <v>75</v>
      </c>
    </row>
    <row r="18" spans="1:7" ht="12.75" customHeight="1">
      <c r="A18" s="276"/>
      <c r="B18" s="278"/>
      <c r="C18" s="272"/>
      <c r="D18" s="273"/>
      <c r="E18" s="274"/>
      <c r="F18" s="275"/>
      <c r="G18" s="279"/>
    </row>
    <row r="19" spans="1:7" ht="12.75" customHeight="1">
      <c r="A19" s="276" t="s">
        <v>16</v>
      </c>
      <c r="B19" s="277">
        <v>7</v>
      </c>
      <c r="C19" s="272" t="s">
        <v>94</v>
      </c>
      <c r="D19" s="273" t="s">
        <v>95</v>
      </c>
      <c r="E19" s="274" t="s">
        <v>96</v>
      </c>
      <c r="F19" s="275"/>
      <c r="G19" s="279" t="s">
        <v>97</v>
      </c>
    </row>
    <row r="20" spans="1:7" ht="12.75" customHeight="1">
      <c r="A20" s="276"/>
      <c r="B20" s="278"/>
      <c r="C20" s="272"/>
      <c r="D20" s="273"/>
      <c r="E20" s="274"/>
      <c r="F20" s="275"/>
      <c r="G20" s="279"/>
    </row>
    <row r="21" spans="1:7" ht="12.75" customHeight="1">
      <c r="A21" s="276" t="s">
        <v>17</v>
      </c>
      <c r="B21" s="277">
        <v>8</v>
      </c>
      <c r="C21" s="272" t="s">
        <v>155</v>
      </c>
      <c r="D21" s="273" t="s">
        <v>156</v>
      </c>
      <c r="E21" s="274" t="s">
        <v>85</v>
      </c>
      <c r="F21" s="275"/>
      <c r="G21" s="279" t="s">
        <v>84</v>
      </c>
    </row>
    <row r="22" spans="1:7" ht="12.75" customHeight="1">
      <c r="A22" s="276"/>
      <c r="B22" s="278"/>
      <c r="C22" s="272"/>
      <c r="D22" s="273"/>
      <c r="E22" s="274"/>
      <c r="F22" s="275"/>
      <c r="G22" s="279"/>
    </row>
    <row r="23" spans="1:7" ht="12.75" customHeight="1">
      <c r="A23" s="276" t="s">
        <v>18</v>
      </c>
      <c r="B23" s="277">
        <v>9</v>
      </c>
      <c r="C23" s="272" t="s">
        <v>159</v>
      </c>
      <c r="D23" s="273" t="s">
        <v>160</v>
      </c>
      <c r="E23" s="274" t="s">
        <v>85</v>
      </c>
      <c r="F23" s="275"/>
      <c r="G23" s="279" t="s">
        <v>161</v>
      </c>
    </row>
    <row r="24" spans="1:7" ht="12.75" customHeight="1">
      <c r="A24" s="276"/>
      <c r="B24" s="278"/>
      <c r="C24" s="272"/>
      <c r="D24" s="273"/>
      <c r="E24" s="274"/>
      <c r="F24" s="275"/>
      <c r="G24" s="279"/>
    </row>
    <row r="25" spans="1:7" ht="12.75" customHeight="1">
      <c r="A25" s="276" t="s">
        <v>19</v>
      </c>
      <c r="B25" s="277">
        <v>10</v>
      </c>
      <c r="C25" s="272" t="s">
        <v>126</v>
      </c>
      <c r="D25" s="273" t="s">
        <v>127</v>
      </c>
      <c r="E25" s="274" t="s">
        <v>128</v>
      </c>
      <c r="F25" s="275"/>
      <c r="G25" s="279" t="s">
        <v>129</v>
      </c>
    </row>
    <row r="26" spans="1:7" ht="12.75" customHeight="1">
      <c r="A26" s="276"/>
      <c r="B26" s="278"/>
      <c r="C26" s="272"/>
      <c r="D26" s="273"/>
      <c r="E26" s="274"/>
      <c r="F26" s="275"/>
      <c r="G26" s="279"/>
    </row>
    <row r="27" spans="1:7" ht="12.75" customHeight="1">
      <c r="A27" s="276" t="s">
        <v>20</v>
      </c>
      <c r="B27" s="277">
        <v>11</v>
      </c>
      <c r="C27" s="272" t="s">
        <v>103</v>
      </c>
      <c r="D27" s="273" t="s">
        <v>104</v>
      </c>
      <c r="E27" s="274" t="s">
        <v>105</v>
      </c>
      <c r="F27" s="275"/>
      <c r="G27" s="279" t="s">
        <v>106</v>
      </c>
    </row>
    <row r="28" spans="1:7" ht="12.75">
      <c r="A28" s="276"/>
      <c r="B28" s="278"/>
      <c r="C28" s="272"/>
      <c r="D28" s="273"/>
      <c r="E28" s="274"/>
      <c r="F28" s="275"/>
      <c r="G28" s="279"/>
    </row>
    <row r="29" spans="1:7" ht="12.75" customHeight="1">
      <c r="A29" s="276" t="s">
        <v>38</v>
      </c>
      <c r="B29" s="277">
        <v>12</v>
      </c>
      <c r="C29" s="272" t="s">
        <v>170</v>
      </c>
      <c r="D29" s="273" t="s">
        <v>171</v>
      </c>
      <c r="E29" s="274" t="s">
        <v>85</v>
      </c>
      <c r="F29" s="275"/>
      <c r="G29" s="279" t="s">
        <v>172</v>
      </c>
    </row>
    <row r="30" spans="1:7" ht="12.75">
      <c r="A30" s="276"/>
      <c r="B30" s="278"/>
      <c r="C30" s="272"/>
      <c r="D30" s="273"/>
      <c r="E30" s="274"/>
      <c r="F30" s="275"/>
      <c r="G30" s="279"/>
    </row>
    <row r="31" spans="1:7" ht="12.75" customHeight="1">
      <c r="A31" s="276" t="s">
        <v>39</v>
      </c>
      <c r="B31" s="277">
        <v>13</v>
      </c>
      <c r="C31" s="272" t="s">
        <v>178</v>
      </c>
      <c r="D31" s="273" t="s">
        <v>179</v>
      </c>
      <c r="E31" s="274" t="s">
        <v>85</v>
      </c>
      <c r="F31" s="275"/>
      <c r="G31" s="279" t="s">
        <v>180</v>
      </c>
    </row>
    <row r="32" spans="1:7" ht="12.75">
      <c r="A32" s="276"/>
      <c r="B32" s="278"/>
      <c r="C32" s="272"/>
      <c r="D32" s="273"/>
      <c r="E32" s="274"/>
      <c r="F32" s="275"/>
      <c r="G32" s="279"/>
    </row>
    <row r="33" spans="1:7" ht="12.75" customHeight="1">
      <c r="A33" s="276" t="s">
        <v>40</v>
      </c>
      <c r="B33" s="277">
        <v>14</v>
      </c>
      <c r="C33" s="272" t="s">
        <v>162</v>
      </c>
      <c r="D33" s="273" t="s">
        <v>163</v>
      </c>
      <c r="E33" s="274" t="s">
        <v>164</v>
      </c>
      <c r="F33" s="275"/>
      <c r="G33" s="279" t="s">
        <v>165</v>
      </c>
    </row>
    <row r="34" spans="1:7" ht="12.75">
      <c r="A34" s="276"/>
      <c r="B34" s="278"/>
      <c r="C34" s="272"/>
      <c r="D34" s="273"/>
      <c r="E34" s="274"/>
      <c r="F34" s="275"/>
      <c r="G34" s="279"/>
    </row>
    <row r="35" spans="1:7" ht="12.75" customHeight="1">
      <c r="A35" s="276" t="s">
        <v>41</v>
      </c>
      <c r="B35" s="277">
        <v>15</v>
      </c>
      <c r="C35" s="272" t="s">
        <v>139</v>
      </c>
      <c r="D35" s="273" t="s">
        <v>140</v>
      </c>
      <c r="E35" s="274" t="s">
        <v>141</v>
      </c>
      <c r="F35" s="275" t="s">
        <v>142</v>
      </c>
      <c r="G35" s="279" t="s">
        <v>143</v>
      </c>
    </row>
    <row r="36" spans="1:7" ht="12.75">
      <c r="A36" s="276"/>
      <c r="B36" s="278"/>
      <c r="C36" s="272"/>
      <c r="D36" s="273"/>
      <c r="E36" s="274"/>
      <c r="F36" s="275"/>
      <c r="G36" s="279"/>
    </row>
    <row r="37" spans="1:7" ht="12.75">
      <c r="A37" s="276" t="s">
        <v>42</v>
      </c>
      <c r="B37" s="277">
        <v>16</v>
      </c>
      <c r="C37" s="272" t="s">
        <v>135</v>
      </c>
      <c r="D37" s="273" t="s">
        <v>136</v>
      </c>
      <c r="E37" s="274" t="s">
        <v>81</v>
      </c>
      <c r="F37" s="275"/>
      <c r="G37" s="279" t="s">
        <v>82</v>
      </c>
    </row>
    <row r="38" spans="1:7" ht="12.75">
      <c r="A38" s="276"/>
      <c r="B38" s="278"/>
      <c r="C38" s="272"/>
      <c r="D38" s="273"/>
      <c r="E38" s="274"/>
      <c r="F38" s="275"/>
      <c r="G38" s="279"/>
    </row>
    <row r="39" spans="1:7" ht="12.75" customHeight="1">
      <c r="A39" s="276" t="s">
        <v>43</v>
      </c>
      <c r="B39" s="277">
        <v>17</v>
      </c>
      <c r="C39" s="272" t="s">
        <v>90</v>
      </c>
      <c r="D39" s="273" t="s">
        <v>91</v>
      </c>
      <c r="E39" s="274" t="s">
        <v>92</v>
      </c>
      <c r="F39" s="275"/>
      <c r="G39" s="279" t="s">
        <v>93</v>
      </c>
    </row>
    <row r="40" spans="1:7" ht="12.75">
      <c r="A40" s="276"/>
      <c r="B40" s="278"/>
      <c r="C40" s="272"/>
      <c r="D40" s="273"/>
      <c r="E40" s="274"/>
      <c r="F40" s="275"/>
      <c r="G40" s="279"/>
    </row>
    <row r="41" spans="1:7" ht="12.75">
      <c r="A41" s="276" t="s">
        <v>44</v>
      </c>
      <c r="B41" s="277">
        <v>18</v>
      </c>
      <c r="C41" s="272" t="s">
        <v>144</v>
      </c>
      <c r="D41" s="273" t="s">
        <v>145</v>
      </c>
      <c r="E41" s="274" t="s">
        <v>141</v>
      </c>
      <c r="F41" s="275"/>
      <c r="G41" s="279" t="s">
        <v>146</v>
      </c>
    </row>
    <row r="42" spans="1:7" ht="12.75">
      <c r="A42" s="276"/>
      <c r="B42" s="278"/>
      <c r="C42" s="272"/>
      <c r="D42" s="273"/>
      <c r="E42" s="274"/>
      <c r="F42" s="275"/>
      <c r="G42" s="279"/>
    </row>
    <row r="43" spans="1:7" ht="12.75" customHeight="1">
      <c r="A43" s="276" t="s">
        <v>45</v>
      </c>
      <c r="B43" s="277">
        <v>19</v>
      </c>
      <c r="C43" s="272" t="s">
        <v>130</v>
      </c>
      <c r="D43" s="273" t="s">
        <v>131</v>
      </c>
      <c r="E43" s="274" t="s">
        <v>79</v>
      </c>
      <c r="F43" s="275" t="s">
        <v>132</v>
      </c>
      <c r="G43" s="279" t="s">
        <v>80</v>
      </c>
    </row>
    <row r="44" spans="1:7" ht="12.75">
      <c r="A44" s="276"/>
      <c r="B44" s="278"/>
      <c r="C44" s="272"/>
      <c r="D44" s="273"/>
      <c r="E44" s="274"/>
      <c r="F44" s="275"/>
      <c r="G44" s="279"/>
    </row>
    <row r="45" spans="1:7" ht="12.75" customHeight="1">
      <c r="A45" s="276" t="s">
        <v>46</v>
      </c>
      <c r="B45" s="277">
        <v>20</v>
      </c>
      <c r="C45" s="272" t="s">
        <v>147</v>
      </c>
      <c r="D45" s="273" t="s">
        <v>148</v>
      </c>
      <c r="E45" s="274" t="s">
        <v>85</v>
      </c>
      <c r="F45" s="275"/>
      <c r="G45" s="279" t="s">
        <v>84</v>
      </c>
    </row>
    <row r="46" spans="1:7" ht="12.75">
      <c r="A46" s="276"/>
      <c r="B46" s="278"/>
      <c r="C46" s="272"/>
      <c r="D46" s="273"/>
      <c r="E46" s="274"/>
      <c r="F46" s="275"/>
      <c r="G46" s="279"/>
    </row>
    <row r="47" spans="1:7" ht="12.75" customHeight="1">
      <c r="A47" s="276" t="s">
        <v>47</v>
      </c>
      <c r="B47" s="277">
        <v>21</v>
      </c>
      <c r="C47" s="272" t="s">
        <v>107</v>
      </c>
      <c r="D47" s="273" t="s">
        <v>108</v>
      </c>
      <c r="E47" s="274" t="s">
        <v>73</v>
      </c>
      <c r="F47" s="275" t="s">
        <v>109</v>
      </c>
      <c r="G47" s="279" t="s">
        <v>110</v>
      </c>
    </row>
    <row r="48" spans="1:7" ht="12.75">
      <c r="A48" s="276"/>
      <c r="B48" s="278"/>
      <c r="C48" s="272"/>
      <c r="D48" s="273"/>
      <c r="E48" s="274"/>
      <c r="F48" s="275"/>
      <c r="G48" s="279"/>
    </row>
    <row r="49" spans="1:7" ht="12.75" customHeight="1">
      <c r="A49" s="276" t="s">
        <v>48</v>
      </c>
      <c r="B49" s="277">
        <v>22</v>
      </c>
      <c r="C49" s="272" t="s">
        <v>166</v>
      </c>
      <c r="D49" s="273" t="s">
        <v>167</v>
      </c>
      <c r="E49" s="274" t="s">
        <v>168</v>
      </c>
      <c r="F49" s="275"/>
      <c r="G49" s="279" t="s">
        <v>169</v>
      </c>
    </row>
    <row r="50" spans="1:7" ht="12.75">
      <c r="A50" s="276"/>
      <c r="B50" s="278"/>
      <c r="C50" s="272"/>
      <c r="D50" s="273"/>
      <c r="E50" s="274"/>
      <c r="F50" s="275"/>
      <c r="G50" s="279"/>
    </row>
    <row r="51" spans="1:7" ht="12.75" customHeight="1">
      <c r="A51" s="276" t="s">
        <v>49</v>
      </c>
      <c r="B51" s="277">
        <v>23</v>
      </c>
      <c r="C51" s="272" t="s">
        <v>98</v>
      </c>
      <c r="D51" s="273" t="s">
        <v>99</v>
      </c>
      <c r="E51" s="274" t="s">
        <v>100</v>
      </c>
      <c r="F51" s="275" t="s">
        <v>101</v>
      </c>
      <c r="G51" s="279" t="s">
        <v>102</v>
      </c>
    </row>
    <row r="52" spans="1:7" ht="12.75">
      <c r="A52" s="276"/>
      <c r="B52" s="278"/>
      <c r="C52" s="272"/>
      <c r="D52" s="273"/>
      <c r="E52" s="274"/>
      <c r="F52" s="275"/>
      <c r="G52" s="279"/>
    </row>
    <row r="53" spans="1:7" ht="12.75">
      <c r="A53" s="276" t="s">
        <v>50</v>
      </c>
      <c r="B53" s="277">
        <v>24</v>
      </c>
      <c r="C53" s="272" t="s">
        <v>173</v>
      </c>
      <c r="D53" s="273" t="s">
        <v>174</v>
      </c>
      <c r="E53" s="274" t="s">
        <v>85</v>
      </c>
      <c r="F53" s="275"/>
      <c r="G53" s="279" t="s">
        <v>84</v>
      </c>
    </row>
    <row r="54" spans="1:7" ht="12.75">
      <c r="A54" s="276"/>
      <c r="B54" s="278"/>
      <c r="C54" s="272"/>
      <c r="D54" s="273"/>
      <c r="E54" s="274"/>
      <c r="F54" s="275"/>
      <c r="G54" s="279"/>
    </row>
    <row r="55" spans="1:7" ht="12.75" customHeight="1">
      <c r="A55" s="276" t="s">
        <v>51</v>
      </c>
      <c r="B55" s="277">
        <v>25</v>
      </c>
      <c r="C55" s="272" t="s">
        <v>111</v>
      </c>
      <c r="D55" s="273" t="s">
        <v>112</v>
      </c>
      <c r="E55" s="274" t="s">
        <v>73</v>
      </c>
      <c r="F55" s="275" t="s">
        <v>113</v>
      </c>
      <c r="G55" s="279" t="s">
        <v>74</v>
      </c>
    </row>
    <row r="56" spans="1:7" ht="12.75">
      <c r="A56" s="276"/>
      <c r="B56" s="278"/>
      <c r="C56" s="272"/>
      <c r="D56" s="273"/>
      <c r="E56" s="274"/>
      <c r="F56" s="275"/>
      <c r="G56" s="279"/>
    </row>
    <row r="57" spans="1:7" ht="12.75" customHeight="1">
      <c r="A57" s="276" t="s">
        <v>52</v>
      </c>
      <c r="B57" s="277">
        <v>26</v>
      </c>
      <c r="C57" s="272" t="s">
        <v>184</v>
      </c>
      <c r="D57" s="273" t="s">
        <v>137</v>
      </c>
      <c r="E57" s="274" t="s">
        <v>83</v>
      </c>
      <c r="F57" s="275"/>
      <c r="G57" s="279" t="s">
        <v>138</v>
      </c>
    </row>
    <row r="58" spans="1:7" ht="12.75">
      <c r="A58" s="276"/>
      <c r="B58" s="278"/>
      <c r="C58" s="272"/>
      <c r="D58" s="273"/>
      <c r="E58" s="274"/>
      <c r="F58" s="275"/>
      <c r="G58" s="279"/>
    </row>
    <row r="59" spans="1:7" ht="12.75" customHeight="1">
      <c r="A59" s="276" t="s">
        <v>53</v>
      </c>
      <c r="B59" s="277">
        <v>27</v>
      </c>
      <c r="C59" s="272" t="s">
        <v>157</v>
      </c>
      <c r="D59" s="273" t="s">
        <v>158</v>
      </c>
      <c r="E59" s="274" t="s">
        <v>85</v>
      </c>
      <c r="F59" s="275"/>
      <c r="G59" s="279" t="s">
        <v>84</v>
      </c>
    </row>
    <row r="60" spans="1:7" ht="12.75">
      <c r="A60" s="276"/>
      <c r="B60" s="278"/>
      <c r="C60" s="272"/>
      <c r="D60" s="273"/>
      <c r="E60" s="274"/>
      <c r="F60" s="275"/>
      <c r="G60" s="279"/>
    </row>
    <row r="61" spans="1:7" ht="12.75">
      <c r="A61" s="276" t="s">
        <v>54</v>
      </c>
      <c r="B61" s="277">
        <v>28</v>
      </c>
      <c r="C61" s="272" t="s">
        <v>181</v>
      </c>
      <c r="D61" s="273" t="s">
        <v>182</v>
      </c>
      <c r="E61" s="274" t="s">
        <v>85</v>
      </c>
      <c r="F61" s="275"/>
      <c r="G61" s="279" t="s">
        <v>183</v>
      </c>
    </row>
    <row r="62" spans="1:7" ht="12.75">
      <c r="A62" s="276"/>
      <c r="B62" s="278"/>
      <c r="C62" s="272"/>
      <c r="D62" s="273"/>
      <c r="E62" s="274"/>
      <c r="F62" s="275"/>
      <c r="G62" s="279"/>
    </row>
    <row r="63" spans="1:7" ht="12.75">
      <c r="A63" s="276" t="s">
        <v>55</v>
      </c>
      <c r="B63" s="277">
        <v>29</v>
      </c>
      <c r="C63" s="272" t="s">
        <v>119</v>
      </c>
      <c r="D63" s="273" t="s">
        <v>120</v>
      </c>
      <c r="E63" s="274" t="s">
        <v>78</v>
      </c>
      <c r="F63" s="275" t="s">
        <v>121</v>
      </c>
      <c r="G63" s="279" t="s">
        <v>122</v>
      </c>
    </row>
    <row r="64" spans="1:7" ht="12.75">
      <c r="A64" s="276"/>
      <c r="B64" s="278"/>
      <c r="C64" s="272"/>
      <c r="D64" s="273"/>
      <c r="E64" s="274"/>
      <c r="F64" s="275"/>
      <c r="G64" s="279"/>
    </row>
    <row r="65" spans="1:7" ht="12.75">
      <c r="A65" s="276" t="s">
        <v>56</v>
      </c>
      <c r="B65" s="277">
        <v>30</v>
      </c>
      <c r="C65" s="272" t="s">
        <v>175</v>
      </c>
      <c r="D65" s="273" t="s">
        <v>176</v>
      </c>
      <c r="E65" s="274" t="s">
        <v>85</v>
      </c>
      <c r="F65" s="275"/>
      <c r="G65" s="279" t="s">
        <v>177</v>
      </c>
    </row>
    <row r="66" spans="1:7" ht="12.75">
      <c r="A66" s="276"/>
      <c r="B66" s="278"/>
      <c r="C66" s="272"/>
      <c r="D66" s="273"/>
      <c r="E66" s="274"/>
      <c r="F66" s="275"/>
      <c r="G66" s="279"/>
    </row>
    <row r="67" spans="1:7" ht="12.75">
      <c r="A67" s="276" t="s">
        <v>57</v>
      </c>
      <c r="B67" s="277">
        <v>31</v>
      </c>
      <c r="C67" s="272" t="s">
        <v>133</v>
      </c>
      <c r="D67" s="273" t="s">
        <v>134</v>
      </c>
      <c r="E67" s="274" t="s">
        <v>81</v>
      </c>
      <c r="F67" s="275"/>
      <c r="G67" s="279" t="s">
        <v>82</v>
      </c>
    </row>
    <row r="68" spans="1:7" ht="12.75">
      <c r="A68" s="276"/>
      <c r="B68" s="278"/>
      <c r="C68" s="272"/>
      <c r="D68" s="273"/>
      <c r="E68" s="274"/>
      <c r="F68" s="275"/>
      <c r="G68" s="279"/>
    </row>
    <row r="69" spans="1:7" ht="12.75">
      <c r="A69" s="276" t="s">
        <v>58</v>
      </c>
      <c r="B69" s="277">
        <v>34</v>
      </c>
      <c r="C69" s="279"/>
      <c r="D69" s="273"/>
      <c r="E69" s="273"/>
      <c r="F69" s="114"/>
      <c r="G69" s="279"/>
    </row>
    <row r="70" spans="1:7" ht="12.75">
      <c r="A70" s="276"/>
      <c r="B70" s="278"/>
      <c r="C70" s="279"/>
      <c r="D70" s="273"/>
      <c r="E70" s="273"/>
      <c r="F70" s="114"/>
      <c r="G70" s="279"/>
    </row>
    <row r="71" spans="1:7" ht="12.75">
      <c r="A71" s="276" t="s">
        <v>59</v>
      </c>
      <c r="B71" s="277">
        <v>35</v>
      </c>
      <c r="C71" s="279"/>
      <c r="D71" s="273"/>
      <c r="E71" s="273"/>
      <c r="F71" s="114"/>
      <c r="G71" s="279"/>
    </row>
    <row r="72" spans="1:7" ht="12.75">
      <c r="A72" s="276"/>
      <c r="B72" s="278"/>
      <c r="C72" s="279"/>
      <c r="D72" s="273"/>
      <c r="E72" s="273"/>
      <c r="F72" s="114"/>
      <c r="G72" s="279"/>
    </row>
    <row r="73" spans="1:7" ht="12.75">
      <c r="A73" s="276" t="s">
        <v>60</v>
      </c>
      <c r="B73" s="277">
        <v>36</v>
      </c>
      <c r="C73" s="279"/>
      <c r="D73" s="273"/>
      <c r="E73" s="273"/>
      <c r="F73" s="114"/>
      <c r="G73" s="279"/>
    </row>
    <row r="74" spans="1:7" ht="12.75">
      <c r="A74" s="276"/>
      <c r="B74" s="278"/>
      <c r="C74" s="279"/>
      <c r="D74" s="273"/>
      <c r="E74" s="273"/>
      <c r="F74" s="114"/>
      <c r="G74" s="279"/>
    </row>
    <row r="75" spans="1:7" ht="12.75">
      <c r="A75" s="276" t="s">
        <v>61</v>
      </c>
      <c r="B75" s="277">
        <v>37</v>
      </c>
      <c r="C75" s="279"/>
      <c r="D75" s="273"/>
      <c r="E75" s="273"/>
      <c r="F75" s="114"/>
      <c r="G75" s="279"/>
    </row>
    <row r="76" spans="1:7" ht="12.75">
      <c r="A76" s="276"/>
      <c r="B76" s="278"/>
      <c r="C76" s="279"/>
      <c r="D76" s="273"/>
      <c r="E76" s="273"/>
      <c r="F76" s="114"/>
      <c r="G76" s="279"/>
    </row>
    <row r="77" spans="1:7" ht="12.75">
      <c r="A77" s="276" t="s">
        <v>62</v>
      </c>
      <c r="B77" s="277">
        <v>38</v>
      </c>
      <c r="C77" s="279"/>
      <c r="D77" s="273"/>
      <c r="E77" s="273"/>
      <c r="F77" s="114"/>
      <c r="G77" s="279"/>
    </row>
    <row r="78" spans="1:7" ht="12.75">
      <c r="A78" s="276"/>
      <c r="B78" s="278"/>
      <c r="C78" s="279"/>
      <c r="D78" s="273"/>
      <c r="E78" s="273"/>
      <c r="F78" s="114"/>
      <c r="G78" s="279"/>
    </row>
    <row r="79" spans="1:7" ht="12.75">
      <c r="A79" s="276" t="s">
        <v>63</v>
      </c>
      <c r="B79" s="277">
        <v>39</v>
      </c>
      <c r="C79" s="279"/>
      <c r="D79" s="273"/>
      <c r="E79" s="273"/>
      <c r="F79" s="114"/>
      <c r="G79" s="279"/>
    </row>
    <row r="80" spans="1:7" ht="12.75">
      <c r="A80" s="276"/>
      <c r="B80" s="278"/>
      <c r="C80" s="279"/>
      <c r="D80" s="273"/>
      <c r="E80" s="273"/>
      <c r="F80" s="114"/>
      <c r="G80" s="279"/>
    </row>
    <row r="81" spans="1:7" ht="12.75">
      <c r="A81" s="276" t="s">
        <v>64</v>
      </c>
      <c r="B81" s="277">
        <v>40</v>
      </c>
      <c r="C81" s="279"/>
      <c r="D81" s="273"/>
      <c r="E81" s="273"/>
      <c r="F81" s="114"/>
      <c r="G81" s="279"/>
    </row>
    <row r="82" spans="1:7" ht="12.75">
      <c r="A82" s="276"/>
      <c r="B82" s="278"/>
      <c r="C82" s="279"/>
      <c r="D82" s="273"/>
      <c r="E82" s="273"/>
      <c r="F82" s="114"/>
      <c r="G82" s="279"/>
    </row>
    <row r="83" spans="1:8" ht="12.75">
      <c r="A83" s="284"/>
      <c r="B83" s="285"/>
      <c r="C83" s="287"/>
      <c r="D83" s="288"/>
      <c r="E83" s="288"/>
      <c r="F83" s="289"/>
      <c r="G83" s="287"/>
      <c r="H83" s="4"/>
    </row>
    <row r="84" spans="1:8" ht="12.75">
      <c r="A84" s="284"/>
      <c r="B84" s="286"/>
      <c r="C84" s="287"/>
      <c r="D84" s="288"/>
      <c r="E84" s="288"/>
      <c r="F84" s="289"/>
      <c r="G84" s="287"/>
      <c r="H84" s="4"/>
    </row>
    <row r="85" spans="1:8" ht="12.75">
      <c r="A85" s="284"/>
      <c r="B85" s="285"/>
      <c r="C85" s="287"/>
      <c r="D85" s="288"/>
      <c r="E85" s="288"/>
      <c r="F85" s="289"/>
      <c r="G85" s="287"/>
      <c r="H85" s="4"/>
    </row>
    <row r="86" spans="1:8" ht="12.75">
      <c r="A86" s="284"/>
      <c r="B86" s="286"/>
      <c r="C86" s="287"/>
      <c r="D86" s="288"/>
      <c r="E86" s="288"/>
      <c r="F86" s="289"/>
      <c r="G86" s="287"/>
      <c r="H86" s="4"/>
    </row>
    <row r="87" spans="1:8" ht="12.75">
      <c r="A87" s="284"/>
      <c r="B87" s="285"/>
      <c r="C87" s="287"/>
      <c r="D87" s="288"/>
      <c r="E87" s="288"/>
      <c r="F87" s="289"/>
      <c r="G87" s="287"/>
      <c r="H87" s="4"/>
    </row>
    <row r="88" spans="1:8" ht="12.75">
      <c r="A88" s="284"/>
      <c r="B88" s="286"/>
      <c r="C88" s="287"/>
      <c r="D88" s="288"/>
      <c r="E88" s="288"/>
      <c r="F88" s="289"/>
      <c r="G88" s="287"/>
      <c r="H88" s="4"/>
    </row>
    <row r="89" spans="1:8" ht="12.75">
      <c r="A89" s="284"/>
      <c r="B89" s="285"/>
      <c r="C89" s="287"/>
      <c r="D89" s="288"/>
      <c r="E89" s="288"/>
      <c r="F89" s="289"/>
      <c r="G89" s="287"/>
      <c r="H89" s="4"/>
    </row>
    <row r="90" spans="1:8" ht="12.75">
      <c r="A90" s="284"/>
      <c r="B90" s="286"/>
      <c r="C90" s="287"/>
      <c r="D90" s="288"/>
      <c r="E90" s="288"/>
      <c r="F90" s="289"/>
      <c r="G90" s="287"/>
      <c r="H90" s="4"/>
    </row>
    <row r="91" spans="1:8" ht="12.75">
      <c r="A91" s="284"/>
      <c r="B91" s="285"/>
      <c r="C91" s="287"/>
      <c r="D91" s="288"/>
      <c r="E91" s="288"/>
      <c r="F91" s="289"/>
      <c r="G91" s="287"/>
      <c r="H91" s="4"/>
    </row>
    <row r="92" spans="1:8" ht="12.75">
      <c r="A92" s="284"/>
      <c r="B92" s="286"/>
      <c r="C92" s="287"/>
      <c r="D92" s="288"/>
      <c r="E92" s="288"/>
      <c r="F92" s="289"/>
      <c r="G92" s="287"/>
      <c r="H92" s="4"/>
    </row>
    <row r="93" spans="1:8" ht="12.75">
      <c r="A93" s="284"/>
      <c r="B93" s="285"/>
      <c r="C93" s="287"/>
      <c r="D93" s="288"/>
      <c r="E93" s="288"/>
      <c r="F93" s="289"/>
      <c r="G93" s="287"/>
      <c r="H93" s="4"/>
    </row>
    <row r="94" spans="1:8" ht="12.75">
      <c r="A94" s="284"/>
      <c r="B94" s="286"/>
      <c r="C94" s="287"/>
      <c r="D94" s="288"/>
      <c r="E94" s="288"/>
      <c r="F94" s="289"/>
      <c r="G94" s="287"/>
      <c r="H94" s="4"/>
    </row>
    <row r="95" spans="1:8" ht="12.75">
      <c r="A95" s="284"/>
      <c r="B95" s="285"/>
      <c r="C95" s="287"/>
      <c r="D95" s="288"/>
      <c r="E95" s="288"/>
      <c r="F95" s="289"/>
      <c r="G95" s="287"/>
      <c r="H95" s="4"/>
    </row>
    <row r="96" spans="1:8" ht="12.75">
      <c r="A96" s="284"/>
      <c r="B96" s="286"/>
      <c r="C96" s="287"/>
      <c r="D96" s="288"/>
      <c r="E96" s="288"/>
      <c r="F96" s="289"/>
      <c r="G96" s="287"/>
      <c r="H96" s="4"/>
    </row>
    <row r="97" spans="1:8" ht="12.75">
      <c r="A97" s="284"/>
      <c r="B97" s="285"/>
      <c r="C97" s="287"/>
      <c r="D97" s="288"/>
      <c r="E97" s="288"/>
      <c r="F97" s="289"/>
      <c r="G97" s="287"/>
      <c r="H97" s="4"/>
    </row>
    <row r="98" spans="1:8" ht="12.75">
      <c r="A98" s="284"/>
      <c r="B98" s="286"/>
      <c r="C98" s="287"/>
      <c r="D98" s="288"/>
      <c r="E98" s="288"/>
      <c r="F98" s="289"/>
      <c r="G98" s="287"/>
      <c r="H98" s="4"/>
    </row>
    <row r="99" spans="1:8" ht="12.75">
      <c r="A99" s="284"/>
      <c r="B99" s="285"/>
      <c r="C99" s="287"/>
      <c r="D99" s="288"/>
      <c r="E99" s="288"/>
      <c r="F99" s="289"/>
      <c r="G99" s="287"/>
      <c r="H99" s="4"/>
    </row>
    <row r="100" spans="1:8" ht="12.75">
      <c r="A100" s="284"/>
      <c r="B100" s="286"/>
      <c r="C100" s="287"/>
      <c r="D100" s="288"/>
      <c r="E100" s="288"/>
      <c r="F100" s="289"/>
      <c r="G100" s="287"/>
      <c r="H100" s="4"/>
    </row>
    <row r="101" spans="1:8" ht="12.75">
      <c r="A101" s="284"/>
      <c r="B101" s="285"/>
      <c r="C101" s="287"/>
      <c r="D101" s="288"/>
      <c r="E101" s="288"/>
      <c r="F101" s="289"/>
      <c r="G101" s="287"/>
      <c r="H101" s="4"/>
    </row>
    <row r="102" spans="1:8" ht="12.75">
      <c r="A102" s="284"/>
      <c r="B102" s="286"/>
      <c r="C102" s="287"/>
      <c r="D102" s="288"/>
      <c r="E102" s="288"/>
      <c r="F102" s="289"/>
      <c r="G102" s="287"/>
      <c r="H102" s="4"/>
    </row>
    <row r="103" spans="1:8" ht="12.75">
      <c r="A103" s="284"/>
      <c r="B103" s="285"/>
      <c r="C103" s="287"/>
      <c r="D103" s="288"/>
      <c r="E103" s="288"/>
      <c r="F103" s="289"/>
      <c r="G103" s="287"/>
      <c r="H103" s="4"/>
    </row>
    <row r="104" spans="1:8" ht="12.75">
      <c r="A104" s="284"/>
      <c r="B104" s="286"/>
      <c r="C104" s="287"/>
      <c r="D104" s="288"/>
      <c r="E104" s="288"/>
      <c r="F104" s="289"/>
      <c r="G104" s="287"/>
      <c r="H104" s="4"/>
    </row>
    <row r="105" spans="1:8" ht="12.75">
      <c r="A105" s="284"/>
      <c r="B105" s="285"/>
      <c r="C105" s="287"/>
      <c r="D105" s="288"/>
      <c r="E105" s="288"/>
      <c r="F105" s="289"/>
      <c r="G105" s="287"/>
      <c r="H105" s="4"/>
    </row>
    <row r="106" spans="1:8" ht="12.75">
      <c r="A106" s="284"/>
      <c r="B106" s="286"/>
      <c r="C106" s="287"/>
      <c r="D106" s="288"/>
      <c r="E106" s="288"/>
      <c r="F106" s="289"/>
      <c r="G106" s="287"/>
      <c r="H106" s="4"/>
    </row>
    <row r="107" spans="1:8" ht="12.75">
      <c r="A107" s="284"/>
      <c r="B107" s="285"/>
      <c r="C107" s="287"/>
      <c r="D107" s="288"/>
      <c r="E107" s="288"/>
      <c r="F107" s="289"/>
      <c r="G107" s="287"/>
      <c r="H107" s="4"/>
    </row>
    <row r="108" spans="1:8" ht="12.75">
      <c r="A108" s="284"/>
      <c r="B108" s="286"/>
      <c r="C108" s="287"/>
      <c r="D108" s="288"/>
      <c r="E108" s="288"/>
      <c r="F108" s="289"/>
      <c r="G108" s="287"/>
      <c r="H108" s="4"/>
    </row>
    <row r="109" spans="1:8" ht="12.75">
      <c r="A109" s="284"/>
      <c r="B109" s="285"/>
      <c r="C109" s="287"/>
      <c r="D109" s="288"/>
      <c r="E109" s="288"/>
      <c r="F109" s="289"/>
      <c r="G109" s="287"/>
      <c r="H109" s="4"/>
    </row>
    <row r="110" spans="1:8" ht="12.75">
      <c r="A110" s="284"/>
      <c r="B110" s="286"/>
      <c r="C110" s="287"/>
      <c r="D110" s="288"/>
      <c r="E110" s="288"/>
      <c r="F110" s="289"/>
      <c r="G110" s="287"/>
      <c r="H110" s="4"/>
    </row>
    <row r="111" spans="1:8" ht="12.75">
      <c r="A111" s="284"/>
      <c r="B111" s="285"/>
      <c r="C111" s="287"/>
      <c r="D111" s="288"/>
      <c r="E111" s="288"/>
      <c r="F111" s="289"/>
      <c r="G111" s="287"/>
      <c r="H111" s="4"/>
    </row>
    <row r="112" spans="1:8" ht="12.75">
      <c r="A112" s="284"/>
      <c r="B112" s="286"/>
      <c r="C112" s="287"/>
      <c r="D112" s="288"/>
      <c r="E112" s="288"/>
      <c r="F112" s="289"/>
      <c r="G112" s="287"/>
      <c r="H112" s="4"/>
    </row>
    <row r="113" spans="1:8" ht="12.75">
      <c r="A113" s="284"/>
      <c r="B113" s="285"/>
      <c r="C113" s="287"/>
      <c r="D113" s="288"/>
      <c r="E113" s="288"/>
      <c r="F113" s="289"/>
      <c r="G113" s="287"/>
      <c r="H113" s="4"/>
    </row>
    <row r="114" spans="1:8" ht="12.75">
      <c r="A114" s="284"/>
      <c r="B114" s="286"/>
      <c r="C114" s="287"/>
      <c r="D114" s="288"/>
      <c r="E114" s="288"/>
      <c r="F114" s="289"/>
      <c r="G114" s="287"/>
      <c r="H114" s="4"/>
    </row>
    <row r="115" spans="1:8" ht="12.75">
      <c r="A115" s="284"/>
      <c r="B115" s="285"/>
      <c r="C115" s="287"/>
      <c r="D115" s="288"/>
      <c r="E115" s="288"/>
      <c r="F115" s="289"/>
      <c r="G115" s="287"/>
      <c r="H115" s="4"/>
    </row>
    <row r="116" spans="1:8" ht="12.75">
      <c r="A116" s="284"/>
      <c r="B116" s="286"/>
      <c r="C116" s="287"/>
      <c r="D116" s="288"/>
      <c r="E116" s="288"/>
      <c r="F116" s="289"/>
      <c r="G116" s="287"/>
      <c r="H116" s="4"/>
    </row>
    <row r="117" spans="1:8" ht="12.75">
      <c r="A117" s="284"/>
      <c r="B117" s="285"/>
      <c r="C117" s="287"/>
      <c r="D117" s="288"/>
      <c r="E117" s="288"/>
      <c r="F117" s="289"/>
      <c r="G117" s="287"/>
      <c r="H117" s="4"/>
    </row>
    <row r="118" spans="1:8" ht="12.75">
      <c r="A118" s="284"/>
      <c r="B118" s="286"/>
      <c r="C118" s="287"/>
      <c r="D118" s="288"/>
      <c r="E118" s="288"/>
      <c r="F118" s="289"/>
      <c r="G118" s="287"/>
      <c r="H118" s="4"/>
    </row>
    <row r="119" spans="1:8" ht="12.75">
      <c r="A119" s="284"/>
      <c r="B119" s="285"/>
      <c r="C119" s="287"/>
      <c r="D119" s="288"/>
      <c r="E119" s="288"/>
      <c r="F119" s="289"/>
      <c r="G119" s="287"/>
      <c r="H119" s="4"/>
    </row>
    <row r="120" spans="1:8" ht="12.75">
      <c r="A120" s="284"/>
      <c r="B120" s="286"/>
      <c r="C120" s="287"/>
      <c r="D120" s="288"/>
      <c r="E120" s="288"/>
      <c r="F120" s="289"/>
      <c r="G120" s="287"/>
      <c r="H120" s="4"/>
    </row>
    <row r="121" spans="1:8" ht="12.75">
      <c r="A121" s="284"/>
      <c r="B121" s="285"/>
      <c r="C121" s="287"/>
      <c r="D121" s="288"/>
      <c r="E121" s="288"/>
      <c r="F121" s="289"/>
      <c r="G121" s="287"/>
      <c r="H121" s="4"/>
    </row>
    <row r="122" spans="1:8" ht="12.75">
      <c r="A122" s="284"/>
      <c r="B122" s="286"/>
      <c r="C122" s="287"/>
      <c r="D122" s="288"/>
      <c r="E122" s="288"/>
      <c r="F122" s="289"/>
      <c r="G122" s="287"/>
      <c r="H122" s="4"/>
    </row>
    <row r="123" spans="1:8" ht="12.75">
      <c r="A123" s="284"/>
      <c r="B123" s="285"/>
      <c r="C123" s="287"/>
      <c r="D123" s="288"/>
      <c r="E123" s="288"/>
      <c r="F123" s="289"/>
      <c r="G123" s="287"/>
      <c r="H123" s="4"/>
    </row>
    <row r="124" spans="1:8" ht="12.75">
      <c r="A124" s="284"/>
      <c r="B124" s="286"/>
      <c r="C124" s="287"/>
      <c r="D124" s="288"/>
      <c r="E124" s="288"/>
      <c r="F124" s="289"/>
      <c r="G124" s="287"/>
      <c r="H124" s="4"/>
    </row>
    <row r="125" spans="1:8" ht="12.75">
      <c r="A125" s="284"/>
      <c r="B125" s="285"/>
      <c r="C125" s="287"/>
      <c r="D125" s="288"/>
      <c r="E125" s="288"/>
      <c r="F125" s="289"/>
      <c r="G125" s="287"/>
      <c r="H125" s="4"/>
    </row>
    <row r="126" spans="1:8" ht="12.75">
      <c r="A126" s="284"/>
      <c r="B126" s="286"/>
      <c r="C126" s="287"/>
      <c r="D126" s="288"/>
      <c r="E126" s="288"/>
      <c r="F126" s="289"/>
      <c r="G126" s="287"/>
      <c r="H126" s="4"/>
    </row>
    <row r="127" spans="1:8" ht="12.75">
      <c r="A127" s="284"/>
      <c r="B127" s="285"/>
      <c r="C127" s="287"/>
      <c r="D127" s="288"/>
      <c r="E127" s="288"/>
      <c r="F127" s="289"/>
      <c r="G127" s="287"/>
      <c r="H127" s="4"/>
    </row>
    <row r="128" spans="1:8" ht="12.75">
      <c r="A128" s="284"/>
      <c r="B128" s="286"/>
      <c r="C128" s="287"/>
      <c r="D128" s="288"/>
      <c r="E128" s="288"/>
      <c r="F128" s="289"/>
      <c r="G128" s="287"/>
      <c r="H128" s="4"/>
    </row>
    <row r="129" spans="1:8" ht="12.75">
      <c r="A129" s="284"/>
      <c r="B129" s="285"/>
      <c r="C129" s="287"/>
      <c r="D129" s="288"/>
      <c r="E129" s="288"/>
      <c r="F129" s="289"/>
      <c r="G129" s="287"/>
      <c r="H129" s="4"/>
    </row>
    <row r="130" spans="1:8" ht="12.75">
      <c r="A130" s="284"/>
      <c r="B130" s="286"/>
      <c r="C130" s="287"/>
      <c r="D130" s="288"/>
      <c r="E130" s="288"/>
      <c r="F130" s="289"/>
      <c r="G130" s="287"/>
      <c r="H130" s="4"/>
    </row>
    <row r="131" spans="1:8" ht="12.75">
      <c r="A131" s="284"/>
      <c r="B131" s="285"/>
      <c r="C131" s="287"/>
      <c r="D131" s="288"/>
      <c r="E131" s="288"/>
      <c r="F131" s="289"/>
      <c r="G131" s="287"/>
      <c r="H131" s="4"/>
    </row>
    <row r="132" spans="1:8" ht="12.75">
      <c r="A132" s="284"/>
      <c r="B132" s="286"/>
      <c r="C132" s="287"/>
      <c r="D132" s="288"/>
      <c r="E132" s="288"/>
      <c r="F132" s="289"/>
      <c r="G132" s="287"/>
      <c r="H132" s="4"/>
    </row>
    <row r="133" spans="1:8" ht="12.75">
      <c r="A133" s="284"/>
      <c r="B133" s="285"/>
      <c r="C133" s="287"/>
      <c r="D133" s="288"/>
      <c r="E133" s="288"/>
      <c r="F133" s="289"/>
      <c r="G133" s="287"/>
      <c r="H133" s="4"/>
    </row>
    <row r="134" spans="1:8" ht="12.75">
      <c r="A134" s="284"/>
      <c r="B134" s="286"/>
      <c r="C134" s="287"/>
      <c r="D134" s="288"/>
      <c r="E134" s="288"/>
      <c r="F134" s="289"/>
      <c r="G134" s="287"/>
      <c r="H134" s="4"/>
    </row>
    <row r="135" spans="1:8" ht="12.75">
      <c r="A135" s="284"/>
      <c r="B135" s="285"/>
      <c r="C135" s="287"/>
      <c r="D135" s="288"/>
      <c r="E135" s="288"/>
      <c r="F135" s="289"/>
      <c r="G135" s="287"/>
      <c r="H135" s="4"/>
    </row>
    <row r="136" spans="1:8" ht="12.75">
      <c r="A136" s="284"/>
      <c r="B136" s="286"/>
      <c r="C136" s="287"/>
      <c r="D136" s="288"/>
      <c r="E136" s="288"/>
      <c r="F136" s="289"/>
      <c r="G136" s="287"/>
      <c r="H136" s="4"/>
    </row>
    <row r="137" spans="1:8" ht="12.75">
      <c r="A137" s="284"/>
      <c r="B137" s="285"/>
      <c r="C137" s="287"/>
      <c r="D137" s="288"/>
      <c r="E137" s="288"/>
      <c r="F137" s="289"/>
      <c r="G137" s="287"/>
      <c r="H137" s="4"/>
    </row>
    <row r="138" spans="1:8" ht="12.75">
      <c r="A138" s="284"/>
      <c r="B138" s="286"/>
      <c r="C138" s="287"/>
      <c r="D138" s="288"/>
      <c r="E138" s="288"/>
      <c r="F138" s="289"/>
      <c r="G138" s="287"/>
      <c r="H138" s="4"/>
    </row>
    <row r="139" spans="1:8" ht="12.75">
      <c r="A139" s="284"/>
      <c r="B139" s="285"/>
      <c r="C139" s="287"/>
      <c r="D139" s="288"/>
      <c r="E139" s="288"/>
      <c r="F139" s="289"/>
      <c r="G139" s="287"/>
      <c r="H139" s="4"/>
    </row>
    <row r="140" spans="1:8" ht="12.75">
      <c r="A140" s="284"/>
      <c r="B140" s="286"/>
      <c r="C140" s="287"/>
      <c r="D140" s="288"/>
      <c r="E140" s="288"/>
      <c r="F140" s="289"/>
      <c r="G140" s="287"/>
      <c r="H140" s="4"/>
    </row>
    <row r="141" spans="1:8" ht="12.75">
      <c r="A141" s="284"/>
      <c r="B141" s="285"/>
      <c r="C141" s="287"/>
      <c r="D141" s="288"/>
      <c r="E141" s="288"/>
      <c r="F141" s="289"/>
      <c r="G141" s="287"/>
      <c r="H141" s="4"/>
    </row>
    <row r="142" spans="1:8" ht="12.75">
      <c r="A142" s="284"/>
      <c r="B142" s="286"/>
      <c r="C142" s="287"/>
      <c r="D142" s="288"/>
      <c r="E142" s="288"/>
      <c r="F142" s="289"/>
      <c r="G142" s="287"/>
      <c r="H142" s="4"/>
    </row>
    <row r="143" spans="1:8" ht="12.75">
      <c r="A143" s="284"/>
      <c r="B143" s="285"/>
      <c r="C143" s="287"/>
      <c r="D143" s="288"/>
      <c r="E143" s="288"/>
      <c r="F143" s="289"/>
      <c r="G143" s="287"/>
      <c r="H143" s="4"/>
    </row>
    <row r="144" spans="1:8" ht="12.75">
      <c r="A144" s="284"/>
      <c r="B144" s="286"/>
      <c r="C144" s="287"/>
      <c r="D144" s="288"/>
      <c r="E144" s="288"/>
      <c r="F144" s="289"/>
      <c r="G144" s="287"/>
      <c r="H144" s="4"/>
    </row>
    <row r="145" spans="1:8" ht="12.75">
      <c r="A145" s="284"/>
      <c r="B145" s="285"/>
      <c r="C145" s="287"/>
      <c r="D145" s="288"/>
      <c r="E145" s="288"/>
      <c r="F145" s="289"/>
      <c r="G145" s="287"/>
      <c r="H145" s="4"/>
    </row>
    <row r="146" spans="1:8" ht="12.75">
      <c r="A146" s="284"/>
      <c r="B146" s="286"/>
      <c r="C146" s="287"/>
      <c r="D146" s="288"/>
      <c r="E146" s="288"/>
      <c r="F146" s="289"/>
      <c r="G146" s="287"/>
      <c r="H146" s="4"/>
    </row>
    <row r="147" spans="1:8" ht="12.75">
      <c r="A147" s="284"/>
      <c r="B147" s="285"/>
      <c r="C147" s="287"/>
      <c r="D147" s="288"/>
      <c r="E147" s="288"/>
      <c r="F147" s="289"/>
      <c r="G147" s="287"/>
      <c r="H147" s="4"/>
    </row>
    <row r="148" spans="1:8" ht="12.75">
      <c r="A148" s="284"/>
      <c r="B148" s="286"/>
      <c r="C148" s="287"/>
      <c r="D148" s="288"/>
      <c r="E148" s="288"/>
      <c r="F148" s="289"/>
      <c r="G148" s="287"/>
      <c r="H148" s="4"/>
    </row>
    <row r="149" spans="1:8" ht="12.75">
      <c r="A149" s="284"/>
      <c r="B149" s="285"/>
      <c r="C149" s="287"/>
      <c r="D149" s="288"/>
      <c r="E149" s="288"/>
      <c r="F149" s="289"/>
      <c r="G149" s="287"/>
      <c r="H149" s="4"/>
    </row>
    <row r="150" spans="1:8" ht="12.75">
      <c r="A150" s="284"/>
      <c r="B150" s="286"/>
      <c r="C150" s="287"/>
      <c r="D150" s="288"/>
      <c r="E150" s="288"/>
      <c r="F150" s="289"/>
      <c r="G150" s="287"/>
      <c r="H150" s="4"/>
    </row>
    <row r="151" spans="1:8" ht="12.75">
      <c r="A151" s="284"/>
      <c r="B151" s="285"/>
      <c r="C151" s="287"/>
      <c r="D151" s="288"/>
      <c r="E151" s="288"/>
      <c r="F151" s="289"/>
      <c r="G151" s="287"/>
      <c r="H151" s="4"/>
    </row>
    <row r="152" spans="1:8" ht="12.75">
      <c r="A152" s="284"/>
      <c r="B152" s="286"/>
      <c r="C152" s="287"/>
      <c r="D152" s="288"/>
      <c r="E152" s="288"/>
      <c r="F152" s="289"/>
      <c r="G152" s="287"/>
      <c r="H152" s="4"/>
    </row>
    <row r="153" spans="1:8" ht="12.75">
      <c r="A153" s="284"/>
      <c r="B153" s="285"/>
      <c r="C153" s="287"/>
      <c r="D153" s="288"/>
      <c r="E153" s="288"/>
      <c r="F153" s="289"/>
      <c r="G153" s="287"/>
      <c r="H153" s="4"/>
    </row>
    <row r="154" spans="1:8" ht="12.75">
      <c r="A154" s="284"/>
      <c r="B154" s="286"/>
      <c r="C154" s="287"/>
      <c r="D154" s="288"/>
      <c r="E154" s="288"/>
      <c r="F154" s="289"/>
      <c r="G154" s="287"/>
      <c r="H154" s="4"/>
    </row>
    <row r="155" spans="1:8" ht="12.75">
      <c r="A155" s="284"/>
      <c r="B155" s="285"/>
      <c r="C155" s="287"/>
      <c r="D155" s="288"/>
      <c r="E155" s="288"/>
      <c r="F155" s="289"/>
      <c r="G155" s="287"/>
      <c r="H155" s="4"/>
    </row>
    <row r="156" spans="1:8" ht="12.75">
      <c r="A156" s="284"/>
      <c r="B156" s="286"/>
      <c r="C156" s="287"/>
      <c r="D156" s="288"/>
      <c r="E156" s="288"/>
      <c r="F156" s="289"/>
      <c r="G156" s="287"/>
      <c r="H156" s="4"/>
    </row>
    <row r="157" spans="1:8" ht="12.75">
      <c r="A157" s="284"/>
      <c r="B157" s="285"/>
      <c r="C157" s="287"/>
      <c r="D157" s="288"/>
      <c r="E157" s="288"/>
      <c r="F157" s="289"/>
      <c r="G157" s="287"/>
      <c r="H157" s="4"/>
    </row>
    <row r="158" spans="1:8" ht="12.75">
      <c r="A158" s="284"/>
      <c r="B158" s="286"/>
      <c r="C158" s="287"/>
      <c r="D158" s="288"/>
      <c r="E158" s="288"/>
      <c r="F158" s="289"/>
      <c r="G158" s="287"/>
      <c r="H158" s="4"/>
    </row>
    <row r="159" spans="1:8" ht="12.75">
      <c r="A159" s="284"/>
      <c r="B159" s="285"/>
      <c r="C159" s="287"/>
      <c r="D159" s="288"/>
      <c r="E159" s="288"/>
      <c r="F159" s="289"/>
      <c r="G159" s="287"/>
      <c r="H159" s="4"/>
    </row>
    <row r="160" spans="1:8" ht="12.75">
      <c r="A160" s="284"/>
      <c r="B160" s="286"/>
      <c r="C160" s="287"/>
      <c r="D160" s="288"/>
      <c r="E160" s="288"/>
      <c r="F160" s="289"/>
      <c r="G160" s="287"/>
      <c r="H160" s="4"/>
    </row>
    <row r="161" spans="1:8" ht="12.75">
      <c r="A161" s="284"/>
      <c r="B161" s="285"/>
      <c r="C161" s="287"/>
      <c r="D161" s="288"/>
      <c r="E161" s="288"/>
      <c r="F161" s="289"/>
      <c r="G161" s="287"/>
      <c r="H161" s="4"/>
    </row>
    <row r="162" spans="1:8" ht="12.75">
      <c r="A162" s="284"/>
      <c r="B162" s="286"/>
      <c r="C162" s="287"/>
      <c r="D162" s="288"/>
      <c r="E162" s="288"/>
      <c r="F162" s="289"/>
      <c r="G162" s="287"/>
      <c r="H162" s="4"/>
    </row>
    <row r="163" spans="1:8" ht="12.75">
      <c r="A163" s="284"/>
      <c r="B163" s="285"/>
      <c r="C163" s="287"/>
      <c r="D163" s="288"/>
      <c r="E163" s="288"/>
      <c r="F163" s="289"/>
      <c r="G163" s="287"/>
      <c r="H163" s="4"/>
    </row>
    <row r="164" spans="1:8" ht="12.75">
      <c r="A164" s="284"/>
      <c r="B164" s="286"/>
      <c r="C164" s="287"/>
      <c r="D164" s="288"/>
      <c r="E164" s="288"/>
      <c r="F164" s="289"/>
      <c r="G164" s="287"/>
      <c r="H164" s="4"/>
    </row>
    <row r="165" spans="1:8" ht="12.75">
      <c r="A165" s="284"/>
      <c r="B165" s="285"/>
      <c r="C165" s="287"/>
      <c r="D165" s="288"/>
      <c r="E165" s="288"/>
      <c r="F165" s="289"/>
      <c r="G165" s="287"/>
      <c r="H165" s="4"/>
    </row>
    <row r="166" spans="1:8" ht="12.75">
      <c r="A166" s="284"/>
      <c r="B166" s="286"/>
      <c r="C166" s="287"/>
      <c r="D166" s="288"/>
      <c r="E166" s="288"/>
      <c r="F166" s="289"/>
      <c r="G166" s="287"/>
      <c r="H166" s="4"/>
    </row>
    <row r="167" spans="1:8" ht="12.75">
      <c r="A167" s="284"/>
      <c r="B167" s="285"/>
      <c r="C167" s="287"/>
      <c r="D167" s="288"/>
      <c r="E167" s="288"/>
      <c r="F167" s="289"/>
      <c r="G167" s="287"/>
      <c r="H167" s="4"/>
    </row>
    <row r="168" spans="1:8" ht="12.75">
      <c r="A168" s="284"/>
      <c r="B168" s="286"/>
      <c r="C168" s="287"/>
      <c r="D168" s="288"/>
      <c r="E168" s="288"/>
      <c r="F168" s="289"/>
      <c r="G168" s="287"/>
      <c r="H168" s="4"/>
    </row>
    <row r="169" spans="1:8" ht="12.75">
      <c r="A169" s="284"/>
      <c r="B169" s="285"/>
      <c r="C169" s="287"/>
      <c r="D169" s="288"/>
      <c r="E169" s="288"/>
      <c r="F169" s="289"/>
      <c r="G169" s="287"/>
      <c r="H169" s="4"/>
    </row>
    <row r="170" spans="1:8" ht="12.75">
      <c r="A170" s="284"/>
      <c r="B170" s="286"/>
      <c r="C170" s="287"/>
      <c r="D170" s="288"/>
      <c r="E170" s="288"/>
      <c r="F170" s="289"/>
      <c r="G170" s="287"/>
      <c r="H170" s="4"/>
    </row>
    <row r="171" spans="1:8" ht="12.75">
      <c r="A171" s="284"/>
      <c r="B171" s="285"/>
      <c r="C171" s="287"/>
      <c r="D171" s="288"/>
      <c r="E171" s="288"/>
      <c r="F171" s="289"/>
      <c r="G171" s="287"/>
      <c r="H171" s="4"/>
    </row>
    <row r="172" spans="1:8" ht="12.75">
      <c r="A172" s="284"/>
      <c r="B172" s="286"/>
      <c r="C172" s="287"/>
      <c r="D172" s="288"/>
      <c r="E172" s="288"/>
      <c r="F172" s="289"/>
      <c r="G172" s="287"/>
      <c r="H172" s="4"/>
    </row>
    <row r="173" spans="1:8" ht="12.75">
      <c r="A173" s="284"/>
      <c r="B173" s="285"/>
      <c r="C173" s="287"/>
      <c r="D173" s="288"/>
      <c r="E173" s="288"/>
      <c r="F173" s="289"/>
      <c r="G173" s="287"/>
      <c r="H173" s="4"/>
    </row>
    <row r="174" spans="1:8" ht="12.75">
      <c r="A174" s="284"/>
      <c r="B174" s="286"/>
      <c r="C174" s="287"/>
      <c r="D174" s="288"/>
      <c r="E174" s="288"/>
      <c r="F174" s="289"/>
      <c r="G174" s="287"/>
      <c r="H174" s="4"/>
    </row>
    <row r="175" spans="1:8" ht="12.75">
      <c r="A175" s="284"/>
      <c r="B175" s="285"/>
      <c r="C175" s="287"/>
      <c r="D175" s="288"/>
      <c r="E175" s="288"/>
      <c r="F175" s="289"/>
      <c r="G175" s="287"/>
      <c r="H175" s="4"/>
    </row>
    <row r="176" spans="1:8" ht="12.75">
      <c r="A176" s="284"/>
      <c r="B176" s="286"/>
      <c r="C176" s="287"/>
      <c r="D176" s="288"/>
      <c r="E176" s="288"/>
      <c r="F176" s="289"/>
      <c r="G176" s="287"/>
      <c r="H176" s="4"/>
    </row>
    <row r="177" spans="1:8" ht="12.75">
      <c r="A177" s="284"/>
      <c r="B177" s="285"/>
      <c r="C177" s="287"/>
      <c r="D177" s="288"/>
      <c r="E177" s="288"/>
      <c r="F177" s="289"/>
      <c r="G177" s="287"/>
      <c r="H177" s="4"/>
    </row>
    <row r="178" spans="1:8" ht="12.75">
      <c r="A178" s="284"/>
      <c r="B178" s="286"/>
      <c r="C178" s="287"/>
      <c r="D178" s="288"/>
      <c r="E178" s="288"/>
      <c r="F178" s="289"/>
      <c r="G178" s="287"/>
      <c r="H178" s="4"/>
    </row>
    <row r="179" spans="1:8" ht="12.75">
      <c r="A179" s="284"/>
      <c r="B179" s="285"/>
      <c r="C179" s="287"/>
      <c r="D179" s="288"/>
      <c r="E179" s="288"/>
      <c r="F179" s="289"/>
      <c r="G179" s="287"/>
      <c r="H179" s="4"/>
    </row>
    <row r="180" spans="1:8" ht="12.75">
      <c r="A180" s="284"/>
      <c r="B180" s="286"/>
      <c r="C180" s="287"/>
      <c r="D180" s="288"/>
      <c r="E180" s="288"/>
      <c r="F180" s="289"/>
      <c r="G180" s="287"/>
      <c r="H180" s="4"/>
    </row>
    <row r="181" spans="1:8" ht="12.75">
      <c r="A181" s="284"/>
      <c r="B181" s="285"/>
      <c r="C181" s="287"/>
      <c r="D181" s="288"/>
      <c r="E181" s="288"/>
      <c r="F181" s="289"/>
      <c r="G181" s="287"/>
      <c r="H181" s="4"/>
    </row>
    <row r="182" spans="1:8" ht="12.75">
      <c r="A182" s="284"/>
      <c r="B182" s="286"/>
      <c r="C182" s="287"/>
      <c r="D182" s="288"/>
      <c r="E182" s="288"/>
      <c r="F182" s="289"/>
      <c r="G182" s="287"/>
      <c r="H182" s="4"/>
    </row>
    <row r="183" spans="1:8" ht="12.75">
      <c r="A183" s="284"/>
      <c r="B183" s="285"/>
      <c r="C183" s="287"/>
      <c r="D183" s="288"/>
      <c r="E183" s="288"/>
      <c r="F183" s="289"/>
      <c r="G183" s="287"/>
      <c r="H183" s="4"/>
    </row>
    <row r="184" spans="1:8" ht="12.75">
      <c r="A184" s="284"/>
      <c r="B184" s="286"/>
      <c r="C184" s="287"/>
      <c r="D184" s="288"/>
      <c r="E184" s="288"/>
      <c r="F184" s="289"/>
      <c r="G184" s="287"/>
      <c r="H184" s="4"/>
    </row>
    <row r="185" spans="1:8" ht="12.75">
      <c r="A185" s="284"/>
      <c r="B185" s="285"/>
      <c r="C185" s="287"/>
      <c r="D185" s="288"/>
      <c r="E185" s="288"/>
      <c r="F185" s="289"/>
      <c r="G185" s="287"/>
      <c r="H185" s="4"/>
    </row>
    <row r="186" spans="1:8" ht="12.75">
      <c r="A186" s="284"/>
      <c r="B186" s="286"/>
      <c r="C186" s="287"/>
      <c r="D186" s="288"/>
      <c r="E186" s="288"/>
      <c r="F186" s="289"/>
      <c r="G186" s="287"/>
      <c r="H186" s="4"/>
    </row>
    <row r="187" spans="1:8" ht="12.75">
      <c r="A187" s="40"/>
      <c r="B187" s="41"/>
      <c r="C187" s="31"/>
      <c r="D187" s="32"/>
      <c r="E187" s="32"/>
      <c r="F187" s="42"/>
      <c r="G187" s="31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</sheetData>
  <mergeCells count="640">
    <mergeCell ref="D185:D186"/>
    <mergeCell ref="A1:G1"/>
    <mergeCell ref="E183:E184"/>
    <mergeCell ref="F183:F184"/>
    <mergeCell ref="G183:G184"/>
    <mergeCell ref="E179:E180"/>
    <mergeCell ref="F179:F180"/>
    <mergeCell ref="G179:G180"/>
    <mergeCell ref="A181:A182"/>
    <mergeCell ref="E185:E186"/>
    <mergeCell ref="F185:F186"/>
    <mergeCell ref="G185:G186"/>
    <mergeCell ref="E181:E182"/>
    <mergeCell ref="F181:F182"/>
    <mergeCell ref="G181:G182"/>
    <mergeCell ref="D181:D182"/>
    <mergeCell ref="A183:A184"/>
    <mergeCell ref="B183:B184"/>
    <mergeCell ref="C183:C184"/>
    <mergeCell ref="D183:D184"/>
    <mergeCell ref="B181:B182"/>
    <mergeCell ref="C181:C182"/>
    <mergeCell ref="A185:A186"/>
    <mergeCell ref="B185:B186"/>
    <mergeCell ref="C185:C186"/>
    <mergeCell ref="A179:A180"/>
    <mergeCell ref="B179:B180"/>
    <mergeCell ref="C179:C180"/>
    <mergeCell ref="D179:D180"/>
    <mergeCell ref="D177:D178"/>
    <mergeCell ref="E173:E174"/>
    <mergeCell ref="F173:F174"/>
    <mergeCell ref="E177:E178"/>
    <mergeCell ref="F177:F178"/>
    <mergeCell ref="G173:G174"/>
    <mergeCell ref="E175:E176"/>
    <mergeCell ref="F175:F176"/>
    <mergeCell ref="G175:G176"/>
    <mergeCell ref="G177:G178"/>
    <mergeCell ref="A175:A176"/>
    <mergeCell ref="B175:B176"/>
    <mergeCell ref="C175:C176"/>
    <mergeCell ref="D175:D176"/>
    <mergeCell ref="A177:A178"/>
    <mergeCell ref="B177:B178"/>
    <mergeCell ref="C177:C178"/>
    <mergeCell ref="A173:A174"/>
    <mergeCell ref="B173:B174"/>
    <mergeCell ref="C173:C174"/>
    <mergeCell ref="D173:D174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13:E14"/>
    <mergeCell ref="F13:F14"/>
    <mergeCell ref="C13:C14"/>
    <mergeCell ref="D13:D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21:E22"/>
    <mergeCell ref="F21:F22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A27:A28"/>
    <mergeCell ref="B27:B28"/>
    <mergeCell ref="G25:G26"/>
    <mergeCell ref="C25:C26"/>
    <mergeCell ref="D25:D26"/>
    <mergeCell ref="E25:E26"/>
    <mergeCell ref="F25:F26"/>
    <mergeCell ref="A25:A26"/>
    <mergeCell ref="B25:B26"/>
    <mergeCell ref="G27:G28"/>
    <mergeCell ref="C27:C28"/>
    <mergeCell ref="D27:D28"/>
    <mergeCell ref="E27:E28"/>
    <mergeCell ref="F27:F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1"/>
  <sheetViews>
    <sheetView workbookViewId="0" topLeftCell="A28">
      <selection activeCell="A69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1" t="s">
        <v>65</v>
      </c>
      <c r="B1" s="301"/>
      <c r="C1" s="301"/>
      <c r="D1" s="301"/>
      <c r="E1" s="301"/>
      <c r="F1" s="301"/>
      <c r="G1" s="30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2.5" customHeight="1" thickBot="1">
      <c r="A2" s="212" t="s">
        <v>69</v>
      </c>
      <c r="B2" s="212"/>
      <c r="C2" s="212"/>
      <c r="D2" s="302" t="str">
        <f>HYPERLINK('[1]реквизиты'!$A$2)</f>
        <v>Первенство Сибирского Федерального округа по самбо среди юношей 1992-93 г.р.</v>
      </c>
      <c r="E2" s="303"/>
      <c r="F2" s="303"/>
      <c r="G2" s="304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4"/>
      <c r="W2" s="4"/>
    </row>
    <row r="3" spans="2:35" ht="15.75" customHeight="1" thickBot="1">
      <c r="B3" s="62"/>
      <c r="C3" s="62"/>
      <c r="D3" s="313" t="str">
        <f>HYPERLINK('[1]реквизиты'!$A$3)</f>
        <v>12-14 декабря 2009 г.   г.Новокузнецк</v>
      </c>
      <c r="E3" s="313"/>
      <c r="F3" s="313"/>
      <c r="G3" s="63" t="str">
        <f>HYPERLINK('пр.взв'!D4)</f>
        <v>В.к.   56    кг.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5" t="s">
        <v>21</v>
      </c>
      <c r="B4" s="307" t="s">
        <v>5</v>
      </c>
      <c r="C4" s="309" t="s">
        <v>2</v>
      </c>
      <c r="D4" s="309" t="s">
        <v>3</v>
      </c>
      <c r="E4" s="309" t="s">
        <v>4</v>
      </c>
      <c r="F4" s="309" t="s">
        <v>8</v>
      </c>
      <c r="G4" s="31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6"/>
      <c r="B5" s="308"/>
      <c r="C5" s="310"/>
      <c r="D5" s="308"/>
      <c r="E5" s="310"/>
      <c r="F5" s="310"/>
      <c r="G5" s="31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14" t="s">
        <v>10</v>
      </c>
      <c r="B6" s="315">
        <v>25</v>
      </c>
      <c r="C6" s="250" t="str">
        <f>VLOOKUP(B6,'пр.взв'!B7:G82,2,FALSE)</f>
        <v>Окунев Дмитрий Олегович</v>
      </c>
      <c r="D6" s="142" t="str">
        <f>VLOOKUP(B6,'пр.взв'!B7:G82,3,FALSE)</f>
        <v>06.01.1993,  1р</v>
      </c>
      <c r="E6" s="107" t="str">
        <f>VLOOKUP(B6,'пр.взв'!B7:G82,4,FALSE)</f>
        <v>СФО, Кемеровская, Новокузнецк, ПР</v>
      </c>
      <c r="F6" s="109" t="str">
        <f>VLOOKUP(B6,'пр.взв'!B7:G82,5,FALSE)</f>
        <v>002920</v>
      </c>
      <c r="G6" s="300" t="str">
        <f>VLOOKUP(B6,'пр.взв'!B7:G82,6,FALSE)</f>
        <v>Параскивопуло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95"/>
      <c r="B7" s="297"/>
      <c r="C7" s="298"/>
      <c r="D7" s="299"/>
      <c r="E7" s="292"/>
      <c r="F7" s="293"/>
      <c r="G7" s="291"/>
    </row>
    <row r="8" spans="1:7" ht="10.5" customHeight="1">
      <c r="A8" s="295" t="s">
        <v>11</v>
      </c>
      <c r="B8" s="296">
        <v>7</v>
      </c>
      <c r="C8" s="298" t="str">
        <f>VLOOKUP(B8,'пр.взв'!B7:G82,2,FALSE)</f>
        <v>Борщенко Даниил Николаевич</v>
      </c>
      <c r="D8" s="294" t="str">
        <f>VLOOKUP(B8,'пр.взв'!B7:G82,3,FALSE)</f>
        <v>14.07.1992, КМС</v>
      </c>
      <c r="E8" s="292" t="str">
        <f>VLOOKUP(B8,'пр.взв'!B7:G82,4,FALSE)</f>
        <v>СФО, Томская, Северск, МО</v>
      </c>
      <c r="F8" s="331">
        <f>VLOOKUP(B8,'пр.взв'!B7:G82,5,FALSE)</f>
        <v>0</v>
      </c>
      <c r="G8" s="291" t="str">
        <f>VLOOKUP(B8,'пр.взв'!B7:G82,6,FALSE)</f>
        <v>Любченко С.Л.</v>
      </c>
    </row>
    <row r="9" spans="1:7" ht="10.5" customHeight="1">
      <c r="A9" s="295"/>
      <c r="B9" s="297"/>
      <c r="C9" s="298"/>
      <c r="D9" s="294"/>
      <c r="E9" s="292"/>
      <c r="F9" s="331"/>
      <c r="G9" s="291"/>
    </row>
    <row r="10" spans="1:7" ht="10.5" customHeight="1">
      <c r="A10" s="295" t="s">
        <v>12</v>
      </c>
      <c r="B10" s="296">
        <v>27</v>
      </c>
      <c r="C10" s="298" t="str">
        <f>VLOOKUP(B10,'пр.взв'!B7:G82,2,FALSE)</f>
        <v>Океев Бакытжан Есболович</v>
      </c>
      <c r="D10" s="294" t="str">
        <f>VLOOKUP(B10,'пр.взв'!B7:G82,3,FALSE)</f>
        <v>13.11.1992,  1р</v>
      </c>
      <c r="E10" s="292" t="str">
        <f>VLOOKUP(B10,'пр.взв'!B7:G82,4,FALSE)</f>
        <v>СФО, р. Алтай</v>
      </c>
      <c r="F10" s="331">
        <f>VLOOKUP(B10,'пр.взв'!B7:G82,5,FALSE)</f>
        <v>0</v>
      </c>
      <c r="G10" s="291" t="str">
        <f>VLOOKUP(B10,'пр.взв'!B7:G82,6,FALSE)</f>
        <v>Яйтаков А.М.</v>
      </c>
    </row>
    <row r="11" spans="1:7" ht="10.5" customHeight="1">
      <c r="A11" s="295"/>
      <c r="B11" s="297"/>
      <c r="C11" s="298"/>
      <c r="D11" s="294"/>
      <c r="E11" s="292"/>
      <c r="F11" s="331"/>
      <c r="G11" s="291"/>
    </row>
    <row r="12" spans="1:7" ht="10.5" customHeight="1">
      <c r="A12" s="295" t="s">
        <v>12</v>
      </c>
      <c r="B12" s="296">
        <v>12</v>
      </c>
      <c r="C12" s="298" t="str">
        <f>VLOOKUP(B12,'пр.взв'!B7:G82,2,FALSE)</f>
        <v>Акатьев Ерасыл Альбертович</v>
      </c>
      <c r="D12" s="294" t="str">
        <f>VLOOKUP(B12,'пр.взв'!B7:G82,3,FALSE)</f>
        <v>27.05.1992, КМС</v>
      </c>
      <c r="E12" s="292" t="str">
        <f>VLOOKUP(B12,'пр.взв'!B7:G82,4,FALSE)</f>
        <v>СФО, р. Алтай</v>
      </c>
      <c r="F12" s="331">
        <f>VLOOKUP(B12,'пр.взв'!B7:G82,5,FALSE)</f>
        <v>0</v>
      </c>
      <c r="G12" s="291" t="str">
        <f>VLOOKUP(B12,'пр.взв'!B7:G82,6,FALSE)</f>
        <v>Субботин</v>
      </c>
    </row>
    <row r="13" spans="1:7" ht="10.5" customHeight="1">
      <c r="A13" s="295"/>
      <c r="B13" s="297"/>
      <c r="C13" s="298"/>
      <c r="D13" s="294"/>
      <c r="E13" s="292"/>
      <c r="F13" s="331"/>
      <c r="G13" s="291"/>
    </row>
    <row r="14" spans="1:7" ht="10.5" customHeight="1">
      <c r="A14" s="295" t="s">
        <v>14</v>
      </c>
      <c r="B14" s="296">
        <v>16</v>
      </c>
      <c r="C14" s="298" t="str">
        <f>VLOOKUP(B14,'пр.взв'!B7:G82,2,FALSE)</f>
        <v>Ануев Павел Петрович</v>
      </c>
      <c r="D14" s="294" t="str">
        <f>VLOOKUP(B14,'пр.взв'!B7:G82,3,FALSE)</f>
        <v>03.09.1993, КМС</v>
      </c>
      <c r="E14" s="292" t="str">
        <f>VLOOKUP(B14,'пр.взв'!B7:G82,4,FALSE)</f>
        <v>СФО, р. Бурятия</v>
      </c>
      <c r="F14" s="331">
        <f>VLOOKUP(B14,'пр.взв'!B7:G82,5,FALSE)</f>
        <v>0</v>
      </c>
      <c r="G14" s="291" t="str">
        <f>VLOOKUP(B14,'пр.взв'!B7:G82,6,FALSE)</f>
        <v>Санжиев Т.Ш. Салданов К.В.</v>
      </c>
    </row>
    <row r="15" spans="1:7" ht="10.5" customHeight="1">
      <c r="A15" s="295"/>
      <c r="B15" s="297"/>
      <c r="C15" s="298"/>
      <c r="D15" s="294"/>
      <c r="E15" s="292"/>
      <c r="F15" s="331"/>
      <c r="G15" s="291"/>
    </row>
    <row r="16" spans="1:7" ht="10.5" customHeight="1">
      <c r="A16" s="295" t="s">
        <v>15</v>
      </c>
      <c r="B16" s="296">
        <v>29</v>
      </c>
      <c r="C16" s="298" t="str">
        <f>VLOOKUP(B16,'пр.взв'!B7:G82,2,FALSE)</f>
        <v>Боровский Сергей Юрьевич</v>
      </c>
      <c r="D16" s="294" t="str">
        <f>VLOOKUP(B16,'пр.взв'!B7:G82,3,FALSE)</f>
        <v>19.12.1992,  1р</v>
      </c>
      <c r="E16" s="292" t="str">
        <f>VLOOKUP(B16,'пр.взв'!B7:G82,4,FALSE)</f>
        <v>СФО, Новосибирская, Болотнов</v>
      </c>
      <c r="F16" s="293" t="str">
        <f>VLOOKUP(B16,'пр.взв'!B7:G82,5,FALSE)</f>
        <v>019973</v>
      </c>
      <c r="G16" s="291" t="str">
        <f>VLOOKUP(B16,'пр.взв'!B7:G82,6,FALSE)</f>
        <v>Федосеенко О.А.  Карпов С.Н.</v>
      </c>
    </row>
    <row r="17" spans="1:7" ht="10.5" customHeight="1">
      <c r="A17" s="295"/>
      <c r="B17" s="297"/>
      <c r="C17" s="298"/>
      <c r="D17" s="294"/>
      <c r="E17" s="292"/>
      <c r="F17" s="293"/>
      <c r="G17" s="291"/>
    </row>
    <row r="18" spans="1:7" ht="10.5" customHeight="1">
      <c r="A18" s="295" t="s">
        <v>16</v>
      </c>
      <c r="B18" s="296">
        <v>1</v>
      </c>
      <c r="C18" s="298" t="str">
        <f>VLOOKUP(B18,'пр.взв'!B7:G82,2,FALSE)</f>
        <v>Аратин Амаду Васильевич</v>
      </c>
      <c r="D18" s="294" t="str">
        <f>VLOOKUP(B18,'пр.взв'!B7:G82,3,FALSE)</f>
        <v>12.08.1992,  1р</v>
      </c>
      <c r="E18" s="292" t="str">
        <f>VLOOKUP(B18,'пр.взв'!B7:G82,4,FALSE)</f>
        <v>СФО, р. Алтай</v>
      </c>
      <c r="F18" s="293" t="str">
        <f>VLOOKUP(B18,'пр.взв'!B7:G82,5,FALSE)</f>
        <v>016980004</v>
      </c>
      <c r="G18" s="291" t="str">
        <f>VLOOKUP(B18,'пр.взв'!B7:G82,6,FALSE)</f>
        <v>Яйтаков А.М.</v>
      </c>
    </row>
    <row r="19" spans="1:7" ht="10.5" customHeight="1">
      <c r="A19" s="295"/>
      <c r="B19" s="297"/>
      <c r="C19" s="298"/>
      <c r="D19" s="294"/>
      <c r="E19" s="292"/>
      <c r="F19" s="293"/>
      <c r="G19" s="291"/>
    </row>
    <row r="20" spans="1:7" ht="10.5" customHeight="1">
      <c r="A20" s="295" t="s">
        <v>17</v>
      </c>
      <c r="B20" s="296">
        <v>20</v>
      </c>
      <c r="C20" s="298" t="str">
        <f>VLOOKUP(B20,'пр.взв'!B7:G82,2,FALSE)</f>
        <v>Кудачин Вадим Владимирович</v>
      </c>
      <c r="D20" s="294" t="str">
        <f>VLOOKUP(B20,'пр.взв'!B7:G82,3,FALSE)</f>
        <v>14.06.1993,  1р</v>
      </c>
      <c r="E20" s="292" t="str">
        <f>VLOOKUP(B20,'пр.взв'!B7:G82,4,FALSE)</f>
        <v>СФО, р. Алтай</v>
      </c>
      <c r="F20" s="331">
        <f>VLOOKUP(B20,'пр.взв'!B7:G82,5,FALSE)</f>
        <v>0</v>
      </c>
      <c r="G20" s="291" t="str">
        <f>VLOOKUP(B20,'пр.взв'!B7:G82,6,FALSE)</f>
        <v>Яйтаков А.М.</v>
      </c>
    </row>
    <row r="21" spans="1:7" ht="10.5" customHeight="1">
      <c r="A21" s="295"/>
      <c r="B21" s="297"/>
      <c r="C21" s="298"/>
      <c r="D21" s="294"/>
      <c r="E21" s="292"/>
      <c r="F21" s="331"/>
      <c r="G21" s="291"/>
    </row>
    <row r="22" spans="1:7" ht="10.5" customHeight="1">
      <c r="A22" s="295" t="s">
        <v>18</v>
      </c>
      <c r="B22" s="296">
        <v>23</v>
      </c>
      <c r="C22" s="298" t="str">
        <f>VLOOKUP(B22,'пр.взв'!B7:G82,2,FALSE)</f>
        <v>Заречнев Роман Витальевич</v>
      </c>
      <c r="D22" s="294" t="str">
        <f>VLOOKUP(B22,'пр.взв'!B7:G82,3,FALSE)</f>
        <v>15.08.1993,  1р</v>
      </c>
      <c r="E22" s="292" t="str">
        <f>VLOOKUP(B22,'пр.взв'!B7:G82,4,FALSE)</f>
        <v>СФО, Алтайский, Заринск, МО</v>
      </c>
      <c r="F22" s="293" t="str">
        <f>VLOOKUP(B22,'пр.взв'!B7:G82,5,FALSE)</f>
        <v>014539022</v>
      </c>
      <c r="G22" s="291" t="str">
        <f>VLOOKUP(B22,'пр.взв'!B7:G82,6,FALSE)</f>
        <v>Зайцев В.С.</v>
      </c>
    </row>
    <row r="23" spans="1:7" ht="10.5" customHeight="1">
      <c r="A23" s="295"/>
      <c r="B23" s="297"/>
      <c r="C23" s="298"/>
      <c r="D23" s="294"/>
      <c r="E23" s="292"/>
      <c r="F23" s="293"/>
      <c r="G23" s="291"/>
    </row>
    <row r="24" spans="1:7" ht="10.5" customHeight="1">
      <c r="A24" s="295" t="s">
        <v>19</v>
      </c>
      <c r="B24" s="296">
        <v>30</v>
      </c>
      <c r="C24" s="298" t="str">
        <f>VLOOKUP(B24,'пр.взв'!B7:G82,2,FALSE)</f>
        <v>Анчин Тодрай Николаевич</v>
      </c>
      <c r="D24" s="294" t="str">
        <f>VLOOKUP(B24,'пр.взв'!B7:G82,3,FALSE)</f>
        <v>01.01.1992,  2юн</v>
      </c>
      <c r="E24" s="292" t="str">
        <f>VLOOKUP(B24,'пр.взв'!B7:G82,4,FALSE)</f>
        <v>СФО, р. Алтай</v>
      </c>
      <c r="F24" s="331">
        <f>VLOOKUP(B24,'пр.взв'!B7:G82,5,FALSE)</f>
        <v>0</v>
      </c>
      <c r="G24" s="291" t="str">
        <f>VLOOKUP(B24,'пр.взв'!B7:G82,6,FALSE)</f>
        <v>Чалчушев</v>
      </c>
    </row>
    <row r="25" spans="1:7" ht="10.5" customHeight="1">
      <c r="A25" s="295"/>
      <c r="B25" s="297"/>
      <c r="C25" s="298"/>
      <c r="D25" s="294"/>
      <c r="E25" s="292"/>
      <c r="F25" s="331"/>
      <c r="G25" s="291"/>
    </row>
    <row r="26" spans="1:7" ht="10.5" customHeight="1">
      <c r="A26" s="295" t="s">
        <v>213</v>
      </c>
      <c r="B26" s="296">
        <v>3</v>
      </c>
      <c r="C26" s="298" t="str">
        <f>VLOOKUP(B26,'пр.взв'!B7:G82,2,FALSE)</f>
        <v>Федоров Евгений Александрович</v>
      </c>
      <c r="D26" s="294" t="str">
        <f>VLOOKUP(B26,'пр.взв'!B7:G82,3,FALSE)</f>
        <v>11.04.1993,  1р</v>
      </c>
      <c r="E26" s="292" t="str">
        <f>VLOOKUP(B26,'пр.взв'!B7:G82,4,FALSE)</f>
        <v>СФО, Новосибирская, Болотнов</v>
      </c>
      <c r="F26" s="331">
        <f>VLOOKUP(B26,'пр.взв'!B7:G82,5,FALSE)</f>
        <v>0</v>
      </c>
      <c r="G26" s="291" t="str">
        <f>VLOOKUP(B26,'пр.взв'!B7:G82,6,FALSE)</f>
        <v>Янковский С.В.</v>
      </c>
    </row>
    <row r="27" spans="1:7" ht="10.5" customHeight="1">
      <c r="A27" s="295"/>
      <c r="B27" s="297"/>
      <c r="C27" s="298"/>
      <c r="D27" s="294"/>
      <c r="E27" s="292"/>
      <c r="F27" s="331"/>
      <c r="G27" s="291"/>
    </row>
    <row r="28" spans="1:7" ht="10.5" customHeight="1">
      <c r="A28" s="295" t="s">
        <v>20</v>
      </c>
      <c r="B28" s="296">
        <v>11</v>
      </c>
      <c r="C28" s="298" t="str">
        <f>VLOOKUP(B28,'пр.взв'!B7:G82,2,FALSE)</f>
        <v>Шабров Никита Юрьевич</v>
      </c>
      <c r="D28" s="294" t="str">
        <f>VLOOKUP(B28,'пр.взв'!B7:G82,3,FALSE)</f>
        <v>16.01.1993,  1р</v>
      </c>
      <c r="E28" s="292" t="str">
        <f>VLOOKUP(B28,'пр.взв'!B7:G82,4,FALSE)</f>
        <v>СФО, Иркутская, Усть-Кут</v>
      </c>
      <c r="F28" s="331">
        <f>VLOOKUP(B28,'пр.взв'!B7:G82,5,FALSE)</f>
        <v>0</v>
      </c>
      <c r="G28" s="291" t="str">
        <f>VLOOKUP(B28,'пр.взв'!B7:G82,6,FALSE)</f>
        <v>Еловский Е.А.</v>
      </c>
    </row>
    <row r="29" spans="1:7" ht="10.5" customHeight="1">
      <c r="A29" s="295"/>
      <c r="B29" s="297"/>
      <c r="C29" s="298"/>
      <c r="D29" s="294"/>
      <c r="E29" s="292"/>
      <c r="F29" s="331"/>
      <c r="G29" s="291"/>
    </row>
    <row r="30" spans="1:7" ht="10.5" customHeight="1">
      <c r="A30" s="295" t="s">
        <v>38</v>
      </c>
      <c r="B30" s="296">
        <v>6</v>
      </c>
      <c r="C30" s="298" t="str">
        <f>VLOOKUP(B30,'пр.взв'!B7:G82,2,FALSE)</f>
        <v>Новиков Вячеслав Владимирович</v>
      </c>
      <c r="D30" s="294" t="str">
        <f>VLOOKUP(B30,'пр.взв'!B7:G82,3,FALSE)</f>
        <v>21.09.1994,  1р</v>
      </c>
      <c r="E30" s="292" t="str">
        <f>VLOOKUP(B30,'пр.взв'!B7:G82,4,FALSE)</f>
        <v>СФО, Кемеровская, Новокузнецк, ПР</v>
      </c>
      <c r="F30" s="293" t="str">
        <f>VLOOKUP(B30,'пр.взв'!B7:G82,5,FALSE)</f>
        <v>014567</v>
      </c>
      <c r="G30" s="291" t="str">
        <f>VLOOKUP(B30,'пр.взв'!B7:G82,6,FALSE)</f>
        <v>Тишкевич И.В.</v>
      </c>
    </row>
    <row r="31" spans="1:14" ht="10.5" customHeight="1">
      <c r="A31" s="295"/>
      <c r="B31" s="297"/>
      <c r="C31" s="298"/>
      <c r="D31" s="294"/>
      <c r="E31" s="292"/>
      <c r="F31" s="293"/>
      <c r="G31" s="291"/>
      <c r="H31" s="6"/>
      <c r="I31" s="6"/>
      <c r="J31" s="6"/>
      <c r="L31" s="6"/>
      <c r="M31" s="6"/>
      <c r="N31" s="6"/>
    </row>
    <row r="32" spans="1:14" ht="10.5" customHeight="1">
      <c r="A32" s="295" t="s">
        <v>39</v>
      </c>
      <c r="B32" s="296">
        <v>21</v>
      </c>
      <c r="C32" s="298" t="str">
        <f>VLOOKUP(B32,'пр.взв'!B7:G82,2,FALSE)</f>
        <v>Суродин Виктор Олегович</v>
      </c>
      <c r="D32" s="294" t="str">
        <f>VLOOKUP(B32,'пр.взв'!B7:G82,3,FALSE)</f>
        <v>31.01.1992,  1р</v>
      </c>
      <c r="E32" s="292" t="str">
        <f>VLOOKUP(B32,'пр.взв'!B7:G82,4,FALSE)</f>
        <v>СФО, Кемеровская, Новокузнецк, ПР</v>
      </c>
      <c r="F32" s="293" t="str">
        <f>VLOOKUP(B32,'пр.взв'!B7:G82,5,FALSE)</f>
        <v>008788</v>
      </c>
      <c r="G32" s="291" t="str">
        <f>VLOOKUP(B32,'пр.взв'!B7:G82,6,FALSE)</f>
        <v>Кызлаков Л.А.</v>
      </c>
      <c r="H32" s="6"/>
      <c r="I32" s="6"/>
      <c r="J32" s="6"/>
      <c r="L32" s="6"/>
      <c r="M32" s="6"/>
      <c r="N32" s="6"/>
    </row>
    <row r="33" spans="1:14" ht="10.5" customHeight="1">
      <c r="A33" s="295"/>
      <c r="B33" s="297"/>
      <c r="C33" s="298"/>
      <c r="D33" s="294"/>
      <c r="E33" s="292"/>
      <c r="F33" s="293"/>
      <c r="G33" s="291"/>
      <c r="H33" s="6"/>
      <c r="I33" s="6"/>
      <c r="J33" s="6"/>
      <c r="L33" s="6"/>
      <c r="M33" s="6"/>
      <c r="N33" s="6"/>
    </row>
    <row r="34" spans="1:7" ht="10.5" customHeight="1">
      <c r="A34" s="295" t="s">
        <v>40</v>
      </c>
      <c r="B34" s="296">
        <v>15</v>
      </c>
      <c r="C34" s="298" t="str">
        <f>VLOOKUP(B34,'пр.взв'!B7:G82,2,FALSE)</f>
        <v>Фареян Мураз Валерикович</v>
      </c>
      <c r="D34" s="294" t="str">
        <f>VLOOKUP(B34,'пр.взв'!B33:G110,3,FALSE)</f>
        <v>14.01.1993, КМС</v>
      </c>
      <c r="E34" s="292" t="str">
        <f>VLOOKUP(B34,'пр.взв'!B7:G82,4,FALSE)</f>
        <v>СФО, Новосибирская, Болотное</v>
      </c>
      <c r="F34" s="293" t="str">
        <f>VLOOKUP(B34,'пр.взв'!B7:G82,5,FALSE)</f>
        <v>019978054</v>
      </c>
      <c r="G34" s="291" t="str">
        <f>VLOOKUP(B34,'пр.взв'!B7:G82,6,FALSE)</f>
        <v>Орлов А.А.</v>
      </c>
    </row>
    <row r="35" spans="1:7" ht="10.5" customHeight="1">
      <c r="A35" s="295"/>
      <c r="B35" s="297"/>
      <c r="C35" s="298"/>
      <c r="D35" s="294"/>
      <c r="E35" s="292"/>
      <c r="F35" s="293"/>
      <c r="G35" s="291"/>
    </row>
    <row r="36" spans="1:7" ht="10.5" customHeight="1">
      <c r="A36" s="295" t="s">
        <v>41</v>
      </c>
      <c r="B36" s="296">
        <v>24</v>
      </c>
      <c r="C36" s="298" t="str">
        <f>VLOOKUP(B36,'пр.взв'!B7:G82,2,FALSE)</f>
        <v>Кудайбергеков Иван Александрович</v>
      </c>
      <c r="D36" s="294" t="str">
        <f>VLOOKUP(B36,'пр.взв'!B7:G82,3,FALSE)</f>
        <v>07.07.1993,  1р</v>
      </c>
      <c r="E36" s="292" t="str">
        <f>VLOOKUP(B36,'пр.взв'!B7:G82,4,FALSE)</f>
        <v>СФО, р. Алтай</v>
      </c>
      <c r="F36" s="331">
        <f>VLOOKUP(B36,'пр.взв'!B7:G82,5,FALSE)</f>
        <v>0</v>
      </c>
      <c r="G36" s="291" t="str">
        <f>VLOOKUP(B36,'пр.взв'!B7:G82,6,FALSE)</f>
        <v>Яйтаков А.М.</v>
      </c>
    </row>
    <row r="37" spans="1:7" ht="10.5" customHeight="1">
      <c r="A37" s="295"/>
      <c r="B37" s="297"/>
      <c r="C37" s="298"/>
      <c r="D37" s="294"/>
      <c r="E37" s="292"/>
      <c r="F37" s="331"/>
      <c r="G37" s="291"/>
    </row>
    <row r="38" spans="1:7" ht="10.5" customHeight="1">
      <c r="A38" s="295" t="s">
        <v>42</v>
      </c>
      <c r="B38" s="296">
        <v>10</v>
      </c>
      <c r="C38" s="298" t="str">
        <f>VLOOKUP(B38,'пр.взв'!B7:G82,2,FALSE)</f>
        <v>Абдусалямов Роман Мураджакович</v>
      </c>
      <c r="D38" s="294" t="str">
        <f>VLOOKUP(B38,'пр.взв'!B7:G82,3,FALSE)</f>
        <v>29.03.1993,  1р</v>
      </c>
      <c r="E38" s="292" t="str">
        <f>VLOOKUP(B38,'пр.взв'!B7:G82,4,FALSE)</f>
        <v>СФО, Алтайский, Славгород</v>
      </c>
      <c r="F38" s="331">
        <f>VLOOKUP(B38,'пр.взв'!B7:G82,5,FALSE)</f>
        <v>0</v>
      </c>
      <c r="G38" s="291" t="str">
        <f>VLOOKUP(B38,'пр.взв'!B7:G82,6,FALSE)</f>
        <v>Дмитриев В.Д.</v>
      </c>
    </row>
    <row r="39" spans="1:7" ht="10.5" customHeight="1">
      <c r="A39" s="295"/>
      <c r="B39" s="297"/>
      <c r="C39" s="298"/>
      <c r="D39" s="294"/>
      <c r="E39" s="292"/>
      <c r="F39" s="331"/>
      <c r="G39" s="291"/>
    </row>
    <row r="40" spans="1:7" ht="10.5" customHeight="1">
      <c r="A40" s="295" t="s">
        <v>43</v>
      </c>
      <c r="B40" s="296">
        <v>19</v>
      </c>
      <c r="C40" s="298" t="str">
        <f>VLOOKUP(B40,'пр.взв'!B7:G82,2,FALSE)</f>
        <v>Власов Антон Андреевич</v>
      </c>
      <c r="D40" s="294" t="str">
        <f>VLOOKUP(B40,'пр.взв'!B7:G82,3,FALSE)</f>
        <v>01.01.1994,  1р</v>
      </c>
      <c r="E40" s="292" t="str">
        <f>VLOOKUP(B40,'пр.взв'!B7:G82,4,FALSE)</f>
        <v>СФО, Кемеровская, Прокопьевск, МО</v>
      </c>
      <c r="F40" s="293" t="str">
        <f>VLOOKUP(B40,'пр.взв'!B7:G82,5,FALSE)</f>
        <v>014650</v>
      </c>
      <c r="G40" s="291" t="str">
        <f>VLOOKUP(B40,'пр.взв'!B7:G82,6,FALSE)</f>
        <v>Баглаев В.Г.</v>
      </c>
    </row>
    <row r="41" spans="1:7" ht="10.5" customHeight="1">
      <c r="A41" s="295"/>
      <c r="B41" s="297"/>
      <c r="C41" s="298"/>
      <c r="D41" s="294"/>
      <c r="E41" s="292"/>
      <c r="F41" s="293"/>
      <c r="G41" s="291"/>
    </row>
    <row r="42" spans="1:7" ht="10.5" customHeight="1">
      <c r="A42" s="295" t="s">
        <v>44</v>
      </c>
      <c r="B42" s="296">
        <v>31</v>
      </c>
      <c r="C42" s="298" t="str">
        <f>VLOOKUP(B42,'пр.взв'!B7:G82,2,FALSE)</f>
        <v>Климов Руслан Натикович</v>
      </c>
      <c r="D42" s="294" t="str">
        <f>VLOOKUP(B42,'пр.взв'!B7:G82,3,FALSE)</f>
        <v>22.02.1993, КМС</v>
      </c>
      <c r="E42" s="292" t="str">
        <f>VLOOKUP(B42,'пр.взв'!B7:G82,4,FALSE)</f>
        <v>СФО, р. Бурятия</v>
      </c>
      <c r="F42" s="331">
        <f>VLOOKUP(B42,'пр.взв'!B7:G82,5,FALSE)</f>
        <v>0</v>
      </c>
      <c r="G42" s="291" t="str">
        <f>VLOOKUP(B42,'пр.взв'!B7:G82,6,FALSE)</f>
        <v>Санжиев Т.Ш. Салданов К.В.</v>
      </c>
    </row>
    <row r="43" spans="1:7" ht="10.5" customHeight="1">
      <c r="A43" s="295"/>
      <c r="B43" s="297"/>
      <c r="C43" s="298"/>
      <c r="D43" s="294"/>
      <c r="E43" s="292"/>
      <c r="F43" s="331"/>
      <c r="G43" s="291"/>
    </row>
    <row r="44" spans="1:7" ht="10.5" customHeight="1">
      <c r="A44" s="295" t="s">
        <v>214</v>
      </c>
      <c r="B44" s="296">
        <v>4</v>
      </c>
      <c r="C44" s="298" t="str">
        <f>VLOOKUP(B44,'пр.взв'!B7:G82,2,FALSE)</f>
        <v>Саакян Оганнес Варданович</v>
      </c>
      <c r="D44" s="294" t="str">
        <f>VLOOKUP(B44,'пр.взв'!B7:G82,3,FALSE)</f>
        <v>26.01.1993,     1 р</v>
      </c>
      <c r="E44" s="292" t="str">
        <f>VLOOKUP(B44,'пр.взв'!B7:G82,4,FALSE)</f>
        <v>СФО, Красноярский, Северо-Енисейск, МО</v>
      </c>
      <c r="F44" s="331">
        <f>VLOOKUP(B44,'пр.взв'!B7:G82,5,FALSE)</f>
        <v>0</v>
      </c>
      <c r="G44" s="291" t="str">
        <f>VLOOKUP(B44,'пр.взв'!B7:G82,6,FALSE)</f>
        <v>Григорьев С.С.</v>
      </c>
    </row>
    <row r="45" spans="1:7" ht="10.5" customHeight="1">
      <c r="A45" s="295"/>
      <c r="B45" s="297"/>
      <c r="C45" s="298"/>
      <c r="D45" s="294"/>
      <c r="E45" s="292"/>
      <c r="F45" s="331"/>
      <c r="G45" s="291"/>
    </row>
    <row r="46" spans="1:7" ht="10.5" customHeight="1">
      <c r="A46" s="295" t="s">
        <v>45</v>
      </c>
      <c r="B46" s="296">
        <v>22</v>
      </c>
      <c r="C46" s="298" t="str">
        <f>VLOOKUP(B46,'пр.взв'!B7:G82,2,FALSE)</f>
        <v>Бутрин Виктор Вадимович</v>
      </c>
      <c r="D46" s="294" t="str">
        <f>VLOOKUP(B46,'пр.взв'!B7:G82,3,FALSE)</f>
        <v>02.03.1993,  2юн</v>
      </c>
      <c r="E46" s="292" t="str">
        <f>VLOOKUP(B46,'пр.взв'!B7:G82,4,FALSE)</f>
        <v>СФО, Новосибирская</v>
      </c>
      <c r="F46" s="331">
        <f>VLOOKUP(B46,'пр.взв'!B7:G82,5,FALSE)</f>
        <v>0</v>
      </c>
      <c r="G46" s="291" t="str">
        <f>VLOOKUP(B46,'пр.взв'!B7:G82,6,FALSE)</f>
        <v>Брыков И.А.</v>
      </c>
    </row>
    <row r="47" spans="1:7" ht="10.5" customHeight="1">
      <c r="A47" s="295"/>
      <c r="B47" s="297"/>
      <c r="C47" s="298"/>
      <c r="D47" s="294"/>
      <c r="E47" s="292"/>
      <c r="F47" s="331"/>
      <c r="G47" s="291"/>
    </row>
    <row r="48" spans="1:7" ht="10.5" customHeight="1">
      <c r="A48" s="295" t="s">
        <v>46</v>
      </c>
      <c r="B48" s="296">
        <v>13</v>
      </c>
      <c r="C48" s="298" t="str">
        <f>VLOOKUP(B48,'пр.взв'!B7:G82,2,FALSE)</f>
        <v>Тыдыков Эркемен Арсентьевич</v>
      </c>
      <c r="D48" s="294" t="str">
        <f>VLOOKUP(B48,'пр.взв'!B7:G82,3,FALSE)</f>
        <v>15.12.1992,  2юн</v>
      </c>
      <c r="E48" s="292" t="str">
        <f>VLOOKUP(B48,'пр.взв'!B7:G82,4,FALSE)</f>
        <v>СФО, р. Алтай</v>
      </c>
      <c r="F48" s="331">
        <f>VLOOKUP(B48,'пр.взв'!B7:G82,5,FALSE)</f>
        <v>0</v>
      </c>
      <c r="G48" s="291" t="str">
        <f>VLOOKUP(B48,'пр.взв'!B7:G82,6,FALSE)</f>
        <v>Качашев</v>
      </c>
    </row>
    <row r="49" spans="1:7" ht="10.5" customHeight="1">
      <c r="A49" s="295"/>
      <c r="B49" s="297"/>
      <c r="C49" s="298"/>
      <c r="D49" s="294"/>
      <c r="E49" s="292"/>
      <c r="F49" s="331"/>
      <c r="G49" s="291"/>
    </row>
    <row r="50" spans="1:7" ht="10.5" customHeight="1">
      <c r="A50" s="295" t="s">
        <v>47</v>
      </c>
      <c r="B50" s="296">
        <v>28</v>
      </c>
      <c r="C50" s="298" t="str">
        <f>VLOOKUP(B50,'пр.взв'!B7:G82,2,FALSE)</f>
        <v>Желкамбаев Серик Кайдарбекулы</v>
      </c>
      <c r="D50" s="294" t="str">
        <f>VLOOKUP(B50,'пр.взв'!B7:G82,3,FALSE)</f>
        <v>08.04.1993,  1р</v>
      </c>
      <c r="E50" s="292" t="str">
        <f>VLOOKUP(B50,'пр.взв'!B7:G82,4,FALSE)</f>
        <v>СФО, р. Алтай</v>
      </c>
      <c r="F50" s="331">
        <f>VLOOKUP(B50,'пр.взв'!B7:G82,5,FALSE)</f>
        <v>0</v>
      </c>
      <c r="G50" s="291" t="str">
        <f>VLOOKUP(B50,'пр.взв'!B7:G82,6,FALSE)</f>
        <v>Акчалов</v>
      </c>
    </row>
    <row r="51" spans="1:7" ht="10.5" customHeight="1">
      <c r="A51" s="295"/>
      <c r="B51" s="297"/>
      <c r="C51" s="298"/>
      <c r="D51" s="294"/>
      <c r="E51" s="292"/>
      <c r="F51" s="331"/>
      <c r="G51" s="291"/>
    </row>
    <row r="52" spans="1:7" ht="10.5" customHeight="1">
      <c r="A52" s="295" t="s">
        <v>48</v>
      </c>
      <c r="B52" s="296">
        <v>2</v>
      </c>
      <c r="C52" s="298" t="str">
        <f>VLOOKUP(B52,'пр.взв'!B7:G82,2,FALSE)</f>
        <v>Ондар Начын Салимович</v>
      </c>
      <c r="D52" s="294" t="str">
        <f>VLOOKUP(B52,'пр.взв'!B7:G82,3,FALSE)</f>
        <v>28.09.1992,  1р</v>
      </c>
      <c r="E52" s="292" t="str">
        <f>VLOOKUP(B52,'пр.взв'!B7:G82,4,FALSE)</f>
        <v>СФО, р.Тыва, Кызыл, МО</v>
      </c>
      <c r="F52" s="331">
        <f>VLOOKUP(B52,'пр.взв'!B7:G82,5,FALSE)</f>
        <v>0</v>
      </c>
      <c r="G52" s="291" t="str">
        <f>VLOOKUP(B52,'пр.взв'!B7:G82,6,FALSE)</f>
        <v>Лоовай Д.Д.</v>
      </c>
    </row>
    <row r="53" spans="1:7" ht="10.5" customHeight="1">
      <c r="A53" s="295"/>
      <c r="B53" s="297"/>
      <c r="C53" s="298"/>
      <c r="D53" s="294"/>
      <c r="E53" s="292"/>
      <c r="F53" s="331"/>
      <c r="G53" s="291"/>
    </row>
    <row r="54" spans="1:7" ht="10.5" customHeight="1">
      <c r="A54" s="295" t="s">
        <v>49</v>
      </c>
      <c r="B54" s="296">
        <v>9</v>
      </c>
      <c r="C54" s="298" t="str">
        <f>VLOOKUP(B54,'пр.взв'!B7:G82,2,FALSE)</f>
        <v>Тайляшев Тимур Уладиславовоч</v>
      </c>
      <c r="D54" s="294" t="str">
        <f>VLOOKUP(B54,'пр.взв'!B7:G82,3,FALSE)</f>
        <v>23.07.1994,  1р</v>
      </c>
      <c r="E54" s="292" t="str">
        <f>VLOOKUP(B54,'пр.взв'!B7:G82,4,FALSE)</f>
        <v>СФО, р. Алтай</v>
      </c>
      <c r="F54" s="331">
        <f>VLOOKUP(B54,'пр.взв'!B7:G82,5,FALSE)</f>
        <v>0</v>
      </c>
      <c r="G54" s="291" t="str">
        <f>VLOOKUP(B54,'пр.взв'!B7:G82,6,FALSE)</f>
        <v>Епиков Б.Б.</v>
      </c>
    </row>
    <row r="55" spans="1:7" ht="10.5" customHeight="1">
      <c r="A55" s="295"/>
      <c r="B55" s="297"/>
      <c r="C55" s="298"/>
      <c r="D55" s="294"/>
      <c r="E55" s="292"/>
      <c r="F55" s="331"/>
      <c r="G55" s="291"/>
    </row>
    <row r="56" spans="1:7" ht="10.5" customHeight="1">
      <c r="A56" s="295" t="s">
        <v>50</v>
      </c>
      <c r="B56" s="296">
        <v>8</v>
      </c>
      <c r="C56" s="298" t="str">
        <f>VLOOKUP(B56,'пр.взв'!B7:G82,2,FALSE)</f>
        <v>Асканаков Василий Рафаилович</v>
      </c>
      <c r="D56" s="294" t="str">
        <f>VLOOKUP(B56,'пр.взв'!B7:G82,3,FALSE)</f>
        <v>05.06.1993,  2р</v>
      </c>
      <c r="E56" s="292" t="str">
        <f>VLOOKUP(B56,'пр.взв'!B7:G82,4,FALSE)</f>
        <v>СФО, р. Алтай</v>
      </c>
      <c r="F56" s="331">
        <f>VLOOKUP(B56,'пр.взв'!B7:G82,5,FALSE)</f>
        <v>0</v>
      </c>
      <c r="G56" s="291" t="str">
        <f>VLOOKUP(B56,'пр.взв'!B7:G82,6,FALSE)</f>
        <v>Яйтаков А.М.</v>
      </c>
    </row>
    <row r="57" spans="1:9" ht="10.5" customHeight="1">
      <c r="A57" s="295"/>
      <c r="B57" s="297"/>
      <c r="C57" s="298"/>
      <c r="D57" s="294"/>
      <c r="E57" s="292"/>
      <c r="F57" s="331"/>
      <c r="G57" s="291"/>
      <c r="I57" t="s">
        <v>215</v>
      </c>
    </row>
    <row r="58" spans="1:7" ht="10.5" customHeight="1">
      <c r="A58" s="295" t="s">
        <v>51</v>
      </c>
      <c r="B58" s="296">
        <v>14</v>
      </c>
      <c r="C58" s="298" t="str">
        <f>VLOOKUP(B58,'пр.взв'!B7:G82,2,FALSE)</f>
        <v>Калашников Захар Юрьевич</v>
      </c>
      <c r="D58" s="294" t="str">
        <f>VLOOKUP(B58,'пр.взв'!B7:G82,3,FALSE)</f>
        <v>30.11.1994,  2юн</v>
      </c>
      <c r="E58" s="292" t="str">
        <f>VLOOKUP(B58,'пр.взв'!B7:G82,4,FALSE)</f>
        <v>СФО, Кемеровская, Новокузнецк, МО</v>
      </c>
      <c r="F58" s="331">
        <f>VLOOKUP(B58,'пр.взв'!B7:G82,5,FALSE)</f>
        <v>0</v>
      </c>
      <c r="G58" s="291" t="str">
        <f>VLOOKUP(B58,'пр.взв'!B7:G82,6,FALSE)</f>
        <v>Абрамов В.М.</v>
      </c>
    </row>
    <row r="59" spans="1:7" ht="10.5" customHeight="1">
      <c r="A59" s="295"/>
      <c r="B59" s="297"/>
      <c r="C59" s="298"/>
      <c r="D59" s="294"/>
      <c r="E59" s="292"/>
      <c r="F59" s="331"/>
      <c r="G59" s="291"/>
    </row>
    <row r="60" spans="1:7" ht="10.5" customHeight="1">
      <c r="A60" s="295" t="s">
        <v>52</v>
      </c>
      <c r="B60" s="296">
        <v>17</v>
      </c>
      <c r="C60" s="298" t="str">
        <f>VLOOKUP(B60,'пр.взв'!B7:G82,2,FALSE)</f>
        <v>Вяткин Кирилл Олегович</v>
      </c>
      <c r="D60" s="294" t="str">
        <f>VLOOKUP(B60,'пр.взв'!B7:G82,3,FALSE)</f>
        <v>7.09.1993,   1р</v>
      </c>
      <c r="E60" s="292" t="str">
        <f>VLOOKUP(B60,'пр.взв'!B7:G82,4,FALSE)</f>
        <v>СФО, Томская, Стрижевой</v>
      </c>
      <c r="F60" s="331">
        <f>VLOOKUP(B60,'пр.взв'!B7:G82,5,FALSE)</f>
        <v>0</v>
      </c>
      <c r="G60" s="291" t="str">
        <f>VLOOKUP(B60,'пр.взв'!B7:G82,6,FALSE)</f>
        <v>Кузин Д.А.</v>
      </c>
    </row>
    <row r="61" spans="1:7" ht="10.5" customHeight="1">
      <c r="A61" s="295"/>
      <c r="B61" s="297"/>
      <c r="C61" s="298"/>
      <c r="D61" s="294"/>
      <c r="E61" s="292"/>
      <c r="F61" s="331"/>
      <c r="G61" s="291"/>
    </row>
    <row r="62" spans="1:7" ht="10.5" customHeight="1">
      <c r="A62" s="295" t="s">
        <v>53</v>
      </c>
      <c r="B62" s="296">
        <v>23</v>
      </c>
      <c r="C62" s="298" t="str">
        <f>VLOOKUP(B62,'пр.взв'!B7:G82,2,FALSE)</f>
        <v>Заречнев Роман Витальевич</v>
      </c>
      <c r="D62" s="294" t="str">
        <f>VLOOKUP(B62,'пр.взв'!B7:G82,3,FALSE)</f>
        <v>15.08.1993,  1р</v>
      </c>
      <c r="E62" s="292" t="str">
        <f>VLOOKUP(B62,'пр.взв'!B7:G82,4,FALSE)</f>
        <v>СФО, Алтайский, Заринск, МО</v>
      </c>
      <c r="F62" s="293" t="str">
        <f>VLOOKUP(B62,'пр.взв'!B7:G82,5,FALSE)</f>
        <v>014539022</v>
      </c>
      <c r="G62" s="291" t="str">
        <f>VLOOKUP(B62,'пр.взв'!B7:G82,6,FALSE)</f>
        <v>Зайцев В.С.</v>
      </c>
    </row>
    <row r="63" spans="1:7" ht="10.5" customHeight="1">
      <c r="A63" s="295"/>
      <c r="B63" s="297"/>
      <c r="C63" s="298"/>
      <c r="D63" s="294"/>
      <c r="E63" s="292"/>
      <c r="F63" s="293"/>
      <c r="G63" s="291"/>
    </row>
    <row r="64" spans="1:7" ht="10.5" customHeight="1">
      <c r="A64" s="295" t="s">
        <v>54</v>
      </c>
      <c r="B64" s="296">
        <v>26</v>
      </c>
      <c r="C64" s="298" t="str">
        <f>VLOOKUP(B64,'пр.взв'!B9:G84,2,FALSE)</f>
        <v>Мокрогузов Сергей Викторович</v>
      </c>
      <c r="D64" s="294" t="str">
        <f>VLOOKUP(B64,'пр.взв'!B9:G84,3,FALSE)</f>
        <v>03.03.1992,  1р</v>
      </c>
      <c r="E64" s="292" t="str">
        <f>VLOOKUP(B64,'пр.взв'!B9:G84,4,FALSE)</f>
        <v>СФО, Красноярский, Лесосибирск</v>
      </c>
      <c r="F64" s="331">
        <f>VLOOKUP(B64,'пр.взв'!B9:G84,5,FALSE)</f>
        <v>0</v>
      </c>
      <c r="G64" s="291" t="str">
        <f>VLOOKUP(B64,'пр.взв'!B9:G84,6,FALSE)</f>
        <v>Галкин В.Ф.    </v>
      </c>
    </row>
    <row r="65" spans="1:7" ht="10.5" customHeight="1">
      <c r="A65" s="295"/>
      <c r="B65" s="297"/>
      <c r="C65" s="298"/>
      <c r="D65" s="294"/>
      <c r="E65" s="292"/>
      <c r="F65" s="331"/>
      <c r="G65" s="291"/>
    </row>
    <row r="66" spans="1:7" ht="10.5" customHeight="1">
      <c r="A66" s="295" t="s">
        <v>55</v>
      </c>
      <c r="B66" s="296">
        <v>5</v>
      </c>
      <c r="C66" s="298" t="str">
        <f>VLOOKUP(B66,'пр.взв'!B7:G82,2,FALSE)</f>
        <v>Малташев Ырысту Сергеевич</v>
      </c>
      <c r="D66" s="294" t="str">
        <f>VLOOKUP(B66,'пр.взв'!B7:G82,3,FALSE)</f>
        <v>12.06.1992,  1р</v>
      </c>
      <c r="E66" s="292" t="str">
        <f>VLOOKUP(B66,'пр.взв'!B7:G82,4,FALSE)</f>
        <v>СФО, р. Алтай</v>
      </c>
      <c r="F66" s="331">
        <f>VLOOKUP(B66,'пр.взв'!B7:G82,5,FALSE)</f>
        <v>0</v>
      </c>
      <c r="G66" s="291" t="str">
        <f>VLOOKUP(B66,'пр.взв'!B7:G82,6,FALSE)</f>
        <v>Ачкунов</v>
      </c>
    </row>
    <row r="67" spans="1:7" ht="10.5" customHeight="1" thickBot="1">
      <c r="A67" s="295"/>
      <c r="B67" s="316"/>
      <c r="C67" s="317"/>
      <c r="D67" s="143"/>
      <c r="E67" s="108"/>
      <c r="F67" s="332"/>
      <c r="G67" s="320"/>
    </row>
    <row r="68" spans="1:26" ht="19.5" customHeight="1">
      <c r="A68" s="44" t="str">
        <f>HYPERLINK('[1]реквизиты'!$A$6)</f>
        <v>Гл. судья, судья МК</v>
      </c>
      <c r="B68" s="48"/>
      <c r="C68" s="48"/>
      <c r="D68" s="49"/>
      <c r="E68" s="51" t="str">
        <f>HYPERLINK('[1]реквизиты'!$G$6)</f>
        <v>А.В.Горбунов</v>
      </c>
      <c r="G68" s="53" t="str">
        <f>HYPERLINK('[1]реквизиты'!$G$7)</f>
        <v>/Омск/</v>
      </c>
      <c r="H68" s="4"/>
      <c r="I68" s="4"/>
      <c r="J68" s="4"/>
      <c r="K68" s="4"/>
      <c r="L68" s="4"/>
      <c r="M68" s="4"/>
      <c r="N68" s="49"/>
      <c r="O68" s="49"/>
      <c r="P68" s="49"/>
      <c r="Q68" s="55"/>
      <c r="R68" s="52"/>
      <c r="S68" s="55"/>
      <c r="T68" s="52"/>
      <c r="U68" s="55"/>
      <c r="W68" s="55"/>
      <c r="X68" s="52"/>
      <c r="Y68" s="37"/>
      <c r="Z68" s="37"/>
    </row>
    <row r="69" spans="1:26" ht="28.5" customHeight="1">
      <c r="A69" s="56" t="str">
        <f>HYPERLINK('[1]реквизиты'!$A$8)</f>
        <v>Гл. секретарь, судья МК</v>
      </c>
      <c r="B69" s="48"/>
      <c r="C69" s="54"/>
      <c r="D69" s="57"/>
      <c r="E69" s="51" t="str">
        <f>HYPERLINK('[1]реквизиты'!$G$8)</f>
        <v>С.М.Трескин</v>
      </c>
      <c r="F69" s="4"/>
      <c r="G69" s="53" t="str">
        <f>HYPERLINK('[1]реквизиты'!$G$9)</f>
        <v>/Бийск/</v>
      </c>
      <c r="H69" s="4"/>
      <c r="I69" s="4"/>
      <c r="J69" s="4"/>
      <c r="K69" s="4"/>
      <c r="L69" s="4"/>
      <c r="M69" s="4"/>
      <c r="N69" s="49"/>
      <c r="O69" s="49"/>
      <c r="P69" s="49"/>
      <c r="Q69" s="55"/>
      <c r="R69" s="52"/>
      <c r="S69" s="55"/>
      <c r="T69" s="52"/>
      <c r="U69" s="55"/>
      <c r="W69" s="55"/>
      <c r="X69" s="52"/>
      <c r="Y69" s="37"/>
      <c r="Z69" s="37"/>
    </row>
    <row r="70" spans="1:13" ht="12.75">
      <c r="A70" s="321"/>
      <c r="B70" s="285"/>
      <c r="C70" s="287"/>
      <c r="D70" s="288"/>
      <c r="E70" s="318"/>
      <c r="F70" s="319"/>
      <c r="G70" s="287"/>
      <c r="H70" s="4"/>
      <c r="I70" s="4"/>
      <c r="J70" s="4"/>
      <c r="K70" s="4"/>
      <c r="L70" s="4"/>
      <c r="M70" s="4"/>
    </row>
    <row r="71" spans="1:13" ht="12.75">
      <c r="A71" s="321"/>
      <c r="B71" s="286"/>
      <c r="C71" s="287"/>
      <c r="D71" s="288"/>
      <c r="E71" s="318"/>
      <c r="F71" s="319"/>
      <c r="G71" s="287"/>
      <c r="H71" s="4"/>
      <c r="I71" s="4"/>
      <c r="J71" s="4"/>
      <c r="K71" s="4"/>
      <c r="L71" s="4"/>
      <c r="M71" s="4"/>
    </row>
    <row r="72" spans="1:10" ht="12.75">
      <c r="A72" s="321"/>
      <c r="B72" s="285"/>
      <c r="C72" s="287"/>
      <c r="D72" s="288"/>
      <c r="E72" s="318"/>
      <c r="F72" s="319"/>
      <c r="G72" s="287"/>
      <c r="H72" s="4"/>
      <c r="I72" s="4"/>
      <c r="J72" s="4"/>
    </row>
    <row r="73" spans="1:10" ht="12.75">
      <c r="A73" s="321"/>
      <c r="B73" s="286"/>
      <c r="C73" s="287"/>
      <c r="D73" s="288"/>
      <c r="E73" s="318"/>
      <c r="F73" s="319"/>
      <c r="G73" s="287"/>
      <c r="H73" s="4"/>
      <c r="I73" s="4"/>
      <c r="J73" s="4"/>
    </row>
    <row r="74" spans="1:10" ht="12.75">
      <c r="A74" s="321"/>
      <c r="B74" s="285"/>
      <c r="C74" s="287"/>
      <c r="D74" s="288"/>
      <c r="E74" s="318"/>
      <c r="F74" s="319"/>
      <c r="G74" s="287"/>
      <c r="H74" s="4"/>
      <c r="I74" s="4"/>
      <c r="J74" s="4"/>
    </row>
    <row r="75" spans="1:10" ht="12.75">
      <c r="A75" s="321"/>
      <c r="B75" s="286"/>
      <c r="C75" s="287"/>
      <c r="D75" s="288"/>
      <c r="E75" s="318"/>
      <c r="F75" s="319"/>
      <c r="G75" s="287"/>
      <c r="H75" s="4"/>
      <c r="I75" s="4"/>
      <c r="J75" s="4"/>
    </row>
    <row r="76" spans="1:10" ht="12.75">
      <c r="A76" s="321"/>
      <c r="B76" s="285"/>
      <c r="C76" s="287"/>
      <c r="D76" s="288"/>
      <c r="E76" s="318"/>
      <c r="F76" s="319"/>
      <c r="G76" s="287"/>
      <c r="H76" s="4"/>
      <c r="I76" s="4"/>
      <c r="J76" s="4"/>
    </row>
    <row r="77" spans="1:10" ht="12.75">
      <c r="A77" s="321"/>
      <c r="B77" s="286"/>
      <c r="C77" s="287"/>
      <c r="D77" s="288"/>
      <c r="E77" s="318"/>
      <c r="F77" s="319"/>
      <c r="G77" s="287"/>
      <c r="H77" s="4"/>
      <c r="I77" s="4"/>
      <c r="J77" s="4"/>
    </row>
    <row r="78" spans="1:10" ht="12.75">
      <c r="A78" s="321"/>
      <c r="B78" s="285"/>
      <c r="C78" s="287"/>
      <c r="D78" s="288"/>
      <c r="E78" s="318"/>
      <c r="F78" s="319"/>
      <c r="G78" s="287"/>
      <c r="H78" s="4"/>
      <c r="I78" s="4"/>
      <c r="J78" s="4"/>
    </row>
    <row r="79" spans="1:10" ht="12.75">
      <c r="A79" s="321"/>
      <c r="B79" s="286"/>
      <c r="C79" s="287"/>
      <c r="D79" s="288"/>
      <c r="E79" s="318"/>
      <c r="F79" s="319"/>
      <c r="G79" s="287"/>
      <c r="H79" s="4"/>
      <c r="I79" s="4"/>
      <c r="J79" s="4"/>
    </row>
    <row r="80" spans="1:10" ht="12.75">
      <c r="A80" s="321"/>
      <c r="B80" s="285"/>
      <c r="C80" s="287"/>
      <c r="D80" s="288"/>
      <c r="E80" s="318"/>
      <c r="F80" s="319"/>
      <c r="G80" s="287"/>
      <c r="H80" s="4"/>
      <c r="I80" s="4"/>
      <c r="J80" s="4"/>
    </row>
    <row r="81" spans="1:10" ht="12.75">
      <c r="A81" s="321"/>
      <c r="B81" s="286"/>
      <c r="C81" s="287"/>
      <c r="D81" s="288"/>
      <c r="E81" s="318"/>
      <c r="F81" s="319"/>
      <c r="G81" s="287"/>
      <c r="H81" s="4"/>
      <c r="I81" s="4"/>
      <c r="J81" s="4"/>
    </row>
    <row r="82" spans="1:10" ht="12.75">
      <c r="A82" s="321"/>
      <c r="B82" s="285"/>
      <c r="C82" s="287"/>
      <c r="D82" s="288"/>
      <c r="E82" s="318"/>
      <c r="F82" s="319"/>
      <c r="G82" s="287"/>
      <c r="H82" s="4"/>
      <c r="I82" s="4"/>
      <c r="J82" s="4"/>
    </row>
    <row r="83" spans="1:10" ht="12.75">
      <c r="A83" s="321"/>
      <c r="B83" s="286"/>
      <c r="C83" s="287"/>
      <c r="D83" s="288"/>
      <c r="E83" s="318"/>
      <c r="F83" s="319"/>
      <c r="G83" s="287"/>
      <c r="H83" s="4"/>
      <c r="I83" s="4"/>
      <c r="J83" s="4"/>
    </row>
    <row r="84" spans="1:10" ht="12.75">
      <c r="A84" s="321"/>
      <c r="B84" s="285"/>
      <c r="C84" s="287"/>
      <c r="D84" s="288"/>
      <c r="E84" s="318"/>
      <c r="F84" s="319"/>
      <c r="G84" s="287"/>
      <c r="H84" s="4"/>
      <c r="I84" s="4"/>
      <c r="J84" s="4"/>
    </row>
    <row r="85" spans="1:10" ht="12.75">
      <c r="A85" s="321"/>
      <c r="B85" s="286"/>
      <c r="C85" s="287"/>
      <c r="D85" s="288"/>
      <c r="E85" s="318"/>
      <c r="F85" s="319"/>
      <c r="G85" s="287"/>
      <c r="H85" s="4"/>
      <c r="I85" s="4"/>
      <c r="J85" s="4"/>
    </row>
    <row r="86" spans="1:10" ht="12.75">
      <c r="A86" s="321"/>
      <c r="B86" s="285"/>
      <c r="C86" s="287"/>
      <c r="D86" s="288"/>
      <c r="E86" s="318"/>
      <c r="F86" s="319"/>
      <c r="G86" s="287"/>
      <c r="H86" s="4"/>
      <c r="I86" s="4"/>
      <c r="J86" s="4"/>
    </row>
    <row r="87" spans="1:10" ht="12.75">
      <c r="A87" s="321"/>
      <c r="B87" s="286"/>
      <c r="C87" s="287"/>
      <c r="D87" s="288"/>
      <c r="E87" s="318"/>
      <c r="F87" s="319"/>
      <c r="G87" s="287"/>
      <c r="H87" s="4"/>
      <c r="I87" s="4"/>
      <c r="J87" s="4"/>
    </row>
    <row r="88" spans="1:10" ht="12.75">
      <c r="A88" s="321"/>
      <c r="B88" s="285"/>
      <c r="C88" s="287"/>
      <c r="D88" s="288"/>
      <c r="E88" s="318"/>
      <c r="F88" s="319"/>
      <c r="G88" s="287"/>
      <c r="H88" s="4"/>
      <c r="I88" s="4"/>
      <c r="J88" s="4"/>
    </row>
    <row r="89" spans="1:10" ht="12.75">
      <c r="A89" s="321"/>
      <c r="B89" s="286"/>
      <c r="C89" s="287"/>
      <c r="D89" s="288"/>
      <c r="E89" s="318"/>
      <c r="F89" s="319"/>
      <c r="G89" s="287"/>
      <c r="H89" s="4"/>
      <c r="I89" s="4"/>
      <c r="J89" s="4"/>
    </row>
    <row r="90" spans="1:10" ht="12.75">
      <c r="A90" s="321"/>
      <c r="B90" s="285"/>
      <c r="C90" s="287"/>
      <c r="D90" s="288"/>
      <c r="E90" s="318"/>
      <c r="F90" s="319"/>
      <c r="G90" s="287"/>
      <c r="H90" s="4"/>
      <c r="I90" s="4"/>
      <c r="J90" s="4"/>
    </row>
    <row r="91" spans="1:10" ht="12.75">
      <c r="A91" s="321"/>
      <c r="B91" s="286"/>
      <c r="C91" s="287"/>
      <c r="D91" s="288"/>
      <c r="E91" s="318"/>
      <c r="F91" s="319"/>
      <c r="G91" s="287"/>
      <c r="H91" s="4"/>
      <c r="I91" s="4"/>
      <c r="J91" s="4"/>
    </row>
    <row r="92" spans="1:10" ht="12.75">
      <c r="A92" s="321"/>
      <c r="B92" s="285"/>
      <c r="C92" s="287"/>
      <c r="D92" s="288"/>
      <c r="E92" s="318"/>
      <c r="F92" s="319"/>
      <c r="G92" s="287"/>
      <c r="H92" s="4"/>
      <c r="I92" s="4"/>
      <c r="J92" s="4"/>
    </row>
    <row r="93" spans="1:10" ht="12.75">
      <c r="A93" s="321"/>
      <c r="B93" s="286"/>
      <c r="C93" s="287"/>
      <c r="D93" s="288"/>
      <c r="E93" s="318"/>
      <c r="F93" s="319"/>
      <c r="G93" s="287"/>
      <c r="H93" s="4"/>
      <c r="I93" s="4"/>
      <c r="J93" s="4"/>
    </row>
    <row r="94" spans="1:10" ht="12.75">
      <c r="A94" s="321"/>
      <c r="B94" s="285"/>
      <c r="C94" s="287"/>
      <c r="D94" s="288"/>
      <c r="E94" s="318"/>
      <c r="F94" s="319"/>
      <c r="G94" s="287"/>
      <c r="H94" s="4"/>
      <c r="I94" s="4"/>
      <c r="J94" s="4"/>
    </row>
    <row r="95" spans="1:10" ht="12.75">
      <c r="A95" s="321"/>
      <c r="B95" s="286"/>
      <c r="C95" s="287"/>
      <c r="D95" s="288"/>
      <c r="E95" s="318"/>
      <c r="F95" s="319"/>
      <c r="G95" s="287"/>
      <c r="H95" s="4"/>
      <c r="I95" s="4"/>
      <c r="J95" s="4"/>
    </row>
    <row r="96" spans="1:10" ht="12.75">
      <c r="A96" s="321"/>
      <c r="B96" s="285"/>
      <c r="C96" s="287"/>
      <c r="D96" s="288"/>
      <c r="E96" s="318"/>
      <c r="F96" s="319"/>
      <c r="G96" s="287"/>
      <c r="H96" s="4"/>
      <c r="I96" s="4"/>
      <c r="J96" s="4"/>
    </row>
    <row r="97" spans="1:10" ht="12.75">
      <c r="A97" s="321"/>
      <c r="B97" s="286"/>
      <c r="C97" s="287"/>
      <c r="D97" s="288"/>
      <c r="E97" s="318"/>
      <c r="F97" s="319"/>
      <c r="G97" s="287"/>
      <c r="H97" s="4"/>
      <c r="I97" s="4"/>
      <c r="J97" s="4"/>
    </row>
    <row r="98" spans="1:10" ht="12.75">
      <c r="A98" s="321"/>
      <c r="B98" s="285"/>
      <c r="C98" s="287"/>
      <c r="D98" s="288"/>
      <c r="E98" s="318"/>
      <c r="F98" s="319"/>
      <c r="G98" s="287"/>
      <c r="H98" s="4"/>
      <c r="I98" s="4"/>
      <c r="J98" s="4"/>
    </row>
    <row r="99" spans="1:10" ht="12.75">
      <c r="A99" s="321"/>
      <c r="B99" s="286"/>
      <c r="C99" s="287"/>
      <c r="D99" s="288"/>
      <c r="E99" s="318"/>
      <c r="F99" s="319"/>
      <c r="G99" s="287"/>
      <c r="H99" s="4"/>
      <c r="I99" s="4"/>
      <c r="J99" s="4"/>
    </row>
    <row r="100" spans="1:10" ht="12.75">
      <c r="A100" s="321"/>
      <c r="B100" s="285"/>
      <c r="C100" s="287"/>
      <c r="D100" s="288"/>
      <c r="E100" s="318"/>
      <c r="F100" s="319"/>
      <c r="G100" s="287"/>
      <c r="H100" s="4"/>
      <c r="I100" s="4"/>
      <c r="J100" s="4"/>
    </row>
    <row r="101" spans="1:10" ht="12.75">
      <c r="A101" s="321"/>
      <c r="B101" s="286"/>
      <c r="C101" s="287"/>
      <c r="D101" s="288"/>
      <c r="E101" s="318"/>
      <c r="F101" s="319"/>
      <c r="G101" s="287"/>
      <c r="H101" s="4"/>
      <c r="I101" s="4"/>
      <c r="J101" s="4"/>
    </row>
    <row r="102" spans="1:10" ht="12.75">
      <c r="A102" s="321"/>
      <c r="B102" s="285"/>
      <c r="C102" s="287"/>
      <c r="D102" s="288"/>
      <c r="E102" s="318"/>
      <c r="F102" s="319"/>
      <c r="G102" s="287"/>
      <c r="H102" s="4"/>
      <c r="I102" s="4"/>
      <c r="J102" s="4"/>
    </row>
    <row r="103" spans="1:10" ht="12.75">
      <c r="A103" s="321"/>
      <c r="B103" s="286"/>
      <c r="C103" s="287"/>
      <c r="D103" s="288"/>
      <c r="E103" s="318"/>
      <c r="F103" s="319"/>
      <c r="G103" s="287"/>
      <c r="H103" s="4"/>
      <c r="I103" s="4"/>
      <c r="J103" s="4"/>
    </row>
    <row r="104" spans="1:10" ht="12.75">
      <c r="A104" s="321"/>
      <c r="B104" s="285"/>
      <c r="C104" s="287"/>
      <c r="D104" s="288"/>
      <c r="E104" s="318"/>
      <c r="F104" s="319"/>
      <c r="G104" s="287"/>
      <c r="H104" s="4"/>
      <c r="I104" s="4"/>
      <c r="J104" s="4"/>
    </row>
    <row r="105" spans="1:10" ht="12.75">
      <c r="A105" s="321"/>
      <c r="B105" s="286"/>
      <c r="C105" s="287"/>
      <c r="D105" s="288"/>
      <c r="E105" s="318"/>
      <c r="F105" s="319"/>
      <c r="G105" s="287"/>
      <c r="H105" s="4"/>
      <c r="I105" s="4"/>
      <c r="J105" s="4"/>
    </row>
    <row r="106" spans="1:10" ht="12.75">
      <c r="A106" s="321"/>
      <c r="B106" s="285"/>
      <c r="C106" s="287"/>
      <c r="D106" s="288"/>
      <c r="E106" s="318"/>
      <c r="F106" s="319"/>
      <c r="G106" s="287"/>
      <c r="H106" s="4"/>
      <c r="I106" s="4"/>
      <c r="J106" s="4"/>
    </row>
    <row r="107" spans="1:10" ht="12.75">
      <c r="A107" s="321"/>
      <c r="B107" s="286"/>
      <c r="C107" s="287"/>
      <c r="D107" s="288"/>
      <c r="E107" s="318"/>
      <c r="F107" s="319"/>
      <c r="G107" s="287"/>
      <c r="H107" s="4"/>
      <c r="I107" s="4"/>
      <c r="J107" s="4"/>
    </row>
    <row r="108" spans="1:10" ht="12.75">
      <c r="A108" s="64"/>
      <c r="B108" s="41"/>
      <c r="C108" s="31"/>
      <c r="D108" s="32"/>
      <c r="E108" s="34"/>
      <c r="F108" s="65"/>
      <c r="G108" s="31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</sheetData>
  <mergeCells count="361">
    <mergeCell ref="F64:F65"/>
    <mergeCell ref="G64:G65"/>
    <mergeCell ref="A64:A65"/>
    <mergeCell ref="B64:B65"/>
    <mergeCell ref="C64:C65"/>
    <mergeCell ref="D64:D6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A70:A71"/>
    <mergeCell ref="B70:B71"/>
    <mergeCell ref="C70:C71"/>
    <mergeCell ref="D70:D71"/>
    <mergeCell ref="E70:E71"/>
    <mergeCell ref="F70:F71"/>
    <mergeCell ref="G70:G71"/>
    <mergeCell ref="E62:E63"/>
    <mergeCell ref="F62:F63"/>
    <mergeCell ref="G62:G63"/>
    <mergeCell ref="E66:E67"/>
    <mergeCell ref="F66:F67"/>
    <mergeCell ref="G66:G67"/>
    <mergeCell ref="E64:E65"/>
    <mergeCell ref="A66:A67"/>
    <mergeCell ref="B66:B67"/>
    <mergeCell ref="C66:C67"/>
    <mergeCell ref="D66:D67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60" t="str">
        <f>HYPERLINK('пр.взв'!D4)</f>
        <v>В.к.   56    кг.</v>
      </c>
    </row>
    <row r="2" ht="12.75">
      <c r="C2" s="7" t="s">
        <v>212</v>
      </c>
    </row>
    <row r="3" ht="12.75">
      <c r="C3" s="8" t="s">
        <v>30</v>
      </c>
    </row>
    <row r="4" spans="1:9" ht="12.75">
      <c r="A4" s="273" t="s">
        <v>31</v>
      </c>
      <c r="B4" s="273" t="s">
        <v>5</v>
      </c>
      <c r="C4" s="327" t="s">
        <v>2</v>
      </c>
      <c r="D4" s="273" t="s">
        <v>23</v>
      </c>
      <c r="E4" s="273" t="s">
        <v>24</v>
      </c>
      <c r="F4" s="273" t="s">
        <v>25</v>
      </c>
      <c r="G4" s="273" t="s">
        <v>26</v>
      </c>
      <c r="H4" s="273" t="s">
        <v>27</v>
      </c>
      <c r="I4" s="273" t="s">
        <v>28</v>
      </c>
    </row>
    <row r="5" spans="1:9" ht="12.75">
      <c r="A5" s="310"/>
      <c r="B5" s="310"/>
      <c r="C5" s="310"/>
      <c r="D5" s="310"/>
      <c r="E5" s="310"/>
      <c r="F5" s="310"/>
      <c r="G5" s="310"/>
      <c r="H5" s="310"/>
      <c r="I5" s="310"/>
    </row>
    <row r="6" spans="1:9" ht="12.75">
      <c r="A6" s="325"/>
      <c r="B6" s="328">
        <v>12</v>
      </c>
      <c r="C6" s="322" t="str">
        <f>VLOOKUP(B6,'пр.взв'!B7:E68,2,FALSE)</f>
        <v>Акатьев Ерасыл Альбертович</v>
      </c>
      <c r="D6" s="322" t="str">
        <f>VLOOKUP(C6,'пр.взв'!C7:F68,2,FALSE)</f>
        <v>27.05.1992, КМС</v>
      </c>
      <c r="E6" s="322" t="str">
        <f>VLOOKUP(D6,'пр.взв'!D7:G68,2,FALSE)</f>
        <v>СФО, р. Алтай</v>
      </c>
      <c r="F6" s="323"/>
      <c r="G6" s="326"/>
      <c r="H6" s="275"/>
      <c r="I6" s="273"/>
    </row>
    <row r="7" spans="1:9" ht="12.75">
      <c r="A7" s="325"/>
      <c r="B7" s="273"/>
      <c r="C7" s="322"/>
      <c r="D7" s="322"/>
      <c r="E7" s="322"/>
      <c r="F7" s="323"/>
      <c r="G7" s="323"/>
      <c r="H7" s="275"/>
      <c r="I7" s="273"/>
    </row>
    <row r="8" spans="1:9" ht="12.75">
      <c r="A8" s="324"/>
      <c r="B8" s="328">
        <v>27</v>
      </c>
      <c r="C8" s="322" t="str">
        <f>VLOOKUP(B8,'пр.взв'!B7:E94,2,FALSE)</f>
        <v>Океев Бакытжан Есболович</v>
      </c>
      <c r="D8" s="322" t="str">
        <f>VLOOKUP(C8,'пр.взв'!C7:F94,2,FALSE)</f>
        <v>13.11.1992,  1р</v>
      </c>
      <c r="E8" s="322" t="str">
        <f>VLOOKUP(D8,'пр.взв'!D7:G94,2,FALSE)</f>
        <v>СФО, р. Алтай</v>
      </c>
      <c r="F8" s="323"/>
      <c r="G8" s="323"/>
      <c r="H8" s="273"/>
      <c r="I8" s="273"/>
    </row>
    <row r="9" spans="1:9" ht="12.75">
      <c r="A9" s="324"/>
      <c r="B9" s="273"/>
      <c r="C9" s="322"/>
      <c r="D9" s="322"/>
      <c r="E9" s="322"/>
      <c r="F9" s="323"/>
      <c r="G9" s="323"/>
      <c r="H9" s="273"/>
      <c r="I9" s="273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60" t="str">
        <f>HYPERLINK('пр.взв'!D4)</f>
        <v>В.к.   56    кг.</v>
      </c>
    </row>
    <row r="16" spans="1:9" ht="12.75">
      <c r="A16" s="273" t="s">
        <v>31</v>
      </c>
      <c r="B16" s="273" t="s">
        <v>5</v>
      </c>
      <c r="C16" s="327" t="s">
        <v>2</v>
      </c>
      <c r="D16" s="273" t="s">
        <v>23</v>
      </c>
      <c r="E16" s="273" t="s">
        <v>24</v>
      </c>
      <c r="F16" s="273" t="s">
        <v>25</v>
      </c>
      <c r="G16" s="273" t="s">
        <v>26</v>
      </c>
      <c r="H16" s="273" t="s">
        <v>27</v>
      </c>
      <c r="I16" s="273" t="s">
        <v>28</v>
      </c>
    </row>
    <row r="17" spans="1:9" ht="12.75">
      <c r="A17" s="310"/>
      <c r="B17" s="310"/>
      <c r="C17" s="310"/>
      <c r="D17" s="310"/>
      <c r="E17" s="310"/>
      <c r="F17" s="310"/>
      <c r="G17" s="310"/>
      <c r="H17" s="310"/>
      <c r="I17" s="310"/>
    </row>
    <row r="18" spans="1:9" ht="12.75">
      <c r="A18" s="325"/>
      <c r="B18" s="328">
        <v>25</v>
      </c>
      <c r="C18" s="322" t="str">
        <f>VLOOKUP(B18,'пр.взв'!B7:E98,2,FALSE)</f>
        <v>Окунев Дмитрий Олегович</v>
      </c>
      <c r="D18" s="322" t="str">
        <f>VLOOKUP(C18,'пр.взв'!C7:F98,2,FALSE)</f>
        <v>06.01.1993,  1р</v>
      </c>
      <c r="E18" s="322" t="str">
        <f>VLOOKUP(D18,'пр.взв'!D7:G98,2,FALSE)</f>
        <v>СФО, Кемеровская, Новокузнецк, ПР</v>
      </c>
      <c r="F18" s="323"/>
      <c r="G18" s="326"/>
      <c r="H18" s="275"/>
      <c r="I18" s="273"/>
    </row>
    <row r="19" spans="1:9" ht="12.75">
      <c r="A19" s="325"/>
      <c r="B19" s="273"/>
      <c r="C19" s="322"/>
      <c r="D19" s="322"/>
      <c r="E19" s="322"/>
      <c r="F19" s="323"/>
      <c r="G19" s="323"/>
      <c r="H19" s="275"/>
      <c r="I19" s="273"/>
    </row>
    <row r="20" spans="1:9" ht="12.75">
      <c r="A20" s="324"/>
      <c r="B20" s="328">
        <v>12</v>
      </c>
      <c r="C20" s="322" t="str">
        <f>VLOOKUP(B20,'пр.взв'!B9:E30,2,FALSE)</f>
        <v>Акатьев Ерасыл Альбертович</v>
      </c>
      <c r="D20" s="322" t="str">
        <f>VLOOKUP(C20,'пр.взв'!C9:F30,2,FALSE)</f>
        <v>27.05.1992, КМС</v>
      </c>
      <c r="E20" s="322" t="str">
        <f>VLOOKUP(D20,'пр.взв'!D9:G30,2,FALSE)</f>
        <v>СФО, р. Алтай</v>
      </c>
      <c r="F20" s="323"/>
      <c r="G20" s="323"/>
      <c r="H20" s="273"/>
      <c r="I20" s="273"/>
    </row>
    <row r="21" spans="1:9" ht="12.75">
      <c r="A21" s="324"/>
      <c r="B21" s="273"/>
      <c r="C21" s="322"/>
      <c r="D21" s="322"/>
      <c r="E21" s="322"/>
      <c r="F21" s="323"/>
      <c r="G21" s="323"/>
      <c r="H21" s="273"/>
      <c r="I21" s="273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60" t="str">
        <f>HYPERLINK('пр.взв'!D4)</f>
        <v>В.к.   56    кг.</v>
      </c>
    </row>
    <row r="29" spans="1:9" ht="12.75">
      <c r="A29" s="273" t="s">
        <v>31</v>
      </c>
      <c r="B29" s="273" t="s">
        <v>5</v>
      </c>
      <c r="C29" s="327" t="s">
        <v>2</v>
      </c>
      <c r="D29" s="273" t="s">
        <v>23</v>
      </c>
      <c r="E29" s="273" t="s">
        <v>24</v>
      </c>
      <c r="F29" s="273" t="s">
        <v>25</v>
      </c>
      <c r="G29" s="273" t="s">
        <v>26</v>
      </c>
      <c r="H29" s="273" t="s">
        <v>27</v>
      </c>
      <c r="I29" s="273" t="s">
        <v>28</v>
      </c>
    </row>
    <row r="30" spans="1:9" ht="12.75">
      <c r="A30" s="310"/>
      <c r="B30" s="310"/>
      <c r="C30" s="310"/>
      <c r="D30" s="310"/>
      <c r="E30" s="310"/>
      <c r="F30" s="310"/>
      <c r="G30" s="310"/>
      <c r="H30" s="310"/>
      <c r="I30" s="310"/>
    </row>
    <row r="31" spans="1:9" ht="12.75">
      <c r="A31" s="325"/>
      <c r="B31" s="273">
        <v>7</v>
      </c>
      <c r="C31" s="322" t="str">
        <f>VLOOKUP(B31,'пр.взв'!B7:D28,2,FALSE)</f>
        <v>Борщенко Даниил Николаевич</v>
      </c>
      <c r="D31" s="322" t="str">
        <f>VLOOKUP(C31,'пр.взв'!C7:E28,2,FALSE)</f>
        <v>14.07.1992, КМС</v>
      </c>
      <c r="E31" s="322" t="str">
        <f>VLOOKUP(D31,'пр.взв'!D7:F28,2,FALSE)</f>
        <v>СФО, Томская, Северск, МО</v>
      </c>
      <c r="F31" s="323"/>
      <c r="G31" s="326"/>
      <c r="H31" s="275"/>
      <c r="I31" s="273"/>
    </row>
    <row r="32" spans="1:9" ht="12.75">
      <c r="A32" s="325"/>
      <c r="B32" s="273"/>
      <c r="C32" s="322"/>
      <c r="D32" s="322"/>
      <c r="E32" s="322"/>
      <c r="F32" s="323"/>
      <c r="G32" s="323"/>
      <c r="H32" s="275"/>
      <c r="I32" s="273"/>
    </row>
    <row r="33" spans="1:9" ht="12.75">
      <c r="A33" s="324"/>
      <c r="B33" s="273">
        <v>25</v>
      </c>
      <c r="C33" s="322" t="str">
        <f>VLOOKUP(B33,'пр.взв'!B9:D90,2,FALSE)</f>
        <v>Окунев Дмитрий Олегович</v>
      </c>
      <c r="D33" s="322" t="str">
        <f>VLOOKUP(C33,'пр.взв'!C9:E90,2,FALSE)</f>
        <v>06.01.1993,  1р</v>
      </c>
      <c r="E33" s="322" t="str">
        <f>VLOOKUP(D33,'пр.взв'!D9:F90,2,FALSE)</f>
        <v>СФО, Кемеровская, Новокузнецк, ПР</v>
      </c>
      <c r="F33" s="323"/>
      <c r="G33" s="323"/>
      <c r="H33" s="273"/>
      <c r="I33" s="273"/>
    </row>
    <row r="34" spans="1:9" ht="12.75">
      <c r="A34" s="324"/>
      <c r="B34" s="273"/>
      <c r="C34" s="322"/>
      <c r="D34" s="322"/>
      <c r="E34" s="322"/>
      <c r="F34" s="323"/>
      <c r="G34" s="323"/>
      <c r="H34" s="273"/>
      <c r="I34" s="273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2009-12-14T11:34:54Z</cp:lastPrinted>
  <dcterms:created xsi:type="dcterms:W3CDTF">1996-10-08T23:32:33Z</dcterms:created>
  <dcterms:modified xsi:type="dcterms:W3CDTF">2009-12-14T11:34:59Z</dcterms:modified>
  <cp:category/>
  <cp:version/>
  <cp:contentType/>
  <cp:contentStatus/>
</cp:coreProperties>
</file>