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<sst xmlns="http://schemas.openxmlformats.org/spreadsheetml/2006/main" count="63" uniqueCount="36">
  <si>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</si>
  <si>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</si>
  <si>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</si>
  <si>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</si>
  <si>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</si>
  <si>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</si>
  <si>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</si>
  <si>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</si>
  <si>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</si>
  <si>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</si>
  <si>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</si>
  <si>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</si>
  <si>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</si>
  <si>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</si>
  <si>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</si>
  <si>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</si>
  <si>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</si>
  <si>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</si>
  <si>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</si>
  <si>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</si>
  <si>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</si>
  <si>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</si>
  <si>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</si>
  <si>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Мельник Анастасия Васильевна</t>
  </si>
  <si>
    <t>01.01.1992, КМС</t>
  </si>
  <si>
    <t>СФО, Новосибирская, Новосибирск, МО</t>
  </si>
  <si>
    <t>008802</t>
  </si>
  <si>
    <t>Бурнашова Л.Б.</t>
  </si>
  <si>
    <t>Нецветаева Ирина Андреевна</t>
  </si>
  <si>
    <t>02.06.1992, 1р</t>
  </si>
  <si>
    <t>СФО, Алтайский, Бийск, МО</t>
  </si>
  <si>
    <t>009107022</t>
  </si>
  <si>
    <t>Дурыманов Н.В., Шалюта П.В.</t>
  </si>
  <si>
    <t>в.к.  75   кг.</t>
  </si>
  <si>
    <t>финал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</si>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</sst>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1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14" fillId="3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8" fillId="0" borderId="43" xfId="15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8" fillId="0" borderId="45" xfId="15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8" fillId="0" borderId="31" xfId="15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8" fillId="0" borderId="49" xfId="15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8" fillId="0" borderId="8" xfId="15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8" fillId="0" borderId="51" xfId="15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4" borderId="23" xfId="15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15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39" sqref="A1:J39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6" ht="43.5" customHeight="1" thickBot="1">
      <c r="A3" s="45"/>
      <c r="B3" s="57" t="str">
        <f>HYPERLINK('[1]реквизиты'!$A$2)</f>
        <v>Первенство Сибирского Федерального Округа по самбо среди девушек 1992-93г.р.</v>
      </c>
      <c r="C3" s="58"/>
      <c r="D3" s="58"/>
      <c r="E3" s="58"/>
      <c r="F3" s="58"/>
      <c r="G3" s="58"/>
      <c r="H3" s="58"/>
      <c r="I3" s="59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04" t="str">
        <f>HYPERLINK('[1]реквизиты'!$A$3)</f>
        <v>10-11.12.2009г.                             г.Новокузнецк</v>
      </c>
      <c r="B4" s="104"/>
      <c r="C4" s="104"/>
      <c r="D4" s="104"/>
      <c r="E4" s="104"/>
      <c r="F4" s="104"/>
      <c r="G4" s="104"/>
      <c r="H4" s="104"/>
      <c r="I4" s="104"/>
      <c r="J4" s="104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34" t="str">
        <f>HYPERLINK('пр.взвешивания'!D3)</f>
        <v>в.к.  75   кг.</v>
      </c>
      <c r="J5" s="135"/>
    </row>
    <row r="6" spans="1:10" ht="13.5" thickBot="1">
      <c r="A6" s="63" t="s">
        <v>0</v>
      </c>
      <c r="B6" s="63" t="s">
        <v>6</v>
      </c>
      <c r="C6" s="63" t="s">
        <v>7</v>
      </c>
      <c r="D6" s="63" t="s">
        <v>8</v>
      </c>
      <c r="E6" s="109" t="s">
        <v>9</v>
      </c>
      <c r="F6" s="110"/>
      <c r="G6" s="110"/>
      <c r="H6" s="111"/>
      <c r="I6" s="61" t="s">
        <v>10</v>
      </c>
      <c r="J6" s="63" t="s">
        <v>11</v>
      </c>
    </row>
    <row r="7" spans="1:10" ht="13.5" thickBot="1">
      <c r="A7" s="64"/>
      <c r="B7" s="64"/>
      <c r="C7" s="64"/>
      <c r="D7" s="108"/>
      <c r="E7" s="4">
        <v>1</v>
      </c>
      <c r="F7" s="5">
        <v>2</v>
      </c>
      <c r="G7" s="5">
        <v>3</v>
      </c>
      <c r="H7" s="15">
        <v>4</v>
      </c>
      <c r="I7" s="62"/>
      <c r="J7" s="64"/>
    </row>
    <row r="8" spans="1:10" ht="12.75">
      <c r="A8" s="105">
        <v>1</v>
      </c>
      <c r="B8" s="106" t="str">
        <f>VLOOKUP(A8,'пр.взвешивания'!B6:E13,2,FALSE)</f>
        <v>Мельник Анастасия Васильевна</v>
      </c>
      <c r="C8" s="68" t="str">
        <f>VLOOKUP(A8,'пр.взвешивания'!B6:E13,3,FALSE)</f>
        <v>01.01.1992, КМС</v>
      </c>
      <c r="D8" s="70" t="str">
        <f>VLOOKUP(A8,'пр.взвешивания'!B6:E13,4,FALSE)</f>
        <v>СФО, Новосибирская, Новосибирск, МО</v>
      </c>
      <c r="E8" s="32"/>
      <c r="F8" s="37">
        <v>3</v>
      </c>
      <c r="G8" s="33"/>
      <c r="H8" s="51"/>
      <c r="I8" s="89">
        <f>SUM(E8:H8)</f>
        <v>3</v>
      </c>
      <c r="J8" s="65">
        <v>1</v>
      </c>
    </row>
    <row r="9" spans="1:10" ht="12.75">
      <c r="A9" s="67"/>
      <c r="B9" s="107"/>
      <c r="C9" s="69"/>
      <c r="D9" s="71"/>
      <c r="E9" s="17"/>
      <c r="F9" s="38"/>
      <c r="G9" s="18"/>
      <c r="H9" s="38"/>
      <c r="I9" s="90"/>
      <c r="J9" s="66"/>
    </row>
    <row r="10" spans="1:10" ht="12.75">
      <c r="A10" s="67">
        <v>2</v>
      </c>
      <c r="B10" s="100" t="str">
        <f>VLOOKUP(A10,'пр.взвешивания'!B8:E15,2,FALSE)</f>
        <v>Нецветаева Ирина Андреевна</v>
      </c>
      <c r="C10" s="102" t="str">
        <f>VLOOKUP(A10,'пр.взвешивания'!B8:E15,3,FALSE)</f>
        <v>02.06.1992, 1р</v>
      </c>
      <c r="D10" s="98" t="str">
        <f>VLOOKUP(A10,'пр.взвешивания'!B8:E15,4,FALSE)</f>
        <v>СФО, Алтайский, Бийск, МО</v>
      </c>
      <c r="E10" s="22">
        <v>1</v>
      </c>
      <c r="F10" s="39"/>
      <c r="G10" s="23"/>
      <c r="H10" s="52"/>
      <c r="I10" s="90">
        <f>SUM(E10:H10)</f>
        <v>1</v>
      </c>
      <c r="J10" s="112" t="s">
        <v>35</v>
      </c>
    </row>
    <row r="11" spans="1:10" ht="12.75">
      <c r="A11" s="67"/>
      <c r="B11" s="101"/>
      <c r="C11" s="103"/>
      <c r="D11" s="99"/>
      <c r="E11" s="19"/>
      <c r="F11" s="40"/>
      <c r="G11" s="18"/>
      <c r="H11" s="53"/>
      <c r="I11" s="90"/>
      <c r="J11" s="66"/>
    </row>
    <row r="12" spans="1:10" ht="12.75">
      <c r="A12" s="67">
        <v>3</v>
      </c>
      <c r="B12" s="92">
        <f>VLOOKUP(A12,'пр.взвешивания'!B10:E17,2,FALSE)</f>
        <v>0</v>
      </c>
      <c r="C12" s="94">
        <f>VLOOKUP(A12,'пр.взвешивания'!B10:E17,3,FALSE)</f>
        <v>0</v>
      </c>
      <c r="D12" s="96">
        <f>VLOOKUP(A12,'пр.взвешивания'!B10:E17,4,FALSE)</f>
        <v>0</v>
      </c>
      <c r="E12" s="22"/>
      <c r="F12" s="41"/>
      <c r="G12" s="24"/>
      <c r="H12" s="52"/>
      <c r="I12" s="90">
        <f>SUM(E12:H12)</f>
        <v>0</v>
      </c>
      <c r="J12" s="81"/>
    </row>
    <row r="13" spans="1:10" ht="12.75">
      <c r="A13" s="67"/>
      <c r="B13" s="93"/>
      <c r="C13" s="95"/>
      <c r="D13" s="97"/>
      <c r="E13" s="19"/>
      <c r="F13" s="34"/>
      <c r="G13" s="25"/>
      <c r="H13" s="53"/>
      <c r="I13" s="90"/>
      <c r="J13" s="81"/>
    </row>
    <row r="14" spans="1:10" ht="13.5" customHeight="1">
      <c r="A14" s="67">
        <v>4</v>
      </c>
      <c r="B14" s="114">
        <f>VLOOKUP(A14,'пр.взвешивания'!B12:E19,2,FALSE)</f>
        <v>0</v>
      </c>
      <c r="C14" s="116">
        <f>VLOOKUP(A14,'пр.взвешивания'!B12:E19,3,FALSE)</f>
        <v>0</v>
      </c>
      <c r="D14" s="118">
        <f>VLOOKUP(A14,'пр.взвешивания'!B12:E19,4,FALSE)</f>
        <v>0</v>
      </c>
      <c r="E14" s="22"/>
      <c r="F14" s="36"/>
      <c r="G14" s="23"/>
      <c r="H14" s="54"/>
      <c r="I14" s="90">
        <f>SUM(E14:H14)</f>
        <v>0</v>
      </c>
      <c r="J14" s="81"/>
    </row>
    <row r="15" spans="1:10" ht="15.75" customHeight="1" thickBot="1">
      <c r="A15" s="113"/>
      <c r="B15" s="115"/>
      <c r="C15" s="117"/>
      <c r="D15" s="119"/>
      <c r="E15" s="20"/>
      <c r="F15" s="35"/>
      <c r="G15" s="21"/>
      <c r="H15" s="55"/>
      <c r="I15" s="91"/>
      <c r="J15" s="82"/>
    </row>
    <row r="19" spans="1:10" ht="21" customHeight="1">
      <c r="A19" s="60" t="s">
        <v>21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29" t="s">
        <v>11</v>
      </c>
      <c r="B21" s="132" t="s">
        <v>1</v>
      </c>
      <c r="C21" s="136" t="s">
        <v>2</v>
      </c>
      <c r="D21" s="75"/>
      <c r="E21" s="75" t="s">
        <v>3</v>
      </c>
      <c r="F21" s="75"/>
      <c r="G21" s="75" t="s">
        <v>4</v>
      </c>
      <c r="H21" s="83" t="s">
        <v>5</v>
      </c>
      <c r="I21" s="84"/>
      <c r="J21" s="85"/>
    </row>
    <row r="22" spans="1:10" ht="13.5" thickBot="1">
      <c r="A22" s="130"/>
      <c r="B22" s="133"/>
      <c r="C22" s="137"/>
      <c r="D22" s="76"/>
      <c r="E22" s="76"/>
      <c r="F22" s="76"/>
      <c r="G22" s="76"/>
      <c r="H22" s="86"/>
      <c r="I22" s="87"/>
      <c r="J22" s="88"/>
    </row>
    <row r="23" spans="1:11" ht="12" customHeight="1">
      <c r="A23" s="127">
        <v>1</v>
      </c>
      <c r="B23" s="178" t="str">
        <f>VLOOKUP(K23,'пр.взвешивания'!B6:G13,2,FALSE)</f>
        <v>Мельник Анастасия Васильевна</v>
      </c>
      <c r="C23" s="179" t="str">
        <f>VLOOKUP(K23,'пр.взвешивания'!B6:G13,3,FALSE)</f>
        <v>01.01.1992, КМС</v>
      </c>
      <c r="D23" s="180"/>
      <c r="E23" s="180" t="str">
        <f>VLOOKUP(K23,'пр.взвешивания'!B6:G13,4,FALSE)</f>
        <v>СФО, Новосибирская, Новосибирск, МО</v>
      </c>
      <c r="F23" s="180"/>
      <c r="G23" s="181" t="str">
        <f>VLOOKUP(K23,'пр.взвешивания'!B6:G13,5,FALSE)</f>
        <v>008802</v>
      </c>
      <c r="H23" s="182" t="str">
        <f>VLOOKUP(K23,'пр.взвешивания'!B6:G13,6,FALSE)</f>
        <v>Бурнашова Л.Б.</v>
      </c>
      <c r="I23" s="182"/>
      <c r="J23" s="183"/>
      <c r="K23" s="139">
        <v>1</v>
      </c>
    </row>
    <row r="24" spans="1:11" ht="12" customHeight="1">
      <c r="A24" s="128"/>
      <c r="B24" s="184"/>
      <c r="C24" s="185"/>
      <c r="D24" s="171"/>
      <c r="E24" s="171"/>
      <c r="F24" s="171"/>
      <c r="G24" s="186"/>
      <c r="H24" s="187"/>
      <c r="I24" s="187"/>
      <c r="J24" s="188"/>
      <c r="K24" s="139"/>
    </row>
    <row r="25" spans="1:11" ht="12" customHeight="1">
      <c r="A25" s="131">
        <v>2</v>
      </c>
      <c r="B25" s="184" t="str">
        <f>VLOOKUP(K25,'пр.взвешивания'!B6:G15,2,FALSE)</f>
        <v>Нецветаева Ирина Андреевна</v>
      </c>
      <c r="C25" s="185" t="str">
        <f>VLOOKUP(K25,'пр.взвешивания'!B6:G15,3,FALSE)</f>
        <v>02.06.1992, 1р</v>
      </c>
      <c r="D25" s="171"/>
      <c r="E25" s="171" t="str">
        <f>VLOOKUP(K25,'пр.взвешивания'!B6:G15,4,FALSE)</f>
        <v>СФО, Алтайский, Бийск, МО</v>
      </c>
      <c r="F25" s="171"/>
      <c r="G25" s="186" t="str">
        <f>VLOOKUP(K25,'пр.взвешивания'!B6:G15,5,FALSE)</f>
        <v>009107022</v>
      </c>
      <c r="H25" s="187" t="str">
        <f>VLOOKUP(K25,'пр.взвешивания'!B6:G15,6,FALSE)</f>
        <v>Дурыманов Н.В., Шалюта П.В.</v>
      </c>
      <c r="I25" s="187"/>
      <c r="J25" s="188"/>
      <c r="K25" s="139">
        <v>2</v>
      </c>
    </row>
    <row r="26" spans="1:11" ht="12" customHeight="1">
      <c r="A26" s="131"/>
      <c r="B26" s="184"/>
      <c r="C26" s="185"/>
      <c r="D26" s="171"/>
      <c r="E26" s="171"/>
      <c r="F26" s="171"/>
      <c r="G26" s="186"/>
      <c r="H26" s="187"/>
      <c r="I26" s="187"/>
      <c r="J26" s="188"/>
      <c r="K26" s="139"/>
    </row>
    <row r="27" spans="1:11" ht="12" customHeight="1" hidden="1">
      <c r="A27" s="121">
        <v>3</v>
      </c>
      <c r="B27" s="120" t="e">
        <f>VLOOKUP(K27,'пр.взвешивания'!B6:G17,2,FALSE)</f>
        <v>#N/A</v>
      </c>
      <c r="C27" s="78" t="e">
        <f>VLOOKUP(K27,'пр.взвешивания'!B6:G17,3,FALSE)</f>
        <v>#N/A</v>
      </c>
      <c r="D27" s="74"/>
      <c r="E27" s="74" t="e">
        <f>VLOOKUP(K27,'пр.взвешивания'!B6:G17,4,FALSE)</f>
        <v>#N/A</v>
      </c>
      <c r="F27" s="74"/>
      <c r="G27" s="77" t="e">
        <f>VLOOKUP(K27,'пр.взвешивания'!B6:G17,5,FALSE)</f>
        <v>#N/A</v>
      </c>
      <c r="H27" s="72" t="e">
        <f>VLOOKUP(K27,'пр.взвешивания'!B6:G17,6,FALSE)</f>
        <v>#N/A</v>
      </c>
      <c r="I27" s="72"/>
      <c r="J27" s="73"/>
      <c r="K27" s="139"/>
    </row>
    <row r="28" spans="1:11" ht="12" customHeight="1" hidden="1">
      <c r="A28" s="121"/>
      <c r="B28" s="120"/>
      <c r="C28" s="78"/>
      <c r="D28" s="74"/>
      <c r="E28" s="74"/>
      <c r="F28" s="74"/>
      <c r="G28" s="77"/>
      <c r="H28" s="72"/>
      <c r="I28" s="72"/>
      <c r="J28" s="73"/>
      <c r="K28" s="139"/>
    </row>
    <row r="29" spans="1:11" ht="12" customHeight="1" hidden="1">
      <c r="A29" s="124">
        <v>4</v>
      </c>
      <c r="B29" s="120" t="e">
        <f>VLOOKUP(K29,'пр.взвешивания'!B6:G19,2,FALSE)</f>
        <v>#N/A</v>
      </c>
      <c r="C29" s="78" t="e">
        <f>VLOOKUP(K29,'пр.взвешивания'!B6:G19,3,FALSE)</f>
        <v>#N/A</v>
      </c>
      <c r="D29" s="74"/>
      <c r="E29" s="74" t="e">
        <f>VLOOKUP(K29,'пр.взвешивания'!B6:G19,4,FALSE)</f>
        <v>#N/A</v>
      </c>
      <c r="F29" s="74"/>
      <c r="G29" s="77" t="e">
        <f>VLOOKUP(K29,'пр.взвешивания'!B6:G19,5,FALSE)</f>
        <v>#N/A</v>
      </c>
      <c r="H29" s="72" t="e">
        <f>VLOOKUP(K29,'пр.взвешивания'!B6:G19,6,FALSE)</f>
        <v>#N/A</v>
      </c>
      <c r="I29" s="72"/>
      <c r="J29" s="73"/>
      <c r="K29" s="139"/>
    </row>
    <row r="30" spans="1:11" ht="12" customHeight="1" hidden="1" thickBot="1">
      <c r="A30" s="125"/>
      <c r="B30" s="126"/>
      <c r="C30" s="122"/>
      <c r="D30" s="123"/>
      <c r="E30" s="123"/>
      <c r="F30" s="123"/>
      <c r="G30" s="138"/>
      <c r="H30" s="79"/>
      <c r="I30" s="79"/>
      <c r="J30" s="80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7" t="str">
        <f>HYPERLINK('[1]реквизиты'!$A$6)</f>
        <v>Гл. судья, судья МК</v>
      </c>
      <c r="B36" s="48"/>
      <c r="C36" s="48"/>
      <c r="D36" s="11"/>
      <c r="E36" s="7"/>
      <c r="F36" s="7"/>
      <c r="G36" s="49" t="str">
        <f>HYPERLINK('[1]реквизиты'!$G$6)</f>
        <v>Горбунов А.В.</v>
      </c>
      <c r="H36" s="11"/>
    </row>
    <row r="37" spans="1:8" ht="15.75">
      <c r="A37" s="48"/>
      <c r="B37" s="48"/>
      <c r="C37" s="48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50"/>
      <c r="B38" s="50"/>
      <c r="C38" s="50"/>
      <c r="D38" s="11"/>
      <c r="E38" s="29"/>
      <c r="F38" s="29"/>
      <c r="G38" s="11"/>
      <c r="H38" s="11"/>
    </row>
    <row r="39" spans="1:8" ht="15.75">
      <c r="A39" s="47" t="str">
        <f>HYPERLINK('[2]реквизиты'!$A$22)</f>
        <v>Гл. секретарь, судья МК</v>
      </c>
      <c r="B39" s="48"/>
      <c r="C39" s="48"/>
      <c r="D39" s="11"/>
      <c r="E39" s="10"/>
      <c r="F39" s="10"/>
      <c r="G39" s="49" t="str">
        <f>HYPERLINK('[1]реквизиты'!$G$8)</f>
        <v>Трескин С.М.</v>
      </c>
      <c r="H39" s="11"/>
    </row>
    <row r="40" spans="1:8" ht="12.75">
      <c r="A40" s="50"/>
      <c r="B40" s="50"/>
      <c r="C40" s="50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7" sqref="A1:H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40" t="s">
        <v>16</v>
      </c>
      <c r="B1" s="140"/>
      <c r="C1" s="140"/>
      <c r="D1" s="140"/>
      <c r="E1" s="140"/>
      <c r="F1" s="140"/>
      <c r="G1" s="140"/>
      <c r="H1" s="140"/>
    </row>
    <row r="2" spans="1:8" ht="22.5" customHeight="1">
      <c r="A2" s="16"/>
      <c r="B2" s="16" t="s">
        <v>34</v>
      </c>
      <c r="C2" s="16"/>
      <c r="D2" s="16"/>
      <c r="E2" s="31" t="str">
        <f>HYPERLINK('пр.взвешивания'!D3)</f>
        <v>в.к.  75   кг.</v>
      </c>
      <c r="F2" s="16"/>
      <c r="G2" s="16"/>
      <c r="H2" s="16"/>
    </row>
    <row r="3" spans="1:8" ht="12.75">
      <c r="A3" s="141" t="s">
        <v>0</v>
      </c>
      <c r="B3" s="141" t="s">
        <v>6</v>
      </c>
      <c r="C3" s="141" t="s">
        <v>7</v>
      </c>
      <c r="D3" s="141" t="s">
        <v>8</v>
      </c>
      <c r="E3" s="141" t="s">
        <v>12</v>
      </c>
      <c r="F3" s="141" t="s">
        <v>17</v>
      </c>
      <c r="G3" s="141" t="s">
        <v>13</v>
      </c>
      <c r="H3" s="141" t="s">
        <v>14</v>
      </c>
    </row>
    <row r="4" spans="1:8" ht="12.75">
      <c r="A4" s="142"/>
      <c r="B4" s="142"/>
      <c r="C4" s="142"/>
      <c r="D4" s="142"/>
      <c r="E4" s="142"/>
      <c r="F4" s="142"/>
      <c r="G4" s="142"/>
      <c r="H4" s="142"/>
    </row>
    <row r="5" spans="1:8" ht="12.75">
      <c r="A5" s="143">
        <v>1</v>
      </c>
      <c r="B5" s="144" t="str">
        <f>HYPERLINK('пр.взвешивания'!C6)</f>
        <v>Мельник Анастасия Васильевна</v>
      </c>
      <c r="C5" s="144" t="str">
        <f>HYPERLINK('пр.взвешивания'!D6)</f>
        <v>01.01.1992, КМС</v>
      </c>
      <c r="D5" s="144" t="str">
        <f>HYPERLINK('пр.взвешивания'!E6)</f>
        <v>СФО, Новосибирская, Новосибирск, МО</v>
      </c>
      <c r="E5" s="146"/>
      <c r="F5" s="147"/>
      <c r="G5" s="148"/>
      <c r="H5" s="142"/>
    </row>
    <row r="6" spans="1:8" ht="12.75">
      <c r="A6" s="143"/>
      <c r="B6" s="145"/>
      <c r="C6" s="145"/>
      <c r="D6" s="145"/>
      <c r="E6" s="146"/>
      <c r="F6" s="146"/>
      <c r="G6" s="149"/>
      <c r="H6" s="150"/>
    </row>
    <row r="7" spans="1:8" ht="12.75">
      <c r="A7" s="142">
        <v>2</v>
      </c>
      <c r="B7" s="152" t="str">
        <f>HYPERLINK('пр.взвешивания'!C8)</f>
        <v>Нецветаева Ирина Андреевна</v>
      </c>
      <c r="C7" s="152" t="str">
        <f>HYPERLINK('пр.взвешивания'!D8)</f>
        <v>02.06.1992, 1р</v>
      </c>
      <c r="D7" s="152" t="str">
        <f>HYPERLINK('пр.взвешивания'!E8)</f>
        <v>СФО, Алтайский, Бийск, МО</v>
      </c>
      <c r="E7" s="76"/>
      <c r="F7" s="76"/>
      <c r="G7" s="142"/>
      <c r="H7" s="142"/>
    </row>
    <row r="8" spans="1:8" ht="13.5" thickBot="1">
      <c r="A8" s="151"/>
      <c r="B8" s="153"/>
      <c r="C8" s="153"/>
      <c r="D8" s="153"/>
      <c r="E8" s="154"/>
      <c r="F8" s="154"/>
      <c r="G8" s="155"/>
      <c r="H8" s="155"/>
    </row>
    <row r="9" spans="1:8" ht="12.75">
      <c r="A9" s="150">
        <v>4</v>
      </c>
      <c r="B9" s="156">
        <f>HYPERLINK('пр.взвешивания'!C12)</f>
      </c>
      <c r="C9" s="156">
        <f>HYPERLINK('пр.взвешивания'!D12)</f>
      </c>
      <c r="D9" s="156">
        <f>HYPERLINK('пр.взвешивания'!E12)</f>
      </c>
      <c r="E9" s="146"/>
      <c r="F9" s="147"/>
      <c r="G9" s="157"/>
      <c r="H9" s="158"/>
    </row>
    <row r="10" spans="1:8" ht="12.75">
      <c r="A10" s="141"/>
      <c r="B10" s="145"/>
      <c r="C10" s="145"/>
      <c r="D10" s="145"/>
      <c r="E10" s="146"/>
      <c r="F10" s="146"/>
      <c r="G10" s="149"/>
      <c r="H10" s="159"/>
    </row>
    <row r="11" spans="1:8" ht="12.75">
      <c r="A11" s="142">
        <v>3</v>
      </c>
      <c r="B11" s="152">
        <f>HYPERLINK('пр.взвешивания'!C10)</f>
      </c>
      <c r="C11" s="152">
        <f>HYPERLINK('пр.взвешивания'!D10)</f>
      </c>
      <c r="D11" s="152">
        <f>HYPERLINK('пр.взвешивания'!E10)</f>
      </c>
      <c r="E11" s="76"/>
      <c r="F11" s="76"/>
      <c r="G11" s="142"/>
      <c r="H11" s="142"/>
    </row>
    <row r="12" spans="1:8" ht="12.75">
      <c r="A12" s="150"/>
      <c r="B12" s="145"/>
      <c r="C12" s="145"/>
      <c r="D12" s="145"/>
      <c r="E12" s="160"/>
      <c r="F12" s="160"/>
      <c r="G12" s="159"/>
      <c r="H12" s="159"/>
    </row>
    <row r="13" spans="1:8" ht="21.75" customHeight="1">
      <c r="A13" s="16"/>
      <c r="B13" s="16" t="s">
        <v>18</v>
      </c>
      <c r="C13" s="16"/>
      <c r="D13" s="16"/>
      <c r="E13" s="31" t="str">
        <f>HYPERLINK('пр.взвешивания'!D3)</f>
        <v>в.к.  75   кг.</v>
      </c>
      <c r="F13" s="16"/>
      <c r="G13" s="16"/>
      <c r="H13" s="16"/>
    </row>
    <row r="14" spans="1:8" ht="12.75">
      <c r="A14" s="142" t="s">
        <v>0</v>
      </c>
      <c r="B14" s="142" t="s">
        <v>6</v>
      </c>
      <c r="C14" s="142" t="s">
        <v>7</v>
      </c>
      <c r="D14" s="142" t="s">
        <v>8</v>
      </c>
      <c r="E14" s="142" t="s">
        <v>12</v>
      </c>
      <c r="F14" s="142" t="s">
        <v>17</v>
      </c>
      <c r="G14" s="142" t="s">
        <v>13</v>
      </c>
      <c r="H14" s="142" t="s">
        <v>14</v>
      </c>
    </row>
    <row r="15" spans="1:8" ht="12.75">
      <c r="A15" s="159"/>
      <c r="B15" s="159"/>
      <c r="C15" s="159"/>
      <c r="D15" s="159"/>
      <c r="E15" s="159"/>
      <c r="F15" s="159"/>
      <c r="G15" s="159"/>
      <c r="H15" s="159"/>
    </row>
    <row r="16" spans="1:8" ht="12.75" customHeight="1">
      <c r="A16" s="161">
        <v>1</v>
      </c>
      <c r="B16" s="144" t="str">
        <f>HYPERLINK('пр.взвешивания'!C6)</f>
        <v>Мельник Анастасия Васильевна</v>
      </c>
      <c r="C16" s="144" t="str">
        <f>HYPERLINK('пр.взвешивания'!D6)</f>
        <v>01.01.1992, КМС</v>
      </c>
      <c r="D16" s="144" t="str">
        <f>HYPERLINK('пр.взвешивания'!E6)</f>
        <v>СФО, Новосибирская, Новосибирск, МО</v>
      </c>
      <c r="E16" s="76"/>
      <c r="F16" s="163"/>
      <c r="G16" s="148"/>
      <c r="H16" s="142"/>
    </row>
    <row r="17" spans="1:8" ht="12.75">
      <c r="A17" s="162"/>
      <c r="B17" s="145"/>
      <c r="C17" s="145"/>
      <c r="D17" s="145"/>
      <c r="E17" s="160"/>
      <c r="F17" s="159"/>
      <c r="G17" s="149"/>
      <c r="H17" s="150"/>
    </row>
    <row r="18" spans="1:8" ht="12.75" customHeight="1">
      <c r="A18" s="142">
        <v>3</v>
      </c>
      <c r="B18" s="152">
        <f>HYPERLINK('пр.взвешивания'!C10)</f>
      </c>
      <c r="C18" s="152">
        <f>HYPERLINK('пр.взвешивания'!D10)</f>
      </c>
      <c r="D18" s="152">
        <f>HYPERLINK('пр.взвешивания'!E10)</f>
      </c>
      <c r="E18" s="76"/>
      <c r="F18" s="76"/>
      <c r="G18" s="142"/>
      <c r="H18" s="142"/>
    </row>
    <row r="19" spans="1:8" ht="13.5" thickBot="1">
      <c r="A19" s="155"/>
      <c r="B19" s="153"/>
      <c r="C19" s="153"/>
      <c r="D19" s="153"/>
      <c r="E19" s="155"/>
      <c r="F19" s="155"/>
      <c r="G19" s="155"/>
      <c r="H19" s="155"/>
    </row>
    <row r="20" spans="1:8" ht="12.75" customHeight="1">
      <c r="A20" s="164">
        <v>2</v>
      </c>
      <c r="B20" s="156" t="str">
        <f>HYPERLINK('пр.взвешивания'!C8)</f>
        <v>Нецветаева Ирина Андреевна</v>
      </c>
      <c r="C20" s="156" t="str">
        <f>HYPERLINK('пр.взвешивания'!D8)</f>
        <v>02.06.1992, 1р</v>
      </c>
      <c r="D20" s="156" t="str">
        <f>HYPERLINK('пр.взвешивания'!E8)</f>
        <v>СФО, Алтайский, Бийск, МО</v>
      </c>
      <c r="E20" s="165"/>
      <c r="F20" s="166"/>
      <c r="G20" s="157"/>
      <c r="H20" s="158"/>
    </row>
    <row r="21" spans="1:8" ht="12.75">
      <c r="A21" s="159"/>
      <c r="B21" s="145"/>
      <c r="C21" s="145"/>
      <c r="D21" s="145"/>
      <c r="E21" s="160"/>
      <c r="F21" s="159"/>
      <c r="G21" s="149"/>
      <c r="H21" s="159"/>
    </row>
    <row r="22" spans="1:8" ht="12.75" customHeight="1">
      <c r="A22" s="142">
        <v>4</v>
      </c>
      <c r="B22" s="152">
        <f>HYPERLINK('пр.взвешивания'!C12)</f>
      </c>
      <c r="C22" s="152">
        <f>HYPERLINK('пр.взвешивания'!D12)</f>
      </c>
      <c r="D22" s="152">
        <f>HYPERLINK('пр.взвешивания'!E12)</f>
      </c>
      <c r="E22" s="76"/>
      <c r="F22" s="76"/>
      <c r="G22" s="142"/>
      <c r="H22" s="142"/>
    </row>
    <row r="23" spans="1:8" ht="12.75">
      <c r="A23" s="159"/>
      <c r="B23" s="145"/>
      <c r="C23" s="145"/>
      <c r="D23" s="145"/>
      <c r="E23" s="159"/>
      <c r="F23" s="159"/>
      <c r="G23" s="159"/>
      <c r="H23" s="159"/>
    </row>
    <row r="24" spans="1:8" ht="20.25" customHeight="1">
      <c r="A24" s="16"/>
      <c r="B24" s="16" t="s">
        <v>19</v>
      </c>
      <c r="C24" s="16"/>
      <c r="D24" s="16"/>
      <c r="E24" s="31" t="str">
        <f>HYPERLINK('пр.взвешивания'!D3)</f>
        <v>в.к.  75   кг.</v>
      </c>
      <c r="F24" s="16"/>
      <c r="G24" s="16"/>
      <c r="H24" s="16"/>
    </row>
    <row r="25" spans="1:8" ht="12.75">
      <c r="A25" s="142" t="s">
        <v>0</v>
      </c>
      <c r="B25" s="142" t="s">
        <v>6</v>
      </c>
      <c r="C25" s="142" t="s">
        <v>7</v>
      </c>
      <c r="D25" s="142" t="s">
        <v>8</v>
      </c>
      <c r="E25" s="142" t="s">
        <v>12</v>
      </c>
      <c r="F25" s="142" t="s">
        <v>17</v>
      </c>
      <c r="G25" s="142" t="s">
        <v>13</v>
      </c>
      <c r="H25" s="142" t="s">
        <v>14</v>
      </c>
    </row>
    <row r="26" spans="1:8" ht="12.75">
      <c r="A26" s="159"/>
      <c r="B26" s="159"/>
      <c r="C26" s="159"/>
      <c r="D26" s="159"/>
      <c r="E26" s="159"/>
      <c r="F26" s="159"/>
      <c r="G26" s="159"/>
      <c r="H26" s="159"/>
    </row>
    <row r="27" spans="1:8" ht="12.75" customHeight="1">
      <c r="A27" s="161">
        <v>1</v>
      </c>
      <c r="B27" s="144" t="str">
        <f>HYPERLINK('пр.взвешивания'!C6)</f>
        <v>Мельник Анастасия Васильевна</v>
      </c>
      <c r="C27" s="144" t="str">
        <f>HYPERLINK('пр.взвешивания'!D6)</f>
        <v>01.01.1992, КМС</v>
      </c>
      <c r="D27" s="144" t="str">
        <f>HYPERLINK('пр.взвешивания'!E6)</f>
        <v>СФО, Новосибирская, Новосибирск, МО</v>
      </c>
      <c r="E27" s="76"/>
      <c r="F27" s="163"/>
      <c r="G27" s="148"/>
      <c r="H27" s="142"/>
    </row>
    <row r="28" spans="1:8" ht="12.75">
      <c r="A28" s="162"/>
      <c r="B28" s="145"/>
      <c r="C28" s="145"/>
      <c r="D28" s="145"/>
      <c r="E28" s="160"/>
      <c r="F28" s="159"/>
      <c r="G28" s="149"/>
      <c r="H28" s="150"/>
    </row>
    <row r="29" spans="1:8" ht="12.75" customHeight="1">
      <c r="A29" s="142">
        <v>4</v>
      </c>
      <c r="B29" s="152">
        <f>HYPERLINK('пр.взвешивания'!C12)</f>
      </c>
      <c r="C29" s="152">
        <f>HYPERLINK('пр.взвешивания'!D12)</f>
      </c>
      <c r="D29" s="152">
        <f>HYPERLINK('пр.взвешивания'!E12)</f>
      </c>
      <c r="E29" s="76"/>
      <c r="F29" s="76"/>
      <c r="G29" s="142"/>
      <c r="H29" s="142"/>
    </row>
    <row r="30" spans="1:8" ht="13.5" thickBot="1">
      <c r="A30" s="155"/>
      <c r="B30" s="153"/>
      <c r="C30" s="153"/>
      <c r="D30" s="153"/>
      <c r="E30" s="155"/>
      <c r="F30" s="155"/>
      <c r="G30" s="155"/>
      <c r="H30" s="155"/>
    </row>
    <row r="31" spans="1:8" ht="12.75" customHeight="1">
      <c r="A31" s="164">
        <v>3</v>
      </c>
      <c r="B31" s="156">
        <f>HYPERLINK('пр.взвешивания'!C10)</f>
      </c>
      <c r="C31" s="156">
        <f>HYPERLINK('пр.взвешивания'!D10)</f>
      </c>
      <c r="D31" s="156">
        <f>HYPERLINK('пр.взвешивания'!E10)</f>
      </c>
      <c r="E31" s="165"/>
      <c r="F31" s="166"/>
      <c r="G31" s="157"/>
      <c r="H31" s="158"/>
    </row>
    <row r="32" spans="1:8" ht="12.75">
      <c r="A32" s="159"/>
      <c r="B32" s="145"/>
      <c r="C32" s="145"/>
      <c r="D32" s="145"/>
      <c r="E32" s="160"/>
      <c r="F32" s="159"/>
      <c r="G32" s="149"/>
      <c r="H32" s="159"/>
    </row>
    <row r="33" spans="1:8" ht="12.75" customHeight="1">
      <c r="A33" s="142">
        <v>2</v>
      </c>
      <c r="B33" s="152" t="str">
        <f>HYPERLINK('пр.взвешивания'!C8)</f>
        <v>Нецветаева Ирина Андреевна</v>
      </c>
      <c r="C33" s="152" t="str">
        <f>HYPERLINK('пр.взвешивания'!D8)</f>
        <v>02.06.1992, 1р</v>
      </c>
      <c r="D33" s="152" t="str">
        <f>HYPERLINK('пр.взвешивания'!E8)</f>
        <v>СФО, Алтайский, Бийск, МО</v>
      </c>
      <c r="E33" s="76"/>
      <c r="F33" s="76"/>
      <c r="G33" s="142"/>
      <c r="H33" s="142"/>
    </row>
    <row r="34" spans="1:8" ht="12.75">
      <c r="A34" s="159"/>
      <c r="B34" s="145"/>
      <c r="C34" s="145"/>
      <c r="D34" s="145"/>
      <c r="E34" s="159"/>
      <c r="F34" s="159"/>
      <c r="G34" s="159"/>
      <c r="H34" s="159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76" t="str">
        <f>HYPERLINK('[1]реквизиты'!$A$2)</f>
        <v>Первенство Сибирского Федерального Округа по самбо среди девушек 1992-93г.р.</v>
      </c>
      <c r="B1" s="177"/>
      <c r="C1" s="177"/>
      <c r="D1" s="177"/>
      <c r="E1" s="177"/>
      <c r="F1" s="177"/>
      <c r="G1" s="177"/>
      <c r="H1" s="1"/>
      <c r="I1" s="1"/>
    </row>
    <row r="2" spans="1:9" ht="18" customHeight="1">
      <c r="A2" s="104" t="str">
        <f>HYPERLINK('[1]реквизиты'!$A$3)</f>
        <v>10-11.12.2009г.                             г.Новокузнецк</v>
      </c>
      <c r="B2" s="104"/>
      <c r="C2" s="104"/>
      <c r="D2" s="104"/>
      <c r="E2" s="104"/>
      <c r="F2" s="104"/>
      <c r="G2" s="104"/>
      <c r="H2" s="175"/>
      <c r="I2" s="175"/>
    </row>
    <row r="3" ht="49.5" customHeight="1">
      <c r="D3" t="s">
        <v>33</v>
      </c>
    </row>
    <row r="4" spans="1:7" ht="12.75">
      <c r="A4" s="141" t="s">
        <v>15</v>
      </c>
      <c r="B4" s="141" t="s">
        <v>0</v>
      </c>
      <c r="C4" s="141" t="s">
        <v>1</v>
      </c>
      <c r="D4" s="141" t="s">
        <v>2</v>
      </c>
      <c r="E4" s="141" t="s">
        <v>3</v>
      </c>
      <c r="F4" s="141" t="s">
        <v>4</v>
      </c>
      <c r="G4" s="141" t="s">
        <v>5</v>
      </c>
    </row>
    <row r="5" spans="1:7" ht="12.75">
      <c r="A5" s="141"/>
      <c r="B5" s="141"/>
      <c r="C5" s="141"/>
      <c r="D5" s="141"/>
      <c r="E5" s="141"/>
      <c r="F5" s="141"/>
      <c r="G5" s="141"/>
    </row>
    <row r="6" spans="1:7" ht="12.75">
      <c r="A6" s="171"/>
      <c r="B6" s="172">
        <v>1</v>
      </c>
      <c r="C6" s="174" t="s">
        <v>23</v>
      </c>
      <c r="D6" s="141" t="s">
        <v>24</v>
      </c>
      <c r="E6" s="168" t="s">
        <v>25</v>
      </c>
      <c r="F6" s="169" t="s">
        <v>26</v>
      </c>
      <c r="G6" s="170" t="s">
        <v>27</v>
      </c>
    </row>
    <row r="7" spans="1:7" ht="12.75">
      <c r="A7" s="171"/>
      <c r="B7" s="172"/>
      <c r="C7" s="174"/>
      <c r="D7" s="141"/>
      <c r="E7" s="168"/>
      <c r="F7" s="169"/>
      <c r="G7" s="170"/>
    </row>
    <row r="8" spans="1:7" ht="12.75">
      <c r="A8" s="171"/>
      <c r="B8" s="172">
        <v>2</v>
      </c>
      <c r="C8" s="174" t="s">
        <v>28</v>
      </c>
      <c r="D8" s="141" t="s">
        <v>29</v>
      </c>
      <c r="E8" s="168" t="s">
        <v>30</v>
      </c>
      <c r="F8" s="169" t="s">
        <v>31</v>
      </c>
      <c r="G8" s="170" t="s">
        <v>32</v>
      </c>
    </row>
    <row r="9" spans="1:7" ht="12.75">
      <c r="A9" s="171"/>
      <c r="B9" s="172"/>
      <c r="C9" s="174"/>
      <c r="D9" s="141"/>
      <c r="E9" s="168"/>
      <c r="F9" s="169"/>
      <c r="G9" s="170"/>
    </row>
    <row r="10" spans="1:7" ht="12.75">
      <c r="A10" s="171"/>
      <c r="B10" s="172">
        <v>3</v>
      </c>
      <c r="C10" s="170"/>
      <c r="D10" s="173"/>
      <c r="E10" s="168"/>
      <c r="F10" s="169"/>
      <c r="G10" s="170"/>
    </row>
    <row r="11" spans="1:7" ht="12.75">
      <c r="A11" s="171"/>
      <c r="B11" s="172"/>
      <c r="C11" s="170"/>
      <c r="D11" s="141"/>
      <c r="E11" s="168"/>
      <c r="F11" s="169"/>
      <c r="G11" s="170"/>
    </row>
    <row r="12" spans="1:7" ht="12.75">
      <c r="A12" s="171"/>
      <c r="B12" s="172">
        <v>4</v>
      </c>
      <c r="C12" s="170"/>
      <c r="D12" s="141"/>
      <c r="E12" s="168"/>
      <c r="F12" s="169"/>
      <c r="G12" s="170"/>
    </row>
    <row r="13" spans="1:7" ht="12.75">
      <c r="A13" s="171"/>
      <c r="B13" s="172"/>
      <c r="C13" s="170"/>
      <c r="D13" s="141"/>
      <c r="E13" s="168"/>
      <c r="F13" s="169"/>
      <c r="G13" s="170"/>
    </row>
    <row r="22" spans="1:8" ht="12.75">
      <c r="A22" s="167"/>
      <c r="B22" s="167"/>
      <c r="C22" s="167"/>
      <c r="D22" s="167"/>
      <c r="E22" s="167"/>
      <c r="F22" s="167"/>
      <c r="G22" s="167"/>
      <c r="H22" s="2"/>
    </row>
    <row r="23" spans="1:8" ht="12.75">
      <c r="A23" s="167"/>
      <c r="B23" s="167"/>
      <c r="C23" s="167"/>
      <c r="D23" s="167"/>
      <c r="E23" s="167"/>
      <c r="F23" s="167"/>
      <c r="G23" s="167"/>
      <c r="H23" s="2"/>
    </row>
    <row r="24" spans="1:8" ht="12.75">
      <c r="A24" s="167"/>
      <c r="B24" s="167"/>
      <c r="C24" s="167"/>
      <c r="D24" s="167"/>
      <c r="E24" s="167"/>
      <c r="F24" s="167"/>
      <c r="G24" s="167"/>
      <c r="H24" s="2"/>
    </row>
    <row r="25" spans="1:8" ht="12.75">
      <c r="A25" s="167"/>
      <c r="B25" s="167"/>
      <c r="C25" s="167"/>
      <c r="D25" s="167"/>
      <c r="E25" s="167"/>
      <c r="F25" s="167"/>
      <c r="G25" s="167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2009-12-11T14:24:56Z</cp:lastPrinted>
  <dcterms:created xsi:type="dcterms:W3CDTF">1996-10-08T23:32:33Z</dcterms:created>
  <dcterms:modified xsi:type="dcterms:W3CDTF">2009-12-11T14:25:00Z</dcterms:modified>
  <cp:category/>
  <cp:version/>
  <cp:contentType/>
  <cp:contentStatus/>
</cp:coreProperties>
</file>