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0" windowWidth="5085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<sst xmlns="http://schemas.openxmlformats.org/spreadsheetml/2006/main" count="285" uniqueCount="165">
  <si>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</si>
  <si>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</si>
  <si>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</si>
  <si>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</si>
  <si>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</si>
  <si>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</si>
  <si>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</si>
  <si>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</si>
  <si>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</si>
  <si>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</si>
  <si>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</si>
  <si>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</si>
  <si>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</si>
  <si>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</si>
  <si>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</si>
  <si>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</si>
  <si>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</si>
  <si>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</si>
  <si>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</si>
  <si>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</si>
  <si>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</si>
  <si>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</si>
  <si>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</si>
  <si>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</si>
  <si>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</si>
  <si>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</si>
  <si>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</si>
  <si>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</si>
  <si>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</si>
  <si>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</si>
  <si>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</si>
  <si>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</si>
  <si>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</si>
  <si>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</si>
  <si>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</si>
  <si>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</si>
  <si>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</si>
  <si>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</si>
  <si>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</si>
  <si>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</si>
  <si>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</si>
  <si>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</si>
  <si>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</si>
  <si>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</si>
  <si>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</si>
  <si>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</si>
  <si>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</si>
  <si>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</si>
  <si>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</si>
  <si>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</si>
  <si>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</si>
  <si>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</si>
  <si>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</si>
  <si>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</si>
  <si>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</si>
  <si>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</si>
  <si>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</si>
  <si>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</si>
  <si>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</si>
  <si>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</si>
  <si>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</si>
  <si>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</si>
  <si>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</si>
  <si>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</si>
  <si>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</si>
  <si>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</si>
  <si>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</si>
  <si>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</si>
  <si>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</si>
  <si>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</si>
  <si>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</si>
  <si>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Команда</t>
  </si>
  <si>
    <t>ВОЙТЕНКО Михаил Анатольевич</t>
  </si>
  <si>
    <t>21.01.79 мс</t>
  </si>
  <si>
    <t>УВД по Мурманской обл.</t>
  </si>
  <si>
    <t>РАМАЗАНОВ Магомедрасул Магомедович</t>
  </si>
  <si>
    <t>САБАШВИЛИ Александр Тамазович</t>
  </si>
  <si>
    <t>МВД по Р. Мордовия</t>
  </si>
  <si>
    <t>МИТРОФАНОВ Дмитрий Владимирович</t>
  </si>
  <si>
    <t>13.01.81 кмс</t>
  </si>
  <si>
    <t>УВД по Новгородской обл.</t>
  </si>
  <si>
    <t>ЧЕРНОВ Сергей Михайлович</t>
  </si>
  <si>
    <t>07.11.86 мс</t>
  </si>
  <si>
    <t>МВД по Чувашской р-ке</t>
  </si>
  <si>
    <t>СИНЯКОВ Артем Сергеевич</t>
  </si>
  <si>
    <t>18.11.87 мс</t>
  </si>
  <si>
    <t>ГУВД по С.Птб и Ленинградской обл</t>
  </si>
  <si>
    <t>ДАНИЛОВ Иннокентий Иннокентьевич</t>
  </si>
  <si>
    <t>ДОПТ на трансп-те МВД России</t>
  </si>
  <si>
    <t>ЛЕКСИН Владимир Александрович</t>
  </si>
  <si>
    <t>25.08.84 мс</t>
  </si>
  <si>
    <t>ГУВД по Саратовской обл.</t>
  </si>
  <si>
    <t>АЛИЕВ Рустам Алиевич</t>
  </si>
  <si>
    <t>31.07.80 кмс</t>
  </si>
  <si>
    <t>АЛИЕВ Рашид Магомедрасулович</t>
  </si>
  <si>
    <t>МВД по Р. Дагестан</t>
  </si>
  <si>
    <t>ВОЛКОВ Андрей Викторович</t>
  </si>
  <si>
    <t>28.11.86 мсмк</t>
  </si>
  <si>
    <t>УВД по Рязанской обл.</t>
  </si>
  <si>
    <t>15.09.88 мс</t>
  </si>
  <si>
    <t>УВД по Липецкой обл.</t>
  </si>
  <si>
    <t>АБАСОВ Абас Тагиргаджиевич</t>
  </si>
  <si>
    <t>УВД по Владимирской обл.</t>
  </si>
  <si>
    <t>ДЕЛОК Адам Асметович</t>
  </si>
  <si>
    <t>МВД по Р. Адыгея</t>
  </si>
  <si>
    <t>БАРАКАЕВ Артур Батыргереевич</t>
  </si>
  <si>
    <t>ГУВД по Ставропольскому краю</t>
  </si>
  <si>
    <t>ГУЛУМЯН Вреж Андреевич</t>
  </si>
  <si>
    <t>21.08.75 кмс</t>
  </si>
  <si>
    <t>УВД по Калининградской обл.</t>
  </si>
  <si>
    <t>ТОДАНОВ Андрей Петрович</t>
  </si>
  <si>
    <t>28.10.63 кмс</t>
  </si>
  <si>
    <t>МВД по Р. Хакасия</t>
  </si>
  <si>
    <t>МИНАКОВ Виталий Викторович</t>
  </si>
  <si>
    <t>06.02.85 змс</t>
  </si>
  <si>
    <t>УВД по Брянской обл.</t>
  </si>
  <si>
    <t>ТРУСОВ Владимир Николаевивич</t>
  </si>
  <si>
    <t>24.02.85 мс</t>
  </si>
  <si>
    <t>АНТОНОВ Владимир Евгеньевич</t>
  </si>
  <si>
    <t>23.01.83 мс</t>
  </si>
  <si>
    <t>ГУВД по Московской обл.</t>
  </si>
  <si>
    <t>МУХИН Федор Александрович</t>
  </si>
  <si>
    <t>УВД по Ярославской обл.</t>
  </si>
  <si>
    <t>02.06.86 кмс</t>
  </si>
  <si>
    <t>УВД по Архангелькой обл.</t>
  </si>
  <si>
    <t>КУБАНОВ Шамиль Асланович</t>
  </si>
  <si>
    <t>09.02.85 кмс</t>
  </si>
  <si>
    <t>МВД по КЧР</t>
  </si>
  <si>
    <t>ДОЛГОВ Владимир Игоревич</t>
  </si>
  <si>
    <t>08.08.87 кмс</t>
  </si>
  <si>
    <t>ГУВД по Воронежской обл.</t>
  </si>
  <si>
    <t>КАНУННИКОВ Александр Александрович</t>
  </si>
  <si>
    <t>25.12.82 кмс</t>
  </si>
  <si>
    <t>УВД по Астраханской обл.</t>
  </si>
  <si>
    <t>БАДМАЕВ Чингиз Николаевич</t>
  </si>
  <si>
    <t>15.10.86 кмс</t>
  </si>
  <si>
    <t>МВД по Р.Калмыкия</t>
  </si>
  <si>
    <t>РОМАНОВ Алексей Николаевич</t>
  </si>
  <si>
    <t>02.06.76 кмс</t>
  </si>
  <si>
    <t>ГУВД по Самарской обл.</t>
  </si>
  <si>
    <t>РОЖКОВ Вячеслав Владимирович</t>
  </si>
  <si>
    <t>ГУВД по Свердловской обл.</t>
  </si>
  <si>
    <t>в.к. &gt;100  кг.</t>
  </si>
  <si>
    <t>19.09.76 мс</t>
  </si>
  <si>
    <t>24.12.86 кмс</t>
  </si>
  <si>
    <t>10.09.88 мс</t>
  </si>
  <si>
    <t>13.11.84 кмс</t>
  </si>
  <si>
    <t>10.08.75 мсмк</t>
  </si>
  <si>
    <t>КОШУТИН Иван Сергеевич</t>
  </si>
  <si>
    <t>11.12.83 мс</t>
  </si>
  <si>
    <t>20.01.84 кмс</t>
  </si>
  <si>
    <t>БЕРЕЗНЕВ Алексей Владимирович</t>
  </si>
  <si>
    <t>15.01.82 кмс</t>
  </si>
  <si>
    <t>УВД по Ивановской обл.</t>
  </si>
  <si>
    <t>4:0</t>
  </si>
  <si>
    <t>3:1</t>
  </si>
  <si>
    <t>3,5:0</t>
  </si>
  <si>
    <t>3:0</t>
  </si>
  <si>
    <t>3,5:0,5</t>
  </si>
  <si>
    <t>5-6</t>
  </si>
  <si>
    <t>7-8</t>
  </si>
  <si>
    <t>9-12</t>
  </si>
  <si>
    <t>13-16</t>
  </si>
  <si>
    <t>17-20</t>
  </si>
  <si>
    <t>21-28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</si>
</sst>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/>
    </xf>
    <xf numFmtId="0" fontId="4" fillId="0" borderId="18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0" fillId="0" borderId="0" xfId="0" applyAlignment="1">
      <alignment horizontal="righ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5" fillId="2" borderId="27" xfId="15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4" fillId="4" borderId="28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4" borderId="2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8" fillId="4" borderId="37" xfId="0" applyNumberFormat="1" applyFont="1" applyFill="1" applyBorder="1" applyAlignment="1">
      <alignment horizontal="center" vertical="center" wrapText="1"/>
    </xf>
    <xf numFmtId="49" fontId="8" fillId="4" borderId="38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8" fillId="3" borderId="40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8" fillId="5" borderId="3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13" fillId="5" borderId="27" xfId="15" applyFont="1" applyFill="1" applyBorder="1" applyAlignment="1" applyProtection="1">
      <alignment horizontal="center" vertical="center" wrapText="1"/>
      <protection/>
    </xf>
    <xf numFmtId="0" fontId="13" fillId="5" borderId="49" xfId="15" applyFont="1" applyFill="1" applyBorder="1" applyAlignment="1" applyProtection="1">
      <alignment horizontal="center" vertical="center" wrapText="1"/>
      <protection/>
    </xf>
    <xf numFmtId="0" fontId="13" fillId="5" borderId="28" xfId="15" applyFont="1" applyFill="1" applyBorder="1" applyAlignment="1" applyProtection="1">
      <alignment horizontal="center" vertical="center" wrapText="1"/>
      <protection/>
    </xf>
    <xf numFmtId="49" fontId="18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4" fillId="0" borderId="0" xfId="15" applyFont="1" applyAlignment="1">
      <alignment horizontal="center"/>
    </xf>
    <xf numFmtId="0" fontId="7" fillId="0" borderId="29" xfId="15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15" applyFont="1" applyFill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8" xfId="15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45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9" xfId="15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6" fillId="0" borderId="31" xfId="15" applyFont="1" applyBorder="1" applyAlignment="1">
      <alignment horizontal="left" vertical="center" wrapText="1"/>
    </xf>
    <xf numFmtId="0" fontId="26" fillId="0" borderId="9" xfId="15" applyFont="1" applyBorder="1" applyAlignment="1">
      <alignment horizontal="left" vertical="center" wrapText="1"/>
    </xf>
    <xf numFmtId="0" fontId="26" fillId="0" borderId="32" xfId="15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54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6" borderId="27" xfId="15" applyFont="1" applyFill="1" applyBorder="1" applyAlignment="1">
      <alignment horizontal="center" vertical="center"/>
    </xf>
    <xf numFmtId="0" fontId="21" fillId="6" borderId="49" xfId="15" applyFont="1" applyFill="1" applyBorder="1" applyAlignment="1">
      <alignment horizontal="center" vertical="center"/>
    </xf>
    <xf numFmtId="0" fontId="21" fillId="6" borderId="28" xfId="15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25" fillId="2" borderId="55" xfId="15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6" fillId="4" borderId="27" xfId="15" applyFont="1" applyFill="1" applyBorder="1" applyAlignment="1">
      <alignment horizontal="center" vertical="center" wrapText="1"/>
    </xf>
    <xf numFmtId="0" fontId="6" fillId="4" borderId="49" xfId="15" applyFont="1" applyFill="1" applyBorder="1" applyAlignment="1">
      <alignment horizontal="center" vertical="center" wrapText="1"/>
    </xf>
    <xf numFmtId="0" fontId="6" fillId="4" borderId="28" xfId="1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238125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9525" y="47625"/>
          <a:ext cx="685800" cy="49530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19050</xdr:colOff>
      <xdr:row>4</xdr:row>
      <xdr:rowOff>85725</xdr:rowOff>
    </xdr:to>
    <xdr:grpSp>
      <xdr:nvGrpSpPr>
        <xdr:cNvPr id="1" name="Group 8"/>
        <xdr:cNvGrpSpPr>
          <a:grpSpLocks/>
        </xdr:cNvGrpSpPr>
      </xdr:nvGrpSpPr>
      <xdr:grpSpPr>
        <a:xfrm>
          <a:off x="0" y="38100"/>
          <a:ext cx="1276350" cy="990600"/>
          <a:chOff x="9" y="4"/>
          <a:chExt cx="86" cy="7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90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7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B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57421875" style="0" customWidth="1"/>
    <col min="4" max="4" width="15.7109375" style="0" customWidth="1"/>
    <col min="5" max="5" width="33.140625" style="0" customWidth="1"/>
  </cols>
  <sheetData>
    <row r="1" spans="1:5" ht="18.75" thickBot="1">
      <c r="A1" s="176" t="s">
        <v>56</v>
      </c>
      <c r="B1" s="176"/>
      <c r="C1" s="176"/>
      <c r="D1" s="176"/>
      <c r="E1" s="176"/>
    </row>
    <row r="2" spans="2:5" ht="22.5" customHeight="1" thickBot="1">
      <c r="B2" s="174" t="s">
        <v>58</v>
      </c>
      <c r="C2" s="174"/>
      <c r="D2" s="175" t="str">
        <f>HYPERLINK('[1]реквизиты'!$A$2)</f>
        <v>Чемпионат МВД России по САМОЗАЩИТЕ БЕЗ ОРУЖИЯ, среди МВД, ГУВД, УВД по субъектам РФ</v>
      </c>
      <c r="E2" s="172"/>
    </row>
    <row r="3" spans="2:5" ht="15" customHeight="1" thickBot="1">
      <c r="B3" s="133"/>
      <c r="C3" s="173" t="str">
        <f>HYPERLINK('[1]реквизиты'!$A$3)</f>
        <v>11-15 февраля 2010 г.     г. Москва</v>
      </c>
      <c r="D3" s="173"/>
      <c r="E3" s="158" t="str">
        <f>HYPERLINK('пр.взв.'!D4)</f>
        <v>в.к. &gt;100  кг.</v>
      </c>
    </row>
    <row r="4" spans="1:5" ht="12.75" customHeight="1">
      <c r="A4" s="207" t="s">
        <v>10</v>
      </c>
      <c r="B4" s="209" t="s">
        <v>5</v>
      </c>
      <c r="C4" s="211" t="s">
        <v>6</v>
      </c>
      <c r="D4" s="213" t="s">
        <v>7</v>
      </c>
      <c r="E4" s="204" t="s">
        <v>71</v>
      </c>
    </row>
    <row r="5" spans="1:5" ht="9.75" customHeight="1" thickBot="1">
      <c r="A5" s="208"/>
      <c r="B5" s="210"/>
      <c r="C5" s="212"/>
      <c r="D5" s="214"/>
      <c r="E5" s="205"/>
    </row>
    <row r="6" spans="1:5" ht="11.25" customHeight="1">
      <c r="A6" s="198" t="s">
        <v>25</v>
      </c>
      <c r="B6" s="200">
        <v>4</v>
      </c>
      <c r="C6" s="202" t="str">
        <f>VLOOKUP(B6,'пр.взв.'!B5:G70,2,FALSE)</f>
        <v>ВОЛКОВ Андрей Викторович</v>
      </c>
      <c r="D6" s="203" t="str">
        <f>VLOOKUP(B6,'пр.взв.'!B5:G70,3,FALSE)</f>
        <v>28.11.86 мсмк</v>
      </c>
      <c r="E6" s="206" t="str">
        <f>VLOOKUP(B6,'пр.взв.'!B5:G70,4,FALSE)</f>
        <v>УВД по Рязанской обл.</v>
      </c>
    </row>
    <row r="7" spans="1:5" ht="11.25" customHeight="1">
      <c r="A7" s="199"/>
      <c r="B7" s="180"/>
      <c r="C7" s="182"/>
      <c r="D7" s="184"/>
      <c r="E7" s="190"/>
    </row>
    <row r="8" spans="1:5" ht="11.25" customHeight="1">
      <c r="A8" s="201" t="s">
        <v>26</v>
      </c>
      <c r="B8" s="180">
        <v>1</v>
      </c>
      <c r="C8" s="181" t="str">
        <f>VLOOKUP(B8,'пр.взв.'!B7:G70,2,FALSE)</f>
        <v>МИНАКОВ Виталий Викторович</v>
      </c>
      <c r="D8" s="183" t="str">
        <f>VLOOKUP(B8,'пр.взв.'!B7:G70,3,FALSE)</f>
        <v>06.02.85 змс</v>
      </c>
      <c r="E8" s="189" t="str">
        <f>VLOOKUP(B8,'пр.взв.'!B7:G70,4,FALSE)</f>
        <v>УВД по Брянской обл.</v>
      </c>
    </row>
    <row r="9" spans="1:5" ht="11.25" customHeight="1">
      <c r="A9" s="201"/>
      <c r="B9" s="180"/>
      <c r="C9" s="182"/>
      <c r="D9" s="184"/>
      <c r="E9" s="190"/>
    </row>
    <row r="10" spans="1:5" ht="11.25" customHeight="1">
      <c r="A10" s="193" t="s">
        <v>28</v>
      </c>
      <c r="B10" s="180">
        <v>7</v>
      </c>
      <c r="C10" s="181" t="str">
        <f>VLOOKUP(B10,'пр.взв.'!B7:G70,2,FALSE)</f>
        <v>СИНЯКОВ Артем Сергеевич</v>
      </c>
      <c r="D10" s="183" t="str">
        <f>VLOOKUP(B10,'пр.взв.'!B7:G70,3,FALSE)</f>
        <v>18.11.87 мс</v>
      </c>
      <c r="E10" s="189" t="str">
        <f>VLOOKUP(B10,'пр.взв.'!B7:G70,4,FALSE)</f>
        <v>ГУВД по С.Птб и Ленинградской обл</v>
      </c>
    </row>
    <row r="11" spans="1:5" ht="11.25" customHeight="1">
      <c r="A11" s="193"/>
      <c r="B11" s="180"/>
      <c r="C11" s="182"/>
      <c r="D11" s="184"/>
      <c r="E11" s="190"/>
    </row>
    <row r="12" spans="1:5" ht="11.25" customHeight="1">
      <c r="A12" s="193" t="s">
        <v>28</v>
      </c>
      <c r="B12" s="180">
        <v>2</v>
      </c>
      <c r="C12" s="181" t="str">
        <f>VLOOKUP(B12,'пр.взв.'!B7:G70,2,FALSE)</f>
        <v>АЛИЕВ Рашид Магомедрасулович</v>
      </c>
      <c r="D12" s="183" t="str">
        <f>VLOOKUP(B12,'пр.взв.'!B7:G70,3,FALSE)</f>
        <v>10.09.88 мс</v>
      </c>
      <c r="E12" s="189" t="str">
        <f>VLOOKUP(B12,'пр.взв.'!B7:G70,4,FALSE)</f>
        <v>МВД по Р. Дагестан</v>
      </c>
    </row>
    <row r="13" spans="1:5" ht="11.25" customHeight="1" thickBot="1">
      <c r="A13" s="194"/>
      <c r="B13" s="195"/>
      <c r="C13" s="196"/>
      <c r="D13" s="197"/>
      <c r="E13" s="191"/>
    </row>
    <row r="14" spans="1:5" ht="11.25" customHeight="1">
      <c r="A14" s="185" t="s">
        <v>159</v>
      </c>
      <c r="B14" s="186">
        <v>25</v>
      </c>
      <c r="C14" s="187" t="str">
        <f>VLOOKUP(B14,'пр.взв.'!B7:G70,2,FALSE)</f>
        <v>РОЖКОВ Вячеслав Владимирович</v>
      </c>
      <c r="D14" s="188" t="str">
        <f>VLOOKUP(B14,'пр.взв.'!B7:G70,3,FALSE)</f>
        <v>20.01.84 кмс</v>
      </c>
      <c r="E14" s="192" t="str">
        <f>VLOOKUP(B14,'пр.взв.'!B7:G70,4,FALSE)</f>
        <v>ГУВД по Свердловской обл.</v>
      </c>
    </row>
    <row r="15" spans="1:5" ht="11.25" customHeight="1">
      <c r="A15" s="179"/>
      <c r="B15" s="180"/>
      <c r="C15" s="182"/>
      <c r="D15" s="184"/>
      <c r="E15" s="178"/>
    </row>
    <row r="16" spans="1:5" ht="11.25" customHeight="1">
      <c r="A16" s="179" t="s">
        <v>159</v>
      </c>
      <c r="B16" s="180">
        <v>26</v>
      </c>
      <c r="C16" s="181" t="str">
        <f>VLOOKUP(B16,'пр.взв.'!B7:G70,2,FALSE)</f>
        <v>ТРУСОВ Владимир Николаевивич</v>
      </c>
      <c r="D16" s="183" t="str">
        <f>VLOOKUP(B16,'пр.взв.'!B7:G70,3,FALSE)</f>
        <v>24.02.85 мс</v>
      </c>
      <c r="E16" s="177" t="str">
        <f>VLOOKUP(B16,'пр.взв.'!B7:G70,4,FALSE)</f>
        <v>УВД по Брянской обл.</v>
      </c>
    </row>
    <row r="17" spans="1:5" ht="11.25" customHeight="1">
      <c r="A17" s="179"/>
      <c r="B17" s="180"/>
      <c r="C17" s="182"/>
      <c r="D17" s="184"/>
      <c r="E17" s="178"/>
    </row>
    <row r="18" spans="1:5" ht="11.25" customHeight="1">
      <c r="A18" s="179" t="s">
        <v>160</v>
      </c>
      <c r="B18" s="180">
        <v>23</v>
      </c>
      <c r="C18" s="181" t="str">
        <f>VLOOKUP(B18,'пр.взв.'!B7:G70,2,FALSE)</f>
        <v>МУХИН Федор Александрович</v>
      </c>
      <c r="D18" s="183" t="str">
        <f>VLOOKUP(B18,'пр.взв.'!B7:G70,3,FALSE)</f>
        <v>11.12.83 мс</v>
      </c>
      <c r="E18" s="177" t="str">
        <f>VLOOKUP(B18,'пр.взв.'!B7:G70,4,FALSE)</f>
        <v>УВД по Ярославской обл.</v>
      </c>
    </row>
    <row r="19" spans="1:5" ht="11.25" customHeight="1">
      <c r="A19" s="179"/>
      <c r="B19" s="180"/>
      <c r="C19" s="182"/>
      <c r="D19" s="184"/>
      <c r="E19" s="178"/>
    </row>
    <row r="20" spans="1:5" ht="11.25" customHeight="1">
      <c r="A20" s="179" t="s">
        <v>160</v>
      </c>
      <c r="B20" s="180">
        <v>24</v>
      </c>
      <c r="C20" s="181" t="str">
        <f>VLOOKUP(B20,'пр.взв.'!B7:G70,2,FALSE)</f>
        <v>ДЕЛОК Адам Асметович</v>
      </c>
      <c r="D20" s="183" t="str">
        <f>VLOOKUP(B20,'пр.взв.'!B7:G70,3,FALSE)</f>
        <v>10.08.75 мсмк</v>
      </c>
      <c r="E20" s="177" t="str">
        <f>VLOOKUP(B20,'пр.взв.'!B7:G70,4,FALSE)</f>
        <v>МВД по Р. Адыгея</v>
      </c>
    </row>
    <row r="21" spans="1:5" ht="11.25" customHeight="1">
      <c r="A21" s="179"/>
      <c r="B21" s="180"/>
      <c r="C21" s="182"/>
      <c r="D21" s="184"/>
      <c r="E21" s="178"/>
    </row>
    <row r="22" spans="1:5" ht="11.25" customHeight="1">
      <c r="A22" s="179" t="s">
        <v>161</v>
      </c>
      <c r="B22" s="180">
        <v>5</v>
      </c>
      <c r="C22" s="181" t="str">
        <f>VLOOKUP(B22,'пр.взв.'!B7:G70,2,FALSE)</f>
        <v>БЕРЕЗНЕВ Алексей Владимирович</v>
      </c>
      <c r="D22" s="183" t="str">
        <f>VLOOKUP(B22,'пр.взв.'!B7:G70,3,FALSE)</f>
        <v>15.09.88 мс</v>
      </c>
      <c r="E22" s="177" t="str">
        <f>VLOOKUP(B22,'пр.взв.'!B7:G70,4,FALSE)</f>
        <v>УВД по Липецкой обл.</v>
      </c>
    </row>
    <row r="23" spans="1:5" ht="11.25" customHeight="1">
      <c r="A23" s="179"/>
      <c r="B23" s="180"/>
      <c r="C23" s="182"/>
      <c r="D23" s="184"/>
      <c r="E23" s="178"/>
    </row>
    <row r="24" spans="1:5" ht="11.25" customHeight="1">
      <c r="A24" s="179" t="s">
        <v>161</v>
      </c>
      <c r="B24" s="180">
        <v>3</v>
      </c>
      <c r="C24" s="181" t="str">
        <f>VLOOKUP(B24,'пр.взв.'!B7:G70,2,FALSE)</f>
        <v>САБАШВИЛИ Александр Тамазович</v>
      </c>
      <c r="D24" s="183" t="str">
        <f>VLOOKUP(B24,'пр.взв.'!B7:G70,3,FALSE)</f>
        <v>19.09.76 мс</v>
      </c>
      <c r="E24" s="177" t="str">
        <f>VLOOKUP(B24,'пр.взв.'!B7:G70,4,FALSE)</f>
        <v>МВД по Р. Мордовия</v>
      </c>
    </row>
    <row r="25" spans="1:5" ht="11.25" customHeight="1">
      <c r="A25" s="179"/>
      <c r="B25" s="180"/>
      <c r="C25" s="182"/>
      <c r="D25" s="184"/>
      <c r="E25" s="178"/>
    </row>
    <row r="26" spans="1:5" ht="11.25" customHeight="1">
      <c r="A26" s="179" t="s">
        <v>161</v>
      </c>
      <c r="B26" s="180">
        <v>20</v>
      </c>
      <c r="C26" s="181" t="str">
        <f>VLOOKUP(B26,'пр.взв.'!B7:G70,2,FALSE)</f>
        <v>ДОЛГОВ Владимир Игоревич</v>
      </c>
      <c r="D26" s="183" t="str">
        <f>VLOOKUP(B26,'пр.взв.'!B7:G70,3,FALSE)</f>
        <v>08.08.87 кмс</v>
      </c>
      <c r="E26" s="177" t="str">
        <f>VLOOKUP(B26,'пр.взв.'!B7:G70,4,FALSE)</f>
        <v>ГУВД по Воронежской обл.</v>
      </c>
    </row>
    <row r="27" spans="1:5" ht="11.25" customHeight="1">
      <c r="A27" s="179"/>
      <c r="B27" s="180"/>
      <c r="C27" s="182"/>
      <c r="D27" s="184"/>
      <c r="E27" s="178"/>
    </row>
    <row r="28" spans="1:5" ht="11.25" customHeight="1">
      <c r="A28" s="179" t="s">
        <v>161</v>
      </c>
      <c r="B28" s="180">
        <v>14</v>
      </c>
      <c r="C28" s="181" t="str">
        <f>VLOOKUP(B28,'пр.взв.'!B7:G70,2,FALSE)</f>
        <v>ЛЕКСИН Владимир Александрович</v>
      </c>
      <c r="D28" s="183" t="str">
        <f>VLOOKUP(B28,'пр.взв.'!B7:G70,3,FALSE)</f>
        <v>25.08.84 мс</v>
      </c>
      <c r="E28" s="177" t="str">
        <f>VLOOKUP(B28,'пр.взв.'!B7:G70,4,FALSE)</f>
        <v>ГУВД по Саратовской обл.</v>
      </c>
    </row>
    <row r="29" spans="1:5" ht="11.25" customHeight="1">
      <c r="A29" s="179"/>
      <c r="B29" s="180"/>
      <c r="C29" s="182"/>
      <c r="D29" s="184"/>
      <c r="E29" s="178"/>
    </row>
    <row r="30" spans="1:5" ht="11.25" customHeight="1">
      <c r="A30" s="179" t="s">
        <v>162</v>
      </c>
      <c r="B30" s="180">
        <v>17</v>
      </c>
      <c r="C30" s="181" t="str">
        <f>VLOOKUP(B30,'пр.взв.'!B7:G70,2,FALSE)</f>
        <v>ВОЙТЕНКО Михаил Анатольевич</v>
      </c>
      <c r="D30" s="183" t="str">
        <f>VLOOKUP(B30,'пр.взв.'!B7:G70,3,FALSE)</f>
        <v>21.01.79 мс</v>
      </c>
      <c r="E30" s="177" t="str">
        <f>VLOOKUP(B30,'пр.взв.'!B7:G70,4,FALSE)</f>
        <v>УВД по Мурманской обл.</v>
      </c>
    </row>
    <row r="31" spans="1:5" ht="11.25" customHeight="1">
      <c r="A31" s="179"/>
      <c r="B31" s="180"/>
      <c r="C31" s="182"/>
      <c r="D31" s="184"/>
      <c r="E31" s="178"/>
    </row>
    <row r="32" spans="1:5" ht="11.25" customHeight="1">
      <c r="A32" s="179" t="s">
        <v>162</v>
      </c>
      <c r="B32" s="180">
        <v>15</v>
      </c>
      <c r="C32" s="181" t="str">
        <f>VLOOKUP(B32,'пр.взв.'!B7:G70,2,FALSE)</f>
        <v>АЛИЕВ Рустам Алиевич</v>
      </c>
      <c r="D32" s="183" t="e">
        <f>VLOOKUP(A32,'пр.взв.'!B7:G70,3,FALSE)</f>
        <v>#N/A</v>
      </c>
      <c r="E32" s="177" t="str">
        <f>VLOOKUP(B32,'пр.взв.'!B7:G70,4,FALSE)</f>
        <v>ГУВД по Саратовской обл.</v>
      </c>
    </row>
    <row r="33" spans="1:5" ht="11.25" customHeight="1">
      <c r="A33" s="179"/>
      <c r="B33" s="180"/>
      <c r="C33" s="182"/>
      <c r="D33" s="184"/>
      <c r="E33" s="178"/>
    </row>
    <row r="34" spans="1:5" ht="11.25" customHeight="1">
      <c r="A34" s="179" t="s">
        <v>162</v>
      </c>
      <c r="B34" s="180">
        <v>18</v>
      </c>
      <c r="C34" s="181" t="str">
        <f>VLOOKUP(B34,'пр.взв.'!B7:G70,2,FALSE)</f>
        <v>КУБАНОВ Шамиль Асланович</v>
      </c>
      <c r="D34" s="183" t="str">
        <f>VLOOKUP(B34,'пр.взв.'!B7:G70,3,FALSE)</f>
        <v>09.02.85 кмс</v>
      </c>
      <c r="E34" s="177" t="str">
        <f>VLOOKUP(B34,'пр.взв.'!B7:G70,4,FALSE)</f>
        <v>МВД по КЧР</v>
      </c>
    </row>
    <row r="35" spans="1:5" ht="11.25" customHeight="1">
      <c r="A35" s="179"/>
      <c r="B35" s="180"/>
      <c r="C35" s="182"/>
      <c r="D35" s="184"/>
      <c r="E35" s="178"/>
    </row>
    <row r="36" spans="1:5" ht="11.25" customHeight="1">
      <c r="A36" s="179" t="s">
        <v>162</v>
      </c>
      <c r="B36" s="180">
        <v>12</v>
      </c>
      <c r="C36" s="181" t="str">
        <f>VLOOKUP(B36,'пр.взв.'!B7:G70,2,FALSE)</f>
        <v>БАРАКАЕВ Артур Батыргереевич</v>
      </c>
      <c r="D36" s="183" t="str">
        <f>VLOOKUP(B36,'пр.взв.'!B7:G70,3,FALSE)</f>
        <v>13.11.84 кмс</v>
      </c>
      <c r="E36" s="177" t="str">
        <f>VLOOKUP(B36,'пр.взв.'!B7:G70,4,FALSE)</f>
        <v>ГУВД по Ставропольскому краю</v>
      </c>
    </row>
    <row r="37" spans="1:5" ht="11.25" customHeight="1">
      <c r="A37" s="179"/>
      <c r="B37" s="180"/>
      <c r="C37" s="182"/>
      <c r="D37" s="184"/>
      <c r="E37" s="178"/>
    </row>
    <row r="38" spans="1:5" ht="11.25" customHeight="1">
      <c r="A38" s="179" t="s">
        <v>163</v>
      </c>
      <c r="B38" s="180">
        <v>13</v>
      </c>
      <c r="C38" s="181" t="str">
        <f>VLOOKUP(B38,'пр.взв.'!B7:G70,2,FALSE)</f>
        <v>КАНУННИКОВ Александр Александрович</v>
      </c>
      <c r="D38" s="183" t="str">
        <f>VLOOKUP(B38,'пр.взв.'!B7:G70,3,FALSE)</f>
        <v>25.12.82 кмс</v>
      </c>
      <c r="E38" s="177" t="str">
        <f>VLOOKUP(B38,'пр.взв.'!B7:G70,4,FALSE)</f>
        <v>УВД по Астраханской обл.</v>
      </c>
    </row>
    <row r="39" spans="1:5" ht="11.25" customHeight="1">
      <c r="A39" s="179"/>
      <c r="B39" s="180"/>
      <c r="C39" s="182"/>
      <c r="D39" s="184"/>
      <c r="E39" s="178"/>
    </row>
    <row r="40" spans="1:5" ht="11.25" customHeight="1">
      <c r="A40" s="179" t="s">
        <v>163</v>
      </c>
      <c r="B40" s="180">
        <v>11</v>
      </c>
      <c r="C40" s="181" t="str">
        <f>VLOOKUP(B40,'пр.взв.'!B7:G70,2,FALSE)</f>
        <v>МИТРОФАНОВ Дмитрий Владимирович</v>
      </c>
      <c r="D40" s="183" t="str">
        <f>VLOOKUP(B40,'пр.взв.'!B7:G70,3,FALSE)</f>
        <v>13.01.81 кмс</v>
      </c>
      <c r="E40" s="177" t="str">
        <f>VLOOKUP(B40,'пр.взв.'!B7:G70,4,FALSE)</f>
        <v>УВД по Новгородской обл.</v>
      </c>
    </row>
    <row r="41" spans="1:5" ht="11.25" customHeight="1">
      <c r="A41" s="179"/>
      <c r="B41" s="180"/>
      <c r="C41" s="182"/>
      <c r="D41" s="184"/>
      <c r="E41" s="178"/>
    </row>
    <row r="42" spans="1:5" ht="11.25" customHeight="1">
      <c r="A42" s="179" t="s">
        <v>163</v>
      </c>
      <c r="B42" s="180">
        <v>22</v>
      </c>
      <c r="C42" s="181" t="str">
        <f>VLOOKUP(B42,'пр.взв.'!B7:G70,2,FALSE)</f>
        <v>ТОДАНОВ Андрей Петрович</v>
      </c>
      <c r="D42" s="183" t="str">
        <f>VLOOKUP(B42,'пр.взв.'!B7:G70,3,FALSE)</f>
        <v>28.10.63 кмс</v>
      </c>
      <c r="E42" s="177" t="str">
        <f>VLOOKUP(B42,'пр.взв.'!B7:G70,4,FALSE)</f>
        <v>МВД по Р. Хакасия</v>
      </c>
    </row>
    <row r="43" spans="1:5" ht="11.25" customHeight="1">
      <c r="A43" s="179"/>
      <c r="B43" s="180"/>
      <c r="C43" s="182"/>
      <c r="D43" s="184"/>
      <c r="E43" s="178"/>
    </row>
    <row r="44" spans="1:5" ht="11.25" customHeight="1">
      <c r="A44" s="179" t="s">
        <v>163</v>
      </c>
      <c r="B44" s="180">
        <v>16</v>
      </c>
      <c r="C44" s="181" t="str">
        <f>VLOOKUP(B44,'пр.взв.'!B7:G70,2,FALSE)</f>
        <v>АБАСОВ Абас Тагиргаджиевич</v>
      </c>
      <c r="D44" s="183">
        <f>VLOOKUP(B44,'пр.взв.'!B7:G70,3,FALSE)</f>
        <v>26614</v>
      </c>
      <c r="E44" s="177" t="str">
        <f>VLOOKUP(B44,'пр.взв.'!B7:G70,4,FALSE)</f>
        <v>УВД по Владимирской обл.</v>
      </c>
    </row>
    <row r="45" spans="1:5" ht="11.25" customHeight="1">
      <c r="A45" s="179"/>
      <c r="B45" s="180"/>
      <c r="C45" s="182"/>
      <c r="D45" s="184"/>
      <c r="E45" s="178"/>
    </row>
    <row r="46" spans="1:5" ht="11.25" customHeight="1">
      <c r="A46" s="179" t="s">
        <v>164</v>
      </c>
      <c r="B46" s="180">
        <v>9</v>
      </c>
      <c r="C46" s="181" t="str">
        <f>VLOOKUP(B46,'пр.взв.'!B7:G70,2,FALSE)</f>
        <v>ЧЕРНОВ Сергей Михайлович</v>
      </c>
      <c r="D46" s="183" t="str">
        <f>VLOOKUP(B46,'пр.взв.'!B7:G70,3,FALSE)</f>
        <v>07.11.86 мс</v>
      </c>
      <c r="E46" s="177" t="str">
        <f>VLOOKUP(B46,'пр.взв.'!B7:G70,4,FALSE)</f>
        <v>МВД по Чувашской р-ке</v>
      </c>
    </row>
    <row r="47" spans="1:5" ht="11.25" customHeight="1">
      <c r="A47" s="179"/>
      <c r="B47" s="180"/>
      <c r="C47" s="182"/>
      <c r="D47" s="184"/>
      <c r="E47" s="178"/>
    </row>
    <row r="48" spans="1:5" ht="11.25" customHeight="1">
      <c r="A48" s="179" t="s">
        <v>164</v>
      </c>
      <c r="B48" s="180">
        <v>21</v>
      </c>
      <c r="C48" s="181" t="str">
        <f>VLOOKUP(B48,'пр.взв.'!B7:G70,2,FALSE)</f>
        <v>ДАНИЛОВ Иннокентий Иннокентьевич</v>
      </c>
      <c r="D48" s="183" t="str">
        <f>VLOOKUP(B48,'пр.взв.'!B7:G70,3,FALSE)</f>
        <v>24.12.86 кмс</v>
      </c>
      <c r="E48" s="177" t="str">
        <f>VLOOKUP(B48,'пр.взв.'!B7:G70,4,FALSE)</f>
        <v>ДОПТ на трансп-те МВД России</v>
      </c>
    </row>
    <row r="49" spans="1:5" ht="11.25" customHeight="1">
      <c r="A49" s="179"/>
      <c r="B49" s="180"/>
      <c r="C49" s="182"/>
      <c r="D49" s="184"/>
      <c r="E49" s="178"/>
    </row>
    <row r="50" spans="1:5" ht="11.25" customHeight="1">
      <c r="A50" s="179" t="s">
        <v>164</v>
      </c>
      <c r="B50" s="180">
        <v>19</v>
      </c>
      <c r="C50" s="181" t="str">
        <f>VLOOKUP(B50,'пр.взв.'!B7:G70,2,FALSE)</f>
        <v>РАМАЗАНОВ Магомедрасул Магомедович</v>
      </c>
      <c r="D50" s="183">
        <f>VLOOKUP(B50,'пр.взв.'!B7:G70,3,FALSE)</f>
        <v>29966</v>
      </c>
      <c r="E50" s="177" t="str">
        <f>VLOOKUP(B50,'пр.взв.'!B7:G70,4,FALSE)</f>
        <v>УВД по Ивановской обл.</v>
      </c>
    </row>
    <row r="51" spans="1:5" ht="11.25" customHeight="1">
      <c r="A51" s="179"/>
      <c r="B51" s="180"/>
      <c r="C51" s="182"/>
      <c r="D51" s="184"/>
      <c r="E51" s="178"/>
    </row>
    <row r="52" spans="1:5" ht="11.25" customHeight="1">
      <c r="A52" s="179" t="s">
        <v>164</v>
      </c>
      <c r="B52" s="180">
        <v>27</v>
      </c>
      <c r="C52" s="181" t="str">
        <f>VLOOKUP(B52,'пр.взв.'!B7:G70,2,FALSE)</f>
        <v>ГУЛУМЯН Вреж Андреевич</v>
      </c>
      <c r="D52" s="183" t="str">
        <f>VLOOKUP(B52,'пр.взв.'!B7:G70,3,FALSE)</f>
        <v>21.08.75 кмс</v>
      </c>
      <c r="E52" s="177" t="str">
        <f>VLOOKUP(B52,'пр.взв.'!B7:G70,4,FALSE)</f>
        <v>УВД по Калининградской обл.</v>
      </c>
    </row>
    <row r="53" spans="1:5" ht="11.25" customHeight="1">
      <c r="A53" s="179"/>
      <c r="B53" s="180"/>
      <c r="C53" s="182"/>
      <c r="D53" s="184"/>
      <c r="E53" s="178"/>
    </row>
    <row r="54" spans="1:5" ht="11.25" customHeight="1">
      <c r="A54" s="179" t="s">
        <v>164</v>
      </c>
      <c r="B54" s="180">
        <v>6</v>
      </c>
      <c r="C54" s="181" t="str">
        <f>VLOOKUP(B54,'пр.взв.'!B7:G70,2,FALSE)</f>
        <v>КОШУТИН Иван Сергеевич</v>
      </c>
      <c r="D54" s="183" t="str">
        <f>VLOOKUP(B54,'пр.взв.'!B7:G70,3,FALSE)</f>
        <v>02.06.86 кмс</v>
      </c>
      <c r="E54" s="177" t="str">
        <f>VLOOKUP(B54,'пр.взв.'!B7:G70,4,FALSE)</f>
        <v>УВД по Архангелькой обл.</v>
      </c>
    </row>
    <row r="55" spans="1:5" ht="11.25" customHeight="1">
      <c r="A55" s="179"/>
      <c r="B55" s="180"/>
      <c r="C55" s="182"/>
      <c r="D55" s="184"/>
      <c r="E55" s="178"/>
    </row>
    <row r="56" spans="1:5" ht="11.25" customHeight="1">
      <c r="A56" s="179" t="s">
        <v>164</v>
      </c>
      <c r="B56" s="180">
        <v>10</v>
      </c>
      <c r="C56" s="181" t="str">
        <f>VLOOKUP(B56,'пр.взв.'!B7:G70,2,FALSE)</f>
        <v>РОМАНОВ Алексей Николаевич</v>
      </c>
      <c r="D56" s="183" t="str">
        <f>VLOOKUP(B56,'пр.взв.'!B7:G70,3,FALSE)</f>
        <v>02.06.76 кмс</v>
      </c>
      <c r="E56" s="177" t="str">
        <f>VLOOKUP(B56,'пр.взв.'!B7:G70,4,FALSE)</f>
        <v>ГУВД по Самарской обл.</v>
      </c>
    </row>
    <row r="57" spans="1:5" ht="11.25" customHeight="1">
      <c r="A57" s="179"/>
      <c r="B57" s="180"/>
      <c r="C57" s="182"/>
      <c r="D57" s="184"/>
      <c r="E57" s="178"/>
    </row>
    <row r="58" spans="1:5" ht="11.25" customHeight="1">
      <c r="A58" s="179" t="s">
        <v>164</v>
      </c>
      <c r="B58" s="180">
        <v>28</v>
      </c>
      <c r="C58" s="181" t="str">
        <f>VLOOKUP(B58,'пр.взв.'!B7:G70,2,FALSE)</f>
        <v>БАДМАЕВ Чингиз Николаевич</v>
      </c>
      <c r="D58" s="183" t="str">
        <f>VLOOKUP(B58,'пр.взв.'!B7:G70,3,FALSE)</f>
        <v>15.10.86 кмс</v>
      </c>
      <c r="E58" s="177" t="str">
        <f>VLOOKUP(B58,'пр.взв.'!B7:G70,4,FALSE)</f>
        <v>МВД по Р.Калмыкия</v>
      </c>
    </row>
    <row r="59" spans="1:5" ht="11.25" customHeight="1">
      <c r="A59" s="179"/>
      <c r="B59" s="180"/>
      <c r="C59" s="182"/>
      <c r="D59" s="184"/>
      <c r="E59" s="178"/>
    </row>
    <row r="60" spans="1:5" ht="11.25" customHeight="1">
      <c r="A60" s="179" t="s">
        <v>164</v>
      </c>
      <c r="B60" s="180">
        <v>8</v>
      </c>
      <c r="C60" s="181" t="str">
        <f>VLOOKUP(B60,'пр.взв.'!B7:G70,2,FALSE)</f>
        <v>АНТОНОВ Владимир Евгеньевич</v>
      </c>
      <c r="D60" s="183" t="str">
        <f>VLOOKUP(B60,'пр.взв.'!B7:G70,3,FALSE)</f>
        <v>23.01.83 мс</v>
      </c>
      <c r="E60" s="177" t="str">
        <f>VLOOKUP(B60,'пр.взв.'!B7:G70,4,FALSE)</f>
        <v>ГУВД по Московской обл.</v>
      </c>
    </row>
    <row r="61" spans="1:5" ht="11.25" customHeight="1">
      <c r="A61" s="179"/>
      <c r="B61" s="180"/>
      <c r="C61" s="182"/>
      <c r="D61" s="184"/>
      <c r="E61" s="178"/>
    </row>
    <row r="62" spans="1:5" ht="33" customHeight="1">
      <c r="A62" s="126" t="str">
        <f>HYPERLINK('[1]реквизиты'!$A$6)</f>
        <v>Гл. судья, судья МК</v>
      </c>
      <c r="B62" s="27"/>
      <c r="C62" s="128"/>
      <c r="D62" s="128"/>
      <c r="E62" s="129" t="str">
        <f>HYPERLINK('[1]реквизиты'!$G$6)</f>
        <v>Ф.М. Зезюлин</v>
      </c>
    </row>
    <row r="63" spans="1:5" ht="33.75" customHeight="1">
      <c r="A63" s="126" t="str">
        <f>HYPERLINK('[1]реквизиты'!$A$8)</f>
        <v>Гл. секретарь, судья МК</v>
      </c>
      <c r="B63" s="27"/>
      <c r="C63" s="128"/>
      <c r="D63" s="128"/>
      <c r="E63" s="129" t="str">
        <f>HYPERLINK('[1]реквизиты'!$G$8)</f>
        <v>Н.Ю. Глушкова</v>
      </c>
    </row>
    <row r="64" spans="1:5" ht="12.75">
      <c r="A64" s="27"/>
      <c r="B64" s="27"/>
      <c r="C64" s="27"/>
      <c r="D64" s="128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27.75" customHeight="1">
      <c r="A67" s="25"/>
      <c r="C67" s="32"/>
      <c r="D67" s="32"/>
      <c r="E67" s="32"/>
    </row>
    <row r="68" spans="1:5" ht="12.75">
      <c r="A68" s="25"/>
      <c r="B68" s="33"/>
      <c r="C68" s="33"/>
      <c r="D68" s="33"/>
      <c r="E68" s="33"/>
    </row>
    <row r="69" spans="1:5" ht="12.75">
      <c r="A69" s="25"/>
      <c r="B69" s="33"/>
      <c r="C69" s="33"/>
      <c r="D69" s="33"/>
      <c r="E69" s="33"/>
    </row>
    <row r="70" spans="1:5" ht="12.75">
      <c r="A70" s="25"/>
      <c r="B70" s="33"/>
      <c r="C70" s="33"/>
      <c r="D70" s="33"/>
      <c r="E70" s="33"/>
    </row>
    <row r="71" ht="12.75">
      <c r="A71" s="25"/>
    </row>
    <row r="72" ht="12.75">
      <c r="A72" s="25"/>
    </row>
  </sheetData>
  <mergeCells count="149">
    <mergeCell ref="E52:E53"/>
    <mergeCell ref="E48:E49"/>
    <mergeCell ref="E60:E61"/>
    <mergeCell ref="E58:E59"/>
    <mergeCell ref="E56:E57"/>
    <mergeCell ref="E54:E55"/>
    <mergeCell ref="E50:E51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48:A49"/>
    <mergeCell ref="B48:B49"/>
    <mergeCell ref="C48:C49"/>
    <mergeCell ref="D48:D49"/>
    <mergeCell ref="A50:A51"/>
    <mergeCell ref="B50:B51"/>
    <mergeCell ref="C50:C51"/>
    <mergeCell ref="D50:D5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4:E5"/>
    <mergeCell ref="E6:E7"/>
    <mergeCell ref="A4:A5"/>
    <mergeCell ref="B4:B5"/>
    <mergeCell ref="C4:C5"/>
    <mergeCell ref="D4:D5"/>
    <mergeCell ref="D10:D11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E10:E11"/>
    <mergeCell ref="E12:E13"/>
    <mergeCell ref="E14:E15"/>
    <mergeCell ref="A12:A13"/>
    <mergeCell ref="B12:B13"/>
    <mergeCell ref="C12:C13"/>
    <mergeCell ref="D12:D13"/>
    <mergeCell ref="A10:A11"/>
    <mergeCell ref="B10:B11"/>
    <mergeCell ref="C10:C11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E18:E19"/>
    <mergeCell ref="E20:E21"/>
    <mergeCell ref="A20:A21"/>
    <mergeCell ref="B20:B21"/>
    <mergeCell ref="C20:C21"/>
    <mergeCell ref="D20:D21"/>
    <mergeCell ref="A18:A19"/>
    <mergeCell ref="B18:B19"/>
    <mergeCell ref="C18:C19"/>
    <mergeCell ref="D18:D19"/>
    <mergeCell ref="D22:D23"/>
    <mergeCell ref="E22:E23"/>
    <mergeCell ref="E30:E31"/>
    <mergeCell ref="A24:A25"/>
    <mergeCell ref="B24:B25"/>
    <mergeCell ref="C24:C25"/>
    <mergeCell ref="D24:D25"/>
    <mergeCell ref="A22:A23"/>
    <mergeCell ref="B22:B23"/>
    <mergeCell ref="C22:C23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E26:E27"/>
    <mergeCell ref="E28:E29"/>
    <mergeCell ref="A26:A27"/>
    <mergeCell ref="B26:B27"/>
    <mergeCell ref="C26:C27"/>
    <mergeCell ref="D26:D27"/>
    <mergeCell ref="C3:D3"/>
    <mergeCell ref="B2:C2"/>
    <mergeCell ref="D2:E2"/>
    <mergeCell ref="A1:E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2">
      <selection activeCell="G33" sqref="G33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4" t="s">
        <v>55</v>
      </c>
      <c r="B1" s="174"/>
      <c r="C1" s="174"/>
      <c r="D1" s="174"/>
      <c r="E1" s="174"/>
      <c r="F1" s="174"/>
      <c r="G1" s="174"/>
    </row>
    <row r="2" spans="3:9" ht="27.75" customHeight="1" thickBot="1">
      <c r="C2" s="230" t="str">
        <f>HYPERLINK('[1]реквизиты'!$A$2)</f>
        <v>Чемпионат МВД России по САМОЗАЩИТЕ БЕЗ ОРУЖИЯ, среди МВД, ГУВД, УВД по субъектам РФ</v>
      </c>
      <c r="D2" s="231"/>
      <c r="E2" s="231"/>
      <c r="F2" s="232"/>
      <c r="G2" s="118"/>
      <c r="H2" s="118"/>
      <c r="I2" s="118"/>
    </row>
    <row r="3" spans="1:7" ht="12.75" customHeight="1">
      <c r="A3" s="228" t="str">
        <f>HYPERLINK('[1]реквизиты'!$A$3)</f>
        <v>11-15 февраля 2010 г.     г. Москва</v>
      </c>
      <c r="B3" s="228"/>
      <c r="C3" s="228"/>
      <c r="D3" s="228"/>
      <c r="E3" s="228"/>
      <c r="F3" s="228"/>
      <c r="G3" s="228"/>
    </row>
    <row r="4" spans="4:5" ht="12.75">
      <c r="D4" s="229" t="s">
        <v>142</v>
      </c>
      <c r="E4" s="229"/>
    </row>
    <row r="5" spans="1:7" ht="12.75" customHeight="1">
      <c r="A5" s="236" t="s">
        <v>4</v>
      </c>
      <c r="B5" s="236" t="s">
        <v>5</v>
      </c>
      <c r="C5" s="236" t="s">
        <v>6</v>
      </c>
      <c r="D5" s="236" t="s">
        <v>7</v>
      </c>
      <c r="E5" s="236" t="s">
        <v>8</v>
      </c>
      <c r="F5" s="236" t="s">
        <v>11</v>
      </c>
      <c r="G5" s="236" t="s">
        <v>9</v>
      </c>
    </row>
    <row r="6" spans="1:7" ht="12.75" customHeight="1">
      <c r="A6" s="222"/>
      <c r="B6" s="222"/>
      <c r="C6" s="222"/>
      <c r="D6" s="222"/>
      <c r="E6" s="222"/>
      <c r="F6" s="222"/>
      <c r="G6" s="222"/>
    </row>
    <row r="7" spans="1:7" ht="12.75" customHeight="1">
      <c r="A7" s="233" t="s">
        <v>25</v>
      </c>
      <c r="B7" s="234">
        <v>1</v>
      </c>
      <c r="C7" s="215" t="s">
        <v>113</v>
      </c>
      <c r="D7" s="216" t="s">
        <v>114</v>
      </c>
      <c r="E7" s="227" t="s">
        <v>115</v>
      </c>
      <c r="F7" s="225"/>
      <c r="G7" s="218"/>
    </row>
    <row r="8" spans="1:7" ht="15" customHeight="1">
      <c r="A8" s="233"/>
      <c r="B8" s="234"/>
      <c r="C8" s="215"/>
      <c r="D8" s="217"/>
      <c r="E8" s="227"/>
      <c r="F8" s="226"/>
      <c r="G8" s="235"/>
    </row>
    <row r="9" spans="1:7" ht="12.75" customHeight="1">
      <c r="A9" s="233" t="s">
        <v>26</v>
      </c>
      <c r="B9" s="234">
        <v>2</v>
      </c>
      <c r="C9" s="215" t="s">
        <v>94</v>
      </c>
      <c r="D9" s="216" t="s">
        <v>145</v>
      </c>
      <c r="E9" s="227" t="s">
        <v>95</v>
      </c>
      <c r="F9" s="225"/>
      <c r="G9" s="218"/>
    </row>
    <row r="10" spans="1:7" ht="15" customHeight="1">
      <c r="A10" s="233"/>
      <c r="B10" s="234"/>
      <c r="C10" s="215"/>
      <c r="D10" s="217"/>
      <c r="E10" s="227"/>
      <c r="F10" s="226"/>
      <c r="G10" s="219"/>
    </row>
    <row r="11" spans="1:7" ht="15" customHeight="1">
      <c r="A11" s="233" t="s">
        <v>28</v>
      </c>
      <c r="B11" s="234">
        <v>3</v>
      </c>
      <c r="C11" s="215" t="s">
        <v>76</v>
      </c>
      <c r="D11" s="216" t="s">
        <v>143</v>
      </c>
      <c r="E11" s="227" t="s">
        <v>77</v>
      </c>
      <c r="F11" s="225"/>
      <c r="G11" s="218"/>
    </row>
    <row r="12" spans="1:7" ht="15.75" customHeight="1">
      <c r="A12" s="233"/>
      <c r="B12" s="234"/>
      <c r="C12" s="215"/>
      <c r="D12" s="217"/>
      <c r="E12" s="227"/>
      <c r="F12" s="226"/>
      <c r="G12" s="219"/>
    </row>
    <row r="13" spans="1:7" ht="12.75" customHeight="1">
      <c r="A13" s="233" t="s">
        <v>30</v>
      </c>
      <c r="B13" s="234">
        <v>4</v>
      </c>
      <c r="C13" s="215" t="s">
        <v>96</v>
      </c>
      <c r="D13" s="216" t="s">
        <v>97</v>
      </c>
      <c r="E13" s="227" t="s">
        <v>98</v>
      </c>
      <c r="F13" s="225"/>
      <c r="G13" s="218"/>
    </row>
    <row r="14" spans="1:7" ht="15" customHeight="1">
      <c r="A14" s="233"/>
      <c r="B14" s="234"/>
      <c r="C14" s="215"/>
      <c r="D14" s="217"/>
      <c r="E14" s="227"/>
      <c r="F14" s="226"/>
      <c r="G14" s="219"/>
    </row>
    <row r="15" spans="1:7" ht="12.75" customHeight="1">
      <c r="A15" s="233" t="s">
        <v>32</v>
      </c>
      <c r="B15" s="234">
        <v>5</v>
      </c>
      <c r="C15" s="215" t="s">
        <v>151</v>
      </c>
      <c r="D15" s="216" t="s">
        <v>99</v>
      </c>
      <c r="E15" s="227" t="s">
        <v>100</v>
      </c>
      <c r="F15" s="225"/>
      <c r="G15" s="218"/>
    </row>
    <row r="16" spans="1:7" ht="15" customHeight="1">
      <c r="A16" s="233"/>
      <c r="B16" s="234"/>
      <c r="C16" s="215"/>
      <c r="D16" s="217"/>
      <c r="E16" s="227"/>
      <c r="F16" s="226"/>
      <c r="G16" s="219"/>
    </row>
    <row r="17" spans="1:7" ht="12.75" customHeight="1">
      <c r="A17" s="233" t="s">
        <v>34</v>
      </c>
      <c r="B17" s="234">
        <v>6</v>
      </c>
      <c r="C17" s="215" t="s">
        <v>148</v>
      </c>
      <c r="D17" s="216" t="s">
        <v>123</v>
      </c>
      <c r="E17" s="227" t="s">
        <v>124</v>
      </c>
      <c r="F17" s="225"/>
      <c r="G17" s="218"/>
    </row>
    <row r="18" spans="1:7" ht="15" customHeight="1">
      <c r="A18" s="233"/>
      <c r="B18" s="234"/>
      <c r="C18" s="215"/>
      <c r="D18" s="217"/>
      <c r="E18" s="227"/>
      <c r="F18" s="226"/>
      <c r="G18" s="219"/>
    </row>
    <row r="19" spans="1:7" ht="12.75" customHeight="1">
      <c r="A19" s="233" t="s">
        <v>35</v>
      </c>
      <c r="B19" s="234">
        <v>7</v>
      </c>
      <c r="C19" s="215" t="s">
        <v>84</v>
      </c>
      <c r="D19" s="216" t="s">
        <v>85</v>
      </c>
      <c r="E19" s="227" t="s">
        <v>86</v>
      </c>
      <c r="F19" s="225"/>
      <c r="G19" s="218"/>
    </row>
    <row r="20" spans="1:7" ht="15" customHeight="1">
      <c r="A20" s="233"/>
      <c r="B20" s="234"/>
      <c r="C20" s="215"/>
      <c r="D20" s="217"/>
      <c r="E20" s="227"/>
      <c r="F20" s="226"/>
      <c r="G20" s="219"/>
    </row>
    <row r="21" spans="1:7" ht="12.75" customHeight="1">
      <c r="A21" s="233" t="s">
        <v>36</v>
      </c>
      <c r="B21" s="234">
        <v>8</v>
      </c>
      <c r="C21" s="215" t="s">
        <v>118</v>
      </c>
      <c r="D21" s="216" t="s">
        <v>119</v>
      </c>
      <c r="E21" s="227" t="s">
        <v>120</v>
      </c>
      <c r="F21" s="225"/>
      <c r="G21" s="218"/>
    </row>
    <row r="22" spans="1:7" ht="15" customHeight="1">
      <c r="A22" s="233"/>
      <c r="B22" s="234"/>
      <c r="C22" s="215"/>
      <c r="D22" s="217"/>
      <c r="E22" s="227"/>
      <c r="F22" s="226"/>
      <c r="G22" s="219"/>
    </row>
    <row r="23" spans="1:7" ht="12.75" customHeight="1">
      <c r="A23" s="233" t="s">
        <v>37</v>
      </c>
      <c r="B23" s="234">
        <v>9</v>
      </c>
      <c r="C23" s="215" t="s">
        <v>81</v>
      </c>
      <c r="D23" s="216" t="s">
        <v>82</v>
      </c>
      <c r="E23" s="227" t="s">
        <v>83</v>
      </c>
      <c r="F23" s="225"/>
      <c r="G23" s="218"/>
    </row>
    <row r="24" spans="1:7" ht="15" customHeight="1">
      <c r="A24" s="233"/>
      <c r="B24" s="234"/>
      <c r="C24" s="215"/>
      <c r="D24" s="217"/>
      <c r="E24" s="227"/>
      <c r="F24" s="226"/>
      <c r="G24" s="219"/>
    </row>
    <row r="25" spans="1:7" ht="12.75" customHeight="1">
      <c r="A25" s="233" t="s">
        <v>38</v>
      </c>
      <c r="B25" s="234">
        <v>10</v>
      </c>
      <c r="C25" s="215" t="s">
        <v>137</v>
      </c>
      <c r="D25" s="216" t="s">
        <v>138</v>
      </c>
      <c r="E25" s="227" t="s">
        <v>139</v>
      </c>
      <c r="F25" s="225"/>
      <c r="G25" s="218"/>
    </row>
    <row r="26" spans="1:7" ht="15" customHeight="1">
      <c r="A26" s="233"/>
      <c r="B26" s="234"/>
      <c r="C26" s="215"/>
      <c r="D26" s="217"/>
      <c r="E26" s="227"/>
      <c r="F26" s="226"/>
      <c r="G26" s="219"/>
    </row>
    <row r="27" spans="1:7" ht="12.75" customHeight="1">
      <c r="A27" s="233" t="s">
        <v>39</v>
      </c>
      <c r="B27" s="234">
        <v>11</v>
      </c>
      <c r="C27" s="215" t="s">
        <v>78</v>
      </c>
      <c r="D27" s="216" t="s">
        <v>79</v>
      </c>
      <c r="E27" s="227" t="s">
        <v>80</v>
      </c>
      <c r="F27" s="225"/>
      <c r="G27" s="218"/>
    </row>
    <row r="28" spans="1:7" ht="15" customHeight="1">
      <c r="A28" s="233"/>
      <c r="B28" s="234"/>
      <c r="C28" s="215"/>
      <c r="D28" s="217"/>
      <c r="E28" s="227"/>
      <c r="F28" s="226"/>
      <c r="G28" s="219"/>
    </row>
    <row r="29" spans="1:7" ht="15.75" customHeight="1">
      <c r="A29" s="233" t="s">
        <v>40</v>
      </c>
      <c r="B29" s="234">
        <v>12</v>
      </c>
      <c r="C29" s="215" t="s">
        <v>105</v>
      </c>
      <c r="D29" s="216" t="s">
        <v>146</v>
      </c>
      <c r="E29" s="227" t="s">
        <v>106</v>
      </c>
      <c r="F29" s="225"/>
      <c r="G29" s="218"/>
    </row>
    <row r="30" spans="1:7" ht="15" customHeight="1">
      <c r="A30" s="233"/>
      <c r="B30" s="234"/>
      <c r="C30" s="215"/>
      <c r="D30" s="217"/>
      <c r="E30" s="227"/>
      <c r="F30" s="226"/>
      <c r="G30" s="235"/>
    </row>
    <row r="31" spans="1:7" ht="12.75" customHeight="1">
      <c r="A31" s="233" t="s">
        <v>41</v>
      </c>
      <c r="B31" s="234">
        <v>13</v>
      </c>
      <c r="C31" s="215" t="s">
        <v>131</v>
      </c>
      <c r="D31" s="216" t="s">
        <v>132</v>
      </c>
      <c r="E31" s="227" t="s">
        <v>133</v>
      </c>
      <c r="F31" s="225"/>
      <c r="G31" s="218"/>
    </row>
    <row r="32" spans="1:7" ht="15" customHeight="1">
      <c r="A32" s="233"/>
      <c r="B32" s="234"/>
      <c r="C32" s="215"/>
      <c r="D32" s="217"/>
      <c r="E32" s="227"/>
      <c r="F32" s="226"/>
      <c r="G32" s="219"/>
    </row>
    <row r="33" spans="1:7" ht="12.75" customHeight="1">
      <c r="A33" s="233" t="s">
        <v>42</v>
      </c>
      <c r="B33" s="234">
        <v>14</v>
      </c>
      <c r="C33" s="215" t="s">
        <v>89</v>
      </c>
      <c r="D33" s="216" t="s">
        <v>90</v>
      </c>
      <c r="E33" s="227" t="s">
        <v>91</v>
      </c>
      <c r="F33" s="225"/>
      <c r="G33" s="218"/>
    </row>
    <row r="34" spans="1:7" ht="15" customHeight="1">
      <c r="A34" s="233"/>
      <c r="B34" s="234"/>
      <c r="C34" s="215"/>
      <c r="D34" s="217"/>
      <c r="E34" s="227"/>
      <c r="F34" s="226"/>
      <c r="G34" s="219"/>
    </row>
    <row r="35" spans="1:7" ht="12.75" customHeight="1">
      <c r="A35" s="233" t="s">
        <v>43</v>
      </c>
      <c r="B35" s="234">
        <v>15</v>
      </c>
      <c r="C35" s="215" t="s">
        <v>92</v>
      </c>
      <c r="D35" s="216" t="s">
        <v>93</v>
      </c>
      <c r="E35" s="227" t="s">
        <v>91</v>
      </c>
      <c r="F35" s="225"/>
      <c r="G35" s="218"/>
    </row>
    <row r="36" spans="1:7" ht="15" customHeight="1">
      <c r="A36" s="233"/>
      <c r="B36" s="234"/>
      <c r="C36" s="215"/>
      <c r="D36" s="217"/>
      <c r="E36" s="227"/>
      <c r="F36" s="226"/>
      <c r="G36" s="219"/>
    </row>
    <row r="37" spans="1:7" ht="15.75" customHeight="1">
      <c r="A37" s="233" t="s">
        <v>44</v>
      </c>
      <c r="B37" s="234">
        <v>16</v>
      </c>
      <c r="C37" s="215" t="s">
        <v>101</v>
      </c>
      <c r="D37" s="216">
        <v>26614</v>
      </c>
      <c r="E37" s="227" t="s">
        <v>102</v>
      </c>
      <c r="F37" s="225"/>
      <c r="G37" s="218"/>
    </row>
    <row r="38" spans="1:7" ht="12.75" customHeight="1">
      <c r="A38" s="233"/>
      <c r="B38" s="234"/>
      <c r="C38" s="215"/>
      <c r="D38" s="217"/>
      <c r="E38" s="227"/>
      <c r="F38" s="226"/>
      <c r="G38" s="219"/>
    </row>
    <row r="39" spans="1:7" ht="12.75" customHeight="1">
      <c r="A39" s="233" t="s">
        <v>45</v>
      </c>
      <c r="B39" s="234">
        <v>17</v>
      </c>
      <c r="C39" s="215" t="s">
        <v>72</v>
      </c>
      <c r="D39" s="216" t="s">
        <v>73</v>
      </c>
      <c r="E39" s="227" t="s">
        <v>74</v>
      </c>
      <c r="F39" s="225"/>
      <c r="G39" s="218"/>
    </row>
    <row r="40" spans="1:7" ht="12.75" customHeight="1">
      <c r="A40" s="233"/>
      <c r="B40" s="234"/>
      <c r="C40" s="215"/>
      <c r="D40" s="217"/>
      <c r="E40" s="227"/>
      <c r="F40" s="226"/>
      <c r="G40" s="219"/>
    </row>
    <row r="41" spans="1:7" ht="12.75" customHeight="1">
      <c r="A41" s="233" t="s">
        <v>46</v>
      </c>
      <c r="B41" s="234">
        <v>18</v>
      </c>
      <c r="C41" s="215" t="s">
        <v>125</v>
      </c>
      <c r="D41" s="216" t="s">
        <v>126</v>
      </c>
      <c r="E41" s="227" t="s">
        <v>127</v>
      </c>
      <c r="F41" s="225"/>
      <c r="G41" s="218"/>
    </row>
    <row r="42" spans="1:7" ht="12.75" customHeight="1">
      <c r="A42" s="233"/>
      <c r="B42" s="234"/>
      <c r="C42" s="215"/>
      <c r="D42" s="217"/>
      <c r="E42" s="227"/>
      <c r="F42" s="226"/>
      <c r="G42" s="219"/>
    </row>
    <row r="43" spans="1:7" ht="12.75" customHeight="1">
      <c r="A43" s="233" t="s">
        <v>62</v>
      </c>
      <c r="B43" s="234">
        <v>19</v>
      </c>
      <c r="C43" s="215" t="s">
        <v>75</v>
      </c>
      <c r="D43" s="216">
        <v>29966</v>
      </c>
      <c r="E43" s="227" t="s">
        <v>153</v>
      </c>
      <c r="F43" s="225"/>
      <c r="G43" s="218"/>
    </row>
    <row r="44" spans="1:7" ht="12.75" customHeight="1">
      <c r="A44" s="233"/>
      <c r="B44" s="234"/>
      <c r="C44" s="215"/>
      <c r="D44" s="217"/>
      <c r="E44" s="227"/>
      <c r="F44" s="226"/>
      <c r="G44" s="219"/>
    </row>
    <row r="45" spans="1:7" ht="12.75" customHeight="1">
      <c r="A45" s="233" t="s">
        <v>47</v>
      </c>
      <c r="B45" s="234">
        <v>20</v>
      </c>
      <c r="C45" s="215" t="s">
        <v>128</v>
      </c>
      <c r="D45" s="216" t="s">
        <v>129</v>
      </c>
      <c r="E45" s="227" t="s">
        <v>130</v>
      </c>
      <c r="F45" s="225"/>
      <c r="G45" s="218"/>
    </row>
    <row r="46" spans="1:7" ht="12.75" customHeight="1">
      <c r="A46" s="233"/>
      <c r="B46" s="234"/>
      <c r="C46" s="215"/>
      <c r="D46" s="217"/>
      <c r="E46" s="227"/>
      <c r="F46" s="226"/>
      <c r="G46" s="235"/>
    </row>
    <row r="47" spans="1:7" ht="12.75" customHeight="1">
      <c r="A47" s="233" t="s">
        <v>27</v>
      </c>
      <c r="B47" s="234">
        <v>21</v>
      </c>
      <c r="C47" s="215" t="s">
        <v>87</v>
      </c>
      <c r="D47" s="216" t="s">
        <v>144</v>
      </c>
      <c r="E47" s="227" t="s">
        <v>88</v>
      </c>
      <c r="F47" s="225"/>
      <c r="G47" s="218"/>
    </row>
    <row r="48" spans="1:7" ht="12.75" customHeight="1">
      <c r="A48" s="233"/>
      <c r="B48" s="234"/>
      <c r="C48" s="215"/>
      <c r="D48" s="217"/>
      <c r="E48" s="227"/>
      <c r="F48" s="226"/>
      <c r="G48" s="235"/>
    </row>
    <row r="49" spans="1:7" ht="12.75" customHeight="1">
      <c r="A49" s="233" t="s">
        <v>48</v>
      </c>
      <c r="B49" s="234">
        <v>22</v>
      </c>
      <c r="C49" s="215" t="s">
        <v>110</v>
      </c>
      <c r="D49" s="216" t="s">
        <v>111</v>
      </c>
      <c r="E49" s="227" t="s">
        <v>112</v>
      </c>
      <c r="F49" s="225"/>
      <c r="G49" s="218"/>
    </row>
    <row r="50" spans="1:7" ht="12.75" customHeight="1">
      <c r="A50" s="233"/>
      <c r="B50" s="234"/>
      <c r="C50" s="215"/>
      <c r="D50" s="217"/>
      <c r="E50" s="227"/>
      <c r="F50" s="226"/>
      <c r="G50" s="219"/>
    </row>
    <row r="51" spans="1:7" ht="12.75" customHeight="1">
      <c r="A51" s="233" t="s">
        <v>49</v>
      </c>
      <c r="B51" s="234">
        <v>23</v>
      </c>
      <c r="C51" s="215" t="s">
        <v>121</v>
      </c>
      <c r="D51" s="216" t="s">
        <v>149</v>
      </c>
      <c r="E51" s="227" t="s">
        <v>122</v>
      </c>
      <c r="F51" s="225"/>
      <c r="G51" s="218"/>
    </row>
    <row r="52" spans="1:7" ht="12.75" customHeight="1">
      <c r="A52" s="233"/>
      <c r="B52" s="234"/>
      <c r="C52" s="215"/>
      <c r="D52" s="217"/>
      <c r="E52" s="227"/>
      <c r="F52" s="226"/>
      <c r="G52" s="219"/>
    </row>
    <row r="53" spans="1:7" ht="12.75" customHeight="1">
      <c r="A53" s="233" t="s">
        <v>50</v>
      </c>
      <c r="B53" s="234">
        <v>24</v>
      </c>
      <c r="C53" s="215" t="s">
        <v>103</v>
      </c>
      <c r="D53" s="216" t="s">
        <v>147</v>
      </c>
      <c r="E53" s="227" t="s">
        <v>104</v>
      </c>
      <c r="F53" s="225"/>
      <c r="G53" s="218"/>
    </row>
    <row r="54" spans="1:7" ht="12.75" customHeight="1">
      <c r="A54" s="233"/>
      <c r="B54" s="234"/>
      <c r="C54" s="215"/>
      <c r="D54" s="217"/>
      <c r="E54" s="227"/>
      <c r="F54" s="226"/>
      <c r="G54" s="219"/>
    </row>
    <row r="55" spans="1:7" ht="12.75" customHeight="1">
      <c r="A55" s="233" t="s">
        <v>29</v>
      </c>
      <c r="B55" s="234">
        <v>25</v>
      </c>
      <c r="C55" s="215" t="s">
        <v>140</v>
      </c>
      <c r="D55" s="216" t="s">
        <v>150</v>
      </c>
      <c r="E55" s="237" t="s">
        <v>141</v>
      </c>
      <c r="F55" s="225"/>
      <c r="G55" s="218"/>
    </row>
    <row r="56" spans="1:7" ht="12.75" customHeight="1">
      <c r="A56" s="233"/>
      <c r="B56" s="234"/>
      <c r="C56" s="215"/>
      <c r="D56" s="217"/>
      <c r="E56" s="237"/>
      <c r="F56" s="226"/>
      <c r="G56" s="219"/>
    </row>
    <row r="57" spans="1:7" ht="12.75" customHeight="1">
      <c r="A57" s="233" t="s">
        <v>63</v>
      </c>
      <c r="B57" s="234">
        <v>26</v>
      </c>
      <c r="C57" s="215" t="s">
        <v>116</v>
      </c>
      <c r="D57" s="216" t="s">
        <v>117</v>
      </c>
      <c r="E57" s="227" t="s">
        <v>115</v>
      </c>
      <c r="F57" s="225"/>
      <c r="G57" s="218"/>
    </row>
    <row r="58" spans="1:7" ht="12.75" customHeight="1">
      <c r="A58" s="233"/>
      <c r="B58" s="234"/>
      <c r="C58" s="215"/>
      <c r="D58" s="217"/>
      <c r="E58" s="227"/>
      <c r="F58" s="226"/>
      <c r="G58" s="219"/>
    </row>
    <row r="59" spans="1:7" ht="12.75" customHeight="1">
      <c r="A59" s="233" t="s">
        <v>31</v>
      </c>
      <c r="B59" s="234">
        <v>27</v>
      </c>
      <c r="C59" s="215" t="s">
        <v>107</v>
      </c>
      <c r="D59" s="216" t="s">
        <v>108</v>
      </c>
      <c r="E59" s="227" t="s">
        <v>109</v>
      </c>
      <c r="F59" s="225"/>
      <c r="G59" s="218"/>
    </row>
    <row r="60" spans="1:7" ht="12.75" customHeight="1">
      <c r="A60" s="233"/>
      <c r="B60" s="234"/>
      <c r="C60" s="215"/>
      <c r="D60" s="217"/>
      <c r="E60" s="227"/>
      <c r="F60" s="226"/>
      <c r="G60" s="219"/>
    </row>
    <row r="61" spans="1:7" ht="12.75" customHeight="1">
      <c r="A61" s="233" t="s">
        <v>33</v>
      </c>
      <c r="B61" s="234">
        <v>28</v>
      </c>
      <c r="C61" s="215" t="s">
        <v>134</v>
      </c>
      <c r="D61" s="216" t="s">
        <v>135</v>
      </c>
      <c r="E61" s="227" t="s">
        <v>136</v>
      </c>
      <c r="F61" s="225"/>
      <c r="G61" s="218"/>
    </row>
    <row r="62" spans="1:7" ht="12.75" customHeight="1">
      <c r="A62" s="233"/>
      <c r="B62" s="234"/>
      <c r="C62" s="215"/>
      <c r="D62" s="217"/>
      <c r="E62" s="227"/>
      <c r="F62" s="226"/>
      <c r="G62" s="219"/>
    </row>
    <row r="63" spans="1:7" ht="12.75" customHeight="1">
      <c r="A63" s="233" t="s">
        <v>51</v>
      </c>
      <c r="B63" s="234"/>
      <c r="C63" s="218"/>
      <c r="D63" s="220"/>
      <c r="E63" s="223"/>
      <c r="F63" s="225"/>
      <c r="G63" s="218"/>
    </row>
    <row r="64" spans="1:7" ht="12.75" customHeight="1">
      <c r="A64" s="233"/>
      <c r="B64" s="234"/>
      <c r="C64" s="219"/>
      <c r="D64" s="222"/>
      <c r="E64" s="224"/>
      <c r="F64" s="226"/>
      <c r="G64" s="219"/>
    </row>
    <row r="65" spans="1:7" ht="12.75" customHeight="1">
      <c r="A65" s="233" t="s">
        <v>52</v>
      </c>
      <c r="B65" s="234"/>
      <c r="C65" s="218"/>
      <c r="D65" s="220"/>
      <c r="E65" s="223"/>
      <c r="F65" s="225"/>
      <c r="G65" s="218"/>
    </row>
    <row r="66" spans="1:7" ht="12.75" customHeight="1">
      <c r="A66" s="233"/>
      <c r="B66" s="234"/>
      <c r="C66" s="219"/>
      <c r="D66" s="222"/>
      <c r="E66" s="224"/>
      <c r="F66" s="226"/>
      <c r="G66" s="219"/>
    </row>
    <row r="67" spans="1:7" ht="12.75">
      <c r="A67" s="233" t="s">
        <v>53</v>
      </c>
      <c r="B67" s="234"/>
      <c r="C67" s="218"/>
      <c r="D67" s="220"/>
      <c r="E67" s="223"/>
      <c r="F67" s="225"/>
      <c r="G67" s="218"/>
    </row>
    <row r="68" spans="1:7" ht="12.75">
      <c r="A68" s="233"/>
      <c r="B68" s="234"/>
      <c r="C68" s="219"/>
      <c r="D68" s="221"/>
      <c r="E68" s="224"/>
      <c r="F68" s="226"/>
      <c r="G68" s="219"/>
    </row>
    <row r="69" spans="1:7" ht="12.75">
      <c r="A69" s="233" t="s">
        <v>54</v>
      </c>
      <c r="B69" s="234"/>
      <c r="C69" s="218"/>
      <c r="D69" s="220"/>
      <c r="E69" s="223"/>
      <c r="F69" s="225"/>
      <c r="G69" s="218"/>
    </row>
    <row r="70" spans="1:7" ht="12.75">
      <c r="A70" s="233"/>
      <c r="B70" s="234"/>
      <c r="C70" s="219"/>
      <c r="D70" s="221"/>
      <c r="E70" s="224"/>
      <c r="F70" s="226"/>
      <c r="G70" s="219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5">
      <selection activeCell="A28" sqref="A28:H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47" t="str">
        <f>HYPERLINK('[1]реквизиты'!$A$2)</f>
        <v>Чемпионат МВД России по САМОЗАЩИТЕ БЕЗ ОРУЖИЯ, среди МВД, ГУВД, УВД по субъектам РФ</v>
      </c>
      <c r="B1" s="247"/>
      <c r="C1" s="247"/>
      <c r="D1" s="247"/>
      <c r="E1" s="247"/>
      <c r="F1" s="247"/>
      <c r="G1" s="247"/>
      <c r="H1" s="247"/>
    </row>
    <row r="2" spans="4:6" ht="15.75">
      <c r="D2" s="83"/>
      <c r="E2" s="238" t="str">
        <f>HYPERLINK('пр.взв.'!D4)</f>
        <v>в.к. &gt;100  кг.</v>
      </c>
      <c r="F2" s="238"/>
    </row>
    <row r="3" ht="20.25" customHeight="1">
      <c r="C3" s="84" t="s">
        <v>61</v>
      </c>
    </row>
    <row r="4" ht="12.75">
      <c r="C4" s="85" t="s">
        <v>14</v>
      </c>
    </row>
    <row r="5" spans="1:8" ht="12.75">
      <c r="A5" s="241" t="s">
        <v>15</v>
      </c>
      <c r="B5" s="241" t="s">
        <v>5</v>
      </c>
      <c r="C5" s="222" t="s">
        <v>6</v>
      </c>
      <c r="D5" s="241" t="s">
        <v>16</v>
      </c>
      <c r="E5" s="241" t="s">
        <v>17</v>
      </c>
      <c r="F5" s="241" t="s">
        <v>18</v>
      </c>
      <c r="G5" s="241" t="s">
        <v>19</v>
      </c>
      <c r="H5" s="241" t="s">
        <v>20</v>
      </c>
    </row>
    <row r="6" spans="1:8" ht="12.75">
      <c r="A6" s="236"/>
      <c r="B6" s="236"/>
      <c r="C6" s="236"/>
      <c r="D6" s="236"/>
      <c r="E6" s="236"/>
      <c r="F6" s="236"/>
      <c r="G6" s="236"/>
      <c r="H6" s="236"/>
    </row>
    <row r="7" spans="1:8" ht="12.75">
      <c r="A7" s="246"/>
      <c r="B7" s="245"/>
      <c r="C7" s="242" t="e">
        <f>VLOOKUP(B7,'пр.взв.'!B7:E70,2,FALSE)</f>
        <v>#N/A</v>
      </c>
      <c r="D7" s="242" t="e">
        <f>VLOOKUP(B7,'пр.взв.'!B7:G70,3,FALSE)</f>
        <v>#N/A</v>
      </c>
      <c r="E7" s="242" t="e">
        <f>VLOOKUP(B7,'пр.взв.'!B7:G70,4,FALSE)</f>
        <v>#N/A</v>
      </c>
      <c r="F7" s="240"/>
      <c r="G7" s="243"/>
      <c r="H7" s="241"/>
    </row>
    <row r="8" spans="1:8" ht="12.75">
      <c r="A8" s="246"/>
      <c r="B8" s="241"/>
      <c r="C8" s="242"/>
      <c r="D8" s="242"/>
      <c r="E8" s="242"/>
      <c r="F8" s="240"/>
      <c r="G8" s="243"/>
      <c r="H8" s="241"/>
    </row>
    <row r="9" spans="1:8" ht="12.75">
      <c r="A9" s="244"/>
      <c r="B9" s="245"/>
      <c r="C9" s="242" t="e">
        <f>VLOOKUP(B9,'пр.взв.'!B9:E70,2,FALSE)</f>
        <v>#N/A</v>
      </c>
      <c r="D9" s="242" t="e">
        <f>VLOOKUP(B9,'пр.взв.'!B9:F70,3,FALSE)</f>
        <v>#N/A</v>
      </c>
      <c r="E9" s="242" t="e">
        <f>VLOOKUP(B9,'пр.взв.'!B9:G70,4,FALSE)</f>
        <v>#N/A</v>
      </c>
      <c r="F9" s="240"/>
      <c r="G9" s="241"/>
      <c r="H9" s="241"/>
    </row>
    <row r="10" spans="1:8" ht="12.75">
      <c r="A10" s="244"/>
      <c r="B10" s="241"/>
      <c r="C10" s="242"/>
      <c r="D10" s="242"/>
      <c r="E10" s="242"/>
      <c r="F10" s="240"/>
      <c r="G10" s="241"/>
      <c r="H10" s="241"/>
    </row>
    <row r="11" spans="1:2" ht="34.5" customHeight="1">
      <c r="A11" s="33" t="s">
        <v>21</v>
      </c>
      <c r="B11" s="33"/>
    </row>
    <row r="12" spans="2:8" ht="19.5" customHeight="1">
      <c r="B12" s="33" t="s">
        <v>0</v>
      </c>
      <c r="C12" s="86"/>
      <c r="D12" s="86"/>
      <c r="E12" s="86"/>
      <c r="F12" s="86"/>
      <c r="G12" s="86"/>
      <c r="H12" s="86"/>
    </row>
    <row r="13" spans="2:8" ht="19.5" customHeight="1">
      <c r="B13" s="33" t="s">
        <v>1</v>
      </c>
      <c r="C13" s="86"/>
      <c r="D13" s="86"/>
      <c r="E13" s="86"/>
      <c r="F13" s="86"/>
      <c r="G13" s="86"/>
      <c r="H13" s="86"/>
    </row>
    <row r="14" ht="19.5" customHeight="1"/>
    <row r="15" ht="12.75">
      <c r="C15" s="11" t="s">
        <v>64</v>
      </c>
    </row>
    <row r="16" spans="3:5" ht="15.75">
      <c r="C16" s="85" t="s">
        <v>22</v>
      </c>
      <c r="E16" s="140" t="str">
        <f>HYPERLINK('[2]пр.взв.'!D4)</f>
        <v>в.к.        кг.</v>
      </c>
    </row>
    <row r="17" spans="1:8" ht="12.75">
      <c r="A17" s="241" t="s">
        <v>15</v>
      </c>
      <c r="B17" s="241" t="s">
        <v>5</v>
      </c>
      <c r="C17" s="222" t="s">
        <v>6</v>
      </c>
      <c r="D17" s="241" t="s">
        <v>16</v>
      </c>
      <c r="E17" s="241" t="s">
        <v>17</v>
      </c>
      <c r="F17" s="241" t="s">
        <v>18</v>
      </c>
      <c r="G17" s="241" t="s">
        <v>19</v>
      </c>
      <c r="H17" s="241" t="s">
        <v>20</v>
      </c>
    </row>
    <row r="18" spans="1:8" ht="12.75">
      <c r="A18" s="236"/>
      <c r="B18" s="236"/>
      <c r="C18" s="236"/>
      <c r="D18" s="236"/>
      <c r="E18" s="236"/>
      <c r="F18" s="236"/>
      <c r="G18" s="236"/>
      <c r="H18" s="236"/>
    </row>
    <row r="19" spans="1:8" ht="12.75">
      <c r="A19" s="246"/>
      <c r="B19" s="245"/>
      <c r="C19" s="242" t="e">
        <f>VLOOKUP(B19,'пр.взв.'!B7:E70,2,FALSE)</f>
        <v>#N/A</v>
      </c>
      <c r="D19" s="242" t="e">
        <f>VLOOKUP(B19,'пр.взв.'!B7:F70,3,FALSE)</f>
        <v>#N/A</v>
      </c>
      <c r="E19" s="242" t="e">
        <f>VLOOKUP(B19,'пр.взв.'!B7:G70,4,FALSE)</f>
        <v>#N/A</v>
      </c>
      <c r="F19" s="240"/>
      <c r="G19" s="243"/>
      <c r="H19" s="241"/>
    </row>
    <row r="20" spans="1:8" ht="12.75">
      <c r="A20" s="246"/>
      <c r="B20" s="241"/>
      <c r="C20" s="242"/>
      <c r="D20" s="242"/>
      <c r="E20" s="242"/>
      <c r="F20" s="240"/>
      <c r="G20" s="243"/>
      <c r="H20" s="241"/>
    </row>
    <row r="21" spans="1:8" ht="12.75">
      <c r="A21" s="244"/>
      <c r="B21" s="245"/>
      <c r="C21" s="242" t="e">
        <f>VLOOKUP(B21,'пр.взв.'!B9:E70,2,FALSE)</f>
        <v>#N/A</v>
      </c>
      <c r="D21" s="242" t="e">
        <f>VLOOKUP(B21,'пр.взв.'!B9:F70,3,FALSE)</f>
        <v>#N/A</v>
      </c>
      <c r="E21" s="242" t="e">
        <f>VLOOKUP(B21,'пр.взв.'!B9:G70,4,FALSE)</f>
        <v>#N/A</v>
      </c>
      <c r="F21" s="240"/>
      <c r="G21" s="241"/>
      <c r="H21" s="241"/>
    </row>
    <row r="22" spans="1:8" ht="12.75">
      <c r="A22" s="244"/>
      <c r="B22" s="241"/>
      <c r="C22" s="242"/>
      <c r="D22" s="242"/>
      <c r="E22" s="242"/>
      <c r="F22" s="240"/>
      <c r="G22" s="241"/>
      <c r="H22" s="241"/>
    </row>
    <row r="23" spans="1:2" ht="32.25" customHeight="1">
      <c r="A23" s="33" t="s">
        <v>21</v>
      </c>
      <c r="B23" s="33"/>
    </row>
    <row r="24" spans="2:8" ht="19.5" customHeight="1">
      <c r="B24" s="33" t="s">
        <v>0</v>
      </c>
      <c r="C24" s="86"/>
      <c r="D24" s="86"/>
      <c r="E24" s="86"/>
      <c r="F24" s="86"/>
      <c r="G24" s="86"/>
      <c r="H24" s="86"/>
    </row>
    <row r="25" spans="2:8" ht="19.5" customHeight="1">
      <c r="B25" s="33" t="s">
        <v>1</v>
      </c>
      <c r="C25" s="86"/>
      <c r="D25" s="86"/>
      <c r="E25" s="86"/>
      <c r="F25" s="86"/>
      <c r="G25" s="86"/>
      <c r="H25" s="86"/>
    </row>
    <row r="29" spans="3:6" ht="15.75">
      <c r="C29" s="82" t="s">
        <v>23</v>
      </c>
      <c r="E29" s="238" t="str">
        <f>HYPERLINK('пр.взв.'!D4)</f>
        <v>в.к. &gt;100  кг.</v>
      </c>
      <c r="F29" s="238"/>
    </row>
    <row r="30" spans="1:8" ht="12.75">
      <c r="A30" s="241" t="s">
        <v>15</v>
      </c>
      <c r="B30" s="241" t="s">
        <v>5</v>
      </c>
      <c r="C30" s="222" t="s">
        <v>6</v>
      </c>
      <c r="D30" s="241" t="s">
        <v>16</v>
      </c>
      <c r="E30" s="241" t="s">
        <v>17</v>
      </c>
      <c r="F30" s="241" t="s">
        <v>18</v>
      </c>
      <c r="G30" s="241" t="s">
        <v>19</v>
      </c>
      <c r="H30" s="241" t="s">
        <v>20</v>
      </c>
    </row>
    <row r="31" spans="1:8" ht="12.75">
      <c r="A31" s="236"/>
      <c r="B31" s="236"/>
      <c r="C31" s="236"/>
      <c r="D31" s="236"/>
      <c r="E31" s="236"/>
      <c r="F31" s="236"/>
      <c r="G31" s="236"/>
      <c r="H31" s="236"/>
    </row>
    <row r="32" spans="1:8" ht="12.75">
      <c r="A32" s="246"/>
      <c r="B32" s="245">
        <v>1</v>
      </c>
      <c r="C32" s="242" t="str">
        <f>VLOOKUP(B32,'пр.взв.'!B7:C70,2,FALSE)</f>
        <v>МИНАКОВ Виталий Викторович</v>
      </c>
      <c r="D32" s="239" t="str">
        <f>VLOOKUP(B32,'пр.взв.'!B7:D95,3,FALSE)</f>
        <v>06.02.85 змс</v>
      </c>
      <c r="E32" s="239" t="str">
        <f>VLOOKUP(B32,'пр.взв.'!B7:E95,4,FALSE)</f>
        <v>УВД по Брянской обл.</v>
      </c>
      <c r="F32" s="240"/>
      <c r="G32" s="243"/>
      <c r="H32" s="241"/>
    </row>
    <row r="33" spans="1:8" ht="12.75">
      <c r="A33" s="246"/>
      <c r="B33" s="241"/>
      <c r="C33" s="242"/>
      <c r="D33" s="239"/>
      <c r="E33" s="239"/>
      <c r="F33" s="240"/>
      <c r="G33" s="243"/>
      <c r="H33" s="241"/>
    </row>
    <row r="34" spans="1:8" ht="12.75">
      <c r="A34" s="244"/>
      <c r="B34" s="245">
        <v>4</v>
      </c>
      <c r="C34" s="242" t="str">
        <f>VLOOKUP(B34,'пр.взв.'!B9:C72,2,FALSE)</f>
        <v>ВОЛКОВ Андрей Викторович</v>
      </c>
      <c r="D34" s="239" t="str">
        <f>VLOOKUP(B34,'пр.взв.'!B7:D97,3,FALSE)</f>
        <v>28.11.86 мсмк</v>
      </c>
      <c r="E34" s="239" t="str">
        <f>VLOOKUP(B34,'пр.взв.'!B7:E97,4,FALSE)</f>
        <v>УВД по Рязанской обл.</v>
      </c>
      <c r="F34" s="240"/>
      <c r="G34" s="241"/>
      <c r="H34" s="241"/>
    </row>
    <row r="35" spans="1:8" ht="12.75">
      <c r="A35" s="244"/>
      <c r="B35" s="241"/>
      <c r="C35" s="242"/>
      <c r="D35" s="239"/>
      <c r="E35" s="239"/>
      <c r="F35" s="240"/>
      <c r="G35" s="241"/>
      <c r="H35" s="241"/>
    </row>
    <row r="36" spans="1:2" ht="38.25" customHeight="1">
      <c r="A36" s="33" t="s">
        <v>21</v>
      </c>
      <c r="B36" s="33"/>
    </row>
    <row r="37" spans="2:8" ht="19.5" customHeight="1">
      <c r="B37" s="33" t="s">
        <v>0</v>
      </c>
      <c r="C37" s="86"/>
      <c r="D37" s="86"/>
      <c r="E37" s="86"/>
      <c r="F37" s="86"/>
      <c r="G37" s="86"/>
      <c r="H37" s="86"/>
    </row>
    <row r="38" spans="2:8" ht="19.5" customHeight="1">
      <c r="B38" s="33" t="s">
        <v>1</v>
      </c>
      <c r="C38" s="86"/>
      <c r="D38" s="86"/>
      <c r="E38" s="86"/>
      <c r="F38" s="86"/>
      <c r="G38" s="86"/>
      <c r="H38" s="86"/>
    </row>
    <row r="42" spans="1:7" ht="12.75">
      <c r="A42" s="28">
        <f>HYPERLINK('[1]реквизиты'!$A$20)</f>
      </c>
      <c r="B42" s="32"/>
      <c r="C42" s="32"/>
      <c r="D42" s="32"/>
      <c r="E42" s="10"/>
      <c r="F42" s="87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0"/>
      <c r="F43" s="137"/>
      <c r="G43" s="10"/>
    </row>
    <row r="44" spans="1:7" ht="12.75">
      <c r="A44" s="29">
        <f>HYPERLINK('[1]реквизиты'!$A$22)</f>
      </c>
      <c r="C44" s="32"/>
      <c r="D44" s="32"/>
      <c r="E44" s="138"/>
      <c r="F44" s="87">
        <f>HYPERLINK('[1]реквизиты'!$G$22)</f>
      </c>
      <c r="G44" s="31">
        <f>HYPERLINK('[1]реквизиты'!$G$23)</f>
      </c>
    </row>
    <row r="45" spans="3:6" ht="12.75">
      <c r="C45" s="10"/>
      <c r="D45" s="10"/>
      <c r="E45" s="10"/>
      <c r="F45" s="10"/>
    </row>
  </sheetData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9">
      <selection activeCell="I55" sqref="I5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49" t="str">
        <f>HYPERLINK('[1]реквизиты'!$A$2)</f>
        <v>Чемпионат МВД России по САМОЗАЩИТЕ БЕЗ ОРУЖИЯ, среди МВД, ГУВД, УВД по субъектам РФ</v>
      </c>
      <c r="B1" s="249"/>
      <c r="C1" s="249"/>
      <c r="D1" s="249"/>
      <c r="E1" s="249"/>
      <c r="F1" s="249"/>
      <c r="G1" s="249"/>
      <c r="H1" s="249" t="str">
        <f>HYPERLINK('[1]реквизиты'!$A$2)</f>
        <v>Чемпионат МВД России по САМОЗАЩИТЕ БЕЗ ОРУЖИЯ, среди МВД, ГУВД, УВД по субъектам РФ</v>
      </c>
      <c r="I1" s="249"/>
      <c r="J1" s="249"/>
      <c r="K1" s="249"/>
      <c r="L1" s="249"/>
      <c r="M1" s="249"/>
      <c r="N1" s="249"/>
      <c r="O1" s="134"/>
      <c r="P1" s="134"/>
      <c r="Q1" s="134"/>
      <c r="R1" s="134"/>
      <c r="S1" s="134"/>
      <c r="T1" s="134"/>
      <c r="U1" s="134"/>
      <c r="V1" s="134"/>
      <c r="W1" s="134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9" ht="15">
      <c r="A2" s="250">
        <f>HYPERLINK('[1]реквизиты'!$A$15)</f>
      </c>
      <c r="B2" s="251"/>
      <c r="C2" s="251"/>
      <c r="D2" s="251"/>
      <c r="E2" s="251"/>
      <c r="F2" s="251"/>
      <c r="G2" s="251"/>
      <c r="H2" s="250">
        <f>HYPERLINK('[1]реквизиты'!$A$15)</f>
      </c>
      <c r="I2" s="251"/>
      <c r="J2" s="251"/>
      <c r="K2" s="251"/>
      <c r="L2" s="251"/>
      <c r="M2" s="251"/>
      <c r="N2" s="251"/>
      <c r="O2" s="35"/>
      <c r="P2" s="35"/>
      <c r="Q2" s="35"/>
      <c r="R2" s="26"/>
      <c r="S2" s="26"/>
    </row>
    <row r="3" spans="2:14" ht="15.75">
      <c r="B3" s="33" t="s">
        <v>12</v>
      </c>
      <c r="C3" s="238" t="str">
        <f>HYPERLINK('пр.взв.'!D4)</f>
        <v>в.к. &gt;100  кг.</v>
      </c>
      <c r="D3" s="238"/>
      <c r="E3" s="73"/>
      <c r="F3" s="73"/>
      <c r="G3" s="73"/>
      <c r="I3" s="33" t="s">
        <v>13</v>
      </c>
      <c r="J3" s="238" t="str">
        <f>HYPERLINK('пр.взв.'!D4)</f>
        <v>в.к. &gt;100  кг.</v>
      </c>
      <c r="K3" s="238"/>
      <c r="L3" s="73"/>
      <c r="M3" s="73"/>
      <c r="N3" s="73"/>
    </row>
    <row r="4" spans="1:12" ht="16.5" thickBot="1">
      <c r="A4" s="248"/>
      <c r="B4" s="248"/>
      <c r="L4" s="153"/>
    </row>
    <row r="5" spans="1:12" ht="12.75" customHeight="1">
      <c r="A5" s="256">
        <v>1</v>
      </c>
      <c r="B5" s="258" t="str">
        <f>VLOOKUP(A5,'пр.взв.'!B5:C68,2,FALSE)</f>
        <v>МИНАКОВ Виталий Викторович</v>
      </c>
      <c r="C5" s="258" t="str">
        <f>VLOOKUP(A5,'пр.взв.'!B5:G68,3,FALSE)</f>
        <v>06.02.85 змс</v>
      </c>
      <c r="D5" s="258" t="str">
        <f>VLOOKUP(A5,'пр.взв.'!B5:G68,4,FALSE)</f>
        <v>УВД по Брянской обл.</v>
      </c>
      <c r="E5" s="149"/>
      <c r="G5" s="14"/>
      <c r="H5" s="254">
        <v>2</v>
      </c>
      <c r="I5" s="252" t="str">
        <f>VLOOKUP(H5,'пр.взв.'!B7:C70,2,FALSE)</f>
        <v>АЛИЕВ Рашид Магомедрасулович</v>
      </c>
      <c r="J5" s="252" t="str">
        <f>VLOOKUP(H5,'пр.взв.'!B7:E70,3,FALSE)</f>
        <v>10.09.88 мс</v>
      </c>
      <c r="K5" s="252" t="str">
        <f>VLOOKUP(H5,'пр.взв.'!B7:E70,4,FALSE)</f>
        <v>МВД по Р. Дагестан</v>
      </c>
      <c r="L5" s="153"/>
    </row>
    <row r="6" spans="1:12" ht="15.75">
      <c r="A6" s="257"/>
      <c r="B6" s="259"/>
      <c r="C6" s="259"/>
      <c r="D6" s="259"/>
      <c r="E6" s="150"/>
      <c r="F6" s="2"/>
      <c r="G6" s="7"/>
      <c r="H6" s="255"/>
      <c r="I6" s="253"/>
      <c r="J6" s="253"/>
      <c r="K6" s="253"/>
      <c r="L6" s="153"/>
    </row>
    <row r="7" spans="1:13" ht="15.75">
      <c r="A7" s="257">
        <v>17</v>
      </c>
      <c r="B7" s="253" t="str">
        <f>VLOOKUP(A7,'пр.взв.'!B7:C70,2,FALSE)</f>
        <v>ВОЙТЕНКО Михаил Анатольевич</v>
      </c>
      <c r="C7" s="253" t="str">
        <f>VLOOKUP(A7,'пр.взв.'!B5:G68,3,FALSE)</f>
        <v>21.01.79 мс</v>
      </c>
      <c r="D7" s="253" t="str">
        <f>VLOOKUP(A7,'пр.взв.'!B5:G68,4,FALSE)</f>
        <v>УВД по Мурманской обл.</v>
      </c>
      <c r="E7" s="151"/>
      <c r="F7" s="2"/>
      <c r="G7" s="2"/>
      <c r="H7" s="263">
        <v>18</v>
      </c>
      <c r="I7" s="260" t="str">
        <f>VLOOKUP(H7,'пр.взв.'!B9:C72,2,FALSE)</f>
        <v>КУБАНОВ Шамиль Асланович</v>
      </c>
      <c r="J7" s="260" t="str">
        <f>VLOOKUP(H7,'пр.взв.'!B9:E72,3,FALSE)</f>
        <v>09.02.85 кмс</v>
      </c>
      <c r="K7" s="260" t="str">
        <f>VLOOKUP(H7,'пр.взв.'!B9:E72,4,FALSE)</f>
        <v>МВД по КЧР</v>
      </c>
      <c r="L7" s="154"/>
      <c r="M7" s="75"/>
    </row>
    <row r="8" spans="1:13" ht="16.5" thickBot="1">
      <c r="A8" s="262"/>
      <c r="B8" s="259"/>
      <c r="C8" s="259"/>
      <c r="D8" s="259"/>
      <c r="E8" s="152"/>
      <c r="F8" s="5"/>
      <c r="G8" s="2"/>
      <c r="H8" s="255"/>
      <c r="I8" s="261"/>
      <c r="J8" s="261"/>
      <c r="K8" s="261"/>
      <c r="L8" s="155"/>
      <c r="M8" s="75"/>
    </row>
    <row r="9" spans="1:13" ht="15.75">
      <c r="A9" s="256">
        <v>9</v>
      </c>
      <c r="B9" s="258" t="str">
        <f>VLOOKUP(A9,'пр.взв.'!B9:C72,2,FALSE)</f>
        <v>ЧЕРНОВ Сергей Михайлович</v>
      </c>
      <c r="C9" s="258" t="str">
        <f>VLOOKUP(A9,'пр.взв.'!B5:G68,3,FALSE)</f>
        <v>07.11.86 мс</v>
      </c>
      <c r="D9" s="258" t="str">
        <f>VLOOKUP(A9,'пр.взв.'!B5:G68,4,FALSE)</f>
        <v>МВД по Чувашской р-ке</v>
      </c>
      <c r="E9" s="152"/>
      <c r="F9" s="3"/>
      <c r="G9" s="2"/>
      <c r="H9" s="254">
        <v>10</v>
      </c>
      <c r="I9" s="252" t="str">
        <f>VLOOKUP(H9,'пр.взв.'!B11:C74,2,FALSE)</f>
        <v>РОМАНОВ Алексей Николаевич</v>
      </c>
      <c r="J9" s="252" t="str">
        <f>VLOOKUP(H9,'пр.взв.'!B11:E74,3,FALSE)</f>
        <v>02.06.76 кмс</v>
      </c>
      <c r="K9" s="252" t="str">
        <f>VLOOKUP(H9,'пр.взв.'!B11:E74,4,FALSE)</f>
        <v>ГУВД по Самарской обл.</v>
      </c>
      <c r="L9" s="155"/>
      <c r="M9" s="76"/>
    </row>
    <row r="10" spans="1:13" ht="15.75">
      <c r="A10" s="257"/>
      <c r="B10" s="259"/>
      <c r="C10" s="259"/>
      <c r="D10" s="259"/>
      <c r="E10" s="147"/>
      <c r="F10" s="4"/>
      <c r="G10" s="2"/>
      <c r="H10" s="255"/>
      <c r="I10" s="253"/>
      <c r="J10" s="253"/>
      <c r="K10" s="253"/>
      <c r="L10" s="156"/>
      <c r="M10" s="77"/>
    </row>
    <row r="11" spans="1:13" ht="15.75">
      <c r="A11" s="257">
        <v>25</v>
      </c>
      <c r="B11" s="253" t="str">
        <f>VLOOKUP(A11,'пр.взв.'!B11:C74,2,FALSE)</f>
        <v>РОЖКОВ Вячеслав Владимирович</v>
      </c>
      <c r="C11" s="253" t="str">
        <f>VLOOKUP(A11,'пр.взв.'!B5:G68,3,FALSE)</f>
        <v>20.01.84 кмс</v>
      </c>
      <c r="D11" s="253" t="str">
        <f>VLOOKUP(A11,'пр.взв.'!B5:G68,4,FALSE)</f>
        <v>ГУВД по Свердловской обл.</v>
      </c>
      <c r="E11" s="148"/>
      <c r="F11" s="4"/>
      <c r="G11" s="2"/>
      <c r="H11" s="263">
        <v>26</v>
      </c>
      <c r="I11" s="260" t="str">
        <f>VLOOKUP(H11,'пр.взв.'!B13:C76,2,FALSE)</f>
        <v>ТРУСОВ Владимир Николаевивич</v>
      </c>
      <c r="J11" s="260" t="str">
        <f>VLOOKUP(H11,'пр.взв.'!B13:E76,3,FALSE)</f>
        <v>24.02.85 мс</v>
      </c>
      <c r="K11" s="260" t="str">
        <f>VLOOKUP(H11,'пр.взв.'!B13:E76,4,FALSE)</f>
        <v>УВД по Брянской обл.</v>
      </c>
      <c r="L11" s="153"/>
      <c r="M11" s="78"/>
    </row>
    <row r="12" spans="1:13" ht="16.5" thickBot="1">
      <c r="A12" s="262"/>
      <c r="B12" s="259"/>
      <c r="C12" s="259"/>
      <c r="D12" s="259"/>
      <c r="E12" s="150"/>
      <c r="F12" s="4"/>
      <c r="G12" s="5"/>
      <c r="H12" s="255"/>
      <c r="I12" s="261"/>
      <c r="J12" s="261"/>
      <c r="K12" s="261"/>
      <c r="L12" s="153"/>
      <c r="M12" s="78"/>
    </row>
    <row r="13" spans="1:14" ht="15.75">
      <c r="A13" s="256">
        <v>5</v>
      </c>
      <c r="B13" s="258" t="str">
        <f>VLOOKUP(A13,'пр.взв.'!B13:C76,2,FALSE)</f>
        <v>БЕРЕЗНЕВ Алексей Владимирович</v>
      </c>
      <c r="C13" s="258" t="str">
        <f>VLOOKUP(A13,'пр.взв.'!B5:G68,3,FALSE)</f>
        <v>15.09.88 мс</v>
      </c>
      <c r="D13" s="258" t="str">
        <f>VLOOKUP(A13,'пр.взв.'!B5:G68,4,FALSE)</f>
        <v>УВД по Липецкой обл.</v>
      </c>
      <c r="E13" s="150"/>
      <c r="F13" s="4"/>
      <c r="G13" s="8"/>
      <c r="H13" s="254">
        <v>6</v>
      </c>
      <c r="I13" s="252" t="str">
        <f>VLOOKUP(H13,'пр.взв.'!B15:C78,2,FALSE)</f>
        <v>КОШУТИН Иван Сергеевич</v>
      </c>
      <c r="J13" s="252" t="str">
        <f>VLOOKUP(H13,'пр.взв.'!B15:E78,3,FALSE)</f>
        <v>02.06.86 кмс</v>
      </c>
      <c r="K13" s="252" t="str">
        <f>VLOOKUP(H13,'пр.взв.'!B15:E78,4,FALSE)</f>
        <v>УВД по Архангелькой обл.</v>
      </c>
      <c r="L13" s="153"/>
      <c r="M13" s="78"/>
      <c r="N13" s="80"/>
    </row>
    <row r="14" spans="1:14" ht="15.75">
      <c r="A14" s="257"/>
      <c r="B14" s="259"/>
      <c r="C14" s="259"/>
      <c r="D14" s="259"/>
      <c r="E14" s="148"/>
      <c r="F14" s="4"/>
      <c r="G14" s="2"/>
      <c r="H14" s="255"/>
      <c r="I14" s="253"/>
      <c r="J14" s="253"/>
      <c r="K14" s="253"/>
      <c r="L14" s="154"/>
      <c r="M14" s="77"/>
      <c r="N14" s="78"/>
    </row>
    <row r="15" spans="1:14" ht="15.75">
      <c r="A15" s="257">
        <v>21</v>
      </c>
      <c r="B15" s="253" t="str">
        <f>VLOOKUP(A15,'пр.взв.'!B15:C78,2,FALSE)</f>
        <v>ДАНИЛОВ Иннокентий Иннокентьевич</v>
      </c>
      <c r="C15" s="253" t="str">
        <f>VLOOKUP(A15,'пр.взв.'!B5:G68,3,FALSE)</f>
        <v>24.12.86 кмс</v>
      </c>
      <c r="D15" s="253" t="str">
        <f>VLOOKUP(A15,'пр.взв.'!B5:G68,4,FALSE)</f>
        <v>ДОПТ на трансп-те МВД России</v>
      </c>
      <c r="E15" s="151"/>
      <c r="F15" s="4"/>
      <c r="G15" s="2"/>
      <c r="H15" s="263">
        <v>22</v>
      </c>
      <c r="I15" s="260" t="str">
        <f>VLOOKUP(H15,'пр.взв.'!B17:C80,2,FALSE)</f>
        <v>ТОДАНОВ Андрей Петрович</v>
      </c>
      <c r="J15" s="260" t="str">
        <f>VLOOKUP(H15,'пр.взв.'!B17:E80,3,FALSE)</f>
        <v>28.10.63 кмс</v>
      </c>
      <c r="K15" s="260" t="str">
        <f>VLOOKUP(H15,'пр.взв.'!B17:E80,4,FALSE)</f>
        <v>МВД по Р. Хакасия</v>
      </c>
      <c r="L15" s="155"/>
      <c r="M15" s="77"/>
      <c r="N15" s="78"/>
    </row>
    <row r="16" spans="1:14" ht="16.5" thickBot="1">
      <c r="A16" s="262"/>
      <c r="B16" s="259"/>
      <c r="C16" s="259"/>
      <c r="D16" s="259"/>
      <c r="E16" s="152"/>
      <c r="F16" s="6"/>
      <c r="G16" s="2"/>
      <c r="H16" s="255"/>
      <c r="I16" s="261"/>
      <c r="J16" s="261"/>
      <c r="K16" s="261"/>
      <c r="L16" s="155"/>
      <c r="M16" s="79"/>
      <c r="N16" s="78"/>
    </row>
    <row r="17" spans="1:14" ht="15.75">
      <c r="A17" s="256">
        <v>13</v>
      </c>
      <c r="B17" s="258" t="str">
        <f>VLOOKUP(A17,'пр.взв.'!B17:C80,2,FALSE)</f>
        <v>КАНУННИКОВ Александр Александрович</v>
      </c>
      <c r="C17" s="258" t="str">
        <f>VLOOKUP(A17,'пр.взв.'!B5:G68,3,FALSE)</f>
        <v>25.12.82 кмс</v>
      </c>
      <c r="D17" s="258" t="str">
        <f>VLOOKUP(A17,'пр.взв.'!B5:G68,4,FALSE)</f>
        <v>УВД по Астраханской обл.</v>
      </c>
      <c r="E17" s="152"/>
      <c r="F17" s="2"/>
      <c r="G17" s="2"/>
      <c r="H17" s="254">
        <v>14</v>
      </c>
      <c r="I17" s="252" t="str">
        <f>VLOOKUP(H17,'пр.взв.'!B19:C82,2,FALSE)</f>
        <v>ЛЕКСИН Владимир Александрович</v>
      </c>
      <c r="J17" s="252" t="str">
        <f>VLOOKUP(H17,'пр.взв.'!B19:E82,3,FALSE)</f>
        <v>25.08.84 мс</v>
      </c>
      <c r="K17" s="252" t="str">
        <f>VLOOKUP(H17,'пр.взв.'!B19:E82,4,FALSE)</f>
        <v>ГУВД по Саратовской обл.</v>
      </c>
      <c r="L17" s="155"/>
      <c r="M17" s="75"/>
      <c r="N17" s="78"/>
    </row>
    <row r="18" spans="1:14" ht="15.75">
      <c r="A18" s="257"/>
      <c r="B18" s="259"/>
      <c r="C18" s="259"/>
      <c r="D18" s="259"/>
      <c r="E18" s="147">
        <v>13</v>
      </c>
      <c r="F18" s="2"/>
      <c r="G18" s="2"/>
      <c r="H18" s="255"/>
      <c r="I18" s="253"/>
      <c r="J18" s="253"/>
      <c r="K18" s="253"/>
      <c r="L18" s="156">
        <v>14</v>
      </c>
      <c r="M18" s="75"/>
      <c r="N18" s="78"/>
    </row>
    <row r="19" spans="1:14" ht="15.75">
      <c r="A19" s="257">
        <v>29</v>
      </c>
      <c r="B19" s="266" t="e">
        <f>VLOOKUP(A19,'пр.взв.'!B19:C82,2,FALSE)</f>
        <v>#N/A</v>
      </c>
      <c r="C19" s="266" t="e">
        <f>VLOOKUP(A19,'пр.взв.'!B5:G68,3,FALSE)</f>
        <v>#N/A</v>
      </c>
      <c r="D19" s="266" t="e">
        <f>VLOOKUP(A19,'пр.взв.'!B5:G68,4,FALSE)</f>
        <v>#N/A</v>
      </c>
      <c r="E19" s="148"/>
      <c r="F19" s="2"/>
      <c r="G19" s="2"/>
      <c r="H19" s="263">
        <v>30</v>
      </c>
      <c r="I19" s="264" t="e">
        <f>VLOOKUP(H19,'пр.взв.'!B21:C84,2,FALSE)</f>
        <v>#N/A</v>
      </c>
      <c r="J19" s="264" t="e">
        <f>VLOOKUP(H19,'пр.взв.'!B21:E84,3,FALSE)</f>
        <v>#N/A</v>
      </c>
      <c r="K19" s="264" t="e">
        <f>VLOOKUP(H19,'пр.взв.'!B21:E84,4,FALSE)</f>
        <v>#N/A</v>
      </c>
      <c r="L19" s="153"/>
      <c r="N19" s="78"/>
    </row>
    <row r="20" spans="1:14" ht="16.5" thickBot="1">
      <c r="A20" s="262"/>
      <c r="B20" s="267"/>
      <c r="C20" s="267"/>
      <c r="D20" s="267"/>
      <c r="E20" s="150"/>
      <c r="F20" s="2"/>
      <c r="G20" s="40"/>
      <c r="H20" s="255"/>
      <c r="I20" s="265"/>
      <c r="J20" s="265"/>
      <c r="K20" s="265"/>
      <c r="L20" s="153"/>
      <c r="N20" s="81"/>
    </row>
    <row r="21" spans="1:14" ht="15.75">
      <c r="A21" s="256">
        <v>3</v>
      </c>
      <c r="B21" s="258" t="str">
        <f>VLOOKUP(A21,'пр.взв.'!B5:C68,2,FALSE)</f>
        <v>САБАШВИЛИ Александр Тамазович</v>
      </c>
      <c r="C21" s="258" t="str">
        <f>VLOOKUP(A21,'пр.взв.'!B5:G68,3,FALSE)</f>
        <v>19.09.76 мс</v>
      </c>
      <c r="D21" s="258" t="str">
        <f>VLOOKUP(A21,'пр.взв.'!B5:G68,4,FALSE)</f>
        <v>МВД по Р. Мордовия</v>
      </c>
      <c r="E21" s="150"/>
      <c r="F21" s="2"/>
      <c r="G21" s="2"/>
      <c r="H21" s="254">
        <v>4</v>
      </c>
      <c r="I21" s="252" t="str">
        <f>VLOOKUP(H21,'пр.взв.'!B7:C70,2,FALSE)</f>
        <v>ВОЛКОВ Андрей Викторович</v>
      </c>
      <c r="J21" s="252" t="str">
        <f>VLOOKUP(H21,'пр.взв.'!B7:E70,3,FALSE)</f>
        <v>28.11.86 мсмк</v>
      </c>
      <c r="K21" s="252" t="str">
        <f>VLOOKUP(H21,'пр.взв.'!B7:E70,4,FALSE)</f>
        <v>УВД по Рязанской обл.</v>
      </c>
      <c r="L21" s="153"/>
      <c r="N21" s="78"/>
    </row>
    <row r="22" spans="1:14" ht="15.75">
      <c r="A22" s="257"/>
      <c r="B22" s="259"/>
      <c r="C22" s="259"/>
      <c r="D22" s="259"/>
      <c r="E22" s="148"/>
      <c r="F22" s="2"/>
      <c r="G22" s="2"/>
      <c r="H22" s="255"/>
      <c r="I22" s="253"/>
      <c r="J22" s="253"/>
      <c r="K22" s="253"/>
      <c r="L22" s="153"/>
      <c r="N22" s="78"/>
    </row>
    <row r="23" spans="1:14" ht="15.75">
      <c r="A23" s="257">
        <v>19</v>
      </c>
      <c r="B23" s="253" t="str">
        <f>VLOOKUP(A23,'пр.взв.'!B23:C86,2,FALSE)</f>
        <v>РАМАЗАНОВ Магомедрасул Магомедович</v>
      </c>
      <c r="C23" s="253">
        <f>VLOOKUP(A23,'пр.взв.'!B5:G68,3,FALSE)</f>
        <v>29966</v>
      </c>
      <c r="D23" s="253" t="str">
        <f>VLOOKUP(A23,'пр.взв.'!B5:G68,4,FALSE)</f>
        <v>УВД по Ивановской обл.</v>
      </c>
      <c r="E23" s="151"/>
      <c r="F23" s="2"/>
      <c r="G23" s="2"/>
      <c r="H23" s="263">
        <v>20</v>
      </c>
      <c r="I23" s="260" t="str">
        <f>VLOOKUP(H23,'пр.взв.'!B25:C88,2,FALSE)</f>
        <v>ДОЛГОВ Владимир Игоревич</v>
      </c>
      <c r="J23" s="260" t="str">
        <f>VLOOKUP(H23,'пр.взв.'!B25:E88,3,FALSE)</f>
        <v>08.08.87 кмс</v>
      </c>
      <c r="K23" s="260" t="str">
        <f>VLOOKUP(H23,'пр.взв.'!B25:E88,4,FALSE)</f>
        <v>ГУВД по Воронежской обл.</v>
      </c>
      <c r="L23" s="154"/>
      <c r="M23" s="75"/>
      <c r="N23" s="78"/>
    </row>
    <row r="24" spans="1:14" ht="16.5" thickBot="1">
      <c r="A24" s="262"/>
      <c r="B24" s="259"/>
      <c r="C24" s="259"/>
      <c r="D24" s="259"/>
      <c r="E24" s="152"/>
      <c r="F24" s="5"/>
      <c r="G24" s="2"/>
      <c r="H24" s="255"/>
      <c r="I24" s="261"/>
      <c r="J24" s="261"/>
      <c r="K24" s="261"/>
      <c r="L24" s="155"/>
      <c r="M24" s="75"/>
      <c r="N24" s="78"/>
    </row>
    <row r="25" spans="1:14" ht="15.75">
      <c r="A25" s="256">
        <v>11</v>
      </c>
      <c r="B25" s="258" t="str">
        <f>VLOOKUP(A25,'пр.взв.'!B25:C88,2,FALSE)</f>
        <v>МИТРОФАНОВ Дмитрий Владимирович</v>
      </c>
      <c r="C25" s="258" t="str">
        <f>VLOOKUP(A25,'пр.взв.'!B5:G68,3,FALSE)</f>
        <v>13.01.81 кмс</v>
      </c>
      <c r="D25" s="258" t="str">
        <f>VLOOKUP(A25,'пр.взв.'!B5:G68,4,FALSE)</f>
        <v>УВД по Новгородской обл.</v>
      </c>
      <c r="E25" s="152"/>
      <c r="F25" s="3"/>
      <c r="G25" s="2"/>
      <c r="H25" s="254">
        <v>12</v>
      </c>
      <c r="I25" s="252" t="str">
        <f>VLOOKUP(H25,'пр.взв.'!B27:C90,2,FALSE)</f>
        <v>БАРАКАЕВ Артур Батыргереевич</v>
      </c>
      <c r="J25" s="252" t="str">
        <f>VLOOKUP(H25,'пр.взв.'!B27:E90,3,FALSE)</f>
        <v>13.11.84 кмс</v>
      </c>
      <c r="K25" s="252" t="str">
        <f>VLOOKUP(H25,'пр.взв.'!B27:E90,4,FALSE)</f>
        <v>ГУВД по Ставропольскому краю</v>
      </c>
      <c r="L25" s="155"/>
      <c r="M25" s="76"/>
      <c r="N25" s="78"/>
    </row>
    <row r="26" spans="1:14" ht="15.75">
      <c r="A26" s="257"/>
      <c r="B26" s="259"/>
      <c r="C26" s="259"/>
      <c r="D26" s="259"/>
      <c r="E26" s="147"/>
      <c r="F26" s="4"/>
      <c r="G26" s="2"/>
      <c r="H26" s="255"/>
      <c r="I26" s="253"/>
      <c r="J26" s="253"/>
      <c r="K26" s="253"/>
      <c r="L26" s="156"/>
      <c r="M26" s="77"/>
      <c r="N26" s="78"/>
    </row>
    <row r="27" spans="1:14" ht="15.75">
      <c r="A27" s="257">
        <v>27</v>
      </c>
      <c r="B27" s="253" t="str">
        <f>VLOOKUP(A27,'пр.взв.'!B27:C90,2,FALSE)</f>
        <v>ГУЛУМЯН Вреж Андреевич</v>
      </c>
      <c r="C27" s="253" t="str">
        <f>VLOOKUP(A27,'пр.взв.'!B5:G68,3,FALSE)</f>
        <v>21.08.75 кмс</v>
      </c>
      <c r="D27" s="253" t="str">
        <f>VLOOKUP(A27,'пр.взв.'!B5:G68,4,FALSE)</f>
        <v>УВД по Калининградской обл.</v>
      </c>
      <c r="E27" s="148"/>
      <c r="F27" s="4"/>
      <c r="G27" s="2"/>
      <c r="H27" s="263">
        <v>28</v>
      </c>
      <c r="I27" s="260" t="str">
        <f>VLOOKUP(H27,'пр.взв.'!B29:C92,2,FALSE)</f>
        <v>БАДМАЕВ Чингиз Николаевич</v>
      </c>
      <c r="J27" s="260" t="str">
        <f>VLOOKUP(H27,'пр.взв.'!B29:E92,3,FALSE)</f>
        <v>15.10.86 кмс</v>
      </c>
      <c r="K27" s="260" t="str">
        <f>VLOOKUP(H27,'пр.взв.'!B29:E92,4,FALSE)</f>
        <v>МВД по Р.Калмыкия</v>
      </c>
      <c r="L27" s="153"/>
      <c r="M27" s="78"/>
      <c r="N27" s="78"/>
    </row>
    <row r="28" spans="1:14" ht="16.5" thickBot="1">
      <c r="A28" s="262"/>
      <c r="B28" s="259"/>
      <c r="C28" s="259"/>
      <c r="D28" s="259"/>
      <c r="E28" s="150"/>
      <c r="F28" s="4"/>
      <c r="G28" s="2"/>
      <c r="H28" s="255"/>
      <c r="I28" s="261"/>
      <c r="J28" s="261"/>
      <c r="K28" s="261"/>
      <c r="L28" s="153"/>
      <c r="M28" s="78"/>
      <c r="N28" s="78"/>
    </row>
    <row r="29" spans="1:14" ht="15.75">
      <c r="A29" s="256">
        <v>7</v>
      </c>
      <c r="B29" s="258" t="str">
        <f>VLOOKUP(A29,'пр.взв.'!B5:C68,2,FALSE)</f>
        <v>СИНЯКОВ Артем Сергеевич</v>
      </c>
      <c r="C29" s="258" t="str">
        <f>VLOOKUP(A29,'пр.взв.'!B5:G68,3,FALSE)</f>
        <v>18.11.87 мс</v>
      </c>
      <c r="D29" s="258" t="str">
        <f>VLOOKUP(A29,'пр.взв.'!B5:G68,4,FALSE)</f>
        <v>ГУВД по С.Птб и Ленинградской обл</v>
      </c>
      <c r="E29" s="150"/>
      <c r="F29" s="4"/>
      <c r="G29" s="82"/>
      <c r="H29" s="254">
        <v>8</v>
      </c>
      <c r="I29" s="252" t="str">
        <f>VLOOKUP(H29,'пр.взв.'!B7:C70,2,FALSE)</f>
        <v>АНТОНОВ Владимир Евгеньевич</v>
      </c>
      <c r="J29" s="252" t="str">
        <f>VLOOKUP(H29,'пр.взв.'!B7:E70,3,FALSE)</f>
        <v>23.01.83 мс</v>
      </c>
      <c r="K29" s="252" t="str">
        <f>VLOOKUP(H29,'пр.взв.'!B7:E70,4,FALSE)</f>
        <v>ГУВД по Московской обл.</v>
      </c>
      <c r="L29" s="153"/>
      <c r="M29" s="78"/>
      <c r="N29" s="81"/>
    </row>
    <row r="30" spans="1:13" ht="15.75">
      <c r="A30" s="257"/>
      <c r="B30" s="259"/>
      <c r="C30" s="259"/>
      <c r="D30" s="259"/>
      <c r="E30" s="148"/>
      <c r="F30" s="4"/>
      <c r="G30" s="2"/>
      <c r="H30" s="255"/>
      <c r="I30" s="253"/>
      <c r="J30" s="253"/>
      <c r="K30" s="253"/>
      <c r="L30" s="153"/>
      <c r="M30" s="78"/>
    </row>
    <row r="31" spans="1:13" ht="15.75">
      <c r="A31" s="257">
        <v>23</v>
      </c>
      <c r="B31" s="253" t="str">
        <f>VLOOKUP(A31,'пр.взв.'!B31:C94,2,FALSE)</f>
        <v>МУХИН Федор Александрович</v>
      </c>
      <c r="C31" s="253" t="str">
        <f>VLOOKUP(A31,'пр.взв.'!B5:G68,3,FALSE)</f>
        <v>11.12.83 мс</v>
      </c>
      <c r="D31" s="253" t="str">
        <f>VLOOKUP(A31,'пр.взв.'!B5:G68,4,FALSE)</f>
        <v>УВД по Ярославской обл.</v>
      </c>
      <c r="E31" s="151"/>
      <c r="F31" s="4"/>
      <c r="G31" s="2"/>
      <c r="H31" s="263">
        <v>24</v>
      </c>
      <c r="I31" s="260" t="str">
        <f>VLOOKUP(H31,'пр.взв.'!B33:C96,2,FALSE)</f>
        <v>ДЕЛОК Адам Асметович</v>
      </c>
      <c r="J31" s="260" t="str">
        <f>VLOOKUP(H31,'пр.взв.'!B33:E96,3,FALSE)</f>
        <v>10.08.75 мсмк</v>
      </c>
      <c r="K31" s="260" t="str">
        <f>VLOOKUP(H31,'пр.взв.'!B33:E96,4,FALSE)</f>
        <v>МВД по Р. Адыгея</v>
      </c>
      <c r="L31" s="154"/>
      <c r="M31" s="77"/>
    </row>
    <row r="32" spans="1:13" ht="16.5" thickBot="1">
      <c r="A32" s="262"/>
      <c r="B32" s="259"/>
      <c r="C32" s="259"/>
      <c r="D32" s="259"/>
      <c r="E32" s="152"/>
      <c r="F32" s="6"/>
      <c r="G32" s="2"/>
      <c r="H32" s="255"/>
      <c r="I32" s="261"/>
      <c r="J32" s="261"/>
      <c r="K32" s="261"/>
      <c r="L32" s="155"/>
      <c r="M32" s="79"/>
    </row>
    <row r="33" spans="1:13" ht="15.75">
      <c r="A33" s="256">
        <v>15</v>
      </c>
      <c r="B33" s="258" t="str">
        <f>VLOOKUP(A33,'пр.взв.'!B33:C96,2,FALSE)</f>
        <v>АЛИЕВ Рустам Алиевич</v>
      </c>
      <c r="C33" s="258" t="str">
        <f>VLOOKUP(A33,'пр.взв.'!B5:G68,3,FALSE)</f>
        <v>31.07.80 кмс</v>
      </c>
      <c r="D33" s="258" t="str">
        <f>VLOOKUP(A33,'пр.взв.'!B5:G68,4,FALSE)</f>
        <v>ГУВД по Саратовской обл.</v>
      </c>
      <c r="E33" s="152"/>
      <c r="F33" s="2"/>
      <c r="G33" s="2"/>
      <c r="H33" s="254">
        <v>16</v>
      </c>
      <c r="I33" s="252" t="str">
        <f>VLOOKUP(H33,'пр.взв.'!B35:C98,2,FALSE)</f>
        <v>АБАСОВ Абас Тагиргаджиевич</v>
      </c>
      <c r="J33" s="252">
        <f>VLOOKUP(H33,'пр.взв.'!B35:E98,3,FALSE)</f>
        <v>26614</v>
      </c>
      <c r="K33" s="252" t="str">
        <f>VLOOKUP(H33,'пр.взв.'!B35:E98,4,FALSE)</f>
        <v>УВД по Владимирской обл.</v>
      </c>
      <c r="L33" s="155"/>
      <c r="M33" s="75"/>
    </row>
    <row r="34" spans="1:13" ht="15.75">
      <c r="A34" s="257"/>
      <c r="B34" s="259"/>
      <c r="C34" s="259"/>
      <c r="D34" s="259"/>
      <c r="E34" s="147">
        <v>15</v>
      </c>
      <c r="F34" s="2"/>
      <c r="G34" s="2"/>
      <c r="H34" s="255"/>
      <c r="I34" s="253"/>
      <c r="J34" s="253"/>
      <c r="K34" s="253"/>
      <c r="L34" s="156">
        <v>16</v>
      </c>
      <c r="M34" s="75"/>
    </row>
    <row r="35" spans="1:12" ht="15.75">
      <c r="A35" s="257">
        <v>31</v>
      </c>
      <c r="B35" s="266" t="e">
        <f>VLOOKUP(A35,'пр.взв.'!B35:C98,2,FALSE)</f>
        <v>#N/A</v>
      </c>
      <c r="C35" s="266" t="e">
        <f>VLOOKUP(A35,'пр.взв.'!B5:G68,3,FALSE)</f>
        <v>#N/A</v>
      </c>
      <c r="D35" s="266" t="e">
        <f>VLOOKUP(A35,'пр.взв.'!B5:G68,4,FALSE)</f>
        <v>#N/A</v>
      </c>
      <c r="E35" s="148"/>
      <c r="F35" s="2"/>
      <c r="G35" s="2"/>
      <c r="H35" s="263">
        <v>32</v>
      </c>
      <c r="I35" s="264" t="e">
        <f>VLOOKUP(H35,'пр.взв.'!B37:C100,2,FALSE)</f>
        <v>#N/A</v>
      </c>
      <c r="J35" s="264" t="e">
        <f>VLOOKUP(H35,'пр.взв.'!B37:E100,3,FALSE)</f>
        <v>#N/A</v>
      </c>
      <c r="K35" s="264" t="e">
        <f>VLOOKUP(H35,'пр.взв.'!B37:E100,4,FALSE)</f>
        <v>#N/A</v>
      </c>
      <c r="L35" s="153"/>
    </row>
    <row r="36" spans="1:12" ht="13.5" customHeight="1" thickBot="1">
      <c r="A36" s="262"/>
      <c r="B36" s="268"/>
      <c r="C36" s="268"/>
      <c r="D36" s="268"/>
      <c r="E36" s="149"/>
      <c r="H36" s="269"/>
      <c r="I36" s="265"/>
      <c r="J36" s="265"/>
      <c r="K36" s="265"/>
      <c r="L36" s="153"/>
    </row>
    <row r="37" spans="1:16" ht="15.75">
      <c r="A37" s="1"/>
      <c r="B37" s="1"/>
      <c r="C37" s="1"/>
      <c r="E37" s="150"/>
      <c r="F37" s="2"/>
      <c r="G37" s="2"/>
      <c r="L37" s="153"/>
      <c r="P37" s="27"/>
    </row>
    <row r="38" spans="1:16" ht="12.75">
      <c r="A38" s="33" t="s">
        <v>2</v>
      </c>
      <c r="B38" s="10"/>
      <c r="C38" s="24"/>
      <c r="D38" s="11"/>
      <c r="E38" s="149"/>
      <c r="F38" s="16"/>
      <c r="H38" s="33" t="s">
        <v>3</v>
      </c>
      <c r="I38" s="10"/>
      <c r="J38" s="24"/>
      <c r="K38" s="91"/>
      <c r="L38" s="157"/>
      <c r="M38" s="21"/>
      <c r="N38" s="10"/>
      <c r="O38" s="10"/>
      <c r="P38" s="10"/>
    </row>
    <row r="39" spans="1:16" ht="12.75">
      <c r="A39" s="1"/>
      <c r="B39" s="10"/>
      <c r="C39" s="21"/>
      <c r="I39" s="10"/>
      <c r="J39" s="21"/>
      <c r="K39" s="10"/>
      <c r="L39" s="10"/>
      <c r="M39" s="10"/>
      <c r="N39" s="10"/>
      <c r="O39" s="10"/>
      <c r="P39" s="10"/>
    </row>
    <row r="40" spans="2:16" ht="12.75">
      <c r="B40" s="15"/>
      <c r="C40" s="17"/>
      <c r="D40" s="16"/>
      <c r="E40" s="16"/>
      <c r="I40" s="15"/>
      <c r="J40" s="17"/>
      <c r="K40" s="16"/>
      <c r="L40" s="16"/>
      <c r="N40" s="10"/>
      <c r="O40" s="10"/>
      <c r="P40" s="10"/>
    </row>
    <row r="41" spans="2:16" ht="12.75">
      <c r="B41" s="10"/>
      <c r="C41" s="20"/>
      <c r="D41" s="11"/>
      <c r="E41" s="16"/>
      <c r="I41" s="10"/>
      <c r="J41" s="20"/>
      <c r="K41" s="11"/>
      <c r="L41" s="16"/>
      <c r="N41" s="10"/>
      <c r="O41" s="10"/>
      <c r="P41" s="10"/>
    </row>
    <row r="42" spans="2:16" ht="12.75">
      <c r="B42" s="10"/>
      <c r="C42" s="20"/>
      <c r="D42" s="22"/>
      <c r="E42" s="21"/>
      <c r="I42" s="10"/>
      <c r="J42" s="20"/>
      <c r="K42" s="22"/>
      <c r="L42" s="21"/>
      <c r="N42" s="10"/>
      <c r="O42" s="10"/>
      <c r="P42" s="10"/>
    </row>
    <row r="43" spans="2:16" ht="12.75">
      <c r="B43" s="9"/>
      <c r="C43" s="13"/>
      <c r="D43" s="23"/>
      <c r="E43" s="88"/>
      <c r="I43" s="9"/>
      <c r="J43" s="13"/>
      <c r="K43" s="23"/>
      <c r="L43" s="88"/>
      <c r="N43" s="10"/>
      <c r="O43" s="10"/>
      <c r="P43" s="10"/>
    </row>
    <row r="44" spans="2:16" ht="12.75">
      <c r="B44" s="10"/>
      <c r="C44" s="19"/>
      <c r="D44" s="20"/>
      <c r="E44" s="17"/>
      <c r="I44" s="10"/>
      <c r="J44" s="19"/>
      <c r="K44" s="20"/>
      <c r="L44" s="17"/>
      <c r="N44" s="10"/>
      <c r="O44" s="10"/>
      <c r="P44" s="10"/>
    </row>
    <row r="45" spans="2:16" ht="12.75">
      <c r="B45" s="10"/>
      <c r="C45" s="16"/>
      <c r="D45" s="13"/>
      <c r="E45" s="20"/>
      <c r="I45" s="10"/>
      <c r="J45" s="16"/>
      <c r="K45" s="13"/>
      <c r="L45" s="20"/>
      <c r="N45" s="10"/>
      <c r="O45" s="10"/>
      <c r="P45" s="10"/>
    </row>
    <row r="46" spans="2:16" ht="12.75">
      <c r="B46" s="10"/>
      <c r="E46" s="78"/>
      <c r="I46" s="10"/>
      <c r="L46" s="78"/>
      <c r="N46" s="10"/>
      <c r="O46" s="10"/>
      <c r="P46" s="10"/>
    </row>
    <row r="47" spans="2:16" ht="12.75">
      <c r="B47" s="10"/>
      <c r="C47" s="11"/>
      <c r="D47" s="16"/>
      <c r="E47" s="20"/>
      <c r="F47" s="90"/>
      <c r="I47" s="10"/>
      <c r="J47" s="11"/>
      <c r="K47" s="16"/>
      <c r="L47" s="20"/>
      <c r="M47" s="90"/>
      <c r="N47" s="10"/>
      <c r="O47" s="10"/>
      <c r="P47" s="10"/>
    </row>
    <row r="48" spans="2:16" ht="12.75">
      <c r="B48" s="15"/>
      <c r="C48" s="17"/>
      <c r="D48" s="16"/>
      <c r="E48" s="20"/>
      <c r="F48" s="80"/>
      <c r="I48" s="15"/>
      <c r="J48" s="17"/>
      <c r="K48" s="16"/>
      <c r="L48" s="20"/>
      <c r="M48" s="80"/>
      <c r="N48" s="10"/>
      <c r="O48" s="10"/>
      <c r="P48" s="10"/>
    </row>
    <row r="49" spans="2:16" ht="12.75">
      <c r="B49" s="10"/>
      <c r="C49" s="20"/>
      <c r="D49" s="11"/>
      <c r="E49" s="20"/>
      <c r="F49" s="78"/>
      <c r="I49" s="10"/>
      <c r="J49" s="20"/>
      <c r="K49" s="11"/>
      <c r="L49" s="20"/>
      <c r="M49" s="78"/>
      <c r="N49" s="10"/>
      <c r="O49" s="10"/>
      <c r="P49" s="10"/>
    </row>
    <row r="50" spans="2:16" ht="12.75">
      <c r="B50" s="10"/>
      <c r="C50" s="21"/>
      <c r="D50" s="22"/>
      <c r="E50" s="20"/>
      <c r="F50" s="78"/>
      <c r="I50" s="10"/>
      <c r="J50" s="21"/>
      <c r="K50" s="22"/>
      <c r="L50" s="20"/>
      <c r="M50" s="78"/>
      <c r="N50" s="10"/>
      <c r="O50" s="10"/>
      <c r="P50" s="10"/>
    </row>
    <row r="51" spans="2:16" ht="12.75">
      <c r="B51" s="9"/>
      <c r="C51" s="12"/>
      <c r="D51" s="23"/>
      <c r="E51" s="89"/>
      <c r="F51" s="78"/>
      <c r="I51" s="9"/>
      <c r="J51" s="12"/>
      <c r="K51" s="23"/>
      <c r="L51" s="89"/>
      <c r="M51" s="78"/>
      <c r="N51" s="10"/>
      <c r="O51" s="10"/>
      <c r="P51" s="10"/>
    </row>
    <row r="52" spans="3:16" ht="12.75">
      <c r="C52" s="19"/>
      <c r="D52" s="20"/>
      <c r="E52" s="24"/>
      <c r="F52" s="78"/>
      <c r="J52" s="19"/>
      <c r="K52" s="20"/>
      <c r="L52" s="24"/>
      <c r="M52" s="78"/>
      <c r="N52" s="10"/>
      <c r="O52" s="10"/>
      <c r="P52" s="10"/>
    </row>
    <row r="53" spans="3:16" ht="12.75">
      <c r="C53" s="16"/>
      <c r="D53" s="13"/>
      <c r="E53" s="21"/>
      <c r="F53" s="81"/>
      <c r="J53" s="16"/>
      <c r="K53" s="13"/>
      <c r="L53" s="21"/>
      <c r="M53" s="81"/>
      <c r="N53" s="10"/>
      <c r="O53" s="10"/>
      <c r="P53" s="10"/>
    </row>
    <row r="54" spans="9:16" ht="12.75">
      <c r="I54" s="10"/>
      <c r="J54" s="10"/>
      <c r="K54" s="10"/>
      <c r="L54" s="10"/>
      <c r="M54" s="10"/>
      <c r="N54" s="10"/>
      <c r="O54" s="10"/>
      <c r="P54" s="10"/>
    </row>
    <row r="55" spans="9:16" ht="12.75">
      <c r="I55" s="10"/>
      <c r="J55" s="10"/>
      <c r="K55" s="10"/>
      <c r="L55" s="10"/>
      <c r="M55" s="10"/>
      <c r="N55" s="10"/>
      <c r="O55" s="10"/>
      <c r="P55" s="10"/>
    </row>
    <row r="56" spans="9:16" ht="12.75">
      <c r="I56" s="10"/>
      <c r="J56" s="10"/>
      <c r="K56" s="10"/>
      <c r="L56" s="10"/>
      <c r="M56" s="10"/>
      <c r="N56" s="10"/>
      <c r="O56" s="10"/>
      <c r="P56" s="10"/>
    </row>
    <row r="57" spans="9:16" ht="12.75">
      <c r="I57" s="10"/>
      <c r="J57" s="10"/>
      <c r="K57" s="10"/>
      <c r="L57" s="10"/>
      <c r="M57" s="10"/>
      <c r="N57" s="10"/>
      <c r="O57" s="10"/>
      <c r="P57" s="10"/>
    </row>
    <row r="58" spans="9:16" ht="12.75">
      <c r="I58" s="10"/>
      <c r="J58" s="10"/>
      <c r="K58" s="10"/>
      <c r="L58" s="10"/>
      <c r="M58" s="10"/>
      <c r="N58" s="10"/>
      <c r="O58" s="10"/>
      <c r="P58" s="10"/>
    </row>
    <row r="59" ht="12.75">
      <c r="A59" s="28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25" sqref="A1:H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0" t="str">
        <f>HYPERLINK('[1]реквизиты'!$A$2)</f>
        <v>Чемпионат МВД России по САМОЗАЩИТЕ БЕЗ ОРУЖИЯ, среди МВД, ГУВД, УВД по субъектам РФ</v>
      </c>
      <c r="B1" s="231"/>
      <c r="C1" s="231"/>
      <c r="D1" s="231"/>
      <c r="E1" s="231"/>
      <c r="F1" s="231"/>
      <c r="G1" s="231"/>
      <c r="H1" s="232"/>
    </row>
    <row r="2" spans="1:8" ht="12.75" customHeight="1">
      <c r="A2" s="270" t="str">
        <f>HYPERLINK('[1]реквизиты'!$A$3)</f>
        <v>11-15 февраля 2010 г.     г. Москва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65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141"/>
      <c r="C4" s="142"/>
      <c r="D4" s="272" t="str">
        <f>HYPERLINK('[3]пр.взв.'!F3)</f>
        <v>в.к. 90  кг</v>
      </c>
      <c r="E4" s="273"/>
      <c r="F4" s="274"/>
      <c r="G4" s="142"/>
      <c r="H4" s="142"/>
    </row>
    <row r="5" spans="1:8" ht="18.75" thickBot="1">
      <c r="A5" s="142"/>
      <c r="B5" s="142"/>
      <c r="C5" s="142"/>
      <c r="D5" s="142"/>
      <c r="E5" s="142"/>
      <c r="F5" s="142"/>
      <c r="G5" s="142"/>
      <c r="H5" s="142"/>
    </row>
    <row r="6" spans="1:10" ht="12.75" customHeight="1">
      <c r="A6" s="275" t="s">
        <v>66</v>
      </c>
      <c r="B6" s="278" t="e">
        <f>VLOOKUP(J6,'пр.взв.'!B6:G133,2,FALSE)</f>
        <v>#N/A</v>
      </c>
      <c r="C6" s="278"/>
      <c r="D6" s="278"/>
      <c r="E6" s="278"/>
      <c r="F6" s="278"/>
      <c r="G6" s="278"/>
      <c r="H6" s="280" t="e">
        <f>VLOOKUP(J6,'пр.взв.'!B6:G133,3,FALSE)</f>
        <v>#N/A</v>
      </c>
      <c r="I6" s="142"/>
      <c r="J6" s="146">
        <v>0</v>
      </c>
    </row>
    <row r="7" spans="1:10" ht="12.75" customHeight="1">
      <c r="A7" s="276"/>
      <c r="B7" s="279"/>
      <c r="C7" s="279"/>
      <c r="D7" s="279"/>
      <c r="E7" s="279"/>
      <c r="F7" s="279"/>
      <c r="G7" s="279"/>
      <c r="H7" s="281"/>
      <c r="I7" s="142"/>
      <c r="J7" s="146"/>
    </row>
    <row r="8" spans="1:10" ht="12.75" customHeight="1">
      <c r="A8" s="276"/>
      <c r="B8" s="282" t="e">
        <f>VLOOKUP(J6,'пр.взв.'!B6:G133,4,FALSE)</f>
        <v>#N/A</v>
      </c>
      <c r="C8" s="282"/>
      <c r="D8" s="282"/>
      <c r="E8" s="282"/>
      <c r="F8" s="282"/>
      <c r="G8" s="282"/>
      <c r="H8" s="281"/>
      <c r="I8" s="142"/>
      <c r="J8" s="146"/>
    </row>
    <row r="9" spans="1:10" ht="13.5" customHeight="1" thickBot="1">
      <c r="A9" s="277"/>
      <c r="B9" s="283"/>
      <c r="C9" s="283"/>
      <c r="D9" s="283"/>
      <c r="E9" s="283"/>
      <c r="F9" s="283"/>
      <c r="G9" s="283"/>
      <c r="H9" s="284"/>
      <c r="I9" s="142"/>
      <c r="J9" s="146"/>
    </row>
    <row r="10" spans="1:10" ht="18.7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6"/>
    </row>
    <row r="11" spans="1:10" ht="12.75" customHeight="1">
      <c r="A11" s="285" t="s">
        <v>67</v>
      </c>
      <c r="B11" s="278" t="e">
        <f>VLOOKUP(J11,'пр.взв.'!B6:G133,2,FALSE)</f>
        <v>#N/A</v>
      </c>
      <c r="C11" s="278"/>
      <c r="D11" s="278"/>
      <c r="E11" s="278"/>
      <c r="F11" s="278"/>
      <c r="G11" s="278"/>
      <c r="H11" s="280" t="e">
        <f>VLOOKUP(J11,'пр.взв.'!B6:G133,3,FALSE)</f>
        <v>#N/A</v>
      </c>
      <c r="I11" s="142"/>
      <c r="J11" s="146">
        <v>0</v>
      </c>
    </row>
    <row r="12" spans="1:10" ht="12.75" customHeight="1">
      <c r="A12" s="286"/>
      <c r="B12" s="279"/>
      <c r="C12" s="279"/>
      <c r="D12" s="279"/>
      <c r="E12" s="279"/>
      <c r="F12" s="279"/>
      <c r="G12" s="279"/>
      <c r="H12" s="281"/>
      <c r="I12" s="142"/>
      <c r="J12" s="146"/>
    </row>
    <row r="13" spans="1:10" ht="12.75" customHeight="1">
      <c r="A13" s="286"/>
      <c r="B13" s="282" t="e">
        <f>VLOOKUP(J11,'пр.взв.'!B6:G133,4,FALSE)</f>
        <v>#N/A</v>
      </c>
      <c r="C13" s="282"/>
      <c r="D13" s="282"/>
      <c r="E13" s="282"/>
      <c r="F13" s="282"/>
      <c r="G13" s="282"/>
      <c r="H13" s="281"/>
      <c r="I13" s="142"/>
      <c r="J13" s="146"/>
    </row>
    <row r="14" spans="1:10" ht="13.5" customHeight="1" thickBot="1">
      <c r="A14" s="287"/>
      <c r="B14" s="283"/>
      <c r="C14" s="283"/>
      <c r="D14" s="283"/>
      <c r="E14" s="283"/>
      <c r="F14" s="283"/>
      <c r="G14" s="283"/>
      <c r="H14" s="284"/>
      <c r="I14" s="142"/>
      <c r="J14" s="146"/>
    </row>
    <row r="15" spans="1:10" ht="18.75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6"/>
    </row>
    <row r="16" spans="1:10" ht="12.75" customHeight="1">
      <c r="A16" s="288" t="s">
        <v>68</v>
      </c>
      <c r="B16" s="278" t="str">
        <f>VLOOKUP(J16,'пр.взв.'!B6:G133,2,FALSE)</f>
        <v>АЛИЕВ Рашид Магомедрасулович</v>
      </c>
      <c r="C16" s="278"/>
      <c r="D16" s="278"/>
      <c r="E16" s="278"/>
      <c r="F16" s="278"/>
      <c r="G16" s="278"/>
      <c r="H16" s="280" t="str">
        <f>VLOOKUP(J16,'пр.взв.'!B6:G133,3,FALSE)</f>
        <v>10.09.88 мс</v>
      </c>
      <c r="I16" s="142"/>
      <c r="J16" s="146">
        <v>2</v>
      </c>
    </row>
    <row r="17" spans="1:10" ht="12.75" customHeight="1">
      <c r="A17" s="289"/>
      <c r="B17" s="279"/>
      <c r="C17" s="279"/>
      <c r="D17" s="279"/>
      <c r="E17" s="279"/>
      <c r="F17" s="279"/>
      <c r="G17" s="279"/>
      <c r="H17" s="281"/>
      <c r="I17" s="142"/>
      <c r="J17" s="146"/>
    </row>
    <row r="18" spans="1:10" ht="12.75" customHeight="1">
      <c r="A18" s="289"/>
      <c r="B18" s="282" t="str">
        <f>VLOOKUP(J16,'пр.взв.'!B6:G133,4,FALSE)</f>
        <v>МВД по Р. Дагестан</v>
      </c>
      <c r="C18" s="282"/>
      <c r="D18" s="282"/>
      <c r="E18" s="282"/>
      <c r="F18" s="282"/>
      <c r="G18" s="282"/>
      <c r="H18" s="281"/>
      <c r="I18" s="142"/>
      <c r="J18" s="146"/>
    </row>
    <row r="19" spans="1:10" ht="13.5" customHeight="1" thickBot="1">
      <c r="A19" s="290"/>
      <c r="B19" s="283"/>
      <c r="C19" s="283"/>
      <c r="D19" s="283"/>
      <c r="E19" s="283"/>
      <c r="F19" s="283"/>
      <c r="G19" s="283"/>
      <c r="H19" s="284"/>
      <c r="I19" s="142"/>
      <c r="J19" s="146"/>
    </row>
    <row r="20" spans="1:10" ht="18.75" thickBot="1">
      <c r="A20" s="142"/>
      <c r="B20" s="142"/>
      <c r="C20" s="142"/>
      <c r="D20" s="142"/>
      <c r="E20" s="142"/>
      <c r="F20" s="142"/>
      <c r="G20" s="142"/>
      <c r="H20" s="142"/>
      <c r="I20" s="142"/>
      <c r="J20" s="146"/>
    </row>
    <row r="21" spans="1:10" ht="12.75" customHeight="1">
      <c r="A21" s="288" t="s">
        <v>68</v>
      </c>
      <c r="B21" s="278" t="str">
        <f>VLOOKUP(J21,'пр.взв.'!B6:G133,2,FALSE)</f>
        <v>СИНЯКОВ Артем Сергеевич</v>
      </c>
      <c r="C21" s="278"/>
      <c r="D21" s="278"/>
      <c r="E21" s="278"/>
      <c r="F21" s="278"/>
      <c r="G21" s="278"/>
      <c r="H21" s="280" t="str">
        <f>VLOOKUP(J21,'пр.взв.'!B7:G138,3,FALSE)</f>
        <v>18.11.87 мс</v>
      </c>
      <c r="I21" s="142"/>
      <c r="J21" s="146">
        <v>7</v>
      </c>
    </row>
    <row r="22" spans="1:10" ht="12.75" customHeight="1">
      <c r="A22" s="289"/>
      <c r="B22" s="279"/>
      <c r="C22" s="279"/>
      <c r="D22" s="279"/>
      <c r="E22" s="279"/>
      <c r="F22" s="279"/>
      <c r="G22" s="279"/>
      <c r="H22" s="281"/>
      <c r="I22" s="142"/>
      <c r="J22" s="146"/>
    </row>
    <row r="23" spans="1:9" ht="12.75" customHeight="1">
      <c r="A23" s="289"/>
      <c r="B23" s="282" t="str">
        <f>VLOOKUP(J21,'пр.взв.'!B6:G133,4,FALSE)</f>
        <v>ГУВД по С.Птб и Ленинградской обл</v>
      </c>
      <c r="C23" s="282"/>
      <c r="D23" s="282"/>
      <c r="E23" s="282"/>
      <c r="F23" s="282"/>
      <c r="G23" s="282"/>
      <c r="H23" s="281"/>
      <c r="I23" s="142"/>
    </row>
    <row r="24" spans="1:9" ht="13.5" customHeight="1" thickBot="1">
      <c r="A24" s="290"/>
      <c r="B24" s="283"/>
      <c r="C24" s="283"/>
      <c r="D24" s="283"/>
      <c r="E24" s="283"/>
      <c r="F24" s="283"/>
      <c r="G24" s="283"/>
      <c r="H24" s="284"/>
      <c r="I24" s="142"/>
    </row>
    <row r="25" spans="1:8" ht="18">
      <c r="A25" s="142"/>
      <c r="B25" s="142"/>
      <c r="C25" s="142"/>
      <c r="D25" s="142"/>
      <c r="E25" s="142"/>
      <c r="F25" s="142"/>
      <c r="G25" s="142"/>
      <c r="H25" s="142"/>
    </row>
    <row r="26" spans="1:8" ht="18">
      <c r="A26" s="142" t="s">
        <v>70</v>
      </c>
      <c r="B26" s="142"/>
      <c r="C26" s="142"/>
      <c r="D26" s="142"/>
      <c r="E26" s="142"/>
      <c r="F26" s="142"/>
      <c r="G26" s="142"/>
      <c r="H26" s="142"/>
    </row>
    <row r="27" ht="13.5" thickBot="1"/>
    <row r="28" spans="1:10" ht="12.75" customHeight="1">
      <c r="A28" s="291" t="e">
        <f>VLOOKUP(J28,'пр.взв.'!B7:G133,6,FALSE)</f>
        <v>#N/A</v>
      </c>
      <c r="B28" s="292"/>
      <c r="C28" s="292"/>
      <c r="D28" s="292"/>
      <c r="E28" s="292"/>
      <c r="F28" s="292"/>
      <c r="G28" s="292"/>
      <c r="H28" s="280"/>
      <c r="J28">
        <v>0</v>
      </c>
    </row>
    <row r="29" spans="1:8" ht="13.5" customHeight="1" thickBot="1">
      <c r="A29" s="293"/>
      <c r="B29" s="283"/>
      <c r="C29" s="283"/>
      <c r="D29" s="283"/>
      <c r="E29" s="283"/>
      <c r="F29" s="283"/>
      <c r="G29" s="283"/>
      <c r="H29" s="284"/>
    </row>
    <row r="32" spans="1:8" ht="18">
      <c r="A32" s="142" t="s">
        <v>69</v>
      </c>
      <c r="B32" s="142"/>
      <c r="C32" s="142"/>
      <c r="D32" s="142"/>
      <c r="E32" s="142"/>
      <c r="F32" s="142"/>
      <c r="G32" s="142"/>
      <c r="H32" s="142"/>
    </row>
    <row r="33" spans="1:8" ht="18">
      <c r="A33" s="142"/>
      <c r="B33" s="142"/>
      <c r="C33" s="142"/>
      <c r="D33" s="142"/>
      <c r="E33" s="142"/>
      <c r="F33" s="142"/>
      <c r="G33" s="142"/>
      <c r="H33" s="142"/>
    </row>
    <row r="34" spans="1:8" ht="18">
      <c r="A34" s="142"/>
      <c r="B34" s="142"/>
      <c r="C34" s="142"/>
      <c r="D34" s="142"/>
      <c r="E34" s="142"/>
      <c r="F34" s="142"/>
      <c r="G34" s="142"/>
      <c r="H34" s="142"/>
    </row>
    <row r="35" spans="1:8" ht="18">
      <c r="A35" s="143"/>
      <c r="B35" s="143"/>
      <c r="C35" s="143"/>
      <c r="D35" s="143"/>
      <c r="E35" s="143"/>
      <c r="F35" s="143"/>
      <c r="G35" s="143"/>
      <c r="H35" s="143"/>
    </row>
    <row r="36" spans="1:8" ht="18">
      <c r="A36" s="144"/>
      <c r="B36" s="144"/>
      <c r="C36" s="144"/>
      <c r="D36" s="144"/>
      <c r="E36" s="144"/>
      <c r="F36" s="144"/>
      <c r="G36" s="144"/>
      <c r="H36" s="144"/>
    </row>
    <row r="37" spans="1:8" ht="18">
      <c r="A37" s="143"/>
      <c r="B37" s="143"/>
      <c r="C37" s="143"/>
      <c r="D37" s="143"/>
      <c r="E37" s="143"/>
      <c r="F37" s="143"/>
      <c r="G37" s="143"/>
      <c r="H37" s="143"/>
    </row>
    <row r="38" spans="1:8" ht="18">
      <c r="A38" s="145"/>
      <c r="B38" s="145"/>
      <c r="C38" s="145"/>
      <c r="D38" s="145"/>
      <c r="E38" s="145"/>
      <c r="F38" s="145"/>
      <c r="G38" s="145"/>
      <c r="H38" s="145"/>
    </row>
    <row r="39" spans="1:8" ht="18">
      <c r="A39" s="143"/>
      <c r="B39" s="143"/>
      <c r="C39" s="143"/>
      <c r="D39" s="143"/>
      <c r="E39" s="143"/>
      <c r="F39" s="143"/>
      <c r="G39" s="143"/>
      <c r="H39" s="143"/>
    </row>
    <row r="40" spans="1:8" ht="18">
      <c r="A40" s="145"/>
      <c r="B40" s="145"/>
      <c r="C40" s="145"/>
      <c r="D40" s="145"/>
      <c r="E40" s="145"/>
      <c r="F40" s="145"/>
      <c r="G40" s="145"/>
      <c r="H40" s="145"/>
    </row>
    <row r="41" spans="1:8" ht="18">
      <c r="A41" s="143"/>
      <c r="B41" s="143"/>
      <c r="C41" s="143"/>
      <c r="D41" s="143"/>
      <c r="E41" s="143"/>
      <c r="F41" s="143"/>
      <c r="G41" s="143"/>
      <c r="H41" s="143"/>
    </row>
    <row r="42" spans="1:8" ht="18">
      <c r="A42" s="145"/>
      <c r="B42" s="145"/>
      <c r="C42" s="145"/>
      <c r="D42" s="145"/>
      <c r="E42" s="145"/>
      <c r="F42" s="145"/>
      <c r="G42" s="145"/>
      <c r="H42" s="145"/>
    </row>
    <row r="43" spans="1:8" ht="18">
      <c r="A43" s="143"/>
      <c r="B43" s="143"/>
      <c r="C43" s="143"/>
      <c r="D43" s="143"/>
      <c r="E43" s="143"/>
      <c r="F43" s="143"/>
      <c r="G43" s="143"/>
      <c r="H43" s="143"/>
    </row>
    <row r="44" spans="1:8" ht="18">
      <c r="A44" s="145"/>
      <c r="B44" s="145"/>
      <c r="C44" s="145"/>
      <c r="D44" s="145"/>
      <c r="E44" s="145"/>
      <c r="F44" s="145"/>
      <c r="G44" s="145"/>
      <c r="H44" s="14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0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3.5" customHeight="1" thickBot="1">
      <c r="A2" s="174" t="s">
        <v>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4:19" ht="27.75" customHeight="1" thickBot="1">
      <c r="D3" s="134"/>
      <c r="E3" s="134"/>
      <c r="F3" s="305" t="str">
        <f>HYPERLINK('[1]реквизиты'!$A$2)</f>
        <v>Чемпионат МВД России по САМОЗАЩИТЕ БЕЗ ОРУЖИЯ, среди МВД, ГУВД, УВД по субъектам РФ</v>
      </c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</row>
    <row r="4" spans="1:23" ht="15" customHeight="1" thickBot="1">
      <c r="A4" s="119"/>
      <c r="B4" s="119"/>
      <c r="F4" s="316" t="str">
        <f>HYPERLINK('[1]реквизиты'!$A$3)</f>
        <v>11-15 февраля 2010 г.     г. Москва</v>
      </c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136"/>
      <c r="U4" s="136"/>
      <c r="V4" s="301" t="str">
        <f>HYPERLINK('пр.взв.'!D4)</f>
        <v>в.к. &gt;100  кг.</v>
      </c>
      <c r="W4" s="302"/>
    </row>
    <row r="5" spans="1:24" ht="14.25" customHeight="1" thickBot="1">
      <c r="A5" s="308" t="s">
        <v>0</v>
      </c>
      <c r="H5" s="73"/>
      <c r="I5" s="308" t="s">
        <v>2</v>
      </c>
      <c r="K5" s="11">
        <v>17</v>
      </c>
      <c r="P5" s="310" t="str">
        <f>VLOOKUP(O6,'пр.взв.'!B7:E70,2,FALSE)</f>
        <v>АЛИЕВ Рашид Магомедрасулович</v>
      </c>
      <c r="Q5" s="311"/>
      <c r="R5" s="311"/>
      <c r="S5" s="312"/>
      <c r="V5" s="303"/>
      <c r="W5" s="304"/>
      <c r="X5" s="308" t="s">
        <v>1</v>
      </c>
    </row>
    <row r="6" spans="1:26" ht="14.25" customHeight="1" thickBot="1">
      <c r="A6" s="309"/>
      <c r="B6" s="98"/>
      <c r="E6" s="25"/>
      <c r="F6" s="25"/>
      <c r="G6" s="25"/>
      <c r="H6" s="25"/>
      <c r="I6" s="308"/>
      <c r="J6" s="10"/>
      <c r="K6" s="113"/>
      <c r="L6" s="91">
        <v>25</v>
      </c>
      <c r="M6" s="10"/>
      <c r="N6" s="104"/>
      <c r="O6" s="106">
        <v>2</v>
      </c>
      <c r="P6" s="313"/>
      <c r="Q6" s="314"/>
      <c r="R6" s="314"/>
      <c r="S6" s="315"/>
      <c r="X6" s="309"/>
      <c r="Z6" s="34"/>
    </row>
    <row r="7" spans="1:24" ht="12.75" customHeight="1" thickBot="1">
      <c r="A7" s="324">
        <v>1</v>
      </c>
      <c r="B7" s="258" t="str">
        <f>VLOOKUP(A7,'пр.взв.'!B7:C70,2,FALSE)</f>
        <v>МИНАКОВ Виталий Викторович</v>
      </c>
      <c r="C7" s="258" t="str">
        <f>VLOOKUP(A7,'пр.взв.'!B7:G70,3,FALSE)</f>
        <v>06.02.85 змс</v>
      </c>
      <c r="D7" s="258" t="str">
        <f>VLOOKUP(A7,'пр.взв.'!B7:G70,4,FALSE)</f>
        <v>УВД по Брянской обл.</v>
      </c>
      <c r="E7" s="25"/>
      <c r="F7" s="25"/>
      <c r="G7" s="43"/>
      <c r="I7" s="93"/>
      <c r="J7" s="10"/>
      <c r="K7" s="13">
        <v>25</v>
      </c>
      <c r="L7" s="113" t="s">
        <v>154</v>
      </c>
      <c r="M7" s="91">
        <v>25</v>
      </c>
      <c r="N7" s="111"/>
      <c r="O7" s="112"/>
      <c r="P7" s="48"/>
      <c r="Q7" s="51" t="s">
        <v>24</v>
      </c>
      <c r="R7" s="25"/>
      <c r="S7" s="25"/>
      <c r="T7" s="25"/>
      <c r="U7" s="258" t="str">
        <f>VLOOKUP(X7,'пр.взв.'!B7:G70,2,FALSE)</f>
        <v>АЛИЕВ Рашид Магомедрасулович</v>
      </c>
      <c r="V7" s="258" t="str">
        <f>VLOOKUP(X7,'пр.взв.'!B7:G70,3,FALSE)</f>
        <v>10.09.88 мс</v>
      </c>
      <c r="W7" s="258" t="str">
        <f>VLOOKUP(X7,'пр.взв.'!B7:G70,4,FALSE)</f>
        <v>МВД по Р. Дагестан</v>
      </c>
      <c r="X7" s="328">
        <v>2</v>
      </c>
    </row>
    <row r="8" spans="1:24" ht="12.75" customHeight="1">
      <c r="A8" s="325"/>
      <c r="B8" s="259"/>
      <c r="C8" s="259"/>
      <c r="D8" s="259"/>
      <c r="E8" s="161" t="s">
        <v>25</v>
      </c>
      <c r="F8" s="36"/>
      <c r="G8" s="46"/>
      <c r="H8" s="47"/>
      <c r="I8" s="48"/>
      <c r="J8" s="10"/>
      <c r="K8" s="110"/>
      <c r="L8" s="18">
        <v>5</v>
      </c>
      <c r="M8" s="113"/>
      <c r="N8" s="21"/>
      <c r="O8" s="51"/>
      <c r="P8" s="51"/>
      <c r="R8" s="25"/>
      <c r="S8" s="25"/>
      <c r="T8" s="164" t="s">
        <v>26</v>
      </c>
      <c r="U8" s="259"/>
      <c r="V8" s="259"/>
      <c r="W8" s="259"/>
      <c r="X8" s="329"/>
    </row>
    <row r="9" spans="1:24" ht="12.75" customHeight="1" thickBot="1">
      <c r="A9" s="257">
        <v>17</v>
      </c>
      <c r="B9" s="253" t="str">
        <f>VLOOKUP(A9,'пр.взв.'!B9:C72,2,FALSE)</f>
        <v>ВОЙТЕНКО Михаил Анатольевич</v>
      </c>
      <c r="C9" s="253" t="str">
        <f>VLOOKUP(A9,'пр.взв.'!B7:G70,3,FALSE)</f>
        <v>21.01.79 мс</v>
      </c>
      <c r="D9" s="253" t="str">
        <f>VLOOKUP(A9,'пр.взв.'!B7:G70,4,FALSE)</f>
        <v>УВД по Мурманской обл.</v>
      </c>
      <c r="E9" s="162" t="s">
        <v>154</v>
      </c>
      <c r="F9" s="52"/>
      <c r="G9" s="36"/>
      <c r="H9" s="53"/>
      <c r="I9" s="50"/>
      <c r="J9" s="10"/>
      <c r="K9" s="91">
        <v>23</v>
      </c>
      <c r="L9" s="110"/>
      <c r="M9" s="20"/>
      <c r="N9" s="91">
        <v>25</v>
      </c>
      <c r="O9" s="51"/>
      <c r="P9" s="51"/>
      <c r="Q9" s="51"/>
      <c r="R9" s="69"/>
      <c r="S9" s="67"/>
      <c r="T9" s="166" t="s">
        <v>157</v>
      </c>
      <c r="U9" s="253" t="str">
        <f>VLOOKUP(X9,'пр.взв.'!B7:G70,2,FALSE)</f>
        <v>КУБАНОВ Шамиль Асланович</v>
      </c>
      <c r="V9" s="253" t="str">
        <f>VLOOKUP(X9,'пр.взв.'!B7:G70,3,FALSE)</f>
        <v>09.02.85 кмс</v>
      </c>
      <c r="W9" s="253" t="str">
        <f>VLOOKUP(X9,'пр.взв.'!B7:G70,4,FALSE)</f>
        <v>МВД по КЧР</v>
      </c>
      <c r="X9" s="255">
        <v>18</v>
      </c>
    </row>
    <row r="10" spans="1:24" ht="12.75" customHeight="1" thickBot="1">
      <c r="A10" s="262"/>
      <c r="B10" s="259"/>
      <c r="C10" s="259"/>
      <c r="D10" s="259"/>
      <c r="E10" s="36"/>
      <c r="F10" s="37"/>
      <c r="G10" s="161" t="s">
        <v>25</v>
      </c>
      <c r="H10" s="49"/>
      <c r="I10" s="48"/>
      <c r="J10" s="10"/>
      <c r="K10" s="113"/>
      <c r="L10" s="91">
        <v>23</v>
      </c>
      <c r="M10" s="78"/>
      <c r="N10" s="113" t="s">
        <v>154</v>
      </c>
      <c r="O10" s="10"/>
      <c r="P10" s="10"/>
      <c r="Q10" s="10"/>
      <c r="R10" s="164" t="s">
        <v>26</v>
      </c>
      <c r="S10" s="38"/>
      <c r="T10" s="36"/>
      <c r="U10" s="259"/>
      <c r="V10" s="259"/>
      <c r="W10" s="259"/>
      <c r="X10" s="269"/>
    </row>
    <row r="11" spans="1:24" ht="12.75" customHeight="1" thickBot="1">
      <c r="A11" s="256">
        <v>9</v>
      </c>
      <c r="B11" s="258" t="str">
        <f>VLOOKUP(A11,'пр.взв.'!B11:C74,2,FALSE)</f>
        <v>ЧЕРНОВ Сергей Михайлович</v>
      </c>
      <c r="C11" s="258" t="str">
        <f>VLOOKUP(A11,'пр.взв.'!B7:G70,3,FALSE)</f>
        <v>07.11.86 мс</v>
      </c>
      <c r="D11" s="258" t="str">
        <f>VLOOKUP(A11,'пр.взв.'!B7:G70,4,FALSE)</f>
        <v>МВД по Чувашской р-ке</v>
      </c>
      <c r="E11" s="25"/>
      <c r="F11" s="36"/>
      <c r="G11" s="163" t="s">
        <v>156</v>
      </c>
      <c r="H11" s="99"/>
      <c r="I11" s="100"/>
      <c r="J11" s="10"/>
      <c r="K11" s="13">
        <v>15</v>
      </c>
      <c r="L11" s="113" t="s">
        <v>156</v>
      </c>
      <c r="M11" s="13">
        <v>23</v>
      </c>
      <c r="N11" s="78"/>
      <c r="O11" s="170">
        <v>2</v>
      </c>
      <c r="P11" s="10"/>
      <c r="Q11" s="96"/>
      <c r="R11" s="166" t="s">
        <v>157</v>
      </c>
      <c r="S11" s="38"/>
      <c r="T11" s="25"/>
      <c r="U11" s="258" t="str">
        <f>VLOOKUP(X11,'пр.взв.'!B7:G70,2,FALSE)</f>
        <v>РОМАНОВ Алексей Николаевич</v>
      </c>
      <c r="V11" s="258" t="str">
        <f>VLOOKUP(X11,'пр.взв.'!B7:G70,3,FALSE)</f>
        <v>02.06.76 кмс</v>
      </c>
      <c r="W11" s="258" t="str">
        <f>VLOOKUP(X11,'пр.взв.'!B7:G70,4,FALSE)</f>
        <v>ГУВД по Самарской обл.</v>
      </c>
      <c r="X11" s="254">
        <v>10</v>
      </c>
    </row>
    <row r="12" spans="1:24" ht="12.75" customHeight="1">
      <c r="A12" s="257"/>
      <c r="B12" s="259"/>
      <c r="C12" s="259"/>
      <c r="D12" s="259"/>
      <c r="E12" s="41" t="s">
        <v>29</v>
      </c>
      <c r="F12" s="54"/>
      <c r="G12" s="36"/>
      <c r="H12" s="47"/>
      <c r="I12" s="101"/>
      <c r="J12" s="21"/>
      <c r="K12" s="110"/>
      <c r="L12" s="13">
        <v>3</v>
      </c>
      <c r="M12" s="53"/>
      <c r="N12" s="92"/>
      <c r="O12" s="53" t="s">
        <v>155</v>
      </c>
      <c r="P12" s="51"/>
      <c r="Q12" s="71"/>
      <c r="R12" s="70"/>
      <c r="S12" s="39"/>
      <c r="T12" s="41" t="s">
        <v>63</v>
      </c>
      <c r="U12" s="259"/>
      <c r="V12" s="259"/>
      <c r="W12" s="259"/>
      <c r="X12" s="255"/>
    </row>
    <row r="13" spans="1:24" ht="12.75" customHeight="1" thickBot="1">
      <c r="A13" s="257">
        <v>25</v>
      </c>
      <c r="B13" s="253" t="str">
        <f>VLOOKUP(A13,'пр.взв.'!B13:C76,2,FALSE)</f>
        <v>РОЖКОВ Вячеслав Владимирович</v>
      </c>
      <c r="C13" s="253" t="str">
        <f>VLOOKUP(A13,'пр.взв.'!B7:G70,3,FALSE)</f>
        <v>20.01.84 кмс</v>
      </c>
      <c r="D13" s="253" t="str">
        <f>VLOOKUP(A13,'пр.взв.'!B7:G70,4,FALSE)</f>
        <v>ГУВД по Свердловской обл.</v>
      </c>
      <c r="E13" s="109" t="s">
        <v>155</v>
      </c>
      <c r="F13" s="36"/>
      <c r="G13" s="36"/>
      <c r="H13" s="53"/>
      <c r="I13" s="101"/>
      <c r="J13" s="21"/>
      <c r="K13" s="91"/>
      <c r="L13" s="110"/>
      <c r="M13" s="91"/>
      <c r="N13" s="171">
        <v>2</v>
      </c>
      <c r="O13" s="10"/>
      <c r="P13" s="51"/>
      <c r="Q13" s="94"/>
      <c r="R13" s="25"/>
      <c r="S13" s="25"/>
      <c r="T13" s="116" t="s">
        <v>155</v>
      </c>
      <c r="U13" s="253" t="str">
        <f>VLOOKUP(X13,'пр.взв.'!B7:G70,2,FALSE)</f>
        <v>ТРУСОВ Владимир Николаевивич</v>
      </c>
      <c r="V13" s="253" t="str">
        <f>VLOOKUP(X13,'пр.взв.'!B7:G70,3,FALSE)</f>
        <v>24.02.85 мс</v>
      </c>
      <c r="W13" s="253" t="str">
        <f>VLOOKUP(X13,'пр.взв.'!B7:G70,4,FALSE)</f>
        <v>УВД по Брянской обл.</v>
      </c>
      <c r="X13" s="255">
        <v>26</v>
      </c>
    </row>
    <row r="14" spans="1:24" ht="12.75" customHeight="1" thickBot="1">
      <c r="A14" s="262"/>
      <c r="B14" s="259"/>
      <c r="C14" s="259"/>
      <c r="D14" s="259"/>
      <c r="E14" s="36"/>
      <c r="F14" s="36"/>
      <c r="G14" s="37"/>
      <c r="H14" s="50"/>
      <c r="I14" s="102"/>
      <c r="J14" s="10"/>
      <c r="K14" s="91"/>
      <c r="L14" s="21"/>
      <c r="M14" s="21"/>
      <c r="N14" s="91"/>
      <c r="P14" s="103"/>
      <c r="Q14" s="37"/>
      <c r="R14" s="25"/>
      <c r="S14" s="25"/>
      <c r="T14" s="36"/>
      <c r="U14" s="259"/>
      <c r="V14" s="259"/>
      <c r="W14" s="259"/>
      <c r="X14" s="269"/>
    </row>
    <row r="15" spans="1:24" ht="12.75" customHeight="1" thickBot="1">
      <c r="A15" s="256">
        <v>5</v>
      </c>
      <c r="B15" s="258" t="str">
        <f>VLOOKUP(A15,'пр.взв.'!B15:C78,2,FALSE)</f>
        <v>БЕРЕЗНЕВ Алексей Владимирович</v>
      </c>
      <c r="C15" s="258" t="str">
        <f>VLOOKUP(A15,'пр.взв.'!B7:G70,3,FALSE)</f>
        <v>15.09.88 мс</v>
      </c>
      <c r="D15" s="258" t="str">
        <f>VLOOKUP(A15,'пр.взв.'!B7:G70,4,FALSE)</f>
        <v>УВД по Липецкой обл.</v>
      </c>
      <c r="E15" s="25"/>
      <c r="F15" s="25"/>
      <c r="G15" s="36"/>
      <c r="H15" s="48"/>
      <c r="I15" s="161" t="s">
        <v>25</v>
      </c>
      <c r="J15" s="74"/>
      <c r="K15" s="91"/>
      <c r="L15" s="10"/>
      <c r="M15" s="10"/>
      <c r="N15" s="10"/>
      <c r="O15" s="9"/>
      <c r="P15" s="164" t="s">
        <v>26</v>
      </c>
      <c r="Q15" s="95"/>
      <c r="R15" s="25"/>
      <c r="S15" s="25"/>
      <c r="T15" s="25"/>
      <c r="U15" s="258" t="str">
        <f>VLOOKUP(X15,'пр.взв.'!B7:G70,2,FALSE)</f>
        <v>КОШУТИН Иван Сергеевич</v>
      </c>
      <c r="V15" s="258" t="str">
        <f>VLOOKUP(X15,'пр.взв.'!B7:G70,3,FALSE)</f>
        <v>02.06.86 кмс</v>
      </c>
      <c r="W15" s="258" t="str">
        <f>VLOOKUP(X15,'пр.взв.'!B7:G70,4,FALSE)</f>
        <v>УВД по Архангелькой обл.</v>
      </c>
      <c r="X15" s="254">
        <v>6</v>
      </c>
    </row>
    <row r="16" spans="1:24" ht="12.75" customHeight="1" thickBot="1">
      <c r="A16" s="257"/>
      <c r="B16" s="259"/>
      <c r="C16" s="259"/>
      <c r="D16" s="259"/>
      <c r="E16" s="41" t="s">
        <v>32</v>
      </c>
      <c r="F16" s="36"/>
      <c r="G16" s="36"/>
      <c r="H16" s="61"/>
      <c r="I16" s="163" t="s">
        <v>154</v>
      </c>
      <c r="J16" s="10"/>
      <c r="K16" s="75"/>
      <c r="L16" s="300" t="s">
        <v>59</v>
      </c>
      <c r="M16" s="300"/>
      <c r="N16" s="10"/>
      <c r="O16" s="95"/>
      <c r="P16" s="166" t="s">
        <v>157</v>
      </c>
      <c r="Q16" s="75"/>
      <c r="R16" s="25"/>
      <c r="S16" s="25"/>
      <c r="T16" s="41" t="s">
        <v>48</v>
      </c>
      <c r="U16" s="259"/>
      <c r="V16" s="259"/>
      <c r="W16" s="259"/>
      <c r="X16" s="255"/>
    </row>
    <row r="17" spans="1:24" ht="12.75" customHeight="1" thickBot="1">
      <c r="A17" s="257">
        <v>21</v>
      </c>
      <c r="B17" s="253" t="str">
        <f>VLOOKUP(A17,'пр.взв.'!B17:C80,2,FALSE)</f>
        <v>ДАНИЛОВ Иннокентий Иннокентьевич</v>
      </c>
      <c r="C17" s="253" t="str">
        <f>VLOOKUP(A17,'пр.взв.'!B7:G70,3,FALSE)</f>
        <v>24.12.86 кмс</v>
      </c>
      <c r="D17" s="253" t="str">
        <f>VLOOKUP(A17,'пр.взв.'!B7:G70,4,FALSE)</f>
        <v>ДОПТ на трансп-те МВД России</v>
      </c>
      <c r="E17" s="109" t="s">
        <v>154</v>
      </c>
      <c r="F17" s="52"/>
      <c r="G17" s="36"/>
      <c r="H17" s="60"/>
      <c r="I17" s="38"/>
      <c r="J17" s="38"/>
      <c r="K17" s="135">
        <v>4</v>
      </c>
      <c r="L17" s="104"/>
      <c r="M17" s="104"/>
      <c r="N17" s="105"/>
      <c r="O17" s="38"/>
      <c r="P17" s="38"/>
      <c r="Q17" s="75"/>
      <c r="R17" s="69"/>
      <c r="S17" s="67"/>
      <c r="T17" s="159" t="s">
        <v>158</v>
      </c>
      <c r="U17" s="253" t="str">
        <f>VLOOKUP(X17,'пр.взв.'!B7:G70,2,FALSE)</f>
        <v>ТОДАНОВ Андрей Петрович</v>
      </c>
      <c r="V17" s="253" t="str">
        <f>VLOOKUP(X17,'пр.взв.'!B7:G70,3,FALSE)</f>
        <v>28.10.63 кмс</v>
      </c>
      <c r="W17" s="253" t="str">
        <f>VLOOKUP(X17,'пр.взв.'!B7:G70,4,FALSE)</f>
        <v>МВД по Р. Хакасия</v>
      </c>
      <c r="X17" s="255">
        <v>22</v>
      </c>
    </row>
    <row r="18" spans="1:24" ht="12.75" customHeight="1" thickBot="1">
      <c r="A18" s="262"/>
      <c r="B18" s="259"/>
      <c r="C18" s="259"/>
      <c r="D18" s="259"/>
      <c r="E18" s="36"/>
      <c r="F18" s="37"/>
      <c r="G18" s="41" t="s">
        <v>32</v>
      </c>
      <c r="H18" s="62"/>
      <c r="I18" s="38"/>
      <c r="J18" s="38"/>
      <c r="K18" s="318" t="str">
        <f>VLOOKUP(K17,'пр.взв.'!B7:D70,2,FALSE)</f>
        <v>ВОЛКОВ Андрей Викторович</v>
      </c>
      <c r="L18" s="319"/>
      <c r="M18" s="319"/>
      <c r="N18" s="320"/>
      <c r="O18" s="51"/>
      <c r="P18" s="38"/>
      <c r="Q18" s="97"/>
      <c r="R18" s="41" t="s">
        <v>42</v>
      </c>
      <c r="S18" s="38"/>
      <c r="T18" s="36"/>
      <c r="U18" s="259"/>
      <c r="V18" s="259"/>
      <c r="W18" s="259"/>
      <c r="X18" s="269"/>
    </row>
    <row r="19" spans="1:24" ht="12.75" customHeight="1" thickBot="1">
      <c r="A19" s="256">
        <v>13</v>
      </c>
      <c r="B19" s="258" t="str">
        <f>VLOOKUP(A19,'пр.взв.'!B19:C82,2,FALSE)</f>
        <v>КАНУННИКОВ Александр Александрович</v>
      </c>
      <c r="C19" s="258" t="str">
        <f>VLOOKUP(A19,'пр.взв.'!B7:G70,3,FALSE)</f>
        <v>25.12.82 кмс</v>
      </c>
      <c r="D19" s="258" t="str">
        <f>VLOOKUP(A19,'пр.взв.'!B7:G70,4,FALSE)</f>
        <v>УВД по Астраханской обл.</v>
      </c>
      <c r="E19" s="25"/>
      <c r="F19" s="36"/>
      <c r="G19" s="42" t="s">
        <v>154</v>
      </c>
      <c r="H19" s="53"/>
      <c r="I19" s="38"/>
      <c r="J19" s="38"/>
      <c r="K19" s="321"/>
      <c r="L19" s="322"/>
      <c r="M19" s="322"/>
      <c r="N19" s="323"/>
      <c r="O19" s="51"/>
      <c r="P19" s="38"/>
      <c r="Q19" s="38"/>
      <c r="R19" s="42" t="s">
        <v>157</v>
      </c>
      <c r="S19" s="38"/>
      <c r="T19" s="25"/>
      <c r="U19" s="258" t="str">
        <f>VLOOKUP(X19,'пр.взв.'!B7:G70,2,FALSE)</f>
        <v>ЛЕКСИН Владимир Александрович</v>
      </c>
      <c r="V19" s="258" t="str">
        <f>VLOOKUP(X19,'пр.взв.'!B7:G70,3,FALSE)</f>
        <v>25.08.84 мс</v>
      </c>
      <c r="W19" s="258" t="str">
        <f>VLOOKUP(X19,'пр.взв.'!B7:G70,4,FALSE)</f>
        <v>ГУВД по Саратовской обл.</v>
      </c>
      <c r="X19" s="254">
        <v>14</v>
      </c>
    </row>
    <row r="20" spans="1:24" ht="12.75" customHeight="1">
      <c r="A20" s="257"/>
      <c r="B20" s="259"/>
      <c r="C20" s="259"/>
      <c r="D20" s="259"/>
      <c r="E20" s="41" t="s">
        <v>41</v>
      </c>
      <c r="F20" s="54"/>
      <c r="G20" s="36"/>
      <c r="H20" s="47"/>
      <c r="I20" s="38"/>
      <c r="J20" s="38"/>
      <c r="K20" s="65"/>
      <c r="L20" s="317" t="s">
        <v>155</v>
      </c>
      <c r="M20" s="317"/>
      <c r="N20" s="51"/>
      <c r="O20" s="71"/>
      <c r="P20" s="38"/>
      <c r="Q20" s="25"/>
      <c r="R20" s="70"/>
      <c r="S20" s="39"/>
      <c r="T20" s="41" t="s">
        <v>42</v>
      </c>
      <c r="U20" s="259"/>
      <c r="V20" s="259"/>
      <c r="W20" s="259"/>
      <c r="X20" s="255"/>
    </row>
    <row r="21" spans="1:24" ht="12.75" customHeight="1" thickBot="1">
      <c r="A21" s="257">
        <v>29</v>
      </c>
      <c r="B21" s="266" t="e">
        <f>VLOOKUP(A21,'пр.взв.'!B21:C84,2,FALSE)</f>
        <v>#N/A</v>
      </c>
      <c r="C21" s="266" t="e">
        <f>VLOOKUP(A21,'пр.взв.'!B7:G70,3,FALSE)</f>
        <v>#N/A</v>
      </c>
      <c r="D21" s="266" t="e">
        <f>VLOOKUP(A21,'пр.взв.'!B7:G70,4,FALSE)</f>
        <v>#N/A</v>
      </c>
      <c r="E21" s="109"/>
      <c r="F21" s="36"/>
      <c r="G21" s="36"/>
      <c r="H21" s="53"/>
      <c r="I21" s="38"/>
      <c r="J21" s="38"/>
      <c r="K21" s="65"/>
      <c r="L21" s="38"/>
      <c r="M21" s="51"/>
      <c r="N21" s="51"/>
      <c r="O21" s="71"/>
      <c r="P21" s="38"/>
      <c r="Q21" s="25"/>
      <c r="R21" s="25"/>
      <c r="S21" s="25"/>
      <c r="T21" s="42"/>
      <c r="U21" s="266" t="e">
        <f>VLOOKUP(X21,'пр.взв.'!B7:G70,2,FALSE)</f>
        <v>#N/A</v>
      </c>
      <c r="V21" s="266" t="e">
        <f>VLOOKUP(X21,'пр.взв.'!B7:G70,3,FALSE)</f>
        <v>#N/A</v>
      </c>
      <c r="W21" s="266" t="e">
        <f>VLOOKUP(X21,'пр.взв.'!B7:G70,4,FALSE)</f>
        <v>#N/A</v>
      </c>
      <c r="X21" s="255">
        <v>30</v>
      </c>
    </row>
    <row r="22" spans="1:24" ht="12.75" customHeight="1" thickBot="1">
      <c r="A22" s="262"/>
      <c r="B22" s="267"/>
      <c r="C22" s="267"/>
      <c r="D22" s="267"/>
      <c r="E22" s="36"/>
      <c r="F22" s="36"/>
      <c r="G22" s="36"/>
      <c r="H22" s="47"/>
      <c r="I22" s="38"/>
      <c r="J22" s="38"/>
      <c r="K22" s="161" t="s">
        <v>25</v>
      </c>
      <c r="L22" s="38"/>
      <c r="M22" s="51"/>
      <c r="N22" s="167" t="s">
        <v>30</v>
      </c>
      <c r="O22" s="71"/>
      <c r="P22" s="38"/>
      <c r="Q22" s="25"/>
      <c r="R22" s="25"/>
      <c r="S22" s="25"/>
      <c r="T22" s="36"/>
      <c r="U22" s="267"/>
      <c r="V22" s="267"/>
      <c r="W22" s="267"/>
      <c r="X22" s="269"/>
    </row>
    <row r="23" spans="1:24" ht="12.75" customHeight="1" thickBot="1">
      <c r="A23" s="256">
        <v>3</v>
      </c>
      <c r="B23" s="258" t="str">
        <f>VLOOKUP(A23,'пр.взв.'!B7:C70,2,FALSE)</f>
        <v>САБАШВИЛИ Александр Тамазович</v>
      </c>
      <c r="C23" s="258" t="str">
        <f>VLOOKUP(A23,'пр.взв.'!B7:G70,3,FALSE)</f>
        <v>19.09.76 мс</v>
      </c>
      <c r="D23" s="258" t="str">
        <f>VLOOKUP(A23,'пр.взв.'!B7:G70,4,FALSE)</f>
        <v>МВД по Р. Мордовия</v>
      </c>
      <c r="E23" s="25"/>
      <c r="F23" s="25"/>
      <c r="G23" s="43"/>
      <c r="H23" s="43"/>
      <c r="I23" s="44"/>
      <c r="J23" s="45"/>
      <c r="K23" s="162" t="s">
        <v>154</v>
      </c>
      <c r="L23" s="55"/>
      <c r="M23" s="51"/>
      <c r="N23" s="169" t="s">
        <v>156</v>
      </c>
      <c r="O23" s="71"/>
      <c r="P23" s="38"/>
      <c r="Q23" s="25"/>
      <c r="R23" s="25"/>
      <c r="S23" s="25"/>
      <c r="T23" s="25"/>
      <c r="U23" s="258" t="str">
        <f>VLOOKUP(X23,'пр.взв.'!B7:G70,2,FALSE)</f>
        <v>ВОЛКОВ Андрей Викторович</v>
      </c>
      <c r="V23" s="258" t="str">
        <f>VLOOKUP(X23,'пр.взв.'!B7:G70,3,FALSE)</f>
        <v>28.11.86 мсмк</v>
      </c>
      <c r="W23" s="258" t="str">
        <f>VLOOKUP(X23,'пр.взв.'!B7:G70,4,FALSE)</f>
        <v>УВД по Рязанской обл.</v>
      </c>
      <c r="X23" s="254">
        <v>4</v>
      </c>
    </row>
    <row r="24" spans="1:24" ht="12.75" customHeight="1">
      <c r="A24" s="257"/>
      <c r="B24" s="259"/>
      <c r="C24" s="259"/>
      <c r="D24" s="259"/>
      <c r="E24" s="41" t="s">
        <v>28</v>
      </c>
      <c r="F24" s="36"/>
      <c r="G24" s="46"/>
      <c r="H24" s="47"/>
      <c r="I24" s="48"/>
      <c r="J24" s="49"/>
      <c r="K24" s="64"/>
      <c r="L24" s="300" t="s">
        <v>60</v>
      </c>
      <c r="M24" s="300"/>
      <c r="N24" s="51"/>
      <c r="O24" s="71"/>
      <c r="P24" s="38"/>
      <c r="Q24" s="25"/>
      <c r="R24" s="25"/>
      <c r="S24" s="25"/>
      <c r="T24" s="167" t="s">
        <v>30</v>
      </c>
      <c r="U24" s="259"/>
      <c r="V24" s="259"/>
      <c r="W24" s="259"/>
      <c r="X24" s="255"/>
    </row>
    <row r="25" spans="1:24" ht="12.75" customHeight="1" thickBot="1">
      <c r="A25" s="257">
        <v>19</v>
      </c>
      <c r="B25" s="253" t="str">
        <f>VLOOKUP(A25,'пр.взв.'!B25:C88,2,FALSE)</f>
        <v>РАМАЗАНОВ Магомедрасул Магомедович</v>
      </c>
      <c r="C25" s="253" t="s">
        <v>152</v>
      </c>
      <c r="D25" s="253" t="str">
        <f>VLOOKUP(A25,'пр.взв.'!B7:G70,4,FALSE)</f>
        <v>УВД по Ивановской обл.</v>
      </c>
      <c r="E25" s="109" t="s">
        <v>154</v>
      </c>
      <c r="F25" s="52"/>
      <c r="G25" s="36"/>
      <c r="H25" s="53"/>
      <c r="I25" s="50"/>
      <c r="J25" s="48"/>
      <c r="K25" s="135">
        <v>1</v>
      </c>
      <c r="L25" s="104"/>
      <c r="M25" s="104"/>
      <c r="N25" s="105"/>
      <c r="O25" s="71"/>
      <c r="P25" s="38"/>
      <c r="Q25" s="25"/>
      <c r="R25" s="69"/>
      <c r="S25" s="67"/>
      <c r="T25" s="168" t="s">
        <v>154</v>
      </c>
      <c r="U25" s="253" t="str">
        <f>VLOOKUP(X25,'пр.взв.'!B7:G70,2,FALSE)</f>
        <v>ДОЛГОВ Владимир Игоревич</v>
      </c>
      <c r="V25" s="253" t="str">
        <f>VLOOKUP(X25,'пр.взв.'!B7:G70,3,FALSE)</f>
        <v>08.08.87 кмс</v>
      </c>
      <c r="W25" s="253" t="str">
        <f>VLOOKUP(X25,'пр.взв.'!B7:G70,4,FALSE)</f>
        <v>ГУВД по Воронежской обл.</v>
      </c>
      <c r="X25" s="255">
        <v>20</v>
      </c>
    </row>
    <row r="26" spans="1:24" ht="12.75" customHeight="1" thickBot="1">
      <c r="A26" s="262"/>
      <c r="B26" s="259"/>
      <c r="C26" s="259"/>
      <c r="D26" s="259"/>
      <c r="E26" s="36"/>
      <c r="F26" s="37"/>
      <c r="G26" s="41" t="s">
        <v>28</v>
      </c>
      <c r="H26" s="49"/>
      <c r="I26" s="48"/>
      <c r="J26" s="139"/>
      <c r="K26" s="294" t="str">
        <f>VLOOKUP(K25,'пр.взв.'!B7:D78,2,FALSE)</f>
        <v>МИНАКОВ Виталий Викторович</v>
      </c>
      <c r="L26" s="295"/>
      <c r="M26" s="295"/>
      <c r="N26" s="296"/>
      <c r="O26" s="51"/>
      <c r="P26" s="38"/>
      <c r="Q26" s="25"/>
      <c r="R26" s="167" t="s">
        <v>30</v>
      </c>
      <c r="S26" s="38"/>
      <c r="T26" s="36"/>
      <c r="U26" s="259"/>
      <c r="V26" s="259"/>
      <c r="W26" s="259"/>
      <c r="X26" s="269"/>
    </row>
    <row r="27" spans="1:24" ht="12.75" customHeight="1" thickBot="1">
      <c r="A27" s="256">
        <v>11</v>
      </c>
      <c r="B27" s="258" t="str">
        <f>VLOOKUP(A27,'пр.взв.'!B27:C90,2,FALSE)</f>
        <v>МИТРОФАНОВ Дмитрий Владимирович</v>
      </c>
      <c r="C27" s="258" t="str">
        <f>VLOOKUP(A27,'пр.взв.'!B7:G70,3,FALSE)</f>
        <v>13.01.81 кмс</v>
      </c>
      <c r="D27" s="258" t="str">
        <f>VLOOKUP(A27,'пр.взв.'!B7:G70,4,FALSE)</f>
        <v>УВД по Новгородской обл.</v>
      </c>
      <c r="E27" s="25"/>
      <c r="F27" s="36"/>
      <c r="G27" s="42" t="s">
        <v>157</v>
      </c>
      <c r="H27" s="58"/>
      <c r="I27" s="49"/>
      <c r="J27" s="139"/>
      <c r="K27" s="297"/>
      <c r="L27" s="298"/>
      <c r="M27" s="298"/>
      <c r="N27" s="299"/>
      <c r="O27" s="51"/>
      <c r="P27" s="68"/>
      <c r="Q27" s="67"/>
      <c r="R27" s="168" t="s">
        <v>154</v>
      </c>
      <c r="S27" s="38"/>
      <c r="T27" s="25"/>
      <c r="U27" s="258" t="str">
        <f>VLOOKUP(X27,'пр.взв.'!B7:G70,2,FALSE)</f>
        <v>БАРАКАЕВ Артур Батыргереевич</v>
      </c>
      <c r="V27" s="258" t="str">
        <f>VLOOKUP(X27,'пр.взв.'!B7:G70,3,FALSE)</f>
        <v>13.11.84 кмс</v>
      </c>
      <c r="W27" s="258" t="str">
        <f>VLOOKUP(X27,'пр.взв.'!B7:G70,4,FALSE)</f>
        <v>ГУВД по Ставропольскому краю</v>
      </c>
      <c r="X27" s="254">
        <v>12</v>
      </c>
    </row>
    <row r="28" spans="1:24" ht="12.75" customHeight="1">
      <c r="A28" s="257"/>
      <c r="B28" s="259"/>
      <c r="C28" s="259"/>
      <c r="D28" s="259"/>
      <c r="E28" s="41" t="s">
        <v>39</v>
      </c>
      <c r="F28" s="54"/>
      <c r="G28" s="36"/>
      <c r="H28" s="59"/>
      <c r="I28" s="50"/>
      <c r="J28" s="49"/>
      <c r="K28" s="66"/>
      <c r="L28" s="55"/>
      <c r="M28" s="51"/>
      <c r="N28" s="51"/>
      <c r="O28" s="71"/>
      <c r="P28" s="68"/>
      <c r="Q28" s="38"/>
      <c r="R28" s="70"/>
      <c r="S28" s="39"/>
      <c r="T28" s="41" t="s">
        <v>40</v>
      </c>
      <c r="U28" s="259"/>
      <c r="V28" s="259"/>
      <c r="W28" s="259"/>
      <c r="X28" s="255"/>
    </row>
    <row r="29" spans="1:24" ht="12.75" customHeight="1" thickBot="1">
      <c r="A29" s="257">
        <v>27</v>
      </c>
      <c r="B29" s="253" t="str">
        <f>VLOOKUP(A29,'пр.взв.'!B29:C92,2,FALSE)</f>
        <v>ГУЛУМЯН Вреж Андреевич</v>
      </c>
      <c r="C29" s="253" t="str">
        <f>VLOOKUP(A29,'пр.взв.'!B7:G70,3,FALSE)</f>
        <v>21.08.75 кмс</v>
      </c>
      <c r="D29" s="253" t="str">
        <f>VLOOKUP(A29,'пр.взв.'!B7:G70,4,FALSE)</f>
        <v>УВД по Калининградской обл.</v>
      </c>
      <c r="E29" s="109" t="s">
        <v>154</v>
      </c>
      <c r="F29" s="36"/>
      <c r="G29" s="36"/>
      <c r="H29" s="60"/>
      <c r="I29" s="50"/>
      <c r="J29" s="48"/>
      <c r="K29" s="66"/>
      <c r="L29" s="55"/>
      <c r="M29" s="51"/>
      <c r="N29" s="51"/>
      <c r="O29" s="71"/>
      <c r="P29" s="68"/>
      <c r="Q29" s="38"/>
      <c r="R29" s="25"/>
      <c r="S29" s="25"/>
      <c r="T29" s="42" t="s">
        <v>155</v>
      </c>
      <c r="U29" s="253" t="str">
        <f>VLOOKUP(X29,'пр.взв.'!B7:G70,2,FALSE)</f>
        <v>БАДМАЕВ Чингиз Николаевич</v>
      </c>
      <c r="V29" s="253" t="str">
        <f>VLOOKUP(X29,'пр.взв.'!B7:G70,3,FALSE)</f>
        <v>15.10.86 кмс</v>
      </c>
      <c r="W29" s="253" t="str">
        <f>VLOOKUP(X29,'пр.взв.'!B7:G70,4,FALSE)</f>
        <v>МВД по Р.Калмыкия</v>
      </c>
      <c r="X29" s="255">
        <v>28</v>
      </c>
    </row>
    <row r="30" spans="1:24" ht="12.75" customHeight="1" thickBot="1">
      <c r="A30" s="262"/>
      <c r="B30" s="259"/>
      <c r="C30" s="259"/>
      <c r="D30" s="259"/>
      <c r="E30" s="36"/>
      <c r="F30" s="36"/>
      <c r="G30" s="37"/>
      <c r="H30" s="50"/>
      <c r="I30" s="164" t="s">
        <v>35</v>
      </c>
      <c r="J30" s="63"/>
      <c r="K30" s="65"/>
      <c r="L30" s="38"/>
      <c r="M30" s="51"/>
      <c r="N30" s="51"/>
      <c r="O30" s="72"/>
      <c r="P30" s="167" t="s">
        <v>30</v>
      </c>
      <c r="Q30" s="38"/>
      <c r="R30" s="25"/>
      <c r="S30" s="25"/>
      <c r="T30" s="36"/>
      <c r="U30" s="259"/>
      <c r="V30" s="259"/>
      <c r="W30" s="259"/>
      <c r="X30" s="269"/>
    </row>
    <row r="31" spans="1:24" ht="12.75" customHeight="1" thickBot="1">
      <c r="A31" s="326">
        <v>7</v>
      </c>
      <c r="B31" s="258" t="str">
        <f>VLOOKUP(A31,'пр.взв.'!B7:C70,2,FALSE)</f>
        <v>СИНЯКОВ Артем Сергеевич</v>
      </c>
      <c r="C31" s="258" t="str">
        <f>VLOOKUP(A31,'пр.взв.'!B7:G70,3,FALSE)</f>
        <v>18.11.87 мс</v>
      </c>
      <c r="D31" s="258" t="str">
        <f>VLOOKUP(A31,'пр.взв.'!B7:G70,4,FALSE)</f>
        <v>ГУВД по С.Птб и Ленинградской обл</v>
      </c>
      <c r="E31" s="25"/>
      <c r="F31" s="25"/>
      <c r="G31" s="36"/>
      <c r="H31" s="48"/>
      <c r="I31" s="165" t="s">
        <v>154</v>
      </c>
      <c r="J31" s="50"/>
      <c r="K31" s="38"/>
      <c r="L31" s="38"/>
      <c r="M31" s="51"/>
      <c r="N31" s="51"/>
      <c r="O31" s="51"/>
      <c r="P31" s="168" t="s">
        <v>154</v>
      </c>
      <c r="Q31" s="38"/>
      <c r="R31" s="25"/>
      <c r="S31" s="25"/>
      <c r="T31" s="25"/>
      <c r="U31" s="258" t="str">
        <f>VLOOKUP(X31,'пр.взв.'!B7:G70,2,FALSE)</f>
        <v>АНТОНОВ Владимир Евгеньевич</v>
      </c>
      <c r="V31" s="258" t="str">
        <f>VLOOKUP(X31,'пр.взв.'!B7:G70,3,FALSE)</f>
        <v>23.01.83 мс</v>
      </c>
      <c r="W31" s="258" t="str">
        <f>VLOOKUP(X31,'пр.взв.'!B7:G70,4,FALSE)</f>
        <v>ГУВД по Московской обл.</v>
      </c>
      <c r="X31" s="254">
        <v>8</v>
      </c>
    </row>
    <row r="32" spans="1:24" ht="12.75" customHeight="1">
      <c r="A32" s="327"/>
      <c r="B32" s="259"/>
      <c r="C32" s="259"/>
      <c r="D32" s="259"/>
      <c r="E32" s="164" t="s">
        <v>35</v>
      </c>
      <c r="F32" s="36"/>
      <c r="G32" s="36"/>
      <c r="H32" s="61"/>
      <c r="I32" s="38"/>
      <c r="J32" s="308" t="s">
        <v>3</v>
      </c>
      <c r="P32" s="38"/>
      <c r="Q32" s="65"/>
      <c r="R32" s="25"/>
      <c r="S32" s="25"/>
      <c r="T32" s="41" t="s">
        <v>50</v>
      </c>
      <c r="U32" s="259"/>
      <c r="V32" s="259"/>
      <c r="W32" s="259"/>
      <c r="X32" s="255"/>
    </row>
    <row r="33" spans="1:24" ht="12.75" customHeight="1" thickBot="1">
      <c r="A33" s="257">
        <v>23</v>
      </c>
      <c r="B33" s="253" t="str">
        <f>VLOOKUP(A33,'пр.взв.'!B33:C96,2,FALSE)</f>
        <v>МУХИН Федор Александрович</v>
      </c>
      <c r="C33" s="253" t="str">
        <f>VLOOKUP(A33,'пр.взв.'!B7:G70,3,FALSE)</f>
        <v>11.12.83 мс</v>
      </c>
      <c r="D33" s="253" t="str">
        <f>VLOOKUP(A33,'пр.взв.'!B7:G70,4,FALSE)</f>
        <v>УВД по Ярославской обл.</v>
      </c>
      <c r="E33" s="165" t="s">
        <v>154</v>
      </c>
      <c r="F33" s="52"/>
      <c r="G33" s="36"/>
      <c r="H33" s="60"/>
      <c r="I33" s="38"/>
      <c r="J33" s="308"/>
      <c r="K33" s="108">
        <v>18</v>
      </c>
      <c r="L33" s="115"/>
      <c r="M33" s="115"/>
      <c r="N33" s="115"/>
      <c r="O33" s="115"/>
      <c r="Q33" s="65"/>
      <c r="R33" s="69"/>
      <c r="S33" s="67"/>
      <c r="T33" s="109" t="s">
        <v>156</v>
      </c>
      <c r="U33" s="253" t="str">
        <f>VLOOKUP(X33,'пр.взв.'!B7:G70,2,FALSE)</f>
        <v>ДЕЛОК Адам Асметович</v>
      </c>
      <c r="V33" s="253" t="str">
        <f>VLOOKUP(X33,'пр.взв.'!B7:G70,3,FALSE)</f>
        <v>10.08.75 мсмк</v>
      </c>
      <c r="W33" s="253" t="str">
        <f>VLOOKUP(X33,'пр.взв.'!B7:G70,4,FALSE)</f>
        <v>МВД по Р. Адыгея</v>
      </c>
      <c r="X33" s="255">
        <v>24</v>
      </c>
    </row>
    <row r="34" spans="1:24" ht="12.75" customHeight="1" thickBot="1">
      <c r="A34" s="262"/>
      <c r="B34" s="259"/>
      <c r="C34" s="259"/>
      <c r="D34" s="259"/>
      <c r="E34" s="36"/>
      <c r="F34" s="37"/>
      <c r="G34" s="164" t="s">
        <v>35</v>
      </c>
      <c r="H34" s="62"/>
      <c r="I34" s="38"/>
      <c r="J34" s="38"/>
      <c r="K34" s="114"/>
      <c r="L34" s="91">
        <v>26</v>
      </c>
      <c r="M34" s="10"/>
      <c r="N34" s="104"/>
      <c r="O34" s="106"/>
      <c r="Q34" s="72"/>
      <c r="R34" s="41" t="s">
        <v>50</v>
      </c>
      <c r="S34" s="38"/>
      <c r="T34" s="36"/>
      <c r="U34" s="259"/>
      <c r="V34" s="259"/>
      <c r="W34" s="259"/>
      <c r="X34" s="269"/>
    </row>
    <row r="35" spans="1:24" ht="12.75" customHeight="1" thickBot="1">
      <c r="A35" s="256">
        <v>15</v>
      </c>
      <c r="B35" s="258" t="str">
        <f>VLOOKUP(A35,'пр.взв.'!B35:C98,2,FALSE)</f>
        <v>АЛИЕВ Рустам Алиевич</v>
      </c>
      <c r="C35" s="258" t="str">
        <f>VLOOKUP(A35,'пр.взв.'!B7:G70,3,FALSE)</f>
        <v>31.07.80 кмс</v>
      </c>
      <c r="D35" s="258" t="str">
        <f>VLOOKUP(A35,'пр.взв.'!B7:G70,4,FALSE)</f>
        <v>ГУВД по Саратовской обл.</v>
      </c>
      <c r="E35" s="25"/>
      <c r="F35" s="36"/>
      <c r="G35" s="165" t="s">
        <v>154</v>
      </c>
      <c r="H35" s="53"/>
      <c r="I35" s="38"/>
      <c r="J35" s="38"/>
      <c r="K35" s="13">
        <v>26</v>
      </c>
      <c r="L35" s="113" t="s">
        <v>157</v>
      </c>
      <c r="M35" s="91">
        <v>26</v>
      </c>
      <c r="N35" s="111"/>
      <c r="O35" s="112"/>
      <c r="Q35" s="51"/>
      <c r="R35" s="109" t="s">
        <v>156</v>
      </c>
      <c r="S35" s="38"/>
      <c r="T35" s="25"/>
      <c r="U35" s="258" t="str">
        <f>VLOOKUP(X35,'пр.взв.'!B7:G70,2,FALSE)</f>
        <v>АБАСОВ Абас Тагиргаджиевич</v>
      </c>
      <c r="V35" s="258">
        <f>VLOOKUP(X35,'пр.взв.'!B7:G70,3,FALSE)</f>
        <v>26614</v>
      </c>
      <c r="W35" s="258" t="str">
        <f>VLOOKUP(X35,'пр.взв.'!B7:G70,4,FALSE)</f>
        <v>УВД по Владимирской обл.</v>
      </c>
      <c r="X35" s="254">
        <v>16</v>
      </c>
    </row>
    <row r="36" spans="1:24" ht="12.75" customHeight="1">
      <c r="A36" s="257"/>
      <c r="B36" s="259"/>
      <c r="C36" s="259"/>
      <c r="D36" s="259"/>
      <c r="E36" s="41" t="s">
        <v>43</v>
      </c>
      <c r="F36" s="54"/>
      <c r="G36" s="36"/>
      <c r="H36" s="47"/>
      <c r="I36" s="38"/>
      <c r="J36" s="38"/>
      <c r="K36" s="110"/>
      <c r="L36" s="18">
        <v>14</v>
      </c>
      <c r="M36" s="113" t="s">
        <v>157</v>
      </c>
      <c r="N36" s="21"/>
      <c r="O36" s="51"/>
      <c r="Q36" s="51"/>
      <c r="R36" s="70"/>
      <c r="S36" s="39"/>
      <c r="T36" s="41" t="s">
        <v>44</v>
      </c>
      <c r="U36" s="259"/>
      <c r="V36" s="259"/>
      <c r="W36" s="259"/>
      <c r="X36" s="255"/>
    </row>
    <row r="37" spans="1:24" ht="12.75" customHeight="1" thickBot="1">
      <c r="A37" s="257">
        <v>31</v>
      </c>
      <c r="B37" s="266" t="e">
        <f>VLOOKUP(A37,'пр.взв.'!B37:C100,2,FALSE)</f>
        <v>#N/A</v>
      </c>
      <c r="C37" s="266" t="e">
        <f>VLOOKUP(A37,'пр.взв.'!B7:G70,3,FALSE)</f>
        <v>#N/A</v>
      </c>
      <c r="D37" s="266" t="e">
        <f>VLOOKUP(A37,'пр.взв.'!B7:G70,4,FALSE)</f>
        <v>#N/A</v>
      </c>
      <c r="E37" s="109"/>
      <c r="F37" s="36"/>
      <c r="G37" s="36"/>
      <c r="H37" s="53"/>
      <c r="I37" s="38"/>
      <c r="J37" s="38"/>
      <c r="K37" s="91">
        <v>20</v>
      </c>
      <c r="L37" s="110"/>
      <c r="M37" s="20"/>
      <c r="N37" s="91">
        <v>26</v>
      </c>
      <c r="O37" s="51"/>
      <c r="R37" s="25"/>
      <c r="S37" s="25"/>
      <c r="T37" s="42"/>
      <c r="U37" s="266" t="e">
        <f>VLOOKUP(X37,'пр.взв.'!B7:G70,2,FALSE)</f>
        <v>#N/A</v>
      </c>
      <c r="V37" s="266" t="e">
        <f>VLOOKUP(X37,'пр.взв.'!B7:G70,3,FALSE)</f>
        <v>#N/A</v>
      </c>
      <c r="W37" s="266" t="e">
        <f>VLOOKUP(X37,'пр.взв.'!B7:G70,4,FALSE)</f>
        <v>#N/A</v>
      </c>
      <c r="X37" s="255">
        <v>32</v>
      </c>
    </row>
    <row r="38" spans="1:24" ht="12.75" customHeight="1" thickBot="1">
      <c r="A38" s="262"/>
      <c r="B38" s="268"/>
      <c r="C38" s="268"/>
      <c r="D38" s="268"/>
      <c r="E38" s="36"/>
      <c r="F38" s="36"/>
      <c r="G38" s="36"/>
      <c r="H38" s="47"/>
      <c r="I38" s="38"/>
      <c r="J38" s="38"/>
      <c r="K38" s="113"/>
      <c r="L38" s="91">
        <v>20</v>
      </c>
      <c r="M38" s="78"/>
      <c r="N38" s="113" t="s">
        <v>155</v>
      </c>
      <c r="O38" s="10"/>
      <c r="Q38" s="37"/>
      <c r="R38" s="25"/>
      <c r="S38" s="25"/>
      <c r="T38" s="36"/>
      <c r="U38" s="268"/>
      <c r="V38" s="268"/>
      <c r="W38" s="268"/>
      <c r="X38" s="269"/>
    </row>
    <row r="39" spans="1:19" ht="12.75" customHeight="1" thickBot="1">
      <c r="A39" s="1"/>
      <c r="B39" s="1"/>
      <c r="C39" s="1"/>
      <c r="E39" s="36"/>
      <c r="F39" s="36"/>
      <c r="G39" s="36"/>
      <c r="H39" s="38"/>
      <c r="I39" s="50"/>
      <c r="J39" s="48"/>
      <c r="K39" s="13">
        <v>12</v>
      </c>
      <c r="L39" s="113" t="s">
        <v>154</v>
      </c>
      <c r="M39" s="13">
        <v>24</v>
      </c>
      <c r="N39" s="78"/>
      <c r="O39" s="170">
        <v>7</v>
      </c>
      <c r="P39" s="117">
        <v>7</v>
      </c>
      <c r="Q39" s="36"/>
      <c r="R39" s="38"/>
      <c r="S39" s="25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E40" s="10"/>
      <c r="F40" s="129" t="str">
        <f>HYPERLINK('[1]реквизиты'!$G$6)</f>
        <v>Ф.М. Зезюлин</v>
      </c>
      <c r="G40" s="27"/>
      <c r="I40" s="27"/>
      <c r="J40" s="48"/>
      <c r="K40" s="110"/>
      <c r="L40" s="13">
        <v>24</v>
      </c>
      <c r="M40" s="53" t="s">
        <v>157</v>
      </c>
      <c r="N40" s="92"/>
      <c r="O40" s="53" t="s">
        <v>155</v>
      </c>
      <c r="P40" s="10"/>
      <c r="Q40" s="310" t="str">
        <f>VLOOKUP(P39,'пр.взв.'!B7:E70,2,FALSE)</f>
        <v>СИНЯКОВ Артем Сергеевич</v>
      </c>
      <c r="R40" s="311"/>
      <c r="S40" s="311"/>
      <c r="T40" s="312"/>
    </row>
    <row r="41" spans="1:20" ht="12.75" customHeight="1" thickBot="1">
      <c r="A41" s="27"/>
      <c r="B41" s="27"/>
      <c r="C41" s="128"/>
      <c r="D41" s="120"/>
      <c r="E41" s="10"/>
      <c r="F41" s="130" t="str">
        <f>HYPERLINK('[1]реквизиты'!$G$7)</f>
        <v>/г. Владимир/</v>
      </c>
      <c r="H41" s="27"/>
      <c r="I41" s="27"/>
      <c r="J41" s="131"/>
      <c r="K41" s="91"/>
      <c r="L41" s="110"/>
      <c r="M41" s="91"/>
      <c r="N41" s="171">
        <v>7</v>
      </c>
      <c r="O41" s="10"/>
      <c r="P41" s="10"/>
      <c r="Q41" s="313"/>
      <c r="R41" s="314"/>
      <c r="S41" s="314"/>
      <c r="T41" s="315"/>
    </row>
    <row r="42" spans="1:43" ht="12.75" customHeight="1">
      <c r="A42" s="126" t="str">
        <f>HYPERLINK('[1]реквизиты'!$A$8)</f>
        <v>Гл. секретарь, судья МК</v>
      </c>
      <c r="B42" s="27"/>
      <c r="C42" s="128"/>
      <c r="D42" s="120"/>
      <c r="E42" s="10"/>
      <c r="F42" s="129" t="str">
        <f>HYPERLINK('[1]реквизиты'!$G$8)</f>
        <v>Н.Ю. Глушкова</v>
      </c>
      <c r="G42" s="27"/>
      <c r="I42" s="27"/>
      <c r="J42" s="27"/>
      <c r="K42" s="10"/>
      <c r="L42" s="21"/>
      <c r="M42" s="21"/>
      <c r="N42" s="91"/>
      <c r="O42" s="51"/>
      <c r="P42" s="10"/>
      <c r="Q42" s="37"/>
      <c r="R42" s="37" t="s">
        <v>24</v>
      </c>
      <c r="V42" s="25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 customHeight="1">
      <c r="A43" s="27"/>
      <c r="B43" s="27"/>
      <c r="C43" s="128"/>
      <c r="D43" s="160"/>
      <c r="E43" s="160"/>
      <c r="F43" s="130" t="str">
        <f>HYPERLINK('[1]реквизиты'!$G$9)</f>
        <v>/г. Рязань/</v>
      </c>
      <c r="H43" s="121"/>
      <c r="I43" s="121"/>
      <c r="J43" s="121"/>
      <c r="K43" s="10"/>
      <c r="L43" s="10"/>
      <c r="M43" s="10"/>
      <c r="N43" s="10"/>
      <c r="O43" s="10"/>
      <c r="P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4.25" customHeight="1">
      <c r="A44" s="122">
        <f>HYPERLINK('[1]реквизиты'!$A$20)</f>
      </c>
      <c r="B44" s="123"/>
      <c r="C44" s="124"/>
      <c r="D44" s="124"/>
      <c r="E44" s="55"/>
      <c r="F44" s="124"/>
      <c r="G44" s="125">
        <f>HYPERLINK('[1]реквизиты'!$G$20)</f>
      </c>
      <c r="H44" s="55"/>
      <c r="I44" s="55"/>
      <c r="J44" s="124"/>
      <c r="K44" s="10"/>
      <c r="L44" s="10"/>
      <c r="M44" s="10"/>
      <c r="N44" s="10"/>
      <c r="O44" s="38"/>
      <c r="P44" s="107">
        <f>HYPERLINK('[1]реквизиты'!$A$22)</f>
      </c>
      <c r="Q44" s="38"/>
      <c r="R44" s="38"/>
      <c r="S44" s="38"/>
      <c r="T44" s="38"/>
      <c r="U44" s="10"/>
      <c r="V44" s="56">
        <f>HYPERLINK('[1]реквизиты'!$G$22)</f>
      </c>
      <c r="W44" s="10"/>
      <c r="X44" s="10"/>
      <c r="Y44" s="38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3:43" ht="12.75" customHeight="1">
      <c r="C45" s="10"/>
      <c r="D45" s="10"/>
      <c r="E45" s="38"/>
      <c r="F45" s="10"/>
      <c r="G45" s="57">
        <f>HYPERLINK('[1]реквизиты'!$G$21)</f>
      </c>
      <c r="H45" s="38"/>
      <c r="I45" s="38"/>
      <c r="J45" s="38"/>
      <c r="K45" s="38"/>
      <c r="L45" s="38"/>
      <c r="M45" s="38"/>
      <c r="N45" s="38"/>
      <c r="O45" s="38"/>
      <c r="P45" s="10"/>
      <c r="Q45" s="10"/>
      <c r="R45" s="10"/>
      <c r="S45" s="10"/>
      <c r="T45" s="10"/>
      <c r="U45" s="10"/>
      <c r="V45" s="57">
        <f>HYPERLINK('[1]реквизиты'!$G$23)</f>
      </c>
      <c r="W45" s="10"/>
      <c r="X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3:43" ht="12.75" customHeight="1">
      <c r="C46" s="10"/>
      <c r="D46" s="1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10"/>
      <c r="U46" s="10"/>
      <c r="V46" s="10"/>
      <c r="W46" s="10"/>
      <c r="X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3:24" ht="12.75"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10"/>
      <c r="U47" s="10"/>
      <c r="V47" s="10"/>
      <c r="W47" s="10"/>
      <c r="X47" s="10"/>
    </row>
    <row r="48" spans="3:24" ht="12.75">
      <c r="C48" s="10"/>
      <c r="D48" s="1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10"/>
      <c r="U48" s="10"/>
      <c r="V48" s="10"/>
      <c r="W48" s="10"/>
      <c r="X48" s="10"/>
    </row>
    <row r="49" spans="3:24" ht="12.75">
      <c r="C49" s="10"/>
      <c r="D49" s="1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10"/>
      <c r="U49" s="10"/>
      <c r="V49" s="10"/>
      <c r="W49" s="10"/>
      <c r="X49" s="10"/>
    </row>
    <row r="50" spans="3:24" ht="12.75">
      <c r="C50" s="10"/>
      <c r="D50" s="1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0"/>
      <c r="U50" s="10"/>
      <c r="V50" s="10"/>
      <c r="W50" s="10"/>
      <c r="X50" s="10"/>
    </row>
    <row r="51" spans="5:19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5:19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5:19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5:19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5:19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5:19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5:19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5:19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5:19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5:19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5:19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5:19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5:19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5:19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5:19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5:19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2010-02-15T15:27:23Z</cp:lastPrinted>
  <dcterms:created xsi:type="dcterms:W3CDTF">1996-10-08T23:32:33Z</dcterms:created>
  <dcterms:modified xsi:type="dcterms:W3CDTF">2010-02-18T08:04:19Z</dcterms:modified>
  <cp:category/>
  <cp:version/>
  <cp:contentType/>
  <cp:contentStatus/>
</cp:coreProperties>
</file>