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005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<sst xmlns="http://schemas.openxmlformats.org/spreadsheetml/2006/main" count="287" uniqueCount="167">
  <si>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</si>
  <si>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</si>
  <si>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</si>
  <si>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</si>
  <si>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</si>
  <si>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</si>
  <si>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</si>
  <si>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</si>
  <si>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</si>
  <si>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</si>
  <si>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</si>
  <si>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</si>
  <si>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</si>
  <si>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</si>
  <si>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</si>
  <si>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</si>
  <si>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</si>
  <si>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</si>
  <si>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</si>
  <si>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</si>
  <si>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</si>
  <si>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</si>
  <si>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</si>
  <si>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</si>
  <si>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</si>
  <si>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</si>
  <si>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</si>
  <si>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</si>
  <si>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</si>
  <si>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</si>
  <si>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</si>
  <si>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</si>
  <si>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</si>
  <si>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</si>
  <si>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</si>
  <si>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</si>
  <si>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</si>
  <si>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</si>
  <si>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</si>
  <si>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</si>
  <si>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</si>
  <si>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</si>
  <si>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</si>
  <si>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</si>
  <si>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</si>
  <si>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</si>
  <si>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</si>
  <si>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</si>
  <si>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</si>
  <si>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</si>
  <si>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</si>
  <si>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</si>
  <si>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</si>
  <si>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</si>
  <si>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</si>
  <si>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</si>
  <si>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</si>
  <si>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</si>
  <si>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</si>
  <si>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</si>
  <si>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</si>
  <si>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</si>
  <si>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</si>
  <si>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</si>
  <si>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</si>
  <si>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</si>
  <si>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</si>
  <si>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</si>
  <si>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</si>
  <si>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</si>
  <si>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Команда</t>
  </si>
  <si>
    <t>МВД по Р. Дагестан</t>
  </si>
  <si>
    <t>ШАГЖЫ Роман Александрович</t>
  </si>
  <si>
    <t>15.03.84 кмс</t>
  </si>
  <si>
    <t>МВД по Р. Тыва</t>
  </si>
  <si>
    <t>МАЙЫЛОВ Эльчин Джанбала оглы</t>
  </si>
  <si>
    <t>20.10.81 мс</t>
  </si>
  <si>
    <t>МВД по Р. Татарстан</t>
  </si>
  <si>
    <t>23.06.89 мс</t>
  </si>
  <si>
    <t>КАЗАРЯН Аршак Володяевич</t>
  </si>
  <si>
    <t>29.01.79 мсмк</t>
  </si>
  <si>
    <t>ГУВД по Пермскому краю</t>
  </si>
  <si>
    <t>СМОЛИН Олег Иванович</t>
  </si>
  <si>
    <t>1904.82 мс</t>
  </si>
  <si>
    <t>ГУВД по Свердловской обл.</t>
  </si>
  <si>
    <t>ОКИН Александр Александрович</t>
  </si>
  <si>
    <t>МВД по Р. Мордовия</t>
  </si>
  <si>
    <t>ИЛЬИН Николай Викторович</t>
  </si>
  <si>
    <t>УВД по Пензенской обл.</t>
  </si>
  <si>
    <t>ГИБАДУЛЛИН Тимур Рашидоич</t>
  </si>
  <si>
    <t>МВД по Р. Башкортостан</t>
  </si>
  <si>
    <t>15.10.86 мс</t>
  </si>
  <si>
    <t>УВД по Вологодской обл.</t>
  </si>
  <si>
    <t>АСЫЛГАРЕЕВ Алмаз Якупович</t>
  </si>
  <si>
    <t>УВД по Приморскому краю</t>
  </si>
  <si>
    <t>УСТЯН Сергей Павликович</t>
  </si>
  <si>
    <t>28.11.89 мс</t>
  </si>
  <si>
    <t>ГУВД по С.Птб и Ленинградской обл</t>
  </si>
  <si>
    <t>КУЮКОВ Иван Сергеевич</t>
  </si>
  <si>
    <t>02.11.87 мс</t>
  </si>
  <si>
    <t>МВД по Р. Алтай</t>
  </si>
  <si>
    <t>САУШКИН Евгений Витаьевич</t>
  </si>
  <si>
    <t>25.04.68 мсмк</t>
  </si>
  <si>
    <t>ГУВД по Кемеровской обл.</t>
  </si>
  <si>
    <t>ХАНГАЛОВ Данил Альбертович</t>
  </si>
  <si>
    <t>21.02.80 мс</t>
  </si>
  <si>
    <t>МВД по Р. Бурятия</t>
  </si>
  <si>
    <t>ПАВЛОВ Вячеслав Александрович</t>
  </si>
  <si>
    <t>11.07.87 мс</t>
  </si>
  <si>
    <t>ГУВД по Краснодарскому краю</t>
  </si>
  <si>
    <t>КРУПСКИЙ Константин Иванович</t>
  </si>
  <si>
    <t>01.09.86 мс</t>
  </si>
  <si>
    <t>ГУВД по Красноярскому краю</t>
  </si>
  <si>
    <t>УВД по Оренбургской обл.</t>
  </si>
  <si>
    <t>КАРАМЧАКОВ Аймир Романович</t>
  </si>
  <si>
    <t>19.02.84 кмс</t>
  </si>
  <si>
    <t>МВД по Р. Хакасия</t>
  </si>
  <si>
    <t>ИЗОТОВ Артем Николаевич</t>
  </si>
  <si>
    <t>02.10.86 кмс</t>
  </si>
  <si>
    <t>УВД по Архангелькой обл.</t>
  </si>
  <si>
    <t>ГОНОВ Азамат Мухамедович</t>
  </si>
  <si>
    <t>МВД по КЧР</t>
  </si>
  <si>
    <t>МУСЛИМОВ Мурад Нурмагомедович</t>
  </si>
  <si>
    <t>84 кмс</t>
  </si>
  <si>
    <t>УВД по ХМАО-Югра</t>
  </si>
  <si>
    <t>ГУВД по Нижегородской обл.</t>
  </si>
  <si>
    <t>КОЛОДЕЗНИКОВ Дмитрий Семенович</t>
  </si>
  <si>
    <t>16.09.84 кмс</t>
  </si>
  <si>
    <t>МВД по Р. Саха (Якутия)</t>
  </si>
  <si>
    <t>НИГМАТОВ Рустам Сафарходжиевич</t>
  </si>
  <si>
    <t>10.12.85 кмс</t>
  </si>
  <si>
    <t>УВД по Орловскй обл.</t>
  </si>
  <si>
    <t>АЛЯМКИН Василий Григорьевич</t>
  </si>
  <si>
    <t>ГУВД по г. Москве</t>
  </si>
  <si>
    <t>ФИЛИПОВ Сергей Станиславович</t>
  </si>
  <si>
    <t>БОГАТЫРЕВ Халжимурад Мусаевич</t>
  </si>
  <si>
    <t>18.04.88 кмс</t>
  </si>
  <si>
    <t>МВД по Р. Ингушетия</t>
  </si>
  <si>
    <t>в.к. 57  кг.</t>
  </si>
  <si>
    <t>ФАЗУЛЬЗЯНОВ Эдуард Ринатович</t>
  </si>
  <si>
    <t>ШИШЛИН Андрей Юрьевич</t>
  </si>
  <si>
    <t>ЛУТФУЛЛИН Рафис Рафикович</t>
  </si>
  <si>
    <t>САРЫЧЕВ Артем Кириллович</t>
  </si>
  <si>
    <t>31.08.89 кмс</t>
  </si>
  <si>
    <t>02.07.82 кмс</t>
  </si>
  <si>
    <t>07.12.71 кмс</t>
  </si>
  <si>
    <t>17.05..85 мс</t>
  </si>
  <si>
    <t>10.06.86 мс</t>
  </si>
  <si>
    <t>01.03.76 кмс</t>
  </si>
  <si>
    <t>26.05.79 кмс</t>
  </si>
  <si>
    <t>20.03.81 мсмк</t>
  </si>
  <si>
    <t>06.02.86 мс</t>
  </si>
  <si>
    <t>08.08.84 мсмк</t>
  </si>
  <si>
    <t>КИРХЛЕРОВ Фарид Кихриманович</t>
  </si>
  <si>
    <t>3:0</t>
  </si>
  <si>
    <t>4:0</t>
  </si>
  <si>
    <t>5:0</t>
  </si>
  <si>
    <t>3:1</t>
  </si>
  <si>
    <t>3,5:0</t>
  </si>
  <si>
    <t>35:0</t>
  </si>
  <si>
    <t>1 место</t>
  </si>
  <si>
    <t>5-6</t>
  </si>
  <si>
    <t>7-8</t>
  </si>
  <si>
    <t>9-12</t>
  </si>
  <si>
    <t>13-16</t>
  </si>
  <si>
    <t>17-20</t>
  </si>
  <si>
    <t>21-28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</si>
</sst>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Candara"/>
      <family val="2"/>
    </font>
    <font>
      <b/>
      <sz val="12"/>
      <color indexed="9"/>
      <name val="Arial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0" fillId="0" borderId="14" xfId="0" applyNumberFormat="1" applyBorder="1" applyAlignment="1">
      <alignment/>
    </xf>
    <xf numFmtId="0" fontId="4" fillId="0" borderId="18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5" fillId="2" borderId="27" xfId="15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8" fillId="3" borderId="38" xfId="0" applyNumberFormat="1" applyFont="1" applyFill="1" applyBorder="1" applyAlignment="1">
      <alignment horizontal="center" vertical="center" wrapText="1"/>
    </xf>
    <xf numFmtId="49" fontId="8" fillId="3" borderId="45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49" fontId="8" fillId="4" borderId="45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9" fontId="8" fillId="5" borderId="45" xfId="0" applyNumberFormat="1" applyFont="1" applyFill="1" applyBorder="1" applyAlignment="1">
      <alignment horizontal="center" vertical="center" wrapText="1"/>
    </xf>
    <xf numFmtId="49" fontId="8" fillId="5" borderId="39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24" fillId="5" borderId="27" xfId="15" applyFont="1" applyFill="1" applyBorder="1" applyAlignment="1" applyProtection="1">
      <alignment horizontal="center" vertical="center" wrapText="1"/>
      <protection/>
    </xf>
    <xf numFmtId="0" fontId="24" fillId="5" borderId="48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0" xfId="0" applyFont="1" applyBorder="1" applyAlignment="1">
      <alignment horizontal="left" vertical="center" wrapText="1"/>
    </xf>
    <xf numFmtId="14" fontId="7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13" fillId="4" borderId="27" xfId="15" applyFont="1" applyFill="1" applyBorder="1" applyAlignment="1" applyProtection="1">
      <alignment horizontal="center" vertical="center" wrapText="1"/>
      <protection/>
    </xf>
    <xf numFmtId="0" fontId="13" fillId="4" borderId="48" xfId="15" applyFont="1" applyFill="1" applyBorder="1" applyAlignment="1" applyProtection="1">
      <alignment horizontal="center" vertical="center" wrapText="1"/>
      <protection/>
    </xf>
    <xf numFmtId="0" fontId="13" fillId="4" borderId="49" xfId="15" applyFont="1" applyFill="1" applyBorder="1" applyAlignment="1" applyProtection="1">
      <alignment horizontal="center" vertical="center" wrapText="1"/>
      <protection/>
    </xf>
    <xf numFmtId="14" fontId="7" fillId="0" borderId="15" xfId="0" applyNumberFormat="1" applyFont="1" applyBorder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6" borderId="30" xfId="0" applyFont="1" applyFill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7" fillId="0" borderId="30" xfId="15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0" borderId="30" xfId="15" applyFont="1" applyFill="1" applyBorder="1" applyAlignment="1">
      <alignment horizontal="center" vertical="center" wrapText="1"/>
    </xf>
    <xf numFmtId="0" fontId="26" fillId="0" borderId="32" xfId="15" applyFont="1" applyBorder="1" applyAlignment="1">
      <alignment horizontal="left" vertical="center" wrapText="1"/>
    </xf>
    <xf numFmtId="0" fontId="26" fillId="0" borderId="9" xfId="15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6" fillId="0" borderId="33" xfId="15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8" xfId="15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0" borderId="42" xfId="15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32" xfId="15" applyFont="1" applyBorder="1" applyAlignment="1">
      <alignment horizontal="left" vertical="center" wrapText="1"/>
    </xf>
    <xf numFmtId="0" fontId="7" fillId="0" borderId="9" xfId="15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3" fillId="0" borderId="5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7" borderId="54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0" fillId="0" borderId="55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7" borderId="27" xfId="15" applyFont="1" applyFill="1" applyBorder="1" applyAlignment="1">
      <alignment horizontal="center" vertical="center"/>
    </xf>
    <xf numFmtId="0" fontId="21" fillId="7" borderId="48" xfId="15" applyFont="1" applyFill="1" applyBorder="1" applyAlignment="1">
      <alignment horizontal="center" vertical="center"/>
    </xf>
    <xf numFmtId="0" fontId="21" fillId="7" borderId="49" xfId="15" applyFont="1" applyFill="1" applyBorder="1" applyAlignment="1">
      <alignment horizontal="center" vertical="center"/>
    </xf>
    <xf numFmtId="0" fontId="12" fillId="0" borderId="59" xfId="0" applyNumberFormat="1" applyFont="1" applyBorder="1" applyAlignment="1">
      <alignment horizontal="center" vertical="center" wrapText="1"/>
    </xf>
    <xf numFmtId="0" fontId="12" fillId="0" borderId="60" xfId="0" applyNumberFormat="1" applyFont="1" applyBorder="1" applyAlignment="1">
      <alignment horizontal="center" vertical="center" wrapText="1"/>
    </xf>
    <xf numFmtId="0" fontId="12" fillId="0" borderId="61" xfId="0" applyNumberFormat="1" applyFont="1" applyBorder="1" applyAlignment="1">
      <alignment horizontal="center" vertical="center" wrapText="1"/>
    </xf>
    <xf numFmtId="0" fontId="12" fillId="0" borderId="62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65" xfId="0" applyNumberFormat="1" applyFont="1" applyBorder="1" applyAlignment="1">
      <alignment horizontal="center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25" fillId="2" borderId="54" xfId="15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57" xfId="0" applyFont="1" applyFill="1" applyBorder="1" applyAlignment="1">
      <alignment horizontal="center" vertical="center"/>
    </xf>
    <xf numFmtId="0" fontId="6" fillId="5" borderId="27" xfId="15" applyFont="1" applyFill="1" applyBorder="1" applyAlignment="1">
      <alignment horizontal="center" vertical="center" wrapText="1"/>
    </xf>
    <xf numFmtId="0" fontId="6" fillId="5" borderId="48" xfId="15" applyFont="1" applyFill="1" applyBorder="1" applyAlignment="1">
      <alignment horizontal="center" vertical="center" wrapText="1"/>
    </xf>
    <xf numFmtId="0" fontId="6" fillId="5" borderId="49" xfId="15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55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238125</xdr:colOff>
      <xdr:row>2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9525" y="47625"/>
          <a:ext cx="685800" cy="495300"/>
          <a:chOff x="9" y="4"/>
          <a:chExt cx="86" cy="7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" y="4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2" y="4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29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171450</xdr:rowOff>
    </xdr:from>
    <xdr:to>
      <xdr:col>1</xdr:col>
      <xdr:colOff>219075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190500</xdr:rowOff>
    </xdr:from>
    <xdr:to>
      <xdr:col>8</xdr:col>
      <xdr:colOff>276225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905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19050</xdr:colOff>
      <xdr:row>4</xdr:row>
      <xdr:rowOff>85725</xdr:rowOff>
    </xdr:to>
    <xdr:grpSp>
      <xdr:nvGrpSpPr>
        <xdr:cNvPr id="1" name="Group 8"/>
        <xdr:cNvGrpSpPr>
          <a:grpSpLocks/>
        </xdr:cNvGrpSpPr>
      </xdr:nvGrpSpPr>
      <xdr:grpSpPr>
        <a:xfrm>
          <a:off x="0" y="38100"/>
          <a:ext cx="1276350" cy="990600"/>
          <a:chOff x="9" y="4"/>
          <a:chExt cx="86" cy="70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" y="4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2" y="4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29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Desktop\&#1055;&#1086;&#1083;&#1103;&#1082;&#1086;&#1074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Desktop\&#1055;&#1086;&#1083;&#1103;&#1082;&#1086;&#1074;&#1072;\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Desktop\&#1055;&#1086;&#1083;&#1103;&#1082;&#1086;&#1074;&#1072;\&#1042;&#1077;&#1089;&#1086;&#1074;&#1099;&#1077;\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среди МВД, ГУВД, УВД по субъектам РФ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 Зезюлин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90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72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3.00390625" style="0" customWidth="1"/>
    <col min="4" max="4" width="26.57421875" style="0" customWidth="1"/>
    <col min="5" max="5" width="27.00390625" style="0" customWidth="1"/>
  </cols>
  <sheetData>
    <row r="1" spans="1:5" ht="18.75" thickBot="1">
      <c r="A1" s="228" t="s">
        <v>56</v>
      </c>
      <c r="B1" s="228"/>
      <c r="C1" s="228"/>
      <c r="D1" s="228"/>
      <c r="E1" s="228"/>
    </row>
    <row r="2" spans="2:5" ht="22.5" customHeight="1" thickBot="1">
      <c r="B2" s="225" t="s">
        <v>58</v>
      </c>
      <c r="C2" s="225"/>
      <c r="D2" s="226" t="str">
        <f>HYPERLINK('[1]реквизиты'!$A$2)</f>
        <v>Чемпионат МВД России по САМОЗАЩИТЕ БЕЗ ОРУЖИЯ, среди МВД, ГУВД, УВД по субъектам РФ</v>
      </c>
      <c r="E2" s="227"/>
    </row>
    <row r="3" spans="2:5" ht="15" customHeight="1" thickBot="1">
      <c r="B3" s="130"/>
      <c r="C3" s="224" t="str">
        <f>HYPERLINK('[1]реквизиты'!$A$3)</f>
        <v>11-15 февраля 2010 г.     г. Москва</v>
      </c>
      <c r="D3" s="224"/>
      <c r="E3" s="172" t="str">
        <f>HYPERLINK('пр.взв.'!D4)</f>
        <v>в.к. 57  кг.</v>
      </c>
    </row>
    <row r="4" spans="1:5" ht="12.75" customHeight="1">
      <c r="A4" s="200" t="s">
        <v>10</v>
      </c>
      <c r="B4" s="202" t="s">
        <v>5</v>
      </c>
      <c r="C4" s="204" t="s">
        <v>6</v>
      </c>
      <c r="D4" s="206" t="s">
        <v>7</v>
      </c>
      <c r="E4" s="196" t="s">
        <v>70</v>
      </c>
    </row>
    <row r="5" spans="1:5" ht="9.75" customHeight="1" thickBot="1">
      <c r="A5" s="201"/>
      <c r="B5" s="203"/>
      <c r="C5" s="205"/>
      <c r="D5" s="185"/>
      <c r="E5" s="197"/>
    </row>
    <row r="6" spans="1:5" ht="11.25" customHeight="1">
      <c r="A6" s="207" t="s">
        <v>25</v>
      </c>
      <c r="B6" s="209">
        <v>6</v>
      </c>
      <c r="C6" s="211" t="str">
        <f>VLOOKUP(B6,'пр.взв.'!B5:G70,2,FALSE)</f>
        <v>ФИЛИПОВ Сергей Станиславович</v>
      </c>
      <c r="D6" s="212" t="str">
        <f>VLOOKUP(B6,'пр.взв.'!B5:G70,3,FALSE)</f>
        <v>08.08.84 мсмк</v>
      </c>
      <c r="E6" s="198" t="str">
        <f>VLOOKUP(B6,'пр.взв.'!B5:G70,4,FALSE)</f>
        <v>ГУВД по г. Москве</v>
      </c>
    </row>
    <row r="7" spans="1:5" ht="11.25" customHeight="1">
      <c r="A7" s="208"/>
      <c r="B7" s="189"/>
      <c r="C7" s="191"/>
      <c r="D7" s="193"/>
      <c r="E7" s="199"/>
    </row>
    <row r="8" spans="1:5" ht="11.25" customHeight="1">
      <c r="A8" s="210" t="s">
        <v>26</v>
      </c>
      <c r="B8" s="189">
        <v>17</v>
      </c>
      <c r="C8" s="190" t="str">
        <f>VLOOKUP(B8,'пр.взв.'!B7:G70,2,FALSE)</f>
        <v>ФАЗУЛЬЗЯНОВ Эдуард Ринатович</v>
      </c>
      <c r="D8" s="192" t="str">
        <f>VLOOKUP(B8,'пр.взв.'!B7:G70,3,FALSE)</f>
        <v>23.06.89 мс</v>
      </c>
      <c r="E8" s="184" t="str">
        <f>VLOOKUP(B8,'пр.взв.'!B7:G70,4,FALSE)</f>
        <v>МВД по Р. Татарстан</v>
      </c>
    </row>
    <row r="9" spans="1:5" ht="11.25" customHeight="1">
      <c r="A9" s="210"/>
      <c r="B9" s="189"/>
      <c r="C9" s="191"/>
      <c r="D9" s="193"/>
      <c r="E9" s="199"/>
    </row>
    <row r="10" spans="1:5" ht="11.25" customHeight="1">
      <c r="A10" s="215" t="s">
        <v>28</v>
      </c>
      <c r="B10" s="189">
        <v>2</v>
      </c>
      <c r="C10" s="190" t="str">
        <f>VLOOKUP(B10,'пр.взв.'!B7:G70,2,FALSE)</f>
        <v>МАЙЫЛОВ Эльчин Джанбала оглы</v>
      </c>
      <c r="D10" s="192" t="str">
        <f>VLOOKUP(B10,'пр.взв.'!B7:G70,3,FALSE)</f>
        <v>20.10.81 мс</v>
      </c>
      <c r="E10" s="184" t="str">
        <f>VLOOKUP(B10,'пр.взв.'!B7:G70,4,FALSE)</f>
        <v>МВД по Р. Татарстан</v>
      </c>
    </row>
    <row r="11" spans="1:5" ht="11.25" customHeight="1">
      <c r="A11" s="215"/>
      <c r="B11" s="189"/>
      <c r="C11" s="191"/>
      <c r="D11" s="193"/>
      <c r="E11" s="199"/>
    </row>
    <row r="12" spans="1:5" ht="11.25" customHeight="1">
      <c r="A12" s="215" t="s">
        <v>28</v>
      </c>
      <c r="B12" s="189">
        <v>28</v>
      </c>
      <c r="C12" s="190" t="str">
        <f>VLOOKUP(B12,'пр.взв.'!B7:G70,2,FALSE)</f>
        <v>САРЫЧЕВ Артем Кириллович</v>
      </c>
      <c r="D12" s="192" t="str">
        <f>VLOOKUP(B12,'пр.взв.'!B7:G70,3,FALSE)</f>
        <v>06.02.86 мс</v>
      </c>
      <c r="E12" s="184" t="str">
        <f>VLOOKUP(B12,'пр.взв.'!B7:G70,4,FALSE)</f>
        <v>ГУВД по Нижегородской обл.</v>
      </c>
    </row>
    <row r="13" spans="1:5" ht="11.25" customHeight="1" thickBot="1">
      <c r="A13" s="216"/>
      <c r="B13" s="217"/>
      <c r="C13" s="218"/>
      <c r="D13" s="219"/>
      <c r="E13" s="213"/>
    </row>
    <row r="14" spans="1:5" ht="11.25" customHeight="1">
      <c r="A14" s="220" t="s">
        <v>161</v>
      </c>
      <c r="B14" s="221">
        <v>7</v>
      </c>
      <c r="C14" s="222" t="str">
        <f>VLOOKUP(B14,'пр.взв.'!B7:G70,2,FALSE)</f>
        <v>СМОЛИН Олег Иванович</v>
      </c>
      <c r="D14" s="223" t="str">
        <f>VLOOKUP(B14,'пр.взв.'!B7:G70,3,FALSE)</f>
        <v>1904.82 мс</v>
      </c>
      <c r="E14" s="214" t="str">
        <f>VLOOKUP(B14,'пр.взв.'!B7:G70,4,FALSE)</f>
        <v>ГУВД по Свердловской обл.</v>
      </c>
    </row>
    <row r="15" spans="1:5" ht="11.25" customHeight="1">
      <c r="A15" s="188"/>
      <c r="B15" s="189"/>
      <c r="C15" s="191"/>
      <c r="D15" s="193"/>
      <c r="E15" s="187"/>
    </row>
    <row r="16" spans="1:5" ht="11.25" customHeight="1">
      <c r="A16" s="188" t="s">
        <v>161</v>
      </c>
      <c r="B16" s="189">
        <v>19</v>
      </c>
      <c r="C16" s="190" t="str">
        <f>VLOOKUP(B16,'пр.взв.'!B7:G70,2,FALSE)</f>
        <v>САУШКИН Евгений Витаьевич</v>
      </c>
      <c r="D16" s="192" t="str">
        <f>VLOOKUP(B16,'пр.взв.'!B7:G70,3,FALSE)</f>
        <v>25.04.68 мсмк</v>
      </c>
      <c r="E16" s="186" t="str">
        <f>VLOOKUP(B16,'пр.взв.'!B7:G70,4,FALSE)</f>
        <v>ГУВД по Кемеровской обл.</v>
      </c>
    </row>
    <row r="17" spans="1:5" ht="11.25" customHeight="1">
      <c r="A17" s="188"/>
      <c r="B17" s="189"/>
      <c r="C17" s="191"/>
      <c r="D17" s="193"/>
      <c r="E17" s="187"/>
    </row>
    <row r="18" spans="1:5" ht="11.25" customHeight="1">
      <c r="A18" s="188" t="s">
        <v>162</v>
      </c>
      <c r="B18" s="189">
        <v>1</v>
      </c>
      <c r="C18" s="190" t="str">
        <f>VLOOKUP(B18,'пр.взв.'!B7:G70,2,FALSE)</f>
        <v>ШИШЛИН Андрей Юрьевич</v>
      </c>
      <c r="D18" s="192" t="str">
        <f>VLOOKUP(B18,'пр.взв.'!B7:G70,3,FALSE)</f>
        <v>15.10.86 мс</v>
      </c>
      <c r="E18" s="186" t="str">
        <f>VLOOKUP(B18,'пр.взв.'!B7:G70,4,FALSE)</f>
        <v>УВД по Вологодской обл.</v>
      </c>
    </row>
    <row r="19" spans="1:5" ht="11.25" customHeight="1">
      <c r="A19" s="188"/>
      <c r="B19" s="189"/>
      <c r="C19" s="191"/>
      <c r="D19" s="193"/>
      <c r="E19" s="187"/>
    </row>
    <row r="20" spans="1:5" ht="11.25" customHeight="1">
      <c r="A20" s="188" t="s">
        <v>162</v>
      </c>
      <c r="B20" s="189">
        <v>12</v>
      </c>
      <c r="C20" s="190" t="str">
        <f>VLOOKUP(B20,'пр.взв.'!B7:G70,2,FALSE)</f>
        <v>КРУПСКИЙ Константин Иванович</v>
      </c>
      <c r="D20" s="192" t="str">
        <f>VLOOKUP(B20,'пр.взв.'!B7:G70,3,FALSE)</f>
        <v>01.09.86 мс</v>
      </c>
      <c r="E20" s="186" t="str">
        <f>VLOOKUP(B20,'пр.взв.'!B7:G70,4,FALSE)</f>
        <v>ГУВД по Красноярскому краю</v>
      </c>
    </row>
    <row r="21" spans="1:5" ht="11.25" customHeight="1">
      <c r="A21" s="188"/>
      <c r="B21" s="189"/>
      <c r="C21" s="191"/>
      <c r="D21" s="193"/>
      <c r="E21" s="187"/>
    </row>
    <row r="22" spans="1:5" ht="11.25" customHeight="1">
      <c r="A22" s="188" t="s">
        <v>163</v>
      </c>
      <c r="B22" s="189">
        <v>5</v>
      </c>
      <c r="C22" s="190" t="str">
        <f>VLOOKUP(B22,'пр.взв.'!B7:G70,2,FALSE)</f>
        <v>ПАВЛОВ Вячеслав Александрович</v>
      </c>
      <c r="D22" s="192" t="str">
        <f>VLOOKUP(B22,'пр.взв.'!B7:G70,3,FALSE)</f>
        <v>11.07.87 мс</v>
      </c>
      <c r="E22" s="186" t="str">
        <f>VLOOKUP(B22,'пр.взв.'!B7:G70,4,FALSE)</f>
        <v>ГУВД по Краснодарскому краю</v>
      </c>
    </row>
    <row r="23" spans="1:5" ht="11.25" customHeight="1">
      <c r="A23" s="188"/>
      <c r="B23" s="189"/>
      <c r="C23" s="191"/>
      <c r="D23" s="193"/>
      <c r="E23" s="187"/>
    </row>
    <row r="24" spans="1:5" ht="11.25" customHeight="1">
      <c r="A24" s="188" t="s">
        <v>163</v>
      </c>
      <c r="B24" s="189">
        <v>27</v>
      </c>
      <c r="C24" s="190" t="str">
        <f>VLOOKUP(B24,'пр.взв.'!B7:G70,2,FALSE)</f>
        <v>КИРХЛЕРОВ Фарид Кихриманович</v>
      </c>
      <c r="D24" s="192" t="str">
        <f>VLOOKUP(B24,'пр.взв.'!B7:G70,3,FALSE)</f>
        <v>31.08.89 кмс</v>
      </c>
      <c r="E24" s="186" t="str">
        <f>VLOOKUP(B24,'пр.взв.'!B7:G70,4,FALSE)</f>
        <v>МВД по Р. Дагестан</v>
      </c>
    </row>
    <row r="25" spans="1:5" ht="11.25" customHeight="1">
      <c r="A25" s="188"/>
      <c r="B25" s="189"/>
      <c r="C25" s="191"/>
      <c r="D25" s="193"/>
      <c r="E25" s="187"/>
    </row>
    <row r="26" spans="1:5" ht="11.25" customHeight="1">
      <c r="A26" s="188" t="s">
        <v>163</v>
      </c>
      <c r="B26" s="189">
        <v>14</v>
      </c>
      <c r="C26" s="190" t="str">
        <f>VLOOKUP(B26,'пр.взв.'!B7:G70,2,FALSE)</f>
        <v>ГИБАДУЛЛИН Тимур Рашидоич</v>
      </c>
      <c r="D26" s="192" t="str">
        <f>VLOOKUP(B26,'пр.взв.'!B7:G70,3,FALSE)</f>
        <v>17.05..85 мс</v>
      </c>
      <c r="E26" s="186" t="str">
        <f>VLOOKUP(B26,'пр.взв.'!B7:G70,4,FALSE)</f>
        <v>МВД по Р. Башкортостан</v>
      </c>
    </row>
    <row r="27" spans="1:5" ht="11.25" customHeight="1">
      <c r="A27" s="188"/>
      <c r="B27" s="189"/>
      <c r="C27" s="191"/>
      <c r="D27" s="193"/>
      <c r="E27" s="187"/>
    </row>
    <row r="28" spans="1:5" ht="11.25" customHeight="1">
      <c r="A28" s="188" t="s">
        <v>163</v>
      </c>
      <c r="B28" s="189">
        <v>16</v>
      </c>
      <c r="C28" s="190" t="str">
        <f>VLOOKUP(B28,'пр.взв.'!B7:G70,2,FALSE)</f>
        <v>КОЛОДЕЗНИКОВ Дмитрий Семенович</v>
      </c>
      <c r="D28" s="192" t="str">
        <f>VLOOKUP(B28,'пр.взв.'!B7:G70,3,FALSE)</f>
        <v>16.09.84 кмс</v>
      </c>
      <c r="E28" s="186" t="str">
        <f>VLOOKUP(B28,'пр.взв.'!B7:G70,4,FALSE)</f>
        <v>МВД по Р. Саха (Якутия)</v>
      </c>
    </row>
    <row r="29" spans="1:5" ht="11.25" customHeight="1">
      <c r="A29" s="188"/>
      <c r="B29" s="189"/>
      <c r="C29" s="191"/>
      <c r="D29" s="193"/>
      <c r="E29" s="187"/>
    </row>
    <row r="30" spans="1:5" ht="11.25" customHeight="1">
      <c r="A30" s="188" t="s">
        <v>164</v>
      </c>
      <c r="B30" s="189">
        <v>25</v>
      </c>
      <c r="C30" s="190" t="str">
        <f>VLOOKUP(B30,'пр.взв.'!B7:G70,2,FALSE)</f>
        <v>ГОНОВ Азамат Мухамедович</v>
      </c>
      <c r="D30" s="192" t="str">
        <f>VLOOKUP(B30,'пр.взв.'!B7:G70,3,FALSE)</f>
        <v>26.05.79 кмс</v>
      </c>
      <c r="E30" s="186" t="str">
        <f>VLOOKUP(B30,'пр.взв.'!B7:G70,4,FALSE)</f>
        <v>МВД по КЧР</v>
      </c>
    </row>
    <row r="31" spans="1:5" ht="11.25" customHeight="1">
      <c r="A31" s="188"/>
      <c r="B31" s="189"/>
      <c r="C31" s="191"/>
      <c r="D31" s="193"/>
      <c r="E31" s="187"/>
    </row>
    <row r="32" spans="1:5" ht="11.25" customHeight="1">
      <c r="A32" s="188" t="s">
        <v>164</v>
      </c>
      <c r="B32" s="189">
        <v>3</v>
      </c>
      <c r="C32" s="190" t="str">
        <f>VLOOKUP(B32,'пр.взв.'!B7:G70,2,FALSE)</f>
        <v>ОКИН Александр Александрович</v>
      </c>
      <c r="D32" s="194" t="str">
        <f>VLOOKUP(C32,'пр.взв.'!C7:H70,2,FALSE)</f>
        <v>02.07.82 кмс</v>
      </c>
      <c r="E32" s="186" t="str">
        <f>VLOOKUP(B32,'пр.взв.'!B7:G70,4,FALSE)</f>
        <v>МВД по Р. Мордовия</v>
      </c>
    </row>
    <row r="33" spans="1:5" ht="11.25" customHeight="1">
      <c r="A33" s="188"/>
      <c r="B33" s="189"/>
      <c r="C33" s="191"/>
      <c r="D33" s="195"/>
      <c r="E33" s="187"/>
    </row>
    <row r="34" spans="1:5" ht="11.25" customHeight="1">
      <c r="A34" s="188" t="s">
        <v>164</v>
      </c>
      <c r="B34" s="189">
        <v>22</v>
      </c>
      <c r="C34" s="190" t="str">
        <f>VLOOKUP(B34,'пр.взв.'!B7:G70,2,FALSE)</f>
        <v>ЛУТФУЛЛИН Рафис Рафикович</v>
      </c>
      <c r="D34" s="192" t="str">
        <f>VLOOKUP(B34,'пр.взв.'!B7:G70,3,FALSE)</f>
        <v>01.03.76 кмс</v>
      </c>
      <c r="E34" s="186" t="str">
        <f>VLOOKUP(B34,'пр.взв.'!B7:G70,4,FALSE)</f>
        <v>УВД по Оренбургской обл.</v>
      </c>
    </row>
    <row r="35" spans="1:5" ht="11.25" customHeight="1">
      <c r="A35" s="188"/>
      <c r="B35" s="189"/>
      <c r="C35" s="191"/>
      <c r="D35" s="193"/>
      <c r="E35" s="187"/>
    </row>
    <row r="36" spans="1:5" ht="11.25" customHeight="1">
      <c r="A36" s="188" t="s">
        <v>164</v>
      </c>
      <c r="B36" s="189">
        <v>20</v>
      </c>
      <c r="C36" s="190" t="str">
        <f>VLOOKUP(B36,'пр.взв.'!B7:G70,2,FALSE)</f>
        <v>УСТЯН Сергей Павликович</v>
      </c>
      <c r="D36" s="192" t="str">
        <f>VLOOKUP(B36,'пр.взв.'!B7:G70,3,FALSE)</f>
        <v>28.11.89 мс</v>
      </c>
      <c r="E36" s="186" t="str">
        <f>VLOOKUP(B36,'пр.взв.'!B7:G70,4,FALSE)</f>
        <v>ГУВД по С.Птб и Ленинградской обл</v>
      </c>
    </row>
    <row r="37" spans="1:5" ht="11.25" customHeight="1">
      <c r="A37" s="188"/>
      <c r="B37" s="189"/>
      <c r="C37" s="191"/>
      <c r="D37" s="193"/>
      <c r="E37" s="187"/>
    </row>
    <row r="38" spans="1:5" ht="11.25" customHeight="1">
      <c r="A38" s="188" t="s">
        <v>165</v>
      </c>
      <c r="B38" s="189">
        <v>13</v>
      </c>
      <c r="C38" s="190" t="str">
        <f>VLOOKUP(B38,'пр.взв.'!B7:G70,2,FALSE)</f>
        <v>ХАНГАЛОВ Данил Альбертович</v>
      </c>
      <c r="D38" s="192" t="str">
        <f>VLOOKUP(B38,'пр.взв.'!B7:G70,3,FALSE)</f>
        <v>21.02.80 мс</v>
      </c>
      <c r="E38" s="186" t="str">
        <f>VLOOKUP(B38,'пр.взв.'!B7:G70,4,FALSE)</f>
        <v>МВД по Р. Бурятия</v>
      </c>
    </row>
    <row r="39" spans="1:5" ht="11.25" customHeight="1">
      <c r="A39" s="188"/>
      <c r="B39" s="189"/>
      <c r="C39" s="191"/>
      <c r="D39" s="193"/>
      <c r="E39" s="187"/>
    </row>
    <row r="40" spans="1:5" ht="11.25" customHeight="1">
      <c r="A40" s="188" t="s">
        <v>165</v>
      </c>
      <c r="B40" s="189">
        <v>15</v>
      </c>
      <c r="C40" s="190" t="str">
        <f>VLOOKUP(B40,'пр.взв.'!B7:G70,2,FALSE)</f>
        <v>КАЗАРЯН Аршак Володяевич</v>
      </c>
      <c r="D40" s="192" t="str">
        <f>VLOOKUP(B40,'пр.взв.'!B7:G70,3,FALSE)</f>
        <v>29.01.79 мсмк</v>
      </c>
      <c r="E40" s="186" t="str">
        <f>VLOOKUP(B40,'пр.взв.'!B7:G70,4,FALSE)</f>
        <v>ГУВД по Пермскому краю</v>
      </c>
    </row>
    <row r="41" spans="1:5" ht="11.25" customHeight="1">
      <c r="A41" s="188"/>
      <c r="B41" s="189"/>
      <c r="C41" s="191"/>
      <c r="D41" s="193"/>
      <c r="E41" s="187"/>
    </row>
    <row r="42" spans="1:5" ht="11.25" customHeight="1">
      <c r="A42" s="188" t="s">
        <v>165</v>
      </c>
      <c r="B42" s="189">
        <v>26</v>
      </c>
      <c r="C42" s="190" t="str">
        <f>VLOOKUP(B42,'пр.взв.'!B7:G70,2,FALSE)</f>
        <v>БОГАТЫРЕВ Халжимурад Мусаевич</v>
      </c>
      <c r="D42" s="192" t="str">
        <f>VLOOKUP(B42,'пр.взв.'!B7:G70,3,FALSE)</f>
        <v>18.04.88 кмс</v>
      </c>
      <c r="E42" s="186" t="str">
        <f>VLOOKUP(B42,'пр.взв.'!B7:G70,4,FALSE)</f>
        <v>МВД по Р. Ингушетия</v>
      </c>
    </row>
    <row r="43" spans="1:5" ht="11.25" customHeight="1">
      <c r="A43" s="188"/>
      <c r="B43" s="189"/>
      <c r="C43" s="191"/>
      <c r="D43" s="193"/>
      <c r="E43" s="187"/>
    </row>
    <row r="44" spans="1:5" ht="11.25" customHeight="1">
      <c r="A44" s="188" t="s">
        <v>165</v>
      </c>
      <c r="B44" s="189">
        <v>8</v>
      </c>
      <c r="C44" s="190" t="str">
        <f>VLOOKUP(B44,'пр.взв.'!B7:G70,2,FALSE)</f>
        <v>КАРАМЧАКОВ Аймир Романович</v>
      </c>
      <c r="D44" s="192" t="str">
        <f>VLOOKUP(B44,'пр.взв.'!B7:G70,3,FALSE)</f>
        <v>19.02.84 кмс</v>
      </c>
      <c r="E44" s="186" t="str">
        <f>VLOOKUP(B44,'пр.взв.'!B7:G70,4,FALSE)</f>
        <v>МВД по Р. Хакасия</v>
      </c>
    </row>
    <row r="45" spans="1:5" ht="11.25" customHeight="1">
      <c r="A45" s="188"/>
      <c r="B45" s="189"/>
      <c r="C45" s="191"/>
      <c r="D45" s="193"/>
      <c r="E45" s="187"/>
    </row>
    <row r="46" spans="1:5" ht="11.25" customHeight="1">
      <c r="A46" s="188" t="s">
        <v>166</v>
      </c>
      <c r="B46" s="189">
        <v>9</v>
      </c>
      <c r="C46" s="190" t="str">
        <f>VLOOKUP(B46,'пр.взв.'!B7:G70,2,FALSE)</f>
        <v>ИЛЬИН Николай Викторович</v>
      </c>
      <c r="D46" s="192" t="str">
        <f>VLOOKUP(B46,'пр.взв.'!B7:G70,3,FALSE)</f>
        <v>07.12.71 кмс</v>
      </c>
      <c r="E46" s="186" t="str">
        <f>VLOOKUP(B46,'пр.взв.'!B7:G70,4,FALSE)</f>
        <v>УВД по Пензенской обл.</v>
      </c>
    </row>
    <row r="47" spans="1:5" ht="11.25" customHeight="1">
      <c r="A47" s="188"/>
      <c r="B47" s="189"/>
      <c r="C47" s="191"/>
      <c r="D47" s="193"/>
      <c r="E47" s="187"/>
    </row>
    <row r="48" spans="1:5" ht="11.25" customHeight="1">
      <c r="A48" s="188" t="s">
        <v>166</v>
      </c>
      <c r="B48" s="189">
        <v>21</v>
      </c>
      <c r="C48" s="190" t="str">
        <f>VLOOKUP(B48,'пр.взв.'!B7:G70,2,FALSE)</f>
        <v>АЛЯМКИН Василий Григорьевич</v>
      </c>
      <c r="D48" s="192" t="str">
        <f>VLOOKUP(B48,'пр.взв.'!B7:G70,3,FALSE)</f>
        <v>20.03.81 мсмк</v>
      </c>
      <c r="E48" s="186" t="str">
        <f>VLOOKUP(B48,'пр.взв.'!B7:G70,4,FALSE)</f>
        <v>ГУВД по г. Москве</v>
      </c>
    </row>
    <row r="49" spans="1:5" ht="11.25" customHeight="1">
      <c r="A49" s="188"/>
      <c r="B49" s="189"/>
      <c r="C49" s="191"/>
      <c r="D49" s="193"/>
      <c r="E49" s="187"/>
    </row>
    <row r="50" spans="1:5" ht="11.25" customHeight="1">
      <c r="A50" s="188" t="s">
        <v>166</v>
      </c>
      <c r="B50" s="189">
        <v>11</v>
      </c>
      <c r="C50" s="190" t="str">
        <f>VLOOKUP(B50,'пр.взв.'!B7:G70,2,FALSE)</f>
        <v>КУЮКОВ Иван Сергеевич</v>
      </c>
      <c r="D50" s="192" t="str">
        <f>VLOOKUP(B50,'пр.взв.'!B7:G70,3,FALSE)</f>
        <v>02.11.87 мс</v>
      </c>
      <c r="E50" s="186" t="str">
        <f>VLOOKUP(B50,'пр.взв.'!B7:G70,4,FALSE)</f>
        <v>МВД по Р. Алтай</v>
      </c>
    </row>
    <row r="51" spans="1:5" ht="11.25" customHeight="1">
      <c r="A51" s="188"/>
      <c r="B51" s="189"/>
      <c r="C51" s="191"/>
      <c r="D51" s="193"/>
      <c r="E51" s="187"/>
    </row>
    <row r="52" spans="1:5" ht="11.25" customHeight="1">
      <c r="A52" s="188" t="s">
        <v>166</v>
      </c>
      <c r="B52" s="189">
        <v>23</v>
      </c>
      <c r="C52" s="190" t="str">
        <f>VLOOKUP(B52,'пр.взв.'!B7:G70,2,FALSE)</f>
        <v>ИЗОТОВ Артем Николаевич</v>
      </c>
      <c r="D52" s="192" t="str">
        <f>VLOOKUP(B52,'пр.взв.'!B7:G70,3,FALSE)</f>
        <v>02.10.86 кмс</v>
      </c>
      <c r="E52" s="186" t="str">
        <f>VLOOKUP(B52,'пр.взв.'!B7:G70,4,FALSE)</f>
        <v>УВД по Архангелькой обл.</v>
      </c>
    </row>
    <row r="53" spans="1:5" ht="11.25" customHeight="1">
      <c r="A53" s="188"/>
      <c r="B53" s="189"/>
      <c r="C53" s="191"/>
      <c r="D53" s="193"/>
      <c r="E53" s="187"/>
    </row>
    <row r="54" spans="1:5" ht="11.25" customHeight="1">
      <c r="A54" s="188" t="s">
        <v>166</v>
      </c>
      <c r="B54" s="189">
        <v>18</v>
      </c>
      <c r="C54" s="190" t="str">
        <f>VLOOKUP(B54,'пр.взв.'!B7:G70,2,FALSE)</f>
        <v>МУСЛИМОВ Мурад Нурмагомедович</v>
      </c>
      <c r="D54" s="192" t="str">
        <f>VLOOKUP(B54,'пр.взв.'!B7:G70,3,FALSE)</f>
        <v>84 кмс</v>
      </c>
      <c r="E54" s="186" t="str">
        <f>VLOOKUP(B54,'пр.взв.'!B7:G70,4,FALSE)</f>
        <v>УВД по ХМАО-Югра</v>
      </c>
    </row>
    <row r="55" spans="1:5" ht="11.25" customHeight="1">
      <c r="A55" s="188"/>
      <c r="B55" s="189"/>
      <c r="C55" s="191"/>
      <c r="D55" s="193"/>
      <c r="E55" s="187"/>
    </row>
    <row r="56" spans="1:5" ht="11.25" customHeight="1">
      <c r="A56" s="188" t="s">
        <v>166</v>
      </c>
      <c r="B56" s="189">
        <v>10</v>
      </c>
      <c r="C56" s="190" t="str">
        <f>VLOOKUP(B56,'пр.взв.'!B7:G70,2,FALSE)</f>
        <v>ШАГЖЫ Роман Александрович</v>
      </c>
      <c r="D56" s="192" t="str">
        <f>VLOOKUP(B56,'пр.взв.'!B7:G70,3,FALSE)</f>
        <v>15.03.84 кмс</v>
      </c>
      <c r="E56" s="186" t="str">
        <f>VLOOKUP(B56,'пр.взв.'!B7:G70,4,FALSE)</f>
        <v>МВД по Р. Тыва</v>
      </c>
    </row>
    <row r="57" spans="1:5" ht="11.25" customHeight="1">
      <c r="A57" s="188"/>
      <c r="B57" s="189"/>
      <c r="C57" s="191"/>
      <c r="D57" s="193"/>
      <c r="E57" s="187"/>
    </row>
    <row r="58" spans="1:5" ht="11.25" customHeight="1">
      <c r="A58" s="188" t="s">
        <v>166</v>
      </c>
      <c r="B58" s="189">
        <v>4</v>
      </c>
      <c r="C58" s="190" t="str">
        <f>VLOOKUP(B58,'пр.взв.'!B7:G70,2,FALSE)</f>
        <v>АСЫЛГАРЕЕВ Алмаз Якупович</v>
      </c>
      <c r="D58" s="192" t="str">
        <f>VLOOKUP(B58,'пр.взв.'!B7:G70,3,FALSE)</f>
        <v>10.06.86 мс</v>
      </c>
      <c r="E58" s="186" t="str">
        <f>VLOOKUP(B58,'пр.взв.'!B7:G70,4,FALSE)</f>
        <v>УВД по Приморскому краю</v>
      </c>
    </row>
    <row r="59" spans="1:5" ht="11.25" customHeight="1">
      <c r="A59" s="188"/>
      <c r="B59" s="189"/>
      <c r="C59" s="191"/>
      <c r="D59" s="193"/>
      <c r="E59" s="187"/>
    </row>
    <row r="60" spans="1:5" ht="11.25" customHeight="1">
      <c r="A60" s="188" t="s">
        <v>166</v>
      </c>
      <c r="B60" s="189">
        <v>24</v>
      </c>
      <c r="C60" s="190" t="str">
        <f>VLOOKUP(B60,'пр.взв.'!B7:G70,2,FALSE)</f>
        <v>НИГМАТОВ Рустам Сафарходжиевич</v>
      </c>
      <c r="D60" s="192" t="str">
        <f>VLOOKUP(B60,'пр.взв.'!B7:G70,3,FALSE)</f>
        <v>10.12.85 кмс</v>
      </c>
      <c r="E60" s="186" t="str">
        <f>VLOOKUP(B60,'пр.взв.'!B7:G70,4,FALSE)</f>
        <v>УВД по Орловскй обл.</v>
      </c>
    </row>
    <row r="61" spans="1:5" ht="11.25" customHeight="1">
      <c r="A61" s="188"/>
      <c r="B61" s="189"/>
      <c r="C61" s="191"/>
      <c r="D61" s="193"/>
      <c r="E61" s="187"/>
    </row>
    <row r="62" spans="1:5" ht="48" customHeight="1">
      <c r="A62" s="122" t="str">
        <f>HYPERLINK('[1]реквизиты'!$A$6)</f>
        <v>Гл. судья, судья МК</v>
      </c>
      <c r="B62" s="24"/>
      <c r="C62" s="124"/>
      <c r="D62" s="129"/>
      <c r="E62" s="125" t="str">
        <f>HYPERLINK('[1]реквизиты'!$G$6)</f>
        <v>Ф.М. Зезюлин</v>
      </c>
    </row>
    <row r="63" spans="1:5" ht="54" customHeight="1">
      <c r="A63" s="122" t="str">
        <f>HYPERLINK('[1]реквизиты'!$A$8)</f>
        <v>Гл. секретарь, судья МК</v>
      </c>
      <c r="B63" s="24"/>
      <c r="C63" s="124"/>
      <c r="D63" s="129"/>
      <c r="E63" s="125" t="str">
        <f>HYPERLINK('[1]реквизиты'!$G$8)</f>
        <v>Н.Ю. Глушкова</v>
      </c>
    </row>
    <row r="64" spans="1:5" ht="12.75">
      <c r="A64" s="24"/>
      <c r="B64" s="24"/>
      <c r="C64" s="24"/>
      <c r="D64" s="24"/>
      <c r="E64" s="24"/>
    </row>
    <row r="65" spans="1:5" ht="12.75">
      <c r="A65" s="24"/>
      <c r="B65" s="24"/>
      <c r="C65" s="24"/>
      <c r="D65" s="24"/>
      <c r="E65" s="24"/>
    </row>
    <row r="66" spans="1:5" ht="12.75">
      <c r="A66" s="24"/>
      <c r="B66" s="24"/>
      <c r="C66" s="24"/>
      <c r="D66" s="24"/>
      <c r="E66" s="24"/>
    </row>
    <row r="67" spans="1:5" ht="27.75" customHeight="1">
      <c r="A67" s="22"/>
      <c r="C67" s="29"/>
      <c r="D67" s="29"/>
      <c r="E67" s="29"/>
    </row>
    <row r="68" spans="1:5" ht="12.75">
      <c r="A68" s="22"/>
      <c r="B68" s="30"/>
      <c r="C68" s="30"/>
      <c r="D68" s="30"/>
      <c r="E68" s="30"/>
    </row>
    <row r="69" spans="1:5" ht="12.75">
      <c r="A69" s="22"/>
      <c r="B69" s="30"/>
      <c r="C69" s="30"/>
      <c r="D69" s="30"/>
      <c r="E69" s="30"/>
    </row>
    <row r="70" spans="1:5" ht="12.75">
      <c r="A70" s="22"/>
      <c r="B70" s="30"/>
      <c r="C70" s="30"/>
      <c r="D70" s="30"/>
      <c r="E70" s="30"/>
    </row>
    <row r="71" ht="12.75">
      <c r="A71" s="22"/>
    </row>
    <row r="72" ht="12.75">
      <c r="A72" s="22"/>
    </row>
  </sheetData>
  <mergeCells count="149">
    <mergeCell ref="C3:D3"/>
    <mergeCell ref="B2:C2"/>
    <mergeCell ref="D2:E2"/>
    <mergeCell ref="A1:E1"/>
    <mergeCell ref="E28:E29"/>
    <mergeCell ref="A26:A27"/>
    <mergeCell ref="B26:B27"/>
    <mergeCell ref="C26:C27"/>
    <mergeCell ref="D26:D27"/>
    <mergeCell ref="E24:E25"/>
    <mergeCell ref="A30:A31"/>
    <mergeCell ref="B30:B31"/>
    <mergeCell ref="C30:C31"/>
    <mergeCell ref="D30:D31"/>
    <mergeCell ref="A28:A29"/>
    <mergeCell ref="B28:B29"/>
    <mergeCell ref="C28:C29"/>
    <mergeCell ref="D28:D29"/>
    <mergeCell ref="E26:E27"/>
    <mergeCell ref="D22:D23"/>
    <mergeCell ref="E22:E23"/>
    <mergeCell ref="E30:E31"/>
    <mergeCell ref="A24:A25"/>
    <mergeCell ref="B24:B25"/>
    <mergeCell ref="C24:C25"/>
    <mergeCell ref="D24:D25"/>
    <mergeCell ref="A22:A23"/>
    <mergeCell ref="B22:B23"/>
    <mergeCell ref="C22:C23"/>
    <mergeCell ref="E18:E19"/>
    <mergeCell ref="E20:E21"/>
    <mergeCell ref="A20:A21"/>
    <mergeCell ref="B20:B21"/>
    <mergeCell ref="C20:C21"/>
    <mergeCell ref="D20:D21"/>
    <mergeCell ref="A18:A19"/>
    <mergeCell ref="B18:B19"/>
    <mergeCell ref="C18:C19"/>
    <mergeCell ref="D18:D19"/>
    <mergeCell ref="E16:E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E12:E13"/>
    <mergeCell ref="E14:E15"/>
    <mergeCell ref="A12:A13"/>
    <mergeCell ref="B12:B13"/>
    <mergeCell ref="C12:C13"/>
    <mergeCell ref="D12:D13"/>
    <mergeCell ref="A10:A11"/>
    <mergeCell ref="B10:B11"/>
    <mergeCell ref="C10:C11"/>
    <mergeCell ref="D10:D11"/>
    <mergeCell ref="E8:E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E6:E7"/>
    <mergeCell ref="A4:A5"/>
    <mergeCell ref="B4:B5"/>
    <mergeCell ref="C4:C5"/>
    <mergeCell ref="D4:D5"/>
    <mergeCell ref="E32:E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E52:E53"/>
    <mergeCell ref="E48:E49"/>
    <mergeCell ref="E60:E61"/>
    <mergeCell ref="E58:E59"/>
    <mergeCell ref="E56:E57"/>
    <mergeCell ref="E54:E55"/>
    <mergeCell ref="E50:E5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45">
      <selection activeCell="F71" sqref="F7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225" t="s">
        <v>55</v>
      </c>
      <c r="B1" s="225"/>
      <c r="C1" s="225"/>
      <c r="D1" s="225"/>
      <c r="E1" s="225"/>
      <c r="F1" s="225"/>
      <c r="G1" s="225"/>
    </row>
    <row r="2" spans="3:9" ht="27.75" customHeight="1" thickBot="1">
      <c r="C2" s="247" t="str">
        <f>HYPERLINK('[1]реквизиты'!$A$2)</f>
        <v>Чемпионат МВД России по САМОЗАЩИТЕ БЕЗ ОРУЖИЯ, среди МВД, ГУВД, УВД по субъектам РФ</v>
      </c>
      <c r="D2" s="248"/>
      <c r="E2" s="248"/>
      <c r="F2" s="249"/>
      <c r="G2" s="114"/>
      <c r="H2" s="114"/>
      <c r="I2" s="114"/>
    </row>
    <row r="3" spans="1:7" ht="12.75" customHeight="1">
      <c r="A3" s="245" t="str">
        <f>HYPERLINK('[1]реквизиты'!$A$3)</f>
        <v>11-15 февраля 2010 г.     г. Москва</v>
      </c>
      <c r="B3" s="245"/>
      <c r="C3" s="245"/>
      <c r="D3" s="245"/>
      <c r="E3" s="245"/>
      <c r="F3" s="245"/>
      <c r="G3" s="245"/>
    </row>
    <row r="4" spans="4:5" ht="12.75">
      <c r="D4" s="246" t="s">
        <v>138</v>
      </c>
      <c r="E4" s="246"/>
    </row>
    <row r="5" spans="1:7" ht="12.75" customHeight="1">
      <c r="A5" s="230" t="s">
        <v>4</v>
      </c>
      <c r="B5" s="230" t="s">
        <v>5</v>
      </c>
      <c r="C5" s="230" t="s">
        <v>6</v>
      </c>
      <c r="D5" s="230" t="s">
        <v>7</v>
      </c>
      <c r="E5" s="230" t="s">
        <v>8</v>
      </c>
      <c r="F5" s="230" t="s">
        <v>11</v>
      </c>
      <c r="G5" s="230" t="s">
        <v>9</v>
      </c>
    </row>
    <row r="6" spans="1:7" ht="12.75" customHeight="1">
      <c r="A6" s="231"/>
      <c r="B6" s="231"/>
      <c r="C6" s="231"/>
      <c r="D6" s="231"/>
      <c r="E6" s="231"/>
      <c r="F6" s="231"/>
      <c r="G6" s="231"/>
    </row>
    <row r="7" spans="1:7" ht="12.75" customHeight="1">
      <c r="A7" s="229" t="s">
        <v>25</v>
      </c>
      <c r="B7" s="234">
        <v>1</v>
      </c>
      <c r="C7" s="241" t="s">
        <v>140</v>
      </c>
      <c r="D7" s="242" t="s">
        <v>91</v>
      </c>
      <c r="E7" s="240" t="s">
        <v>92</v>
      </c>
      <c r="F7" s="232"/>
      <c r="G7" s="237"/>
    </row>
    <row r="8" spans="1:7" ht="15" customHeight="1">
      <c r="A8" s="229"/>
      <c r="B8" s="234"/>
      <c r="C8" s="241"/>
      <c r="D8" s="243"/>
      <c r="E8" s="240"/>
      <c r="F8" s="233"/>
      <c r="G8" s="244"/>
    </row>
    <row r="9" spans="1:7" ht="12.75" customHeight="1">
      <c r="A9" s="229" t="s">
        <v>26</v>
      </c>
      <c r="B9" s="234">
        <v>2</v>
      </c>
      <c r="C9" s="241" t="s">
        <v>75</v>
      </c>
      <c r="D9" s="242" t="s">
        <v>76</v>
      </c>
      <c r="E9" s="240" t="s">
        <v>77</v>
      </c>
      <c r="F9" s="232"/>
      <c r="G9" s="237"/>
    </row>
    <row r="10" spans="1:7" ht="15" customHeight="1">
      <c r="A10" s="229"/>
      <c r="B10" s="234"/>
      <c r="C10" s="241"/>
      <c r="D10" s="243"/>
      <c r="E10" s="240"/>
      <c r="F10" s="233"/>
      <c r="G10" s="238"/>
    </row>
    <row r="11" spans="1:7" ht="15" customHeight="1">
      <c r="A11" s="229" t="s">
        <v>28</v>
      </c>
      <c r="B11" s="234">
        <v>3</v>
      </c>
      <c r="C11" s="241" t="s">
        <v>85</v>
      </c>
      <c r="D11" s="242" t="s">
        <v>144</v>
      </c>
      <c r="E11" s="240" t="s">
        <v>86</v>
      </c>
      <c r="F11" s="232"/>
      <c r="G11" s="237"/>
    </row>
    <row r="12" spans="1:7" ht="15.75" customHeight="1">
      <c r="A12" s="229"/>
      <c r="B12" s="234"/>
      <c r="C12" s="241"/>
      <c r="D12" s="243"/>
      <c r="E12" s="240"/>
      <c r="F12" s="233"/>
      <c r="G12" s="238"/>
    </row>
    <row r="13" spans="1:7" ht="12.75" customHeight="1">
      <c r="A13" s="229" t="s">
        <v>30</v>
      </c>
      <c r="B13" s="234">
        <v>4</v>
      </c>
      <c r="C13" s="241" t="s">
        <v>93</v>
      </c>
      <c r="D13" s="242" t="s">
        <v>147</v>
      </c>
      <c r="E13" s="240" t="s">
        <v>94</v>
      </c>
      <c r="F13" s="232"/>
      <c r="G13" s="237"/>
    </row>
    <row r="14" spans="1:7" ht="15" customHeight="1">
      <c r="A14" s="229"/>
      <c r="B14" s="234"/>
      <c r="C14" s="241"/>
      <c r="D14" s="243"/>
      <c r="E14" s="240"/>
      <c r="F14" s="233"/>
      <c r="G14" s="238"/>
    </row>
    <row r="15" spans="1:7" ht="12.75" customHeight="1">
      <c r="A15" s="229" t="s">
        <v>32</v>
      </c>
      <c r="B15" s="234">
        <v>5</v>
      </c>
      <c r="C15" s="241" t="s">
        <v>107</v>
      </c>
      <c r="D15" s="242" t="s">
        <v>108</v>
      </c>
      <c r="E15" s="240" t="s">
        <v>109</v>
      </c>
      <c r="F15" s="232"/>
      <c r="G15" s="237"/>
    </row>
    <row r="16" spans="1:7" ht="15" customHeight="1">
      <c r="A16" s="229"/>
      <c r="B16" s="234"/>
      <c r="C16" s="241"/>
      <c r="D16" s="243"/>
      <c r="E16" s="240"/>
      <c r="F16" s="233"/>
      <c r="G16" s="238"/>
    </row>
    <row r="17" spans="1:7" ht="12.75" customHeight="1">
      <c r="A17" s="229" t="s">
        <v>34</v>
      </c>
      <c r="B17" s="234">
        <v>6</v>
      </c>
      <c r="C17" s="241" t="s">
        <v>134</v>
      </c>
      <c r="D17" s="242" t="s">
        <v>152</v>
      </c>
      <c r="E17" s="240" t="s">
        <v>133</v>
      </c>
      <c r="F17" s="232"/>
      <c r="G17" s="237"/>
    </row>
    <row r="18" spans="1:7" ht="15" customHeight="1">
      <c r="A18" s="229"/>
      <c r="B18" s="234"/>
      <c r="C18" s="241"/>
      <c r="D18" s="243"/>
      <c r="E18" s="240"/>
      <c r="F18" s="233"/>
      <c r="G18" s="238"/>
    </row>
    <row r="19" spans="1:7" ht="12.75" customHeight="1">
      <c r="A19" s="229" t="s">
        <v>35</v>
      </c>
      <c r="B19" s="234">
        <v>7</v>
      </c>
      <c r="C19" s="241" t="s">
        <v>82</v>
      </c>
      <c r="D19" s="242" t="s">
        <v>83</v>
      </c>
      <c r="E19" s="240" t="s">
        <v>84</v>
      </c>
      <c r="F19" s="232"/>
      <c r="G19" s="237"/>
    </row>
    <row r="20" spans="1:7" ht="15" customHeight="1">
      <c r="A20" s="229"/>
      <c r="B20" s="234"/>
      <c r="C20" s="241"/>
      <c r="D20" s="243"/>
      <c r="E20" s="240"/>
      <c r="F20" s="233"/>
      <c r="G20" s="238"/>
    </row>
    <row r="21" spans="1:7" ht="12.75" customHeight="1">
      <c r="A21" s="229" t="s">
        <v>36</v>
      </c>
      <c r="B21" s="234">
        <v>8</v>
      </c>
      <c r="C21" s="241" t="s">
        <v>114</v>
      </c>
      <c r="D21" s="242" t="s">
        <v>115</v>
      </c>
      <c r="E21" s="240" t="s">
        <v>116</v>
      </c>
      <c r="F21" s="232"/>
      <c r="G21" s="237"/>
    </row>
    <row r="22" spans="1:7" ht="15" customHeight="1">
      <c r="A22" s="229"/>
      <c r="B22" s="234"/>
      <c r="C22" s="241"/>
      <c r="D22" s="243"/>
      <c r="E22" s="240"/>
      <c r="F22" s="233"/>
      <c r="G22" s="238"/>
    </row>
    <row r="23" spans="1:7" ht="12.75" customHeight="1">
      <c r="A23" s="229" t="s">
        <v>37</v>
      </c>
      <c r="B23" s="234">
        <v>9</v>
      </c>
      <c r="C23" s="241" t="s">
        <v>87</v>
      </c>
      <c r="D23" s="242" t="s">
        <v>145</v>
      </c>
      <c r="E23" s="240" t="s">
        <v>88</v>
      </c>
      <c r="F23" s="232"/>
      <c r="G23" s="237"/>
    </row>
    <row r="24" spans="1:7" ht="15" customHeight="1">
      <c r="A24" s="229"/>
      <c r="B24" s="234"/>
      <c r="C24" s="241"/>
      <c r="D24" s="243"/>
      <c r="E24" s="240"/>
      <c r="F24" s="233"/>
      <c r="G24" s="238"/>
    </row>
    <row r="25" spans="1:7" ht="12.75" customHeight="1">
      <c r="A25" s="229" t="s">
        <v>38</v>
      </c>
      <c r="B25" s="234">
        <v>10</v>
      </c>
      <c r="C25" s="241" t="s">
        <v>72</v>
      </c>
      <c r="D25" s="242" t="s">
        <v>73</v>
      </c>
      <c r="E25" s="240" t="s">
        <v>74</v>
      </c>
      <c r="F25" s="232"/>
      <c r="G25" s="237"/>
    </row>
    <row r="26" spans="1:7" ht="15" customHeight="1">
      <c r="A26" s="229"/>
      <c r="B26" s="234"/>
      <c r="C26" s="241"/>
      <c r="D26" s="243"/>
      <c r="E26" s="240"/>
      <c r="F26" s="233"/>
      <c r="G26" s="238"/>
    </row>
    <row r="27" spans="1:7" ht="12.75" customHeight="1">
      <c r="A27" s="229" t="s">
        <v>39</v>
      </c>
      <c r="B27" s="234">
        <v>11</v>
      </c>
      <c r="C27" s="241" t="s">
        <v>98</v>
      </c>
      <c r="D27" s="242" t="s">
        <v>99</v>
      </c>
      <c r="E27" s="240" t="s">
        <v>100</v>
      </c>
      <c r="F27" s="232"/>
      <c r="G27" s="237"/>
    </row>
    <row r="28" spans="1:7" ht="15" customHeight="1">
      <c r="A28" s="229"/>
      <c r="B28" s="234"/>
      <c r="C28" s="241"/>
      <c r="D28" s="243"/>
      <c r="E28" s="240"/>
      <c r="F28" s="233"/>
      <c r="G28" s="238"/>
    </row>
    <row r="29" spans="1:7" ht="15.75" customHeight="1">
      <c r="A29" s="229" t="s">
        <v>40</v>
      </c>
      <c r="B29" s="234">
        <v>12</v>
      </c>
      <c r="C29" s="241" t="s">
        <v>110</v>
      </c>
      <c r="D29" s="242" t="s">
        <v>111</v>
      </c>
      <c r="E29" s="240" t="s">
        <v>112</v>
      </c>
      <c r="F29" s="232"/>
      <c r="G29" s="237"/>
    </row>
    <row r="30" spans="1:7" ht="15" customHeight="1">
      <c r="A30" s="229"/>
      <c r="B30" s="234"/>
      <c r="C30" s="241"/>
      <c r="D30" s="243"/>
      <c r="E30" s="240"/>
      <c r="F30" s="233"/>
      <c r="G30" s="244"/>
    </row>
    <row r="31" spans="1:7" ht="12.75" customHeight="1">
      <c r="A31" s="229" t="s">
        <v>41</v>
      </c>
      <c r="B31" s="234">
        <v>13</v>
      </c>
      <c r="C31" s="241" t="s">
        <v>104</v>
      </c>
      <c r="D31" s="242" t="s">
        <v>105</v>
      </c>
      <c r="E31" s="240" t="s">
        <v>106</v>
      </c>
      <c r="F31" s="232"/>
      <c r="G31" s="237"/>
    </row>
    <row r="32" spans="1:7" ht="15" customHeight="1">
      <c r="A32" s="229"/>
      <c r="B32" s="234"/>
      <c r="C32" s="241"/>
      <c r="D32" s="243"/>
      <c r="E32" s="240"/>
      <c r="F32" s="233"/>
      <c r="G32" s="238"/>
    </row>
    <row r="33" spans="1:7" ht="12.75" customHeight="1">
      <c r="A33" s="229" t="s">
        <v>42</v>
      </c>
      <c r="B33" s="234">
        <v>14</v>
      </c>
      <c r="C33" s="241" t="s">
        <v>89</v>
      </c>
      <c r="D33" s="242" t="s">
        <v>146</v>
      </c>
      <c r="E33" s="240" t="s">
        <v>90</v>
      </c>
      <c r="F33" s="232"/>
      <c r="G33" s="237"/>
    </row>
    <row r="34" spans="1:7" ht="15" customHeight="1">
      <c r="A34" s="229"/>
      <c r="B34" s="234"/>
      <c r="C34" s="241"/>
      <c r="D34" s="243"/>
      <c r="E34" s="240"/>
      <c r="F34" s="233"/>
      <c r="G34" s="238"/>
    </row>
    <row r="35" spans="1:7" ht="12.75" customHeight="1">
      <c r="A35" s="229" t="s">
        <v>43</v>
      </c>
      <c r="B35" s="234">
        <v>15</v>
      </c>
      <c r="C35" s="241" t="s">
        <v>79</v>
      </c>
      <c r="D35" s="242" t="s">
        <v>80</v>
      </c>
      <c r="E35" s="240" t="s">
        <v>81</v>
      </c>
      <c r="F35" s="232"/>
      <c r="G35" s="237"/>
    </row>
    <row r="36" spans="1:7" ht="15" customHeight="1">
      <c r="A36" s="229"/>
      <c r="B36" s="234"/>
      <c r="C36" s="241"/>
      <c r="D36" s="243"/>
      <c r="E36" s="240"/>
      <c r="F36" s="233"/>
      <c r="G36" s="238"/>
    </row>
    <row r="37" spans="1:7" ht="15.75" customHeight="1">
      <c r="A37" s="229" t="s">
        <v>44</v>
      </c>
      <c r="B37" s="234">
        <v>16</v>
      </c>
      <c r="C37" s="241" t="s">
        <v>126</v>
      </c>
      <c r="D37" s="242" t="s">
        <v>127</v>
      </c>
      <c r="E37" s="240" t="s">
        <v>128</v>
      </c>
      <c r="F37" s="232"/>
      <c r="G37" s="237"/>
    </row>
    <row r="38" spans="1:7" ht="12.75" customHeight="1">
      <c r="A38" s="229"/>
      <c r="B38" s="234"/>
      <c r="C38" s="241"/>
      <c r="D38" s="243"/>
      <c r="E38" s="240"/>
      <c r="F38" s="233"/>
      <c r="G38" s="238"/>
    </row>
    <row r="39" spans="1:7" ht="12.75" customHeight="1">
      <c r="A39" s="229" t="s">
        <v>45</v>
      </c>
      <c r="B39" s="234">
        <v>17</v>
      </c>
      <c r="C39" s="241" t="s">
        <v>139</v>
      </c>
      <c r="D39" s="242" t="s">
        <v>78</v>
      </c>
      <c r="E39" s="240" t="s">
        <v>77</v>
      </c>
      <c r="F39" s="232"/>
      <c r="G39" s="237"/>
    </row>
    <row r="40" spans="1:7" ht="12.75" customHeight="1">
      <c r="A40" s="229"/>
      <c r="B40" s="234"/>
      <c r="C40" s="241"/>
      <c r="D40" s="243"/>
      <c r="E40" s="240"/>
      <c r="F40" s="233"/>
      <c r="G40" s="238"/>
    </row>
    <row r="41" spans="1:7" ht="12.75" customHeight="1">
      <c r="A41" s="229" t="s">
        <v>46</v>
      </c>
      <c r="B41" s="234">
        <v>18</v>
      </c>
      <c r="C41" s="241" t="s">
        <v>122</v>
      </c>
      <c r="D41" s="242" t="s">
        <v>123</v>
      </c>
      <c r="E41" s="240" t="s">
        <v>124</v>
      </c>
      <c r="F41" s="232"/>
      <c r="G41" s="237"/>
    </row>
    <row r="42" spans="1:7" ht="12.75" customHeight="1">
      <c r="A42" s="229"/>
      <c r="B42" s="234"/>
      <c r="C42" s="241"/>
      <c r="D42" s="243"/>
      <c r="E42" s="240"/>
      <c r="F42" s="233"/>
      <c r="G42" s="238"/>
    </row>
    <row r="43" spans="1:7" ht="12.75" customHeight="1">
      <c r="A43" s="229" t="s">
        <v>61</v>
      </c>
      <c r="B43" s="234">
        <v>19</v>
      </c>
      <c r="C43" s="241" t="s">
        <v>101</v>
      </c>
      <c r="D43" s="242" t="s">
        <v>102</v>
      </c>
      <c r="E43" s="240" t="s">
        <v>103</v>
      </c>
      <c r="F43" s="232"/>
      <c r="G43" s="237"/>
    </row>
    <row r="44" spans="1:7" ht="12.75" customHeight="1">
      <c r="A44" s="229"/>
      <c r="B44" s="234"/>
      <c r="C44" s="241"/>
      <c r="D44" s="243"/>
      <c r="E44" s="240"/>
      <c r="F44" s="233"/>
      <c r="G44" s="238"/>
    </row>
    <row r="45" spans="1:7" ht="12.75" customHeight="1">
      <c r="A45" s="229" t="s">
        <v>47</v>
      </c>
      <c r="B45" s="234">
        <v>20</v>
      </c>
      <c r="C45" s="241" t="s">
        <v>95</v>
      </c>
      <c r="D45" s="242" t="s">
        <v>96</v>
      </c>
      <c r="E45" s="240" t="s">
        <v>97</v>
      </c>
      <c r="F45" s="232"/>
      <c r="G45" s="237"/>
    </row>
    <row r="46" spans="1:7" ht="12.75" customHeight="1">
      <c r="A46" s="229"/>
      <c r="B46" s="234"/>
      <c r="C46" s="241"/>
      <c r="D46" s="243"/>
      <c r="E46" s="240"/>
      <c r="F46" s="233"/>
      <c r="G46" s="244"/>
    </row>
    <row r="47" spans="1:7" ht="12.75" customHeight="1">
      <c r="A47" s="229" t="s">
        <v>27</v>
      </c>
      <c r="B47" s="234">
        <v>21</v>
      </c>
      <c r="C47" s="241" t="s">
        <v>132</v>
      </c>
      <c r="D47" s="242" t="s">
        <v>150</v>
      </c>
      <c r="E47" s="240" t="s">
        <v>133</v>
      </c>
      <c r="F47" s="232"/>
      <c r="G47" s="237"/>
    </row>
    <row r="48" spans="1:7" ht="12.75" customHeight="1">
      <c r="A48" s="229"/>
      <c r="B48" s="234"/>
      <c r="C48" s="241"/>
      <c r="D48" s="243"/>
      <c r="E48" s="240"/>
      <c r="F48" s="233"/>
      <c r="G48" s="244"/>
    </row>
    <row r="49" spans="1:7" ht="12.75" customHeight="1">
      <c r="A49" s="229" t="s">
        <v>48</v>
      </c>
      <c r="B49" s="234">
        <v>22</v>
      </c>
      <c r="C49" s="241" t="s">
        <v>141</v>
      </c>
      <c r="D49" s="242" t="s">
        <v>148</v>
      </c>
      <c r="E49" s="240" t="s">
        <v>113</v>
      </c>
      <c r="F49" s="232"/>
      <c r="G49" s="237"/>
    </row>
    <row r="50" spans="1:7" ht="12.75" customHeight="1">
      <c r="A50" s="229"/>
      <c r="B50" s="234"/>
      <c r="C50" s="241"/>
      <c r="D50" s="243"/>
      <c r="E50" s="240"/>
      <c r="F50" s="233"/>
      <c r="G50" s="238"/>
    </row>
    <row r="51" spans="1:7" ht="12.75" customHeight="1">
      <c r="A51" s="229" t="s">
        <v>49</v>
      </c>
      <c r="B51" s="234">
        <v>23</v>
      </c>
      <c r="C51" s="241" t="s">
        <v>117</v>
      </c>
      <c r="D51" s="242" t="s">
        <v>118</v>
      </c>
      <c r="E51" s="240" t="s">
        <v>119</v>
      </c>
      <c r="F51" s="232"/>
      <c r="G51" s="237"/>
    </row>
    <row r="52" spans="1:7" ht="12.75" customHeight="1">
      <c r="A52" s="229"/>
      <c r="B52" s="234"/>
      <c r="C52" s="241"/>
      <c r="D52" s="243"/>
      <c r="E52" s="240"/>
      <c r="F52" s="233"/>
      <c r="G52" s="238"/>
    </row>
    <row r="53" spans="1:7" ht="12.75" customHeight="1">
      <c r="A53" s="229" t="s">
        <v>50</v>
      </c>
      <c r="B53" s="234">
        <v>24</v>
      </c>
      <c r="C53" s="241" t="s">
        <v>129</v>
      </c>
      <c r="D53" s="242" t="s">
        <v>130</v>
      </c>
      <c r="E53" s="240" t="s">
        <v>131</v>
      </c>
      <c r="F53" s="232"/>
      <c r="G53" s="237"/>
    </row>
    <row r="54" spans="1:7" ht="12.75" customHeight="1">
      <c r="A54" s="229"/>
      <c r="B54" s="234"/>
      <c r="C54" s="241"/>
      <c r="D54" s="243"/>
      <c r="E54" s="240"/>
      <c r="F54" s="233"/>
      <c r="G54" s="238"/>
    </row>
    <row r="55" spans="1:7" ht="12.75" customHeight="1">
      <c r="A55" s="229" t="s">
        <v>29</v>
      </c>
      <c r="B55" s="234">
        <v>25</v>
      </c>
      <c r="C55" s="241" t="s">
        <v>120</v>
      </c>
      <c r="D55" s="242" t="s">
        <v>149</v>
      </c>
      <c r="E55" s="240" t="s">
        <v>121</v>
      </c>
      <c r="F55" s="232"/>
      <c r="G55" s="237"/>
    </row>
    <row r="56" spans="1:7" ht="12.75" customHeight="1">
      <c r="A56" s="229"/>
      <c r="B56" s="234"/>
      <c r="C56" s="241"/>
      <c r="D56" s="243"/>
      <c r="E56" s="240"/>
      <c r="F56" s="233"/>
      <c r="G56" s="238"/>
    </row>
    <row r="57" spans="1:7" ht="12.75" customHeight="1">
      <c r="A57" s="229" t="s">
        <v>62</v>
      </c>
      <c r="B57" s="234">
        <v>26</v>
      </c>
      <c r="C57" s="241" t="s">
        <v>135</v>
      </c>
      <c r="D57" s="242" t="s">
        <v>136</v>
      </c>
      <c r="E57" s="240" t="s">
        <v>137</v>
      </c>
      <c r="F57" s="232"/>
      <c r="G57" s="237"/>
    </row>
    <row r="58" spans="1:7" ht="12.75" customHeight="1">
      <c r="A58" s="229"/>
      <c r="B58" s="234"/>
      <c r="C58" s="241"/>
      <c r="D58" s="243"/>
      <c r="E58" s="240"/>
      <c r="F58" s="233"/>
      <c r="G58" s="238"/>
    </row>
    <row r="59" spans="1:7" ht="12.75" customHeight="1">
      <c r="A59" s="229" t="s">
        <v>31</v>
      </c>
      <c r="B59" s="234">
        <v>27</v>
      </c>
      <c r="C59" s="241" t="s">
        <v>153</v>
      </c>
      <c r="D59" s="242" t="s">
        <v>143</v>
      </c>
      <c r="E59" s="240" t="s">
        <v>71</v>
      </c>
      <c r="F59" s="232"/>
      <c r="G59" s="237"/>
    </row>
    <row r="60" spans="1:7" ht="12.75" customHeight="1">
      <c r="A60" s="229"/>
      <c r="B60" s="234"/>
      <c r="C60" s="241"/>
      <c r="D60" s="243"/>
      <c r="E60" s="240"/>
      <c r="F60" s="233"/>
      <c r="G60" s="238"/>
    </row>
    <row r="61" spans="1:7" ht="12.75" customHeight="1">
      <c r="A61" s="229" t="s">
        <v>33</v>
      </c>
      <c r="B61" s="234">
        <v>28</v>
      </c>
      <c r="C61" s="241" t="s">
        <v>142</v>
      </c>
      <c r="D61" s="242" t="s">
        <v>151</v>
      </c>
      <c r="E61" s="240" t="s">
        <v>125</v>
      </c>
      <c r="F61" s="232"/>
      <c r="G61" s="237"/>
    </row>
    <row r="62" spans="1:7" ht="12.75" customHeight="1">
      <c r="A62" s="229"/>
      <c r="B62" s="234"/>
      <c r="C62" s="241"/>
      <c r="D62" s="243"/>
      <c r="E62" s="240"/>
      <c r="F62" s="233"/>
      <c r="G62" s="238"/>
    </row>
    <row r="63" spans="1:7" ht="12.75" customHeight="1">
      <c r="A63" s="229" t="s">
        <v>51</v>
      </c>
      <c r="B63" s="234"/>
      <c r="C63" s="237"/>
      <c r="D63" s="239"/>
      <c r="E63" s="235"/>
      <c r="F63" s="232"/>
      <c r="G63" s="237"/>
    </row>
    <row r="64" spans="1:7" ht="12.75" customHeight="1">
      <c r="A64" s="229"/>
      <c r="B64" s="234"/>
      <c r="C64" s="238"/>
      <c r="D64" s="231"/>
      <c r="E64" s="236"/>
      <c r="F64" s="233"/>
      <c r="G64" s="238"/>
    </row>
    <row r="65" spans="1:7" ht="12.75" customHeight="1">
      <c r="A65" s="229" t="s">
        <v>52</v>
      </c>
      <c r="B65" s="234"/>
      <c r="C65" s="237"/>
      <c r="D65" s="239"/>
      <c r="E65" s="235"/>
      <c r="F65" s="232"/>
      <c r="G65" s="237"/>
    </row>
    <row r="66" spans="1:7" ht="12.75" customHeight="1">
      <c r="A66" s="229"/>
      <c r="B66" s="234"/>
      <c r="C66" s="238"/>
      <c r="D66" s="231"/>
      <c r="E66" s="236"/>
      <c r="F66" s="233"/>
      <c r="G66" s="238"/>
    </row>
    <row r="67" spans="1:7" ht="12.75">
      <c r="A67" s="229" t="s">
        <v>53</v>
      </c>
      <c r="B67" s="234"/>
      <c r="C67" s="237"/>
      <c r="D67" s="239"/>
      <c r="E67" s="235"/>
      <c r="F67" s="232"/>
      <c r="G67" s="237"/>
    </row>
    <row r="68" spans="1:7" ht="12.75">
      <c r="A68" s="229"/>
      <c r="B68" s="234"/>
      <c r="C68" s="238"/>
      <c r="D68" s="250"/>
      <c r="E68" s="236"/>
      <c r="F68" s="233"/>
      <c r="G68" s="238"/>
    </row>
    <row r="69" spans="1:7" ht="12.75">
      <c r="A69" s="229" t="s">
        <v>54</v>
      </c>
      <c r="B69" s="234"/>
      <c r="C69" s="237"/>
      <c r="D69" s="239"/>
      <c r="E69" s="235"/>
      <c r="F69" s="232"/>
      <c r="G69" s="237"/>
    </row>
    <row r="70" spans="1:7" ht="12.75">
      <c r="A70" s="229"/>
      <c r="B70" s="234"/>
      <c r="C70" s="238"/>
      <c r="D70" s="250"/>
      <c r="E70" s="236"/>
      <c r="F70" s="233"/>
      <c r="G70" s="238"/>
    </row>
  </sheetData>
  <mergeCells count="235"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E19:E20"/>
    <mergeCell ref="G19:G20"/>
    <mergeCell ref="C19:C20"/>
    <mergeCell ref="D19:D20"/>
    <mergeCell ref="A19:A20"/>
    <mergeCell ref="B19:B20"/>
    <mergeCell ref="A21:A22"/>
    <mergeCell ref="B21:B22"/>
    <mergeCell ref="C17:C18"/>
    <mergeCell ref="D17:D18"/>
    <mergeCell ref="A15:A16"/>
    <mergeCell ref="B15:B16"/>
    <mergeCell ref="C15:C16"/>
    <mergeCell ref="D15:D16"/>
    <mergeCell ref="A17:A18"/>
    <mergeCell ref="B17:B18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A13:A14"/>
    <mergeCell ref="B13:B14"/>
    <mergeCell ref="C13:C14"/>
    <mergeCell ref="D13:D14"/>
    <mergeCell ref="G7:G8"/>
    <mergeCell ref="E11:E12"/>
    <mergeCell ref="G11:G12"/>
    <mergeCell ref="E9:E10"/>
    <mergeCell ref="G9:G10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5:F16"/>
    <mergeCell ref="F17:F18"/>
    <mergeCell ref="F19:F20"/>
    <mergeCell ref="F21:F22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6">
      <selection activeCell="A28" sqref="A28: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51" t="str">
        <f>HYPERLINK('[1]реквизиты'!$A$2)</f>
        <v>Чемпионат МВД России по САМОЗАЩИТЕ БЕЗ ОРУЖИЯ, среди МВД, ГУВД, УВД по субъектам РФ</v>
      </c>
      <c r="B1" s="251"/>
      <c r="C1" s="251"/>
      <c r="D1" s="251"/>
      <c r="E1" s="251"/>
      <c r="F1" s="251"/>
      <c r="G1" s="251"/>
      <c r="H1" s="251"/>
    </row>
    <row r="2" spans="4:6" ht="15.75">
      <c r="D2" s="80"/>
      <c r="E2" s="253" t="str">
        <f>HYPERLINK('пр.взв.'!D4)</f>
        <v>в.к. 57  кг.</v>
      </c>
      <c r="F2" s="253"/>
    </row>
    <row r="3" ht="20.25" customHeight="1">
      <c r="C3" s="81" t="s">
        <v>60</v>
      </c>
    </row>
    <row r="4" ht="12.75">
      <c r="C4" s="82" t="s">
        <v>14</v>
      </c>
    </row>
    <row r="5" spans="1:8" ht="12.75">
      <c r="A5" s="252" t="s">
        <v>15</v>
      </c>
      <c r="B5" s="252" t="s">
        <v>5</v>
      </c>
      <c r="C5" s="231" t="s">
        <v>6</v>
      </c>
      <c r="D5" s="252" t="s">
        <v>16</v>
      </c>
      <c r="E5" s="252" t="s">
        <v>17</v>
      </c>
      <c r="F5" s="252" t="s">
        <v>18</v>
      </c>
      <c r="G5" s="252" t="s">
        <v>19</v>
      </c>
      <c r="H5" s="252" t="s">
        <v>20</v>
      </c>
    </row>
    <row r="6" spans="1:8" ht="12.75">
      <c r="A6" s="230"/>
      <c r="B6" s="230"/>
      <c r="C6" s="230"/>
      <c r="D6" s="230"/>
      <c r="E6" s="230"/>
      <c r="F6" s="230"/>
      <c r="G6" s="230"/>
      <c r="H6" s="230"/>
    </row>
    <row r="7" spans="1:8" ht="12.75">
      <c r="A7" s="254"/>
      <c r="B7" s="255"/>
      <c r="C7" s="256" t="e">
        <f>VLOOKUP(B7,'пр.взв.'!B7:E70,2,FALSE)</f>
        <v>#N/A</v>
      </c>
      <c r="D7" s="256" t="e">
        <f>VLOOKUP(B7,'пр.взв.'!B7:G70,3,FALSE)</f>
        <v>#N/A</v>
      </c>
      <c r="E7" s="256" t="e">
        <f>VLOOKUP(B7,'пр.взв.'!B7:G70,4,FALSE)</f>
        <v>#N/A</v>
      </c>
      <c r="F7" s="257"/>
      <c r="G7" s="258"/>
      <c r="H7" s="252"/>
    </row>
    <row r="8" spans="1:8" ht="12.75">
      <c r="A8" s="254"/>
      <c r="B8" s="252"/>
      <c r="C8" s="256"/>
      <c r="D8" s="256"/>
      <c r="E8" s="256"/>
      <c r="F8" s="257"/>
      <c r="G8" s="258"/>
      <c r="H8" s="252"/>
    </row>
    <row r="9" spans="1:8" ht="12.75">
      <c r="A9" s="259"/>
      <c r="B9" s="255"/>
      <c r="C9" s="256" t="e">
        <f>VLOOKUP(B9,'пр.взв.'!B9:E70,2,FALSE)</f>
        <v>#N/A</v>
      </c>
      <c r="D9" s="256" t="e">
        <f>VLOOKUP(B9,'пр.взв.'!B9:F70,3,FALSE)</f>
        <v>#N/A</v>
      </c>
      <c r="E9" s="256" t="e">
        <f>VLOOKUP(B9,'пр.взв.'!B9:G70,4,FALSE)</f>
        <v>#N/A</v>
      </c>
      <c r="F9" s="257"/>
      <c r="G9" s="252"/>
      <c r="H9" s="252"/>
    </row>
    <row r="10" spans="1:8" ht="12.75">
      <c r="A10" s="259"/>
      <c r="B10" s="252"/>
      <c r="C10" s="256"/>
      <c r="D10" s="256"/>
      <c r="E10" s="256"/>
      <c r="F10" s="257"/>
      <c r="G10" s="252"/>
      <c r="H10" s="252"/>
    </row>
    <row r="11" spans="1:2" ht="34.5" customHeight="1">
      <c r="A11" s="30" t="s">
        <v>21</v>
      </c>
      <c r="B11" s="30"/>
    </row>
    <row r="12" spans="2:8" ht="19.5" customHeight="1">
      <c r="B12" s="30" t="s">
        <v>0</v>
      </c>
      <c r="C12" s="83"/>
      <c r="D12" s="83"/>
      <c r="E12" s="83"/>
      <c r="F12" s="83"/>
      <c r="G12" s="83"/>
      <c r="H12" s="83"/>
    </row>
    <row r="13" spans="2:8" ht="19.5" customHeight="1">
      <c r="B13" s="30" t="s">
        <v>1</v>
      </c>
      <c r="C13" s="83"/>
      <c r="D13" s="83"/>
      <c r="E13" s="83"/>
      <c r="F13" s="83"/>
      <c r="G13" s="83"/>
      <c r="H13" s="83"/>
    </row>
    <row r="14" ht="19.5" customHeight="1"/>
    <row r="15" ht="12.75">
      <c r="C15" s="8" t="s">
        <v>63</v>
      </c>
    </row>
    <row r="16" spans="3:5" ht="15.75">
      <c r="C16" s="82" t="s">
        <v>22</v>
      </c>
      <c r="E16" s="137" t="str">
        <f>HYPERLINK('[2]пр.взв.'!D4)</f>
        <v>в.к.        кг.</v>
      </c>
    </row>
    <row r="17" spans="1:8" ht="12.75">
      <c r="A17" s="252" t="s">
        <v>15</v>
      </c>
      <c r="B17" s="252" t="s">
        <v>5</v>
      </c>
      <c r="C17" s="231" t="s">
        <v>6</v>
      </c>
      <c r="D17" s="252" t="s">
        <v>16</v>
      </c>
      <c r="E17" s="252" t="s">
        <v>17</v>
      </c>
      <c r="F17" s="252" t="s">
        <v>18</v>
      </c>
      <c r="G17" s="252" t="s">
        <v>19</v>
      </c>
      <c r="H17" s="252" t="s">
        <v>20</v>
      </c>
    </row>
    <row r="18" spans="1:8" ht="12.75">
      <c r="A18" s="230"/>
      <c r="B18" s="230"/>
      <c r="C18" s="230"/>
      <c r="D18" s="230"/>
      <c r="E18" s="230"/>
      <c r="F18" s="230"/>
      <c r="G18" s="230"/>
      <c r="H18" s="230"/>
    </row>
    <row r="19" spans="1:8" ht="12.75">
      <c r="A19" s="254"/>
      <c r="B19" s="255"/>
      <c r="C19" s="256" t="e">
        <f>VLOOKUP(B19,'пр.взв.'!B7:E70,2,FALSE)</f>
        <v>#N/A</v>
      </c>
      <c r="D19" s="256" t="e">
        <f>VLOOKUP(B19,'пр.взв.'!B7:F70,3,FALSE)</f>
        <v>#N/A</v>
      </c>
      <c r="E19" s="256" t="e">
        <f>VLOOKUP(B19,'пр.взв.'!B7:G70,4,FALSE)</f>
        <v>#N/A</v>
      </c>
      <c r="F19" s="257"/>
      <c r="G19" s="258"/>
      <c r="H19" s="252"/>
    </row>
    <row r="20" spans="1:8" ht="12.75">
      <c r="A20" s="254"/>
      <c r="B20" s="252"/>
      <c r="C20" s="256"/>
      <c r="D20" s="256"/>
      <c r="E20" s="256"/>
      <c r="F20" s="257"/>
      <c r="G20" s="258"/>
      <c r="H20" s="252"/>
    </row>
    <row r="21" spans="1:8" ht="12.75">
      <c r="A21" s="259"/>
      <c r="B21" s="255"/>
      <c r="C21" s="256" t="e">
        <f>VLOOKUP(B21,'пр.взв.'!B9:E70,2,FALSE)</f>
        <v>#N/A</v>
      </c>
      <c r="D21" s="256" t="e">
        <f>VLOOKUP(B21,'пр.взв.'!B9:F70,3,FALSE)</f>
        <v>#N/A</v>
      </c>
      <c r="E21" s="256" t="e">
        <f>VLOOKUP(B21,'пр.взв.'!B9:G70,4,FALSE)</f>
        <v>#N/A</v>
      </c>
      <c r="F21" s="257"/>
      <c r="G21" s="252"/>
      <c r="H21" s="252"/>
    </row>
    <row r="22" spans="1:8" ht="12.75">
      <c r="A22" s="259"/>
      <c r="B22" s="252"/>
      <c r="C22" s="256"/>
      <c r="D22" s="256"/>
      <c r="E22" s="256"/>
      <c r="F22" s="257"/>
      <c r="G22" s="252"/>
      <c r="H22" s="252"/>
    </row>
    <row r="23" spans="1:2" ht="32.25" customHeight="1">
      <c r="A23" s="30" t="s">
        <v>21</v>
      </c>
      <c r="B23" s="30"/>
    </row>
    <row r="24" spans="2:8" ht="19.5" customHeight="1">
      <c r="B24" s="30" t="s">
        <v>0</v>
      </c>
      <c r="C24" s="83"/>
      <c r="D24" s="83"/>
      <c r="E24" s="83"/>
      <c r="F24" s="83"/>
      <c r="G24" s="83"/>
      <c r="H24" s="83"/>
    </row>
    <row r="25" spans="2:8" ht="19.5" customHeight="1">
      <c r="B25" s="30" t="s">
        <v>1</v>
      </c>
      <c r="C25" s="83"/>
      <c r="D25" s="83"/>
      <c r="E25" s="83"/>
      <c r="F25" s="83"/>
      <c r="G25" s="83"/>
      <c r="H25" s="83"/>
    </row>
    <row r="29" spans="3:6" ht="15.75">
      <c r="C29" s="79" t="s">
        <v>23</v>
      </c>
      <c r="E29" s="253" t="str">
        <f>HYPERLINK('пр.взв.'!D4)</f>
        <v>в.к. 57  кг.</v>
      </c>
      <c r="F29" s="253"/>
    </row>
    <row r="30" spans="1:8" ht="12.75">
      <c r="A30" s="252" t="s">
        <v>15</v>
      </c>
      <c r="B30" s="252" t="s">
        <v>5</v>
      </c>
      <c r="C30" s="231" t="s">
        <v>6</v>
      </c>
      <c r="D30" s="252" t="s">
        <v>16</v>
      </c>
      <c r="E30" s="252" t="s">
        <v>17</v>
      </c>
      <c r="F30" s="252" t="s">
        <v>18</v>
      </c>
      <c r="G30" s="252" t="s">
        <v>19</v>
      </c>
      <c r="H30" s="252" t="s">
        <v>20</v>
      </c>
    </row>
    <row r="31" spans="1:8" ht="12.75">
      <c r="A31" s="230"/>
      <c r="B31" s="230"/>
      <c r="C31" s="230"/>
      <c r="D31" s="230"/>
      <c r="E31" s="230"/>
      <c r="F31" s="230"/>
      <c r="G31" s="230"/>
      <c r="H31" s="230"/>
    </row>
    <row r="32" spans="1:8" ht="12.75">
      <c r="A32" s="254"/>
      <c r="B32" s="255">
        <v>17</v>
      </c>
      <c r="C32" s="256" t="str">
        <f>VLOOKUP(B32,'пр.взв.'!B7:C70,2,FALSE)</f>
        <v>ФАЗУЛЬЗЯНОВ Эдуард Ринатович</v>
      </c>
      <c r="D32" s="260" t="str">
        <f>VLOOKUP(B32,'пр.взв.'!B7:D95,3,FALSE)</f>
        <v>23.06.89 мс</v>
      </c>
      <c r="E32" s="260" t="str">
        <f>VLOOKUP(B32,'пр.взв.'!B7:E95,4,FALSE)</f>
        <v>МВД по Р. Татарстан</v>
      </c>
      <c r="F32" s="257"/>
      <c r="G32" s="258"/>
      <c r="H32" s="252"/>
    </row>
    <row r="33" spans="1:8" ht="12.75">
      <c r="A33" s="254"/>
      <c r="B33" s="252"/>
      <c r="C33" s="256"/>
      <c r="D33" s="260"/>
      <c r="E33" s="260"/>
      <c r="F33" s="257"/>
      <c r="G33" s="258"/>
      <c r="H33" s="252"/>
    </row>
    <row r="34" spans="1:8" ht="12.75">
      <c r="A34" s="259"/>
      <c r="B34" s="255">
        <v>6</v>
      </c>
      <c r="C34" s="256" t="str">
        <f>VLOOKUP(B34,'пр.взв.'!B9:C72,2,FALSE)</f>
        <v>ФИЛИПОВ Сергей Станиславович</v>
      </c>
      <c r="D34" s="260" t="str">
        <f>VLOOKUP(B34,'пр.взв.'!B7:D97,3,FALSE)</f>
        <v>08.08.84 мсмк</v>
      </c>
      <c r="E34" s="260" t="str">
        <f>VLOOKUP(B34,'пр.взв.'!B7:E97,4,FALSE)</f>
        <v>ГУВД по г. Москве</v>
      </c>
      <c r="F34" s="257"/>
      <c r="G34" s="252"/>
      <c r="H34" s="252"/>
    </row>
    <row r="35" spans="1:8" ht="12.75">
      <c r="A35" s="259"/>
      <c r="B35" s="252"/>
      <c r="C35" s="256"/>
      <c r="D35" s="260"/>
      <c r="E35" s="260"/>
      <c r="F35" s="257"/>
      <c r="G35" s="252"/>
      <c r="H35" s="252"/>
    </row>
    <row r="36" spans="1:2" ht="38.25" customHeight="1">
      <c r="A36" s="30" t="s">
        <v>21</v>
      </c>
      <c r="B36" s="30"/>
    </row>
    <row r="37" spans="2:8" ht="19.5" customHeight="1">
      <c r="B37" s="30" t="s">
        <v>0</v>
      </c>
      <c r="C37" s="83"/>
      <c r="D37" s="83"/>
      <c r="E37" s="83"/>
      <c r="F37" s="83"/>
      <c r="G37" s="83"/>
      <c r="H37" s="83"/>
    </row>
    <row r="38" spans="2:8" ht="19.5" customHeight="1">
      <c r="B38" s="30" t="s">
        <v>1</v>
      </c>
      <c r="C38" s="83"/>
      <c r="D38" s="83"/>
      <c r="E38" s="83"/>
      <c r="F38" s="83"/>
      <c r="G38" s="83"/>
      <c r="H38" s="83"/>
    </row>
    <row r="42" spans="1:7" ht="12.75">
      <c r="A42" s="25" t="e">
        <f>HYPERLINK('[1]реквизиты'!$A$20)</f>
        <v>#REF!</v>
      </c>
      <c r="B42" s="29"/>
      <c r="C42" s="29"/>
      <c r="D42" s="29"/>
      <c r="E42" s="7"/>
      <c r="F42" s="84" t="e">
        <f>HYPERLINK('[1]реквизиты'!$G$20)</f>
        <v>#REF!</v>
      </c>
      <c r="G42" s="27" t="e">
        <f>HYPERLINK('[1]реквизиты'!$G$21)</f>
        <v>#REF!</v>
      </c>
    </row>
    <row r="43" spans="1:7" ht="12.75">
      <c r="A43" s="29"/>
      <c r="B43" s="29"/>
      <c r="C43" s="29"/>
      <c r="D43" s="29"/>
      <c r="E43" s="7"/>
      <c r="F43" s="134"/>
      <c r="G43" s="7"/>
    </row>
    <row r="44" spans="1:7" ht="12.75">
      <c r="A44" s="26" t="e">
        <f>HYPERLINK('[1]реквизиты'!$A$22)</f>
        <v>#REF!</v>
      </c>
      <c r="C44" s="29"/>
      <c r="D44" s="29"/>
      <c r="E44" s="135"/>
      <c r="F44" s="84" t="e">
        <f>HYPERLINK('[1]реквизиты'!$G$22)</f>
        <v>#REF!</v>
      </c>
      <c r="G44" s="28" t="e">
        <f>HYPERLINK('[1]реквизиты'!$G$23)</f>
        <v>#REF!</v>
      </c>
    </row>
    <row r="45" spans="3:6" ht="12.75">
      <c r="C45" s="7"/>
      <c r="D45" s="7"/>
      <c r="E45" s="7"/>
      <c r="F45" s="7"/>
    </row>
  </sheetData>
  <mergeCells count="75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61"/>
  <sheetViews>
    <sheetView workbookViewId="0" topLeftCell="A13">
      <selection activeCell="G8" sqref="G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80" t="str">
        <f>HYPERLINK('[1]реквизиты'!$A$2)</f>
        <v>Чемпионат МВД России по САМОЗАЩИТЕ БЕЗ ОРУЖИЯ, среди МВД, ГУВД, УВД по субъектам РФ</v>
      </c>
      <c r="B1" s="280"/>
      <c r="C1" s="280"/>
      <c r="D1" s="280"/>
      <c r="E1" s="280"/>
      <c r="F1" s="280"/>
      <c r="G1" s="280"/>
      <c r="H1" s="280" t="str">
        <f>HYPERLINK('[1]реквизиты'!$A$2)</f>
        <v>Чемпионат МВД России по САМОЗАЩИТЕ БЕЗ ОРУЖИЯ, среди МВД, ГУВД, УВД по субъектам РФ</v>
      </c>
      <c r="I1" s="280"/>
      <c r="J1" s="280"/>
      <c r="K1" s="280"/>
      <c r="L1" s="280"/>
      <c r="M1" s="280"/>
      <c r="N1" s="280"/>
      <c r="O1" s="131"/>
      <c r="P1" s="131"/>
      <c r="Q1" s="131"/>
      <c r="R1" s="131"/>
      <c r="S1" s="131"/>
      <c r="T1" s="131"/>
      <c r="U1" s="131"/>
      <c r="V1" s="131"/>
      <c r="W1" s="131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19" ht="15">
      <c r="A2" s="281" t="e">
        <f>HYPERLINK('[1]реквизиты'!$A$15)</f>
        <v>#REF!</v>
      </c>
      <c r="B2" s="282"/>
      <c r="C2" s="282"/>
      <c r="D2" s="282"/>
      <c r="E2" s="282"/>
      <c r="F2" s="282"/>
      <c r="G2" s="282"/>
      <c r="H2" s="281" t="e">
        <f>HYPERLINK('[1]реквизиты'!$A$15)</f>
        <v>#REF!</v>
      </c>
      <c r="I2" s="282"/>
      <c r="J2" s="282"/>
      <c r="K2" s="282"/>
      <c r="L2" s="282"/>
      <c r="M2" s="282"/>
      <c r="N2" s="282"/>
      <c r="O2" s="32"/>
      <c r="P2" s="32"/>
      <c r="Q2" s="32"/>
      <c r="R2" s="23"/>
      <c r="S2" s="23"/>
    </row>
    <row r="3" spans="2:14" ht="15.75">
      <c r="B3" s="30" t="s">
        <v>12</v>
      </c>
      <c r="C3" s="253" t="str">
        <f>HYPERLINK('пр.взв.'!D4)</f>
        <v>в.к. 57  кг.</v>
      </c>
      <c r="D3" s="253"/>
      <c r="E3" s="70"/>
      <c r="F3" s="70"/>
      <c r="G3" s="70"/>
      <c r="I3" s="30" t="s">
        <v>13</v>
      </c>
      <c r="J3" s="253" t="str">
        <f>HYPERLINK('пр.взв.'!D4)</f>
        <v>в.к. 57  кг.</v>
      </c>
      <c r="K3" s="253"/>
      <c r="L3" s="70"/>
      <c r="M3" s="70"/>
      <c r="N3" s="70"/>
    </row>
    <row r="4" spans="1:12" ht="16.5" thickBot="1">
      <c r="A4" s="279"/>
      <c r="B4" s="279"/>
      <c r="E4" s="11"/>
      <c r="L4" s="30"/>
    </row>
    <row r="5" spans="1:12" ht="12.75" customHeight="1">
      <c r="A5" s="271">
        <v>1</v>
      </c>
      <c r="B5" s="272" t="str">
        <f>VLOOKUP(A5,'пр.взв.'!B5:C68,2,FALSE)</f>
        <v>ШИШЛИН Андрей Юрьевич</v>
      </c>
      <c r="C5" s="272" t="str">
        <f>VLOOKUP(A5,'пр.взв.'!B5:G68,3,FALSE)</f>
        <v>15.10.86 мс</v>
      </c>
      <c r="D5" s="272" t="str">
        <f>VLOOKUP(A5,'пр.взв.'!B5:G68,4,FALSE)</f>
        <v>УВД по Вологодской обл.</v>
      </c>
      <c r="E5" s="150"/>
      <c r="F5" s="159"/>
      <c r="G5" s="11"/>
      <c r="H5" s="274">
        <v>2</v>
      </c>
      <c r="I5" s="269" t="str">
        <f>VLOOKUP(H5,'пр.взв.'!B7:C70,2,FALSE)</f>
        <v>МАЙЫЛОВ Эльчин Джанбала оглы</v>
      </c>
      <c r="J5" s="269" t="str">
        <f>VLOOKUP(H5,'пр.взв.'!B7:E70,3,FALSE)</f>
        <v>20.10.81 мс</v>
      </c>
      <c r="K5" s="269" t="str">
        <f>VLOOKUP(H5,'пр.взв.'!B7:E70,4,FALSE)</f>
        <v>МВД по Р. Татарстан</v>
      </c>
      <c r="L5" s="167"/>
    </row>
    <row r="6" spans="1:12" ht="15.75">
      <c r="A6" s="263"/>
      <c r="B6" s="273"/>
      <c r="C6" s="273"/>
      <c r="D6" s="273"/>
      <c r="E6" s="145"/>
      <c r="F6" s="144"/>
      <c r="G6" s="4"/>
      <c r="H6" s="275"/>
      <c r="I6" s="270"/>
      <c r="J6" s="270"/>
      <c r="K6" s="270"/>
      <c r="L6" s="167"/>
    </row>
    <row r="7" spans="1:13" ht="15.75">
      <c r="A7" s="263">
        <v>17</v>
      </c>
      <c r="B7" s="270" t="str">
        <f>VLOOKUP(A7,'пр.взв.'!B7:C70,2,FALSE)</f>
        <v>ФАЗУЛЬЗЯНОВ Эдуард Ринатович</v>
      </c>
      <c r="C7" s="270" t="str">
        <f>VLOOKUP(A7,'пр.взв.'!B5:G68,3,FALSE)</f>
        <v>23.06.89 мс</v>
      </c>
      <c r="D7" s="270" t="str">
        <f>VLOOKUP(A7,'пр.взв.'!B5:G68,4,FALSE)</f>
        <v>МВД по Р. Татарстан</v>
      </c>
      <c r="E7" s="157"/>
      <c r="F7" s="144"/>
      <c r="G7" s="2"/>
      <c r="H7" s="267">
        <v>18</v>
      </c>
      <c r="I7" s="276" t="str">
        <f>VLOOKUP(H7,'пр.взв.'!B9:C72,2,FALSE)</f>
        <v>МУСЛИМОВ Мурад Нурмагомедович</v>
      </c>
      <c r="J7" s="276" t="str">
        <f>VLOOKUP(H7,'пр.взв.'!B9:E72,3,FALSE)</f>
        <v>84 кмс</v>
      </c>
      <c r="K7" s="276" t="str">
        <f>VLOOKUP(H7,'пр.взв.'!B9:E72,4,FALSE)</f>
        <v>УВД по ХМАО-Югра</v>
      </c>
      <c r="L7" s="168"/>
      <c r="M7" s="72"/>
    </row>
    <row r="8" spans="1:13" ht="16.5" thickBot="1">
      <c r="A8" s="264"/>
      <c r="B8" s="273"/>
      <c r="C8" s="273"/>
      <c r="D8" s="273"/>
      <c r="E8" s="158"/>
      <c r="F8" s="144"/>
      <c r="G8" s="2"/>
      <c r="H8" s="275"/>
      <c r="I8" s="277"/>
      <c r="J8" s="277"/>
      <c r="K8" s="277"/>
      <c r="L8" s="169"/>
      <c r="M8" s="72"/>
    </row>
    <row r="9" spans="1:13" ht="15.75">
      <c r="A9" s="271">
        <v>9</v>
      </c>
      <c r="B9" s="272" t="str">
        <f>VLOOKUP(A9,'пр.взв.'!B9:C72,2,FALSE)</f>
        <v>ИЛЬИН Николай Викторович</v>
      </c>
      <c r="C9" s="272" t="str">
        <f>VLOOKUP(A9,'пр.взв.'!B5:G68,3,FALSE)</f>
        <v>07.12.71 кмс</v>
      </c>
      <c r="D9" s="272" t="str">
        <f>VLOOKUP(A9,'пр.взв.'!B5:G68,4,FALSE)</f>
        <v>УВД по Пензенской обл.</v>
      </c>
      <c r="E9" s="158"/>
      <c r="F9" s="146"/>
      <c r="G9" s="2"/>
      <c r="H9" s="274">
        <v>10</v>
      </c>
      <c r="I9" s="269" t="str">
        <f>VLOOKUP(H9,'пр.взв.'!B11:C74,2,FALSE)</f>
        <v>ШАГЖЫ Роман Александрович</v>
      </c>
      <c r="J9" s="269" t="str">
        <f>VLOOKUP(H9,'пр.взв.'!B11:E74,3,FALSE)</f>
        <v>15.03.84 кмс</v>
      </c>
      <c r="K9" s="269" t="str">
        <f>VLOOKUP(H9,'пр.взв.'!B11:E74,4,FALSE)</f>
        <v>МВД по Р. Тыва</v>
      </c>
      <c r="L9" s="169"/>
      <c r="M9" s="73"/>
    </row>
    <row r="10" spans="1:13" ht="15.75">
      <c r="A10" s="263"/>
      <c r="B10" s="273"/>
      <c r="C10" s="273"/>
      <c r="D10" s="273"/>
      <c r="E10" s="147"/>
      <c r="F10" s="148"/>
      <c r="G10" s="2"/>
      <c r="H10" s="275"/>
      <c r="I10" s="270"/>
      <c r="J10" s="270"/>
      <c r="K10" s="270"/>
      <c r="L10" s="170"/>
      <c r="M10" s="74"/>
    </row>
    <row r="11" spans="1:13" ht="15.75">
      <c r="A11" s="263">
        <v>25</v>
      </c>
      <c r="B11" s="270" t="str">
        <f>VLOOKUP(A11,'пр.взв.'!B11:C74,2,FALSE)</f>
        <v>ГОНОВ Азамат Мухамедович</v>
      </c>
      <c r="C11" s="270" t="str">
        <f>VLOOKUP(A11,'пр.взв.'!B5:G68,3,FALSE)</f>
        <v>26.05.79 кмс</v>
      </c>
      <c r="D11" s="270" t="str">
        <f>VLOOKUP(A11,'пр.взв.'!B5:G68,4,FALSE)</f>
        <v>МВД по КЧР</v>
      </c>
      <c r="E11" s="149"/>
      <c r="F11" s="148"/>
      <c r="G11" s="2"/>
      <c r="H11" s="267">
        <v>26</v>
      </c>
      <c r="I11" s="276" t="str">
        <f>VLOOKUP(H11,'пр.взв.'!B13:C76,2,FALSE)</f>
        <v>БОГАТЫРЕВ Халжимурад Мусаевич</v>
      </c>
      <c r="J11" s="276" t="str">
        <f>VLOOKUP(H11,'пр.взв.'!B13:E76,3,FALSE)</f>
        <v>18.04.88 кмс</v>
      </c>
      <c r="K11" s="276" t="str">
        <f>VLOOKUP(H11,'пр.взв.'!B13:E76,4,FALSE)</f>
        <v>МВД по Р. Ингушетия</v>
      </c>
      <c r="L11" s="167"/>
      <c r="M11" s="75"/>
    </row>
    <row r="12" spans="1:13" ht="16.5" thickBot="1">
      <c r="A12" s="264"/>
      <c r="B12" s="273"/>
      <c r="C12" s="273"/>
      <c r="D12" s="273"/>
      <c r="E12" s="145"/>
      <c r="F12" s="148"/>
      <c r="G12" s="3"/>
      <c r="H12" s="275"/>
      <c r="I12" s="277"/>
      <c r="J12" s="277"/>
      <c r="K12" s="277"/>
      <c r="L12" s="167"/>
      <c r="M12" s="75"/>
    </row>
    <row r="13" spans="1:14" ht="15.75">
      <c r="A13" s="271">
        <v>5</v>
      </c>
      <c r="B13" s="272" t="str">
        <f>VLOOKUP(A13,'пр.взв.'!B13:C76,2,FALSE)</f>
        <v>ПАВЛОВ Вячеслав Александрович</v>
      </c>
      <c r="C13" s="272" t="str">
        <f>VLOOKUP(A13,'пр.взв.'!B5:G68,3,FALSE)</f>
        <v>11.07.87 мс</v>
      </c>
      <c r="D13" s="272" t="str">
        <f>VLOOKUP(A13,'пр.взв.'!B5:G68,4,FALSE)</f>
        <v>ГУВД по Краснодарскому краю</v>
      </c>
      <c r="E13" s="145"/>
      <c r="F13" s="148"/>
      <c r="G13" s="5"/>
      <c r="H13" s="274">
        <v>6</v>
      </c>
      <c r="I13" s="269" t="str">
        <f>VLOOKUP(H13,'пр.взв.'!B15:C78,2,FALSE)</f>
        <v>ФИЛИПОВ Сергей Станиславович</v>
      </c>
      <c r="J13" s="269" t="str">
        <f>VLOOKUP(H13,'пр.взв.'!B15:E78,3,FALSE)</f>
        <v>08.08.84 мсмк</v>
      </c>
      <c r="K13" s="269" t="str">
        <f>VLOOKUP(H13,'пр.взв.'!B15:E78,4,FALSE)</f>
        <v>ГУВД по г. Москве</v>
      </c>
      <c r="L13" s="167"/>
      <c r="M13" s="75"/>
      <c r="N13" s="77"/>
    </row>
    <row r="14" spans="1:14" ht="15.75">
      <c r="A14" s="263"/>
      <c r="B14" s="273"/>
      <c r="C14" s="273"/>
      <c r="D14" s="273"/>
      <c r="E14" s="149"/>
      <c r="F14" s="148"/>
      <c r="G14" s="2"/>
      <c r="H14" s="275"/>
      <c r="I14" s="270"/>
      <c r="J14" s="270"/>
      <c r="K14" s="270"/>
      <c r="L14" s="168"/>
      <c r="M14" s="74"/>
      <c r="N14" s="75"/>
    </row>
    <row r="15" spans="1:14" ht="15.75">
      <c r="A15" s="263">
        <v>21</v>
      </c>
      <c r="B15" s="270" t="str">
        <f>VLOOKUP(A15,'пр.взв.'!B15:C78,2,FALSE)</f>
        <v>АЛЯМКИН Василий Григорьевич</v>
      </c>
      <c r="C15" s="270" t="str">
        <f>VLOOKUP(A15,'пр.взв.'!B5:G68,3,FALSE)</f>
        <v>20.03.81 мсмк</v>
      </c>
      <c r="D15" s="270" t="str">
        <f>VLOOKUP(A15,'пр.взв.'!B5:G68,4,FALSE)</f>
        <v>ГУВД по г. Москве</v>
      </c>
      <c r="E15" s="157"/>
      <c r="F15" s="148"/>
      <c r="G15" s="2"/>
      <c r="H15" s="267">
        <v>22</v>
      </c>
      <c r="I15" s="276" t="str">
        <f>VLOOKUP(H15,'пр.взв.'!B17:C80,2,FALSE)</f>
        <v>ЛУТФУЛЛИН Рафис Рафикович</v>
      </c>
      <c r="J15" s="276" t="str">
        <f>VLOOKUP(H15,'пр.взв.'!B17:E80,3,FALSE)</f>
        <v>01.03.76 кмс</v>
      </c>
      <c r="K15" s="276" t="str">
        <f>VLOOKUP(H15,'пр.взв.'!B17:E80,4,FALSE)</f>
        <v>УВД по Оренбургской обл.</v>
      </c>
      <c r="L15" s="169"/>
      <c r="M15" s="74"/>
      <c r="N15" s="75"/>
    </row>
    <row r="16" spans="1:14" ht="16.5" thickBot="1">
      <c r="A16" s="264"/>
      <c r="B16" s="273"/>
      <c r="C16" s="273"/>
      <c r="D16" s="273"/>
      <c r="E16" s="158"/>
      <c r="F16" s="160"/>
      <c r="G16" s="2"/>
      <c r="H16" s="275"/>
      <c r="I16" s="277"/>
      <c r="J16" s="277"/>
      <c r="K16" s="277"/>
      <c r="L16" s="169"/>
      <c r="M16" s="76"/>
      <c r="N16" s="75"/>
    </row>
    <row r="17" spans="1:14" ht="15.75">
      <c r="A17" s="271">
        <v>13</v>
      </c>
      <c r="B17" s="272" t="str">
        <f>VLOOKUP(A17,'пр.взв.'!B17:C80,2,FALSE)</f>
        <v>ХАНГАЛОВ Данил Альбертович</v>
      </c>
      <c r="C17" s="272" t="str">
        <f>VLOOKUP(A17,'пр.взв.'!B5:G68,3,FALSE)</f>
        <v>21.02.80 мс</v>
      </c>
      <c r="D17" s="272" t="str">
        <f>VLOOKUP(A17,'пр.взв.'!B5:G68,4,FALSE)</f>
        <v>МВД по Р. Бурятия</v>
      </c>
      <c r="E17" s="158"/>
      <c r="F17" s="144"/>
      <c r="G17" s="2"/>
      <c r="H17" s="274">
        <v>14</v>
      </c>
      <c r="I17" s="269" t="str">
        <f>VLOOKUP(H17,'пр.взв.'!B19:C82,2,FALSE)</f>
        <v>ГИБАДУЛЛИН Тимур Рашидоич</v>
      </c>
      <c r="J17" s="269" t="str">
        <f>VLOOKUP(H17,'пр.взв.'!B19:E82,3,FALSE)</f>
        <v>17.05..85 мс</v>
      </c>
      <c r="K17" s="269" t="str">
        <f>VLOOKUP(H17,'пр.взв.'!B19:E82,4,FALSE)</f>
        <v>МВД по Р. Башкортостан</v>
      </c>
      <c r="L17" s="169"/>
      <c r="M17" s="72"/>
      <c r="N17" s="75"/>
    </row>
    <row r="18" spans="1:14" ht="15.75">
      <c r="A18" s="263"/>
      <c r="B18" s="273"/>
      <c r="C18" s="273"/>
      <c r="D18" s="273"/>
      <c r="E18" s="147">
        <v>13</v>
      </c>
      <c r="F18" s="144"/>
      <c r="G18" s="2"/>
      <c r="H18" s="275"/>
      <c r="I18" s="270"/>
      <c r="J18" s="270"/>
      <c r="K18" s="270"/>
      <c r="L18" s="170">
        <v>14</v>
      </c>
      <c r="M18" s="72"/>
      <c r="N18" s="75"/>
    </row>
    <row r="19" spans="1:14" ht="15.75">
      <c r="A19" s="263">
        <v>29</v>
      </c>
      <c r="B19" s="265" t="e">
        <f>VLOOKUP(A19,'пр.взв.'!B19:C82,2,FALSE)</f>
        <v>#N/A</v>
      </c>
      <c r="C19" s="265" t="e">
        <f>VLOOKUP(A19,'пр.взв.'!B5:G68,3,FALSE)</f>
        <v>#N/A</v>
      </c>
      <c r="D19" s="265" t="e">
        <f>VLOOKUP(A19,'пр.взв.'!B5:G68,4,FALSE)</f>
        <v>#N/A</v>
      </c>
      <c r="E19" s="149"/>
      <c r="F19" s="144"/>
      <c r="G19" s="2"/>
      <c r="H19" s="267">
        <v>30</v>
      </c>
      <c r="I19" s="261" t="e">
        <f>VLOOKUP(H19,'пр.взв.'!B21:C84,2,FALSE)</f>
        <v>#N/A</v>
      </c>
      <c r="J19" s="261" t="e">
        <f>VLOOKUP(H19,'пр.взв.'!B21:E84,3,FALSE)</f>
        <v>#N/A</v>
      </c>
      <c r="K19" s="261" t="e">
        <f>VLOOKUP(H19,'пр.взв.'!B21:E84,4,FALSE)</f>
        <v>#N/A</v>
      </c>
      <c r="L19" s="167"/>
      <c r="N19" s="75"/>
    </row>
    <row r="20" spans="1:14" ht="16.5" thickBot="1">
      <c r="A20" s="264"/>
      <c r="B20" s="278"/>
      <c r="C20" s="278"/>
      <c r="D20" s="278"/>
      <c r="E20" s="145"/>
      <c r="F20" s="144"/>
      <c r="G20" s="37"/>
      <c r="H20" s="275"/>
      <c r="I20" s="262"/>
      <c r="J20" s="262"/>
      <c r="K20" s="262"/>
      <c r="L20" s="167"/>
      <c r="N20" s="78"/>
    </row>
    <row r="21" spans="1:14" ht="15.75">
      <c r="A21" s="271">
        <v>3</v>
      </c>
      <c r="B21" s="272" t="str">
        <f>VLOOKUP(A21,'пр.взв.'!B5:C68,2,FALSE)</f>
        <v>ОКИН Александр Александрович</v>
      </c>
      <c r="C21" s="272" t="str">
        <f>VLOOKUP(A21,'пр.взв.'!B5:G68,3,FALSE)</f>
        <v>02.07.82 кмс</v>
      </c>
      <c r="D21" s="272" t="str">
        <f>VLOOKUP(A21,'пр.взв.'!B5:G68,4,FALSE)</f>
        <v>МВД по Р. Мордовия</v>
      </c>
      <c r="E21" s="145"/>
      <c r="F21" s="144"/>
      <c r="G21" s="2"/>
      <c r="H21" s="274">
        <v>4</v>
      </c>
      <c r="I21" s="269" t="str">
        <f>VLOOKUP(H21,'пр.взв.'!B7:C70,2,FALSE)</f>
        <v>АСЫЛГАРЕЕВ Алмаз Якупович</v>
      </c>
      <c r="J21" s="269" t="str">
        <f>VLOOKUP(H21,'пр.взв.'!B7:E70,3,FALSE)</f>
        <v>10.06.86 мс</v>
      </c>
      <c r="K21" s="269" t="str">
        <f>VLOOKUP(H21,'пр.взв.'!B7:E70,4,FALSE)</f>
        <v>УВД по Приморскому краю</v>
      </c>
      <c r="L21" s="167"/>
      <c r="N21" s="75"/>
    </row>
    <row r="22" spans="1:14" ht="15.75">
      <c r="A22" s="263"/>
      <c r="B22" s="273"/>
      <c r="C22" s="273"/>
      <c r="D22" s="273"/>
      <c r="E22" s="149"/>
      <c r="F22" s="144"/>
      <c r="G22" s="2"/>
      <c r="H22" s="275"/>
      <c r="I22" s="270"/>
      <c r="J22" s="270"/>
      <c r="K22" s="270"/>
      <c r="L22" s="167"/>
      <c r="N22" s="75"/>
    </row>
    <row r="23" spans="1:14" ht="15.75">
      <c r="A23" s="263">
        <v>19</v>
      </c>
      <c r="B23" s="270" t="str">
        <f>VLOOKUP(A23,'пр.взв.'!B23:C86,2,FALSE)</f>
        <v>САУШКИН Евгений Витаьевич</v>
      </c>
      <c r="C23" s="270" t="str">
        <f>VLOOKUP(A23,'пр.взв.'!B5:G68,3,FALSE)</f>
        <v>25.04.68 мсмк</v>
      </c>
      <c r="D23" s="270" t="str">
        <f>VLOOKUP(A23,'пр.взв.'!B5:G68,4,FALSE)</f>
        <v>ГУВД по Кемеровской обл.</v>
      </c>
      <c r="E23" s="157"/>
      <c r="F23" s="144"/>
      <c r="G23" s="2"/>
      <c r="H23" s="267">
        <v>20</v>
      </c>
      <c r="I23" s="276" t="str">
        <f>VLOOKUP(H23,'пр.взв.'!B25:C88,2,FALSE)</f>
        <v>УСТЯН Сергей Павликович</v>
      </c>
      <c r="J23" s="276" t="str">
        <f>VLOOKUP(H23,'пр.взв.'!B25:E88,3,FALSE)</f>
        <v>28.11.89 мс</v>
      </c>
      <c r="K23" s="276" t="str">
        <f>VLOOKUP(H23,'пр.взв.'!B25:E88,4,FALSE)</f>
        <v>ГУВД по С.Птб и Ленинградской обл</v>
      </c>
      <c r="L23" s="168"/>
      <c r="M23" s="72"/>
      <c r="N23" s="75"/>
    </row>
    <row r="24" spans="1:14" ht="16.5" thickBot="1">
      <c r="A24" s="264"/>
      <c r="B24" s="273"/>
      <c r="C24" s="273"/>
      <c r="D24" s="273"/>
      <c r="E24" s="158"/>
      <c r="F24" s="144"/>
      <c r="G24" s="2"/>
      <c r="H24" s="275"/>
      <c r="I24" s="277"/>
      <c r="J24" s="277"/>
      <c r="K24" s="277"/>
      <c r="L24" s="169"/>
      <c r="M24" s="72"/>
      <c r="N24" s="75"/>
    </row>
    <row r="25" spans="1:14" ht="15.75">
      <c r="A25" s="271">
        <v>11</v>
      </c>
      <c r="B25" s="272" t="str">
        <f>VLOOKUP(A25,'пр.взв.'!B25:C88,2,FALSE)</f>
        <v>КУЮКОВ Иван Сергеевич</v>
      </c>
      <c r="C25" s="272" t="str">
        <f>VLOOKUP(A25,'пр.взв.'!B5:G68,3,FALSE)</f>
        <v>02.11.87 мс</v>
      </c>
      <c r="D25" s="272" t="str">
        <f>VLOOKUP(A25,'пр.взв.'!B5:G68,4,FALSE)</f>
        <v>МВД по Р. Алтай</v>
      </c>
      <c r="E25" s="158"/>
      <c r="F25" s="146"/>
      <c r="G25" s="2"/>
      <c r="H25" s="274">
        <v>12</v>
      </c>
      <c r="I25" s="269" t="str">
        <f>VLOOKUP(H25,'пр.взв.'!B27:C90,2,FALSE)</f>
        <v>КРУПСКИЙ Константин Иванович</v>
      </c>
      <c r="J25" s="269" t="str">
        <f>VLOOKUP(H25,'пр.взв.'!B27:E90,3,FALSE)</f>
        <v>01.09.86 мс</v>
      </c>
      <c r="K25" s="269" t="str">
        <f>VLOOKUP(H25,'пр.взв.'!B27:E90,4,FALSE)</f>
        <v>ГУВД по Красноярскому краю</v>
      </c>
      <c r="L25" s="169"/>
      <c r="M25" s="73"/>
      <c r="N25" s="75"/>
    </row>
    <row r="26" spans="1:14" ht="15.75">
      <c r="A26" s="263"/>
      <c r="B26" s="273"/>
      <c r="C26" s="273"/>
      <c r="D26" s="273"/>
      <c r="E26" s="147"/>
      <c r="F26" s="148"/>
      <c r="G26" s="2"/>
      <c r="H26" s="275"/>
      <c r="I26" s="270"/>
      <c r="J26" s="270"/>
      <c r="K26" s="270"/>
      <c r="L26" s="170"/>
      <c r="M26" s="74"/>
      <c r="N26" s="75"/>
    </row>
    <row r="27" spans="1:14" ht="15.75">
      <c r="A27" s="263">
        <v>27</v>
      </c>
      <c r="B27" s="270" t="str">
        <f>VLOOKUP(A27,'пр.взв.'!B27:C90,2,FALSE)</f>
        <v>КИРХЛЕРОВ Фарид Кихриманович</v>
      </c>
      <c r="C27" s="270" t="str">
        <f>VLOOKUP(A27,'пр.взв.'!B5:G68,3,FALSE)</f>
        <v>31.08.89 кмс</v>
      </c>
      <c r="D27" s="270" t="str">
        <f>VLOOKUP(A27,'пр.взв.'!B5:G68,4,FALSE)</f>
        <v>МВД по Р. Дагестан</v>
      </c>
      <c r="E27" s="149"/>
      <c r="F27" s="148"/>
      <c r="G27" s="2"/>
      <c r="H27" s="267">
        <v>28</v>
      </c>
      <c r="I27" s="276" t="str">
        <f>VLOOKUP(H27,'пр.взв.'!B29:C92,2,FALSE)</f>
        <v>САРЫЧЕВ Артем Кириллович</v>
      </c>
      <c r="J27" s="276" t="str">
        <f>VLOOKUP(H27,'пр.взв.'!B29:E92,3,FALSE)</f>
        <v>06.02.86 мс</v>
      </c>
      <c r="K27" s="276" t="str">
        <f>VLOOKUP(H27,'пр.взв.'!B29:E92,4,FALSE)</f>
        <v>ГУВД по Нижегородской обл.</v>
      </c>
      <c r="L27" s="167"/>
      <c r="M27" s="75"/>
      <c r="N27" s="75"/>
    </row>
    <row r="28" spans="1:14" ht="16.5" thickBot="1">
      <c r="A28" s="264"/>
      <c r="B28" s="273"/>
      <c r="C28" s="273"/>
      <c r="D28" s="273"/>
      <c r="E28" s="145"/>
      <c r="F28" s="148"/>
      <c r="G28" s="2"/>
      <c r="H28" s="275"/>
      <c r="I28" s="277"/>
      <c r="J28" s="277"/>
      <c r="K28" s="277"/>
      <c r="L28" s="167"/>
      <c r="M28" s="75"/>
      <c r="N28" s="75"/>
    </row>
    <row r="29" spans="1:14" ht="15.75">
      <c r="A29" s="271">
        <v>7</v>
      </c>
      <c r="B29" s="272" t="str">
        <f>VLOOKUP(A29,'пр.взв.'!B5:C68,2,FALSE)</f>
        <v>СМОЛИН Олег Иванович</v>
      </c>
      <c r="C29" s="272" t="str">
        <f>VLOOKUP(A29,'пр.взв.'!B5:G68,3,FALSE)</f>
        <v>1904.82 мс</v>
      </c>
      <c r="D29" s="272" t="str">
        <f>VLOOKUP(A29,'пр.взв.'!B5:G68,4,FALSE)</f>
        <v>ГУВД по Свердловской обл.</v>
      </c>
      <c r="E29" s="145"/>
      <c r="F29" s="148"/>
      <c r="G29" s="79"/>
      <c r="H29" s="274">
        <v>8</v>
      </c>
      <c r="I29" s="269" t="str">
        <f>VLOOKUP(H29,'пр.взв.'!B7:C70,2,FALSE)</f>
        <v>КАРАМЧАКОВ Аймир Романович</v>
      </c>
      <c r="J29" s="269" t="str">
        <f>VLOOKUP(H29,'пр.взв.'!B7:E70,3,FALSE)</f>
        <v>19.02.84 кмс</v>
      </c>
      <c r="K29" s="269" t="str">
        <f>VLOOKUP(H29,'пр.взв.'!B7:E70,4,FALSE)</f>
        <v>МВД по Р. Хакасия</v>
      </c>
      <c r="L29" s="167"/>
      <c r="M29" s="75"/>
      <c r="N29" s="78"/>
    </row>
    <row r="30" spans="1:13" ht="15.75">
      <c r="A30" s="263"/>
      <c r="B30" s="273"/>
      <c r="C30" s="273"/>
      <c r="D30" s="273"/>
      <c r="E30" s="149"/>
      <c r="F30" s="148"/>
      <c r="G30" s="2"/>
      <c r="H30" s="275"/>
      <c r="I30" s="270"/>
      <c r="J30" s="270"/>
      <c r="K30" s="270"/>
      <c r="L30" s="167"/>
      <c r="M30" s="75"/>
    </row>
    <row r="31" spans="1:13" ht="15.75">
      <c r="A31" s="263">
        <v>23</v>
      </c>
      <c r="B31" s="270" t="str">
        <f>VLOOKUP(A31,'пр.взв.'!B31:C94,2,FALSE)</f>
        <v>ИЗОТОВ Артем Николаевич</v>
      </c>
      <c r="C31" s="270" t="str">
        <f>VLOOKUP(A31,'пр.взв.'!B5:G68,3,FALSE)</f>
        <v>02.10.86 кмс</v>
      </c>
      <c r="D31" s="270" t="str">
        <f>VLOOKUP(A31,'пр.взв.'!B5:G68,4,FALSE)</f>
        <v>УВД по Архангелькой обл.</v>
      </c>
      <c r="E31" s="157"/>
      <c r="F31" s="148"/>
      <c r="G31" s="2"/>
      <c r="H31" s="267">
        <v>24</v>
      </c>
      <c r="I31" s="276" t="str">
        <f>VLOOKUP(H31,'пр.взв.'!B33:C96,2,FALSE)</f>
        <v>НИГМАТОВ Рустам Сафарходжиевич</v>
      </c>
      <c r="J31" s="276" t="str">
        <f>VLOOKUP(H31,'пр.взв.'!B33:E96,3,FALSE)</f>
        <v>10.12.85 кмс</v>
      </c>
      <c r="K31" s="276" t="str">
        <f>VLOOKUP(H31,'пр.взв.'!B33:E96,4,FALSE)</f>
        <v>УВД по Орловскй обл.</v>
      </c>
      <c r="L31" s="168"/>
      <c r="M31" s="74"/>
    </row>
    <row r="32" spans="1:13" ht="16.5" thickBot="1">
      <c r="A32" s="264"/>
      <c r="B32" s="273"/>
      <c r="C32" s="273"/>
      <c r="D32" s="273"/>
      <c r="E32" s="158"/>
      <c r="F32" s="160"/>
      <c r="G32" s="2"/>
      <c r="H32" s="275"/>
      <c r="I32" s="277"/>
      <c r="J32" s="277"/>
      <c r="K32" s="277"/>
      <c r="L32" s="169"/>
      <c r="M32" s="76"/>
    </row>
    <row r="33" spans="1:13" ht="15.75">
      <c r="A33" s="271">
        <v>15</v>
      </c>
      <c r="B33" s="272" t="str">
        <f>VLOOKUP(A33,'пр.взв.'!B33:C96,2,FALSE)</f>
        <v>КАЗАРЯН Аршак Володяевич</v>
      </c>
      <c r="C33" s="272" t="str">
        <f>VLOOKUP(A33,'пр.взв.'!B5:G68,3,FALSE)</f>
        <v>29.01.79 мсмк</v>
      </c>
      <c r="D33" s="272" t="str">
        <f>VLOOKUP(A33,'пр.взв.'!B5:G68,4,FALSE)</f>
        <v>ГУВД по Пермскому краю</v>
      </c>
      <c r="E33" s="158"/>
      <c r="F33" s="144"/>
      <c r="G33" s="2"/>
      <c r="H33" s="274">
        <v>16</v>
      </c>
      <c r="I33" s="269" t="str">
        <f>VLOOKUP(H33,'пр.взв.'!B35:C98,2,FALSE)</f>
        <v>КОЛОДЕЗНИКОВ Дмитрий Семенович</v>
      </c>
      <c r="J33" s="269" t="str">
        <f>VLOOKUP(H33,'пр.взв.'!B35:E98,3,FALSE)</f>
        <v>16.09.84 кмс</v>
      </c>
      <c r="K33" s="269" t="str">
        <f>VLOOKUP(H33,'пр.взв.'!B35:E98,4,FALSE)</f>
        <v>МВД по Р. Саха (Якутия)</v>
      </c>
      <c r="L33" s="169"/>
      <c r="M33" s="72"/>
    </row>
    <row r="34" spans="1:13" ht="15.75">
      <c r="A34" s="263"/>
      <c r="B34" s="273"/>
      <c r="C34" s="273"/>
      <c r="D34" s="273"/>
      <c r="E34" s="147">
        <v>15</v>
      </c>
      <c r="F34" s="144"/>
      <c r="G34" s="2"/>
      <c r="H34" s="275"/>
      <c r="I34" s="270"/>
      <c r="J34" s="270"/>
      <c r="K34" s="270"/>
      <c r="L34" s="170">
        <v>16</v>
      </c>
      <c r="M34" s="72"/>
    </row>
    <row r="35" spans="1:12" ht="15.75">
      <c r="A35" s="263">
        <v>31</v>
      </c>
      <c r="B35" s="265" t="e">
        <f>VLOOKUP(A35,'пр.взв.'!B35:C98,2,FALSE)</f>
        <v>#N/A</v>
      </c>
      <c r="C35" s="265" t="e">
        <f>VLOOKUP(A35,'пр.взв.'!B5:G68,3,FALSE)</f>
        <v>#N/A</v>
      </c>
      <c r="D35" s="265" t="e">
        <f>VLOOKUP(A35,'пр.взв.'!B5:G68,4,FALSE)</f>
        <v>#N/A</v>
      </c>
      <c r="E35" s="149"/>
      <c r="F35" s="144"/>
      <c r="G35" s="2"/>
      <c r="H35" s="267">
        <v>32</v>
      </c>
      <c r="I35" s="261" t="e">
        <f>VLOOKUP(H35,'пр.взв.'!B37:C100,2,FALSE)</f>
        <v>#N/A</v>
      </c>
      <c r="J35" s="261" t="e">
        <f>VLOOKUP(H35,'пр.взв.'!B37:E100,3,FALSE)</f>
        <v>#N/A</v>
      </c>
      <c r="K35" s="261" t="e">
        <f>VLOOKUP(H35,'пр.взв.'!B37:E100,4,FALSE)</f>
        <v>#N/A</v>
      </c>
      <c r="L35" s="167"/>
    </row>
    <row r="36" spans="1:12" ht="13.5" customHeight="1" thickBot="1">
      <c r="A36" s="264"/>
      <c r="B36" s="266"/>
      <c r="C36" s="266"/>
      <c r="D36" s="266"/>
      <c r="E36" s="150"/>
      <c r="F36" s="161"/>
      <c r="H36" s="268"/>
      <c r="I36" s="262"/>
      <c r="J36" s="262"/>
      <c r="K36" s="262"/>
      <c r="L36" s="167"/>
    </row>
    <row r="37" spans="1:16" ht="15.75">
      <c r="A37" s="1"/>
      <c r="B37" s="1"/>
      <c r="C37" s="1"/>
      <c r="E37" s="145"/>
      <c r="F37" s="144"/>
      <c r="G37" s="2"/>
      <c r="L37" s="167"/>
      <c r="P37" s="24"/>
    </row>
    <row r="38" spans="1:16" ht="12.75">
      <c r="A38" s="30" t="s">
        <v>2</v>
      </c>
      <c r="B38" s="7"/>
      <c r="C38" s="21"/>
      <c r="D38" s="8"/>
      <c r="E38" s="150"/>
      <c r="F38" s="161"/>
      <c r="H38" s="30" t="s">
        <v>3</v>
      </c>
      <c r="I38" s="7"/>
      <c r="J38" s="21"/>
      <c r="K38" s="87"/>
      <c r="L38" s="151"/>
      <c r="M38" s="18"/>
      <c r="N38" s="7"/>
      <c r="O38" s="7"/>
      <c r="P38" s="7"/>
    </row>
    <row r="39" spans="1:16" ht="12.75">
      <c r="A39" s="1"/>
      <c r="B39" s="7"/>
      <c r="C39" s="18"/>
      <c r="E39" s="150"/>
      <c r="F39" s="161"/>
      <c r="I39" s="7"/>
      <c r="J39" s="18"/>
      <c r="K39" s="7"/>
      <c r="L39" s="151"/>
      <c r="M39" s="7"/>
      <c r="N39" s="7"/>
      <c r="O39" s="7"/>
      <c r="P39" s="7"/>
    </row>
    <row r="40" spans="2:16" ht="12.75">
      <c r="B40" s="12"/>
      <c r="C40" s="14"/>
      <c r="D40" s="13"/>
      <c r="E40" s="150"/>
      <c r="F40" s="161"/>
      <c r="I40" s="12"/>
      <c r="J40" s="14"/>
      <c r="K40" s="13"/>
      <c r="L40" s="150"/>
      <c r="N40" s="7"/>
      <c r="O40" s="7"/>
      <c r="P40" s="7"/>
    </row>
    <row r="41" spans="2:16" ht="12.75">
      <c r="B41" s="7"/>
      <c r="C41" s="17"/>
      <c r="D41" s="8"/>
      <c r="E41" s="150"/>
      <c r="F41" s="161"/>
      <c r="I41" s="7"/>
      <c r="J41" s="17"/>
      <c r="K41" s="8"/>
      <c r="L41" s="150"/>
      <c r="N41" s="7"/>
      <c r="O41" s="7"/>
      <c r="P41" s="7"/>
    </row>
    <row r="42" spans="2:16" ht="12.75">
      <c r="B42" s="7"/>
      <c r="C42" s="17"/>
      <c r="D42" s="19"/>
      <c r="E42" s="151"/>
      <c r="F42" s="161"/>
      <c r="I42" s="7"/>
      <c r="J42" s="17"/>
      <c r="K42" s="19"/>
      <c r="L42" s="151"/>
      <c r="N42" s="7"/>
      <c r="O42" s="7"/>
      <c r="P42" s="7"/>
    </row>
    <row r="43" spans="2:16" ht="12.75">
      <c r="B43" s="6"/>
      <c r="C43" s="10"/>
      <c r="D43" s="20"/>
      <c r="E43" s="152"/>
      <c r="F43" s="162"/>
      <c r="I43" s="6"/>
      <c r="J43" s="10"/>
      <c r="K43" s="20"/>
      <c r="L43" s="152"/>
      <c r="N43" s="7"/>
      <c r="O43" s="7"/>
      <c r="P43" s="7"/>
    </row>
    <row r="44" spans="2:16" ht="12.75">
      <c r="B44" s="7"/>
      <c r="C44" s="16"/>
      <c r="D44" s="17"/>
      <c r="E44" s="153"/>
      <c r="F44" s="162"/>
      <c r="I44" s="7"/>
      <c r="J44" s="16"/>
      <c r="K44" s="17"/>
      <c r="L44" s="153"/>
      <c r="N44" s="7"/>
      <c r="O44" s="7"/>
      <c r="P44" s="7"/>
    </row>
    <row r="45" spans="2:16" ht="12.75">
      <c r="B45" s="7"/>
      <c r="C45" s="13"/>
      <c r="D45" s="10"/>
      <c r="E45" s="154"/>
      <c r="F45" s="162"/>
      <c r="I45" s="7"/>
      <c r="J45" s="13"/>
      <c r="K45" s="10"/>
      <c r="L45" s="154"/>
      <c r="N45" s="7"/>
      <c r="O45" s="7"/>
      <c r="P45" s="7"/>
    </row>
    <row r="46" spans="2:16" ht="12.75">
      <c r="B46" s="7"/>
      <c r="E46" s="154"/>
      <c r="F46" s="162"/>
      <c r="I46" s="7"/>
      <c r="L46" s="154"/>
      <c r="N46" s="7"/>
      <c r="O46" s="7"/>
      <c r="P46" s="7"/>
    </row>
    <row r="47" spans="2:16" ht="12.75">
      <c r="B47" s="7"/>
      <c r="C47" s="8"/>
      <c r="D47" s="13"/>
      <c r="E47" s="154"/>
      <c r="F47" s="164"/>
      <c r="I47" s="7"/>
      <c r="J47" s="8"/>
      <c r="K47" s="13"/>
      <c r="L47" s="154"/>
      <c r="M47" s="86"/>
      <c r="N47" s="7"/>
      <c r="O47" s="7"/>
      <c r="P47" s="7"/>
    </row>
    <row r="48" spans="2:16" ht="12.75">
      <c r="B48" s="12"/>
      <c r="C48" s="14"/>
      <c r="D48" s="13"/>
      <c r="E48" s="154"/>
      <c r="F48" s="165"/>
      <c r="I48" s="12"/>
      <c r="J48" s="14"/>
      <c r="K48" s="13"/>
      <c r="L48" s="154"/>
      <c r="M48" s="77"/>
      <c r="N48" s="7"/>
      <c r="O48" s="7"/>
      <c r="P48" s="7"/>
    </row>
    <row r="49" spans="2:16" ht="12.75">
      <c r="B49" s="7"/>
      <c r="C49" s="17"/>
      <c r="D49" s="8"/>
      <c r="E49" s="154"/>
      <c r="F49" s="163"/>
      <c r="I49" s="7"/>
      <c r="J49" s="17"/>
      <c r="K49" s="8"/>
      <c r="L49" s="154"/>
      <c r="M49" s="75"/>
      <c r="N49" s="7"/>
      <c r="O49" s="7"/>
      <c r="P49" s="7"/>
    </row>
    <row r="50" spans="2:16" ht="12.75">
      <c r="B50" s="7"/>
      <c r="C50" s="18"/>
      <c r="D50" s="19"/>
      <c r="E50" s="154"/>
      <c r="F50" s="163"/>
      <c r="I50" s="7"/>
      <c r="J50" s="18"/>
      <c r="K50" s="19"/>
      <c r="L50" s="154"/>
      <c r="M50" s="75"/>
      <c r="N50" s="7"/>
      <c r="O50" s="7"/>
      <c r="P50" s="7"/>
    </row>
    <row r="51" spans="2:16" ht="12.75">
      <c r="B51" s="6"/>
      <c r="C51" s="9"/>
      <c r="D51" s="20"/>
      <c r="E51" s="155"/>
      <c r="F51" s="163"/>
      <c r="I51" s="6"/>
      <c r="J51" s="9"/>
      <c r="K51" s="20"/>
      <c r="L51" s="85"/>
      <c r="M51" s="75"/>
      <c r="N51" s="7"/>
      <c r="O51" s="7"/>
      <c r="P51" s="7"/>
    </row>
    <row r="52" spans="3:16" ht="12.75">
      <c r="C52" s="16"/>
      <c r="D52" s="17"/>
      <c r="E52" s="156"/>
      <c r="F52" s="163"/>
      <c r="J52" s="16"/>
      <c r="K52" s="17"/>
      <c r="L52" s="21"/>
      <c r="M52" s="75"/>
      <c r="N52" s="7"/>
      <c r="O52" s="7"/>
      <c r="P52" s="7"/>
    </row>
    <row r="53" spans="3:16" ht="12.75">
      <c r="C53" s="13"/>
      <c r="D53" s="10"/>
      <c r="E53" s="151"/>
      <c r="F53" s="166"/>
      <c r="J53" s="13"/>
      <c r="K53" s="10"/>
      <c r="L53" s="18"/>
      <c r="M53" s="78"/>
      <c r="N53" s="7"/>
      <c r="O53" s="7"/>
      <c r="P53" s="7"/>
    </row>
    <row r="54" spans="5:16" ht="12.75">
      <c r="E54" s="150"/>
      <c r="F54" s="162"/>
      <c r="I54" s="7"/>
      <c r="J54" s="7"/>
      <c r="K54" s="7"/>
      <c r="L54" s="7"/>
      <c r="M54" s="7"/>
      <c r="N54" s="7"/>
      <c r="O54" s="7"/>
      <c r="P54" s="7"/>
    </row>
    <row r="55" spans="5:16" ht="12.75">
      <c r="E55" s="162"/>
      <c r="F55" s="162"/>
      <c r="I55" s="7"/>
      <c r="J55" s="7"/>
      <c r="K55" s="7"/>
      <c r="L55" s="7"/>
      <c r="M55" s="7"/>
      <c r="N55" s="7"/>
      <c r="O55" s="7"/>
      <c r="P55" s="7"/>
    </row>
    <row r="56" spans="5:16" ht="12.75">
      <c r="E56" s="162"/>
      <c r="F56" s="162"/>
      <c r="I56" s="7"/>
      <c r="J56" s="7"/>
      <c r="K56" s="7"/>
      <c r="L56" s="7"/>
      <c r="M56" s="7"/>
      <c r="N56" s="7"/>
      <c r="O56" s="7"/>
      <c r="P56" s="7"/>
    </row>
    <row r="57" spans="5:16" ht="12.75">
      <c r="E57" s="162"/>
      <c r="F57" s="162"/>
      <c r="I57" s="7"/>
      <c r="J57" s="7"/>
      <c r="K57" s="7"/>
      <c r="L57" s="7"/>
      <c r="M57" s="7"/>
      <c r="N57" s="7"/>
      <c r="O57" s="7"/>
      <c r="P57" s="7"/>
    </row>
    <row r="58" spans="5:16" ht="12.75">
      <c r="E58" s="162"/>
      <c r="F58" s="162"/>
      <c r="I58" s="7"/>
      <c r="J58" s="7"/>
      <c r="K58" s="7"/>
      <c r="L58" s="7"/>
      <c r="M58" s="7"/>
      <c r="N58" s="7"/>
      <c r="O58" s="7"/>
      <c r="P58" s="7"/>
    </row>
    <row r="59" spans="1:6" ht="12.75">
      <c r="A59" s="25"/>
      <c r="E59" s="162"/>
      <c r="F59" s="162"/>
    </row>
    <row r="60" spans="5:6" ht="12.75">
      <c r="E60" s="162"/>
      <c r="F60" s="162"/>
    </row>
    <row r="61" spans="5:6" ht="12.75">
      <c r="E61" s="162"/>
      <c r="F61" s="16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3">
      <selection activeCell="D4" sqref="D4:F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47" t="str">
        <f>HYPERLINK('[1]реквизиты'!$A$2)</f>
        <v>Чемпионат МВД России по САМОЗАЩИТЕ БЕЗ ОРУЖИЯ, среди МВД, ГУВД, УВД по субъектам РФ</v>
      </c>
      <c r="B1" s="248"/>
      <c r="C1" s="248"/>
      <c r="D1" s="248"/>
      <c r="E1" s="248"/>
      <c r="F1" s="248"/>
      <c r="G1" s="248"/>
      <c r="H1" s="249"/>
    </row>
    <row r="2" spans="1:8" ht="12.75" customHeight="1">
      <c r="A2" s="302" t="str">
        <f>HYPERLINK('[1]реквизиты'!$A$3)</f>
        <v>11-15 февраля 2010 г.     г. Москва</v>
      </c>
      <c r="B2" s="302"/>
      <c r="C2" s="302"/>
      <c r="D2" s="302"/>
      <c r="E2" s="302"/>
      <c r="F2" s="302"/>
      <c r="G2" s="302"/>
      <c r="H2" s="302"/>
    </row>
    <row r="3" spans="1:8" ht="18.75" thickBot="1">
      <c r="A3" s="303" t="s">
        <v>64</v>
      </c>
      <c r="B3" s="303"/>
      <c r="C3" s="303"/>
      <c r="D3" s="303"/>
      <c r="E3" s="303"/>
      <c r="F3" s="303"/>
      <c r="G3" s="303"/>
      <c r="H3" s="303"/>
    </row>
    <row r="4" spans="2:8" ht="18.75" thickBot="1">
      <c r="B4" s="138"/>
      <c r="C4" s="139"/>
      <c r="D4" s="304" t="str">
        <f>HYPERLINK('[3]пр.взв.'!F3)</f>
        <v>в.к. 90  кг</v>
      </c>
      <c r="E4" s="305"/>
      <c r="F4" s="306"/>
      <c r="G4" s="139"/>
      <c r="H4" s="139"/>
    </row>
    <row r="5" spans="1:8" ht="18.75" thickBot="1">
      <c r="A5" s="139"/>
      <c r="B5" s="139"/>
      <c r="C5" s="139"/>
      <c r="D5" s="139"/>
      <c r="E5" s="139"/>
      <c r="F5" s="139"/>
      <c r="G5" s="139"/>
      <c r="H5" s="139"/>
    </row>
    <row r="6" spans="1:10" ht="12.75" customHeight="1">
      <c r="A6" s="299" t="s">
        <v>65</v>
      </c>
      <c r="B6" s="292" t="e">
        <f>VLOOKUP(J6,'пр.взв.'!B6:G133,2,FALSE)</f>
        <v>#N/A</v>
      </c>
      <c r="C6" s="292"/>
      <c r="D6" s="292"/>
      <c r="E6" s="292"/>
      <c r="F6" s="292"/>
      <c r="G6" s="292"/>
      <c r="H6" s="285" t="e">
        <f>VLOOKUP(J6,'пр.взв.'!B6:G133,3,FALSE)</f>
        <v>#N/A</v>
      </c>
      <c r="I6" s="139"/>
      <c r="J6" s="143">
        <v>0</v>
      </c>
    </row>
    <row r="7" spans="1:10" ht="12.75" customHeight="1">
      <c r="A7" s="300"/>
      <c r="B7" s="293"/>
      <c r="C7" s="293"/>
      <c r="D7" s="293"/>
      <c r="E7" s="293"/>
      <c r="F7" s="293"/>
      <c r="G7" s="293"/>
      <c r="H7" s="294"/>
      <c r="I7" s="139"/>
      <c r="J7" s="143"/>
    </row>
    <row r="8" spans="1:10" ht="12.75" customHeight="1">
      <c r="A8" s="300"/>
      <c r="B8" s="295" t="e">
        <f>VLOOKUP(J6,'пр.взв.'!B6:G133,4,FALSE)</f>
        <v>#N/A</v>
      </c>
      <c r="C8" s="295"/>
      <c r="D8" s="295"/>
      <c r="E8" s="295"/>
      <c r="F8" s="295"/>
      <c r="G8" s="295"/>
      <c r="H8" s="294"/>
      <c r="I8" s="139"/>
      <c r="J8" s="143"/>
    </row>
    <row r="9" spans="1:10" ht="13.5" customHeight="1" thickBot="1">
      <c r="A9" s="301"/>
      <c r="B9" s="287"/>
      <c r="C9" s="287"/>
      <c r="D9" s="287"/>
      <c r="E9" s="287"/>
      <c r="F9" s="287"/>
      <c r="G9" s="287"/>
      <c r="H9" s="288"/>
      <c r="I9" s="139"/>
      <c r="J9" s="143"/>
    </row>
    <row r="10" spans="1:10" ht="18.75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43"/>
    </row>
    <row r="11" spans="1:10" ht="12.75" customHeight="1">
      <c r="A11" s="296" t="s">
        <v>66</v>
      </c>
      <c r="B11" s="292" t="e">
        <f>VLOOKUP(J11,'пр.взв.'!B6:G133,2,FALSE)</f>
        <v>#N/A</v>
      </c>
      <c r="C11" s="292"/>
      <c r="D11" s="292"/>
      <c r="E11" s="292"/>
      <c r="F11" s="292"/>
      <c r="G11" s="292"/>
      <c r="H11" s="285" t="e">
        <f>VLOOKUP(J11,'пр.взв.'!B6:G133,3,FALSE)</f>
        <v>#N/A</v>
      </c>
      <c r="I11" s="139"/>
      <c r="J11" s="143">
        <v>0</v>
      </c>
    </row>
    <row r="12" spans="1:10" ht="12.75" customHeight="1">
      <c r="A12" s="297"/>
      <c r="B12" s="293"/>
      <c r="C12" s="293"/>
      <c r="D12" s="293"/>
      <c r="E12" s="293"/>
      <c r="F12" s="293"/>
      <c r="G12" s="293"/>
      <c r="H12" s="294"/>
      <c r="I12" s="139"/>
      <c r="J12" s="143"/>
    </row>
    <row r="13" spans="1:10" ht="12.75" customHeight="1">
      <c r="A13" s="297"/>
      <c r="B13" s="295" t="e">
        <f>VLOOKUP(J11,'пр.взв.'!B6:G133,4,FALSE)</f>
        <v>#N/A</v>
      </c>
      <c r="C13" s="295"/>
      <c r="D13" s="295"/>
      <c r="E13" s="295"/>
      <c r="F13" s="295"/>
      <c r="G13" s="295"/>
      <c r="H13" s="294"/>
      <c r="I13" s="139"/>
      <c r="J13" s="143"/>
    </row>
    <row r="14" spans="1:10" ht="13.5" customHeight="1" thickBot="1">
      <c r="A14" s="298"/>
      <c r="B14" s="287"/>
      <c r="C14" s="287"/>
      <c r="D14" s="287"/>
      <c r="E14" s="287"/>
      <c r="F14" s="287"/>
      <c r="G14" s="287"/>
      <c r="H14" s="288"/>
      <c r="I14" s="139"/>
      <c r="J14" s="143"/>
    </row>
    <row r="15" spans="1:10" ht="18.75" thickBot="1">
      <c r="A15" s="139"/>
      <c r="B15" s="139"/>
      <c r="C15" s="139"/>
      <c r="D15" s="139"/>
      <c r="E15" s="139"/>
      <c r="F15" s="139"/>
      <c r="G15" s="139"/>
      <c r="H15" s="139"/>
      <c r="I15" s="139"/>
      <c r="J15" s="143"/>
    </row>
    <row r="16" spans="1:10" ht="12.75" customHeight="1">
      <c r="A16" s="289" t="s">
        <v>67</v>
      </c>
      <c r="B16" s="292" t="str">
        <f>VLOOKUP(J16,'пр.взв.'!B6:G133,2,FALSE)</f>
        <v>САРЫЧЕВ Артем Кириллович</v>
      </c>
      <c r="C16" s="292"/>
      <c r="D16" s="292"/>
      <c r="E16" s="292"/>
      <c r="F16" s="292"/>
      <c r="G16" s="292"/>
      <c r="H16" s="285" t="str">
        <f>VLOOKUP(J16,'пр.взв.'!B6:G133,3,FALSE)</f>
        <v>06.02.86 мс</v>
      </c>
      <c r="I16" s="139"/>
      <c r="J16" s="143">
        <v>28</v>
      </c>
    </row>
    <row r="17" spans="1:10" ht="12.75" customHeight="1">
      <c r="A17" s="290"/>
      <c r="B17" s="293"/>
      <c r="C17" s="293"/>
      <c r="D17" s="293"/>
      <c r="E17" s="293"/>
      <c r="F17" s="293"/>
      <c r="G17" s="293"/>
      <c r="H17" s="294"/>
      <c r="I17" s="139"/>
      <c r="J17" s="143"/>
    </row>
    <row r="18" spans="1:10" ht="12.75" customHeight="1">
      <c r="A18" s="290"/>
      <c r="B18" s="295" t="str">
        <f>VLOOKUP(J16,'пр.взв.'!B6:G133,4,FALSE)</f>
        <v>ГУВД по Нижегородской обл.</v>
      </c>
      <c r="C18" s="295"/>
      <c r="D18" s="295"/>
      <c r="E18" s="295"/>
      <c r="F18" s="295"/>
      <c r="G18" s="295"/>
      <c r="H18" s="294"/>
      <c r="I18" s="139"/>
      <c r="J18" s="143"/>
    </row>
    <row r="19" spans="1:10" ht="13.5" customHeight="1" thickBot="1">
      <c r="A19" s="291"/>
      <c r="B19" s="287"/>
      <c r="C19" s="287"/>
      <c r="D19" s="287"/>
      <c r="E19" s="287"/>
      <c r="F19" s="287"/>
      <c r="G19" s="287"/>
      <c r="H19" s="288"/>
      <c r="I19" s="139"/>
      <c r="J19" s="143"/>
    </row>
    <row r="20" spans="1:10" ht="18.75" thickBot="1">
      <c r="A20" s="139"/>
      <c r="B20" s="139"/>
      <c r="C20" s="139"/>
      <c r="D20" s="139"/>
      <c r="E20" s="139"/>
      <c r="F20" s="139"/>
      <c r="G20" s="139"/>
      <c r="H20" s="139"/>
      <c r="I20" s="139"/>
      <c r="J20" s="143"/>
    </row>
    <row r="21" spans="1:10" ht="12.75" customHeight="1">
      <c r="A21" s="289" t="s">
        <v>67</v>
      </c>
      <c r="B21" s="292" t="str">
        <f>VLOOKUP(J21,'пр.взв.'!B6:G133,2,FALSE)</f>
        <v>МАЙЫЛОВ Эльчин Джанбала оглы</v>
      </c>
      <c r="C21" s="292"/>
      <c r="D21" s="292"/>
      <c r="E21" s="292"/>
      <c r="F21" s="292"/>
      <c r="G21" s="292"/>
      <c r="H21" s="285" t="str">
        <f>VLOOKUP(J21,'пр.взв.'!B7:G138,3,FALSE)</f>
        <v>20.10.81 мс</v>
      </c>
      <c r="I21" s="139"/>
      <c r="J21" s="143">
        <v>2</v>
      </c>
    </row>
    <row r="22" spans="1:10" ht="12.75" customHeight="1">
      <c r="A22" s="290"/>
      <c r="B22" s="293"/>
      <c r="C22" s="293"/>
      <c r="D22" s="293"/>
      <c r="E22" s="293"/>
      <c r="F22" s="293"/>
      <c r="G22" s="293"/>
      <c r="H22" s="294"/>
      <c r="I22" s="139"/>
      <c r="J22" s="143"/>
    </row>
    <row r="23" spans="1:9" ht="12.75" customHeight="1">
      <c r="A23" s="290"/>
      <c r="B23" s="295" t="str">
        <f>VLOOKUP(J21,'пр.взв.'!B6:G133,4,FALSE)</f>
        <v>МВД по Р. Татарстан</v>
      </c>
      <c r="C23" s="295"/>
      <c r="D23" s="295"/>
      <c r="E23" s="295"/>
      <c r="F23" s="295"/>
      <c r="G23" s="295"/>
      <c r="H23" s="294"/>
      <c r="I23" s="139"/>
    </row>
    <row r="24" spans="1:9" ht="13.5" customHeight="1" thickBot="1">
      <c r="A24" s="291"/>
      <c r="B24" s="287"/>
      <c r="C24" s="287"/>
      <c r="D24" s="287"/>
      <c r="E24" s="287"/>
      <c r="F24" s="287"/>
      <c r="G24" s="287"/>
      <c r="H24" s="288"/>
      <c r="I24" s="139"/>
    </row>
    <row r="25" spans="1:8" ht="18">
      <c r="A25" s="139"/>
      <c r="B25" s="139"/>
      <c r="C25" s="139"/>
      <c r="D25" s="139"/>
      <c r="E25" s="139"/>
      <c r="F25" s="139"/>
      <c r="G25" s="139"/>
      <c r="H25" s="139"/>
    </row>
    <row r="26" spans="1:8" ht="18">
      <c r="A26" s="139" t="s">
        <v>69</v>
      </c>
      <c r="B26" s="139"/>
      <c r="C26" s="139"/>
      <c r="D26" s="139"/>
      <c r="E26" s="139"/>
      <c r="F26" s="139"/>
      <c r="G26" s="139"/>
      <c r="H26" s="139"/>
    </row>
    <row r="27" ht="13.5" thickBot="1"/>
    <row r="28" spans="1:10" ht="12.75" customHeight="1">
      <c r="A28" s="283" t="e">
        <f>VLOOKUP(J28,'пр.взв.'!B7:G133,6,FALSE)</f>
        <v>#N/A</v>
      </c>
      <c r="B28" s="284"/>
      <c r="C28" s="284"/>
      <c r="D28" s="284"/>
      <c r="E28" s="284"/>
      <c r="F28" s="284"/>
      <c r="G28" s="284"/>
      <c r="H28" s="285"/>
      <c r="J28">
        <v>0</v>
      </c>
    </row>
    <row r="29" spans="1:8" ht="13.5" customHeight="1" thickBot="1">
      <c r="A29" s="286"/>
      <c r="B29" s="287"/>
      <c r="C29" s="287"/>
      <c r="D29" s="287"/>
      <c r="E29" s="287"/>
      <c r="F29" s="287"/>
      <c r="G29" s="287"/>
      <c r="H29" s="288"/>
    </row>
    <row r="32" spans="1:8" ht="18">
      <c r="A32" s="139" t="s">
        <v>68</v>
      </c>
      <c r="B32" s="139"/>
      <c r="C32" s="139"/>
      <c r="D32" s="139"/>
      <c r="E32" s="139"/>
      <c r="F32" s="139"/>
      <c r="G32" s="139"/>
      <c r="H32" s="139"/>
    </row>
    <row r="33" spans="1:8" ht="18">
      <c r="A33" s="139"/>
      <c r="B33" s="139"/>
      <c r="C33" s="139"/>
      <c r="D33" s="139"/>
      <c r="E33" s="139"/>
      <c r="F33" s="139"/>
      <c r="G33" s="139"/>
      <c r="H33" s="139"/>
    </row>
    <row r="34" spans="1:8" ht="18">
      <c r="A34" s="139"/>
      <c r="B34" s="139"/>
      <c r="C34" s="139"/>
      <c r="D34" s="139"/>
      <c r="E34" s="139"/>
      <c r="F34" s="139"/>
      <c r="G34" s="139"/>
      <c r="H34" s="139"/>
    </row>
    <row r="35" spans="1:8" ht="18">
      <c r="A35" s="140"/>
      <c r="B35" s="140"/>
      <c r="C35" s="140"/>
      <c r="D35" s="140"/>
      <c r="E35" s="140"/>
      <c r="F35" s="140"/>
      <c r="G35" s="140"/>
      <c r="H35" s="140"/>
    </row>
    <row r="36" spans="1:8" ht="18">
      <c r="A36" s="141"/>
      <c r="B36" s="141"/>
      <c r="C36" s="141"/>
      <c r="D36" s="141"/>
      <c r="E36" s="141"/>
      <c r="F36" s="141"/>
      <c r="G36" s="141"/>
      <c r="H36" s="141"/>
    </row>
    <row r="37" spans="1:8" ht="18">
      <c r="A37" s="140"/>
      <c r="B37" s="140"/>
      <c r="C37" s="140"/>
      <c r="D37" s="140"/>
      <c r="E37" s="140"/>
      <c r="F37" s="140"/>
      <c r="G37" s="140"/>
      <c r="H37" s="140"/>
    </row>
    <row r="38" spans="1:8" ht="18">
      <c r="A38" s="142"/>
      <c r="B38" s="142"/>
      <c r="C38" s="142"/>
      <c r="D38" s="142"/>
      <c r="E38" s="142"/>
      <c r="F38" s="142"/>
      <c r="G38" s="142"/>
      <c r="H38" s="142"/>
    </row>
    <row r="39" spans="1:8" ht="18">
      <c r="A39" s="140"/>
      <c r="B39" s="140"/>
      <c r="C39" s="140"/>
      <c r="D39" s="140"/>
      <c r="E39" s="140"/>
      <c r="F39" s="140"/>
      <c r="G39" s="140"/>
      <c r="H39" s="140"/>
    </row>
    <row r="40" spans="1:8" ht="18">
      <c r="A40" s="142"/>
      <c r="B40" s="142"/>
      <c r="C40" s="142"/>
      <c r="D40" s="142"/>
      <c r="E40" s="142"/>
      <c r="F40" s="142"/>
      <c r="G40" s="142"/>
      <c r="H40" s="142"/>
    </row>
    <row r="41" spans="1:8" ht="18">
      <c r="A41" s="140"/>
      <c r="B41" s="140"/>
      <c r="C41" s="140"/>
      <c r="D41" s="140"/>
      <c r="E41" s="140"/>
      <c r="F41" s="140"/>
      <c r="G41" s="140"/>
      <c r="H41" s="140"/>
    </row>
    <row r="42" spans="1:8" ht="18">
      <c r="A42" s="142"/>
      <c r="B42" s="142"/>
      <c r="C42" s="142"/>
      <c r="D42" s="142"/>
      <c r="E42" s="142"/>
      <c r="F42" s="142"/>
      <c r="G42" s="142"/>
      <c r="H42" s="142"/>
    </row>
    <row r="43" spans="1:8" ht="18">
      <c r="A43" s="140"/>
      <c r="B43" s="140"/>
      <c r="C43" s="140"/>
      <c r="D43" s="140"/>
      <c r="E43" s="140"/>
      <c r="F43" s="140"/>
      <c r="G43" s="140"/>
      <c r="H43" s="140"/>
    </row>
    <row r="44" spans="1:8" ht="18">
      <c r="A44" s="142"/>
      <c r="B44" s="142"/>
      <c r="C44" s="142"/>
      <c r="D44" s="142"/>
      <c r="E44" s="142"/>
      <c r="F44" s="142"/>
      <c r="G44" s="142"/>
      <c r="H44" s="14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">
      <selection activeCell="O27" sqref="O27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10.14062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228" t="s">
        <v>56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13.5" customHeight="1" thickBot="1">
      <c r="A2" s="225" t="s">
        <v>57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</row>
    <row r="3" spans="4:19" ht="27.75" customHeight="1" thickBot="1">
      <c r="D3" s="131"/>
      <c r="E3" s="131"/>
      <c r="F3" s="338" t="str">
        <f>HYPERLINK('[1]реквизиты'!$A$2)</f>
        <v>Чемпионат МВД России по САМОЗАЩИТЕ БЕЗ ОРУЖИЯ, среди МВД, ГУВД, УВД по субъектам РФ</v>
      </c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40"/>
    </row>
    <row r="4" spans="1:23" ht="15" customHeight="1" thickBot="1">
      <c r="A4" s="115"/>
      <c r="B4" s="115"/>
      <c r="F4" s="342" t="str">
        <f>HYPERLINK('[1]реквизиты'!$A$3)</f>
        <v>11-15 февраля 2010 г.     г. Москва</v>
      </c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133"/>
      <c r="U4" s="133"/>
      <c r="V4" s="334" t="str">
        <f>HYPERLINK('пр.взв.'!D4)</f>
        <v>в.к. 57  кг.</v>
      </c>
      <c r="W4" s="335"/>
    </row>
    <row r="5" spans="1:24" ht="14.25" customHeight="1" thickBot="1">
      <c r="A5" s="313" t="s">
        <v>0</v>
      </c>
      <c r="H5" s="70"/>
      <c r="I5" s="313" t="s">
        <v>2</v>
      </c>
      <c r="K5" s="8">
        <v>1</v>
      </c>
      <c r="P5" s="307" t="str">
        <f>VLOOKUP(O6,'пр.взв.'!B7:E70,2,FALSE)</f>
        <v>САРЫЧЕВ Артем Кириллович</v>
      </c>
      <c r="Q5" s="308"/>
      <c r="R5" s="308"/>
      <c r="S5" s="309"/>
      <c r="V5" s="336"/>
      <c r="W5" s="337"/>
      <c r="X5" s="313" t="s">
        <v>1</v>
      </c>
    </row>
    <row r="6" spans="1:26" ht="14.25" customHeight="1" thickBot="1">
      <c r="A6" s="341"/>
      <c r="B6" s="94"/>
      <c r="E6" s="22"/>
      <c r="F6" s="22"/>
      <c r="G6" s="22"/>
      <c r="H6" s="22"/>
      <c r="I6" s="313"/>
      <c r="J6" s="7"/>
      <c r="K6" s="109"/>
      <c r="L6" s="87">
        <v>1</v>
      </c>
      <c r="M6" s="7"/>
      <c r="N6" s="100"/>
      <c r="O6" s="102">
        <v>28</v>
      </c>
      <c r="P6" s="310"/>
      <c r="Q6" s="311"/>
      <c r="R6" s="311"/>
      <c r="S6" s="312"/>
      <c r="X6" s="341"/>
      <c r="Z6" s="31"/>
    </row>
    <row r="7" spans="1:24" ht="12.75" customHeight="1" thickBot="1">
      <c r="A7" s="271">
        <v>1</v>
      </c>
      <c r="B7" s="272" t="str">
        <f>VLOOKUP(A7,'пр.взв.'!B7:C70,2,FALSE)</f>
        <v>ШИШЛИН Андрей Юрьевич</v>
      </c>
      <c r="C7" s="272" t="str">
        <f>VLOOKUP(A7,'пр.взв.'!B7:G70,3,FALSE)</f>
        <v>15.10.86 мс</v>
      </c>
      <c r="D7" s="272" t="str">
        <f>VLOOKUP(A7,'пр.взв.'!B7:G70,4,FALSE)</f>
        <v>УВД по Вологодской обл.</v>
      </c>
      <c r="E7" s="22"/>
      <c r="F7" s="22"/>
      <c r="G7" s="40"/>
      <c r="I7" s="89"/>
      <c r="J7" s="7"/>
      <c r="K7" s="10">
        <v>25</v>
      </c>
      <c r="L7" s="109" t="s">
        <v>155</v>
      </c>
      <c r="M7" s="87">
        <v>1</v>
      </c>
      <c r="N7" s="107"/>
      <c r="O7" s="108"/>
      <c r="P7" s="45"/>
      <c r="Q7" s="48" t="s">
        <v>24</v>
      </c>
      <c r="R7" s="22"/>
      <c r="S7" s="22"/>
      <c r="T7" s="22"/>
      <c r="U7" s="272" t="str">
        <f>VLOOKUP(X7,'пр.взв.'!B7:G70,2,FALSE)</f>
        <v>МАЙЫЛОВ Эльчин Джанбала оглы</v>
      </c>
      <c r="V7" s="272" t="str">
        <f>VLOOKUP(X7,'пр.взв.'!B7:G70,3,FALSE)</f>
        <v>20.10.81 мс</v>
      </c>
      <c r="W7" s="272" t="str">
        <f>VLOOKUP(X7,'пр.взв.'!B7:G70,4,FALSE)</f>
        <v>МВД по Р. Татарстан</v>
      </c>
      <c r="X7" s="274">
        <v>2</v>
      </c>
    </row>
    <row r="8" spans="1:24" ht="12.75" customHeight="1">
      <c r="A8" s="263"/>
      <c r="B8" s="273"/>
      <c r="C8" s="273"/>
      <c r="D8" s="273"/>
      <c r="E8" s="176" t="s">
        <v>45</v>
      </c>
      <c r="F8" s="33"/>
      <c r="G8" s="43"/>
      <c r="H8" s="44"/>
      <c r="I8" s="45"/>
      <c r="J8" s="7"/>
      <c r="K8" s="106"/>
      <c r="L8" s="15">
        <v>5</v>
      </c>
      <c r="M8" s="109" t="s">
        <v>154</v>
      </c>
      <c r="N8" s="18"/>
      <c r="O8" s="48"/>
      <c r="P8" s="48"/>
      <c r="R8" s="22"/>
      <c r="S8" s="22"/>
      <c r="T8" s="38" t="s">
        <v>26</v>
      </c>
      <c r="U8" s="273"/>
      <c r="V8" s="273"/>
      <c r="W8" s="273"/>
      <c r="X8" s="275"/>
    </row>
    <row r="9" spans="1:24" ht="12.75" customHeight="1" thickBot="1">
      <c r="A9" s="314">
        <v>17</v>
      </c>
      <c r="B9" s="270" t="str">
        <f>VLOOKUP(A9,'пр.взв.'!B9:C72,2,FALSE)</f>
        <v>ФАЗУЛЬЗЯНОВ Эдуард Ринатович</v>
      </c>
      <c r="C9" s="270" t="str">
        <f>VLOOKUP(A9,'пр.взв.'!B7:G70,3,FALSE)</f>
        <v>23.06.89 мс</v>
      </c>
      <c r="D9" s="270" t="str">
        <f>VLOOKUP(A9,'пр.взв.'!B7:G70,4,FALSE)</f>
        <v>МВД по Р. Татарстан</v>
      </c>
      <c r="E9" s="177" t="s">
        <v>155</v>
      </c>
      <c r="F9" s="49"/>
      <c r="G9" s="33"/>
      <c r="H9" s="50"/>
      <c r="I9" s="47"/>
      <c r="J9" s="7"/>
      <c r="K9" s="87">
        <v>3</v>
      </c>
      <c r="L9" s="106"/>
      <c r="M9" s="17"/>
      <c r="N9" s="87">
        <v>7</v>
      </c>
      <c r="O9" s="48"/>
      <c r="P9" s="48"/>
      <c r="Q9" s="48"/>
      <c r="R9" s="66"/>
      <c r="S9" s="64"/>
      <c r="T9" s="39" t="s">
        <v>154</v>
      </c>
      <c r="U9" s="270" t="str">
        <f>VLOOKUP(X9,'пр.взв.'!B7:G70,2,FALSE)</f>
        <v>МУСЛИМОВ Мурад Нурмагомедович</v>
      </c>
      <c r="V9" s="270" t="str">
        <f>VLOOKUP(X9,'пр.взв.'!B7:G70,3,FALSE)</f>
        <v>84 кмс</v>
      </c>
      <c r="W9" s="270" t="str">
        <f>VLOOKUP(X9,'пр.взв.'!B7:G70,4,FALSE)</f>
        <v>УВД по ХМАО-Югра</v>
      </c>
      <c r="X9" s="275">
        <v>18</v>
      </c>
    </row>
    <row r="10" spans="1:24" ht="12.75" customHeight="1" thickBot="1">
      <c r="A10" s="315"/>
      <c r="B10" s="273"/>
      <c r="C10" s="273"/>
      <c r="D10" s="273"/>
      <c r="E10" s="33"/>
      <c r="F10" s="34"/>
      <c r="G10" s="176" t="s">
        <v>45</v>
      </c>
      <c r="H10" s="46"/>
      <c r="I10" s="45"/>
      <c r="J10" s="7"/>
      <c r="K10" s="109"/>
      <c r="L10" s="87">
        <v>27</v>
      </c>
      <c r="M10" s="75"/>
      <c r="N10" s="109" t="s">
        <v>155</v>
      </c>
      <c r="O10" s="7"/>
      <c r="P10" s="7"/>
      <c r="Q10" s="7"/>
      <c r="R10" s="38" t="s">
        <v>26</v>
      </c>
      <c r="S10" s="35"/>
      <c r="T10" s="33"/>
      <c r="U10" s="273"/>
      <c r="V10" s="273"/>
      <c r="W10" s="273"/>
      <c r="X10" s="268"/>
    </row>
    <row r="11" spans="1:24" ht="12.75" customHeight="1" thickBot="1">
      <c r="A11" s="271">
        <v>9</v>
      </c>
      <c r="B11" s="272" t="str">
        <f>VLOOKUP(A11,'пр.взв.'!B11:C74,2,FALSE)</f>
        <v>ИЛЬИН Николай Викторович</v>
      </c>
      <c r="C11" s="272" t="str">
        <f>VLOOKUP(A11,'пр.взв.'!B7:G70,3,FALSE)</f>
        <v>07.12.71 кмс</v>
      </c>
      <c r="D11" s="272" t="str">
        <f>VLOOKUP(A11,'пр.взв.'!B7:G70,4,FALSE)</f>
        <v>УВД по Пензенской обл.</v>
      </c>
      <c r="E11" s="22"/>
      <c r="F11" s="33"/>
      <c r="G11" s="177" t="s">
        <v>155</v>
      </c>
      <c r="H11" s="95"/>
      <c r="I11" s="96"/>
      <c r="J11" s="7"/>
      <c r="K11" s="10">
        <v>27</v>
      </c>
      <c r="L11" s="109" t="s">
        <v>155</v>
      </c>
      <c r="M11" s="10">
        <v>7</v>
      </c>
      <c r="N11" s="75"/>
      <c r="O11" s="179">
        <v>28</v>
      </c>
      <c r="P11" s="7"/>
      <c r="Q11" s="92"/>
      <c r="R11" s="39" t="s">
        <v>157</v>
      </c>
      <c r="S11" s="35"/>
      <c r="T11" s="22"/>
      <c r="U11" s="272" t="str">
        <f>VLOOKUP(X11,'пр.взв.'!B7:G70,2,FALSE)</f>
        <v>ШАГЖЫ Роман Александрович</v>
      </c>
      <c r="V11" s="272" t="str">
        <f>VLOOKUP(X11,'пр.взв.'!B7:G70,3,FALSE)</f>
        <v>15.03.84 кмс</v>
      </c>
      <c r="W11" s="272" t="str">
        <f>VLOOKUP(X11,'пр.взв.'!B7:G70,4,FALSE)</f>
        <v>МВД по Р. Тыва</v>
      </c>
      <c r="X11" s="274">
        <v>10</v>
      </c>
    </row>
    <row r="12" spans="1:24" ht="12.75" customHeight="1">
      <c r="A12" s="263"/>
      <c r="B12" s="273"/>
      <c r="C12" s="273"/>
      <c r="D12" s="273"/>
      <c r="E12" s="38" t="s">
        <v>29</v>
      </c>
      <c r="F12" s="51"/>
      <c r="G12" s="33"/>
      <c r="H12" s="44"/>
      <c r="I12" s="97"/>
      <c r="J12" s="18"/>
      <c r="K12" s="106"/>
      <c r="L12" s="10">
        <v>7</v>
      </c>
      <c r="M12" s="50" t="s">
        <v>154</v>
      </c>
      <c r="N12" s="88"/>
      <c r="O12" s="50" t="s">
        <v>154</v>
      </c>
      <c r="P12" s="48"/>
      <c r="Q12" s="68"/>
      <c r="R12" s="67"/>
      <c r="S12" s="36"/>
      <c r="T12" s="38" t="s">
        <v>62</v>
      </c>
      <c r="U12" s="273"/>
      <c r="V12" s="273"/>
      <c r="W12" s="273"/>
      <c r="X12" s="275"/>
    </row>
    <row r="13" spans="1:24" ht="12.75" customHeight="1" thickBot="1">
      <c r="A13" s="263">
        <v>25</v>
      </c>
      <c r="B13" s="270" t="str">
        <f>VLOOKUP(A13,'пр.взв.'!B13:C76,2,FALSE)</f>
        <v>ГОНОВ Азамат Мухамедович</v>
      </c>
      <c r="C13" s="270" t="str">
        <f>VLOOKUP(A13,'пр.взв.'!B7:G70,3,FALSE)</f>
        <v>26.05.79 кмс</v>
      </c>
      <c r="D13" s="270" t="str">
        <f>VLOOKUP(A13,'пр.взв.'!B7:G70,4,FALSE)</f>
        <v>МВД по КЧР</v>
      </c>
      <c r="E13" s="105" t="s">
        <v>155</v>
      </c>
      <c r="F13" s="33"/>
      <c r="G13" s="33"/>
      <c r="H13" s="50"/>
      <c r="I13" s="97"/>
      <c r="J13" s="18"/>
      <c r="K13" s="87"/>
      <c r="L13" s="106"/>
      <c r="M13" s="87"/>
      <c r="N13" s="180">
        <v>28</v>
      </c>
      <c r="O13" s="7"/>
      <c r="P13" s="48"/>
      <c r="Q13" s="90"/>
      <c r="R13" s="22"/>
      <c r="S13" s="22"/>
      <c r="T13" s="112" t="s">
        <v>155</v>
      </c>
      <c r="U13" s="270" t="str">
        <f>VLOOKUP(X13,'пр.взв.'!B7:G70,2,FALSE)</f>
        <v>БОГАТЫРЕВ Халжимурад Мусаевич</v>
      </c>
      <c r="V13" s="270" t="str">
        <f>VLOOKUP(X13,'пр.взв.'!B7:G70,3,FALSE)</f>
        <v>18.04.88 кмс</v>
      </c>
      <c r="W13" s="270" t="str">
        <f>VLOOKUP(X13,'пр.взв.'!B7:G70,4,FALSE)</f>
        <v>МВД по Р. Ингушетия</v>
      </c>
      <c r="X13" s="275">
        <v>26</v>
      </c>
    </row>
    <row r="14" spans="1:24" ht="12.75" customHeight="1" thickBot="1">
      <c r="A14" s="264"/>
      <c r="B14" s="273"/>
      <c r="C14" s="273"/>
      <c r="D14" s="273"/>
      <c r="E14" s="33"/>
      <c r="F14" s="33"/>
      <c r="G14" s="34"/>
      <c r="H14" s="47"/>
      <c r="I14" s="98"/>
      <c r="J14" s="7"/>
      <c r="K14" s="87"/>
      <c r="L14" s="18"/>
      <c r="M14" s="18"/>
      <c r="N14" s="87"/>
      <c r="P14" s="99"/>
      <c r="Q14" s="34"/>
      <c r="R14" s="22"/>
      <c r="S14" s="22"/>
      <c r="T14" s="33"/>
      <c r="U14" s="273"/>
      <c r="V14" s="273"/>
      <c r="W14" s="273"/>
      <c r="X14" s="268"/>
    </row>
    <row r="15" spans="1:24" ht="12.75" customHeight="1" thickBot="1">
      <c r="A15" s="271">
        <v>5</v>
      </c>
      <c r="B15" s="272" t="str">
        <f>VLOOKUP(A15,'пр.взв.'!B15:C78,2,FALSE)</f>
        <v>ПАВЛОВ Вячеслав Александрович</v>
      </c>
      <c r="C15" s="272" t="str">
        <f>VLOOKUP(A15,'пр.взв.'!B7:G70,3,FALSE)</f>
        <v>11.07.87 мс</v>
      </c>
      <c r="D15" s="272" t="str">
        <f>VLOOKUP(A15,'пр.взв.'!B7:G70,4,FALSE)</f>
        <v>ГУВД по Краснодарскому краю</v>
      </c>
      <c r="E15" s="22"/>
      <c r="F15" s="22"/>
      <c r="G15" s="33"/>
      <c r="H15" s="45"/>
      <c r="I15" s="176" t="s">
        <v>45</v>
      </c>
      <c r="J15" s="71"/>
      <c r="K15" s="87"/>
      <c r="L15" s="7"/>
      <c r="M15" s="7"/>
      <c r="N15" s="7"/>
      <c r="O15" s="6"/>
      <c r="P15" s="173" t="s">
        <v>34</v>
      </c>
      <c r="Q15" s="91"/>
      <c r="R15" s="22"/>
      <c r="S15" s="22"/>
      <c r="T15" s="22"/>
      <c r="U15" s="272" t="str">
        <f>VLOOKUP(X15,'пр.взв.'!B7:G70,2,FALSE)</f>
        <v>ФИЛИПОВ Сергей Станиславович</v>
      </c>
      <c r="V15" s="272" t="str">
        <f>VLOOKUP(X15,'пр.взв.'!B7:G70,3,FALSE)</f>
        <v>08.08.84 мсмк</v>
      </c>
      <c r="W15" s="272" t="str">
        <f>VLOOKUP(X15,'пр.взв.'!B7:G70,4,FALSE)</f>
        <v>ГУВД по г. Москве</v>
      </c>
      <c r="X15" s="318">
        <v>6</v>
      </c>
    </row>
    <row r="16" spans="1:24" ht="12.75" customHeight="1" thickBot="1">
      <c r="A16" s="263"/>
      <c r="B16" s="273"/>
      <c r="C16" s="273"/>
      <c r="D16" s="273"/>
      <c r="E16" s="38" t="s">
        <v>32</v>
      </c>
      <c r="F16" s="33"/>
      <c r="G16" s="33"/>
      <c r="H16" s="58"/>
      <c r="I16" s="178" t="s">
        <v>154</v>
      </c>
      <c r="J16" s="7"/>
      <c r="K16" s="72"/>
      <c r="L16" s="321" t="s">
        <v>160</v>
      </c>
      <c r="M16" s="321"/>
      <c r="N16" s="7"/>
      <c r="O16" s="91"/>
      <c r="P16" s="175" t="s">
        <v>159</v>
      </c>
      <c r="Q16" s="72"/>
      <c r="R16" s="22"/>
      <c r="S16" s="22"/>
      <c r="T16" s="173" t="s">
        <v>34</v>
      </c>
      <c r="U16" s="273"/>
      <c r="V16" s="273"/>
      <c r="W16" s="273"/>
      <c r="X16" s="319"/>
    </row>
    <row r="17" spans="1:24" ht="12.75" customHeight="1" thickBot="1">
      <c r="A17" s="263">
        <v>21</v>
      </c>
      <c r="B17" s="270" t="str">
        <f>VLOOKUP(A17,'пр.взв.'!B17:C80,2,FALSE)</f>
        <v>АЛЯМКИН Василий Григорьевич</v>
      </c>
      <c r="C17" s="270" t="str">
        <f>VLOOKUP(A17,'пр.взв.'!B7:G70,3,FALSE)</f>
        <v>20.03.81 мсмк</v>
      </c>
      <c r="D17" s="270" t="str">
        <f>VLOOKUP(A17,'пр.взв.'!B7:G70,4,FALSE)</f>
        <v>ГУВД по г. Москве</v>
      </c>
      <c r="E17" s="105" t="s">
        <v>154</v>
      </c>
      <c r="F17" s="49"/>
      <c r="G17" s="33"/>
      <c r="H17" s="57"/>
      <c r="I17" s="35"/>
      <c r="J17" s="35"/>
      <c r="K17" s="132">
        <v>6</v>
      </c>
      <c r="L17" s="100"/>
      <c r="M17" s="100"/>
      <c r="N17" s="101"/>
      <c r="O17" s="35"/>
      <c r="P17" s="35"/>
      <c r="Q17" s="72"/>
      <c r="R17" s="66"/>
      <c r="S17" s="64"/>
      <c r="T17" s="174" t="s">
        <v>155</v>
      </c>
      <c r="U17" s="270" t="str">
        <f>VLOOKUP(X17,'пр.взв.'!B7:G70,2,FALSE)</f>
        <v>ЛУТФУЛЛИН Рафис Рафикович</v>
      </c>
      <c r="V17" s="270" t="str">
        <f>VLOOKUP(X17,'пр.взв.'!B7:G70,3,FALSE)</f>
        <v>01.03.76 кмс</v>
      </c>
      <c r="W17" s="270" t="str">
        <f>VLOOKUP(X17,'пр.взв.'!B7:G70,4,FALSE)</f>
        <v>УВД по Оренбургской обл.</v>
      </c>
      <c r="X17" s="275">
        <v>22</v>
      </c>
    </row>
    <row r="18" spans="1:24" ht="12.75" customHeight="1" thickBot="1">
      <c r="A18" s="264"/>
      <c r="B18" s="273"/>
      <c r="C18" s="273"/>
      <c r="D18" s="273"/>
      <c r="E18" s="33"/>
      <c r="F18" s="34"/>
      <c r="G18" s="38" t="s">
        <v>32</v>
      </c>
      <c r="H18" s="59"/>
      <c r="I18" s="35"/>
      <c r="J18" s="35"/>
      <c r="K18" s="322" t="str">
        <f>VLOOKUP(K17,'пр.взв.'!B7:D70,2,FALSE)</f>
        <v>ФИЛИПОВ Сергей Станиславович</v>
      </c>
      <c r="L18" s="323"/>
      <c r="M18" s="323"/>
      <c r="N18" s="324"/>
      <c r="O18" s="48"/>
      <c r="P18" s="35"/>
      <c r="Q18" s="93"/>
      <c r="R18" s="173" t="s">
        <v>34</v>
      </c>
      <c r="S18" s="35"/>
      <c r="T18" s="33"/>
      <c r="U18" s="273"/>
      <c r="V18" s="273"/>
      <c r="W18" s="273"/>
      <c r="X18" s="268"/>
    </row>
    <row r="19" spans="1:24" ht="12.75" customHeight="1" thickBot="1">
      <c r="A19" s="271">
        <v>13</v>
      </c>
      <c r="B19" s="272" t="str">
        <f>VLOOKUP(A19,'пр.взв.'!B19:C82,2,FALSE)</f>
        <v>ХАНГАЛОВ Данил Альбертович</v>
      </c>
      <c r="C19" s="272" t="str">
        <f>VLOOKUP(A19,'пр.взв.'!B7:G70,3,FALSE)</f>
        <v>21.02.80 мс</v>
      </c>
      <c r="D19" s="272" t="str">
        <f>VLOOKUP(A19,'пр.взв.'!B7:G70,4,FALSE)</f>
        <v>МВД по Р. Бурятия</v>
      </c>
      <c r="E19" s="22"/>
      <c r="F19" s="33"/>
      <c r="G19" s="39" t="s">
        <v>154</v>
      </c>
      <c r="H19" s="50"/>
      <c r="I19" s="35"/>
      <c r="J19" s="35"/>
      <c r="K19" s="325"/>
      <c r="L19" s="326"/>
      <c r="M19" s="326"/>
      <c r="N19" s="327"/>
      <c r="O19" s="48"/>
      <c r="P19" s="35"/>
      <c r="Q19" s="35"/>
      <c r="R19" s="175" t="s">
        <v>158</v>
      </c>
      <c r="S19" s="35"/>
      <c r="T19" s="22"/>
      <c r="U19" s="272" t="str">
        <f>VLOOKUP(X19,'пр.взв.'!B7:G70,2,FALSE)</f>
        <v>ГИБАДУЛЛИН Тимур Рашидоич</v>
      </c>
      <c r="V19" s="272" t="str">
        <f>VLOOKUP(X19,'пр.взв.'!B7:G70,3,FALSE)</f>
        <v>17.05..85 мс</v>
      </c>
      <c r="W19" s="272" t="str">
        <f>VLOOKUP(X19,'пр.взв.'!B7:G70,4,FALSE)</f>
        <v>МВД по Р. Башкортостан</v>
      </c>
      <c r="X19" s="274">
        <v>14</v>
      </c>
    </row>
    <row r="20" spans="1:24" ht="12.75" customHeight="1">
      <c r="A20" s="263"/>
      <c r="B20" s="273"/>
      <c r="C20" s="273"/>
      <c r="D20" s="273"/>
      <c r="E20" s="38" t="s">
        <v>41</v>
      </c>
      <c r="F20" s="51"/>
      <c r="G20" s="33"/>
      <c r="H20" s="44"/>
      <c r="I20" s="35"/>
      <c r="J20" s="35"/>
      <c r="K20" s="62"/>
      <c r="L20" s="320"/>
      <c r="M20" s="320"/>
      <c r="N20" s="48"/>
      <c r="O20" s="68"/>
      <c r="P20" s="35"/>
      <c r="Q20" s="22"/>
      <c r="R20" s="67"/>
      <c r="S20" s="36"/>
      <c r="T20" s="38" t="s">
        <v>42</v>
      </c>
      <c r="U20" s="273"/>
      <c r="V20" s="273"/>
      <c r="W20" s="273"/>
      <c r="X20" s="275"/>
    </row>
    <row r="21" spans="1:24" ht="12.75" customHeight="1" thickBot="1">
      <c r="A21" s="263">
        <v>29</v>
      </c>
      <c r="B21" s="265" t="e">
        <f>VLOOKUP(A21,'пр.взв.'!B21:C84,2,FALSE)</f>
        <v>#N/A</v>
      </c>
      <c r="C21" s="265" t="e">
        <f>VLOOKUP(A21,'пр.взв.'!B7:G70,3,FALSE)</f>
        <v>#N/A</v>
      </c>
      <c r="D21" s="265" t="e">
        <f>VLOOKUP(A21,'пр.взв.'!B7:G70,4,FALSE)</f>
        <v>#N/A</v>
      </c>
      <c r="E21" s="105"/>
      <c r="F21" s="33"/>
      <c r="G21" s="33"/>
      <c r="H21" s="50"/>
      <c r="I21" s="35"/>
      <c r="J21" s="35"/>
      <c r="K21" s="62"/>
      <c r="L21" s="35"/>
      <c r="M21" s="48"/>
      <c r="N21" s="48"/>
      <c r="O21" s="68"/>
      <c r="P21" s="35"/>
      <c r="Q21" s="22"/>
      <c r="R21" s="22"/>
      <c r="S21" s="22"/>
      <c r="T21" s="39"/>
      <c r="U21" s="265" t="e">
        <f>VLOOKUP(X21,'пр.взв.'!B7:G70,2,FALSE)</f>
        <v>#N/A</v>
      </c>
      <c r="V21" s="265" t="e">
        <f>VLOOKUP(X21,'пр.взв.'!B7:G70,3,FALSE)</f>
        <v>#N/A</v>
      </c>
      <c r="W21" s="265" t="e">
        <f>VLOOKUP(X21,'пр.взв.'!B7:G70,4,FALSE)</f>
        <v>#N/A</v>
      </c>
      <c r="X21" s="275">
        <v>30</v>
      </c>
    </row>
    <row r="22" spans="1:24" ht="12.75" customHeight="1" thickBot="1">
      <c r="A22" s="264"/>
      <c r="B22" s="278"/>
      <c r="C22" s="278"/>
      <c r="D22" s="278"/>
      <c r="E22" s="33"/>
      <c r="F22" s="33"/>
      <c r="G22" s="33"/>
      <c r="H22" s="44"/>
      <c r="I22" s="35"/>
      <c r="J22" s="35"/>
      <c r="K22" s="176" t="s">
        <v>45</v>
      </c>
      <c r="L22" s="35"/>
      <c r="M22" s="48"/>
      <c r="N22" s="173" t="s">
        <v>34</v>
      </c>
      <c r="O22" s="68"/>
      <c r="P22" s="35"/>
      <c r="Q22" s="22"/>
      <c r="R22" s="22"/>
      <c r="S22" s="22"/>
      <c r="T22" s="33"/>
      <c r="U22" s="278"/>
      <c r="V22" s="278"/>
      <c r="W22" s="278"/>
      <c r="X22" s="268"/>
    </row>
    <row r="23" spans="1:24" ht="12.75" customHeight="1" thickBot="1">
      <c r="A23" s="271">
        <v>3</v>
      </c>
      <c r="B23" s="272" t="str">
        <f>VLOOKUP(A23,'пр.взв.'!B7:C70,2,FALSE)</f>
        <v>ОКИН Александр Александрович</v>
      </c>
      <c r="C23" s="272" t="str">
        <f>VLOOKUP(A23,'пр.взв.'!B7:G70,3,FALSE)</f>
        <v>02.07.82 кмс</v>
      </c>
      <c r="D23" s="272" t="str">
        <f>VLOOKUP(A23,'пр.взв.'!B7:G70,4,FALSE)</f>
        <v>МВД по Р. Мордовия</v>
      </c>
      <c r="E23" s="22"/>
      <c r="F23" s="22"/>
      <c r="G23" s="40"/>
      <c r="H23" s="40"/>
      <c r="I23" s="41"/>
      <c r="J23" s="42"/>
      <c r="K23" s="177" t="s">
        <v>154</v>
      </c>
      <c r="L23" s="52"/>
      <c r="M23" s="48"/>
      <c r="N23" s="174" t="s">
        <v>157</v>
      </c>
      <c r="O23" s="68"/>
      <c r="P23" s="35"/>
      <c r="Q23" s="22"/>
      <c r="R23" s="22"/>
      <c r="S23" s="22"/>
      <c r="T23" s="22"/>
      <c r="U23" s="272" t="str">
        <f>VLOOKUP(X23,'пр.взв.'!B7:G70,2,FALSE)</f>
        <v>АСЫЛГАРЕЕВ Алмаз Якупович</v>
      </c>
      <c r="V23" s="272" t="str">
        <f>VLOOKUP(X23,'пр.взв.'!B7:G70,3,FALSE)</f>
        <v>10.06.86 мс</v>
      </c>
      <c r="W23" s="272" t="str">
        <f>VLOOKUP(X23,'пр.взв.'!B7:G70,4,FALSE)</f>
        <v>УВД по Приморскому краю</v>
      </c>
      <c r="X23" s="274">
        <v>4</v>
      </c>
    </row>
    <row r="24" spans="1:24" ht="12.75" customHeight="1">
      <c r="A24" s="263"/>
      <c r="B24" s="273"/>
      <c r="C24" s="273"/>
      <c r="D24" s="273"/>
      <c r="E24" s="38" t="s">
        <v>61</v>
      </c>
      <c r="F24" s="33"/>
      <c r="G24" s="43"/>
      <c r="H24" s="44"/>
      <c r="I24" s="45"/>
      <c r="J24" s="46"/>
      <c r="K24" s="61"/>
      <c r="L24" s="321" t="s">
        <v>59</v>
      </c>
      <c r="M24" s="321"/>
      <c r="N24" s="48"/>
      <c r="O24" s="68"/>
      <c r="P24" s="35"/>
      <c r="Q24" s="22"/>
      <c r="R24" s="22"/>
      <c r="S24" s="22"/>
      <c r="T24" s="38" t="s">
        <v>47</v>
      </c>
      <c r="U24" s="273"/>
      <c r="V24" s="273"/>
      <c r="W24" s="273"/>
      <c r="X24" s="275"/>
    </row>
    <row r="25" spans="1:24" ht="12.75" customHeight="1" thickBot="1">
      <c r="A25" s="263">
        <v>19</v>
      </c>
      <c r="B25" s="270" t="str">
        <f>VLOOKUP(A25,'пр.взв.'!B25:C88,2,FALSE)</f>
        <v>САУШКИН Евгений Витаьевич</v>
      </c>
      <c r="C25" s="270" t="str">
        <f>VLOOKUP(A25,'пр.взв.'!B7:G70,3,FALSE)</f>
        <v>25.04.68 мсмк</v>
      </c>
      <c r="D25" s="270" t="str">
        <f>VLOOKUP(A25,'пр.взв.'!B7:G70,4,FALSE)</f>
        <v>ГУВД по Кемеровской обл.</v>
      </c>
      <c r="E25" s="105" t="s">
        <v>155</v>
      </c>
      <c r="F25" s="49"/>
      <c r="G25" s="33"/>
      <c r="H25" s="50"/>
      <c r="I25" s="47"/>
      <c r="J25" s="45"/>
      <c r="K25" s="132">
        <v>17</v>
      </c>
      <c r="L25" s="100"/>
      <c r="M25" s="100"/>
      <c r="N25" s="101"/>
      <c r="O25" s="68"/>
      <c r="P25" s="35"/>
      <c r="Q25" s="22"/>
      <c r="R25" s="66"/>
      <c r="S25" s="64"/>
      <c r="T25" s="39" t="s">
        <v>155</v>
      </c>
      <c r="U25" s="270" t="str">
        <f>VLOOKUP(X25,'пр.взв.'!B7:G70,2,FALSE)</f>
        <v>УСТЯН Сергей Павликович</v>
      </c>
      <c r="V25" s="270" t="str">
        <f>VLOOKUP(X25,'пр.взв.'!B7:G70,3,FALSE)</f>
        <v>28.11.89 мс</v>
      </c>
      <c r="W25" s="270" t="str">
        <f>VLOOKUP(X25,'пр.взв.'!B7:G70,4,FALSE)</f>
        <v>ГУВД по С.Птб и Ленинградской обл</v>
      </c>
      <c r="X25" s="275">
        <v>20</v>
      </c>
    </row>
    <row r="26" spans="1:24" ht="12.75" customHeight="1" thickBot="1">
      <c r="A26" s="264"/>
      <c r="B26" s="273"/>
      <c r="C26" s="273"/>
      <c r="D26" s="273"/>
      <c r="E26" s="33"/>
      <c r="F26" s="34"/>
      <c r="G26" s="38" t="s">
        <v>61</v>
      </c>
      <c r="H26" s="46"/>
      <c r="I26" s="45"/>
      <c r="J26" s="136"/>
      <c r="K26" s="328" t="str">
        <f>VLOOKUP(K25,'пр.взв.'!B7:D78,2,FALSE)</f>
        <v>ФАЗУЛЬЗЯНОВ Эдуард Ринатович</v>
      </c>
      <c r="L26" s="329"/>
      <c r="M26" s="329"/>
      <c r="N26" s="330"/>
      <c r="O26" s="48"/>
      <c r="P26" s="35"/>
      <c r="Q26" s="22"/>
      <c r="R26" s="181" t="s">
        <v>33</v>
      </c>
      <c r="S26" s="35"/>
      <c r="T26" s="33"/>
      <c r="U26" s="273"/>
      <c r="V26" s="273"/>
      <c r="W26" s="273"/>
      <c r="X26" s="268"/>
    </row>
    <row r="27" spans="1:24" ht="12.75" customHeight="1" thickBot="1">
      <c r="A27" s="271">
        <v>11</v>
      </c>
      <c r="B27" s="272" t="str">
        <f>VLOOKUP(A27,'пр.взв.'!B27:C90,2,FALSE)</f>
        <v>КУЮКОВ Иван Сергеевич</v>
      </c>
      <c r="C27" s="272" t="str">
        <f>VLOOKUP(A27,'пр.взв.'!B7:G70,3,FALSE)</f>
        <v>02.11.87 мс</v>
      </c>
      <c r="D27" s="272" t="str">
        <f>VLOOKUP(A27,'пр.взв.'!B7:G70,4,FALSE)</f>
        <v>МВД по Р. Алтай</v>
      </c>
      <c r="E27" s="22"/>
      <c r="F27" s="33"/>
      <c r="G27" s="39" t="s">
        <v>154</v>
      </c>
      <c r="H27" s="55"/>
      <c r="I27" s="46"/>
      <c r="J27" s="136"/>
      <c r="K27" s="331"/>
      <c r="L27" s="332"/>
      <c r="M27" s="332"/>
      <c r="N27" s="333"/>
      <c r="O27" s="48"/>
      <c r="P27" s="65"/>
      <c r="Q27" s="64"/>
      <c r="R27" s="182" t="s">
        <v>154</v>
      </c>
      <c r="S27" s="35"/>
      <c r="T27" s="22"/>
      <c r="U27" s="272" t="str">
        <f>VLOOKUP(X27,'пр.взв.'!B7:G70,2,FALSE)</f>
        <v>КРУПСКИЙ Константин Иванович</v>
      </c>
      <c r="V27" s="272" t="str">
        <f>VLOOKUP(X27,'пр.взв.'!B7:G70,3,FALSE)</f>
        <v>01.09.86 мс</v>
      </c>
      <c r="W27" s="272" t="str">
        <f>VLOOKUP(X27,'пр.взв.'!B7:G70,4,FALSE)</f>
        <v>ГУВД по Красноярскому краю</v>
      </c>
      <c r="X27" s="274">
        <v>12</v>
      </c>
    </row>
    <row r="28" spans="1:24" ht="12.75" customHeight="1">
      <c r="A28" s="263"/>
      <c r="B28" s="273"/>
      <c r="C28" s="273"/>
      <c r="D28" s="273"/>
      <c r="E28" s="38" t="s">
        <v>31</v>
      </c>
      <c r="F28" s="51"/>
      <c r="G28" s="33"/>
      <c r="H28" s="56"/>
      <c r="I28" s="47"/>
      <c r="J28" s="46"/>
      <c r="K28" s="63"/>
      <c r="L28" s="52"/>
      <c r="M28" s="48"/>
      <c r="N28" s="48"/>
      <c r="O28" s="68"/>
      <c r="P28" s="65"/>
      <c r="Q28" s="35"/>
      <c r="R28" s="67"/>
      <c r="S28" s="36"/>
      <c r="T28" s="181" t="s">
        <v>33</v>
      </c>
      <c r="U28" s="273"/>
      <c r="V28" s="273"/>
      <c r="W28" s="273"/>
      <c r="X28" s="275"/>
    </row>
    <row r="29" spans="1:24" ht="12.75" customHeight="1" thickBot="1">
      <c r="A29" s="263">
        <v>27</v>
      </c>
      <c r="B29" s="270" t="str">
        <f>VLOOKUP(A29,'пр.взв.'!B29:C92,2,FALSE)</f>
        <v>КИРХЛЕРОВ Фарид Кихриманович</v>
      </c>
      <c r="C29" s="270" t="str">
        <f>VLOOKUP(A29,'пр.взв.'!B7:G70,3,FALSE)</f>
        <v>31.08.89 кмс</v>
      </c>
      <c r="D29" s="270" t="str">
        <f>VLOOKUP(A29,'пр.взв.'!B7:G70,4,FALSE)</f>
        <v>МВД по Р. Дагестан</v>
      </c>
      <c r="E29" s="105" t="s">
        <v>155</v>
      </c>
      <c r="F29" s="33"/>
      <c r="G29" s="33"/>
      <c r="H29" s="57"/>
      <c r="I29" s="47"/>
      <c r="J29" s="45"/>
      <c r="K29" s="63"/>
      <c r="L29" s="52"/>
      <c r="M29" s="48"/>
      <c r="N29" s="48"/>
      <c r="O29" s="68"/>
      <c r="P29" s="65"/>
      <c r="Q29" s="35"/>
      <c r="R29" s="22"/>
      <c r="S29" s="22"/>
      <c r="T29" s="182" t="s">
        <v>154</v>
      </c>
      <c r="U29" s="270" t="str">
        <f>VLOOKUP(X29,'пр.взв.'!B7:G70,2,FALSE)</f>
        <v>САРЫЧЕВ Артем Кириллович</v>
      </c>
      <c r="V29" s="270" t="str">
        <f>VLOOKUP(X29,'пр.взв.'!B7:G70,3,FALSE)</f>
        <v>06.02.86 мс</v>
      </c>
      <c r="W29" s="270" t="str">
        <f>VLOOKUP(X29,'пр.взв.'!B7:G70,4,FALSE)</f>
        <v>ГУВД по Нижегородской обл.</v>
      </c>
      <c r="X29" s="316">
        <v>28</v>
      </c>
    </row>
    <row r="30" spans="1:24" ht="12.75" customHeight="1" thickBot="1">
      <c r="A30" s="264"/>
      <c r="B30" s="273"/>
      <c r="C30" s="273"/>
      <c r="D30" s="273"/>
      <c r="E30" s="33"/>
      <c r="F30" s="33"/>
      <c r="G30" s="34"/>
      <c r="H30" s="47"/>
      <c r="I30" s="38" t="s">
        <v>61</v>
      </c>
      <c r="J30" s="60"/>
      <c r="K30" s="62"/>
      <c r="L30" s="35"/>
      <c r="M30" s="48"/>
      <c r="N30" s="48"/>
      <c r="O30" s="69"/>
      <c r="P30" s="181" t="s">
        <v>33</v>
      </c>
      <c r="Q30" s="35"/>
      <c r="R30" s="22"/>
      <c r="S30" s="22"/>
      <c r="T30" s="33"/>
      <c r="U30" s="273"/>
      <c r="V30" s="273"/>
      <c r="W30" s="273"/>
      <c r="X30" s="317"/>
    </row>
    <row r="31" spans="1:24" ht="12.75" customHeight="1" thickBot="1">
      <c r="A31" s="271">
        <v>7</v>
      </c>
      <c r="B31" s="272" t="str">
        <f>VLOOKUP(A31,'пр.взв.'!B7:C70,2,FALSE)</f>
        <v>СМОЛИН Олег Иванович</v>
      </c>
      <c r="C31" s="272" t="str">
        <f>VLOOKUP(A31,'пр.взв.'!B7:G70,3,FALSE)</f>
        <v>1904.82 мс</v>
      </c>
      <c r="D31" s="272" t="str">
        <f>VLOOKUP(A31,'пр.взв.'!B7:G70,4,FALSE)</f>
        <v>ГУВД по Свердловской обл.</v>
      </c>
      <c r="E31" s="22"/>
      <c r="F31" s="22"/>
      <c r="G31" s="33"/>
      <c r="H31" s="45"/>
      <c r="I31" s="39" t="s">
        <v>157</v>
      </c>
      <c r="J31" s="47"/>
      <c r="K31" s="35"/>
      <c r="L31" s="35"/>
      <c r="M31" s="48"/>
      <c r="N31" s="48"/>
      <c r="O31" s="48"/>
      <c r="P31" s="182" t="s">
        <v>155</v>
      </c>
      <c r="Q31" s="35"/>
      <c r="R31" s="22"/>
      <c r="S31" s="22"/>
      <c r="T31" s="22"/>
      <c r="U31" s="272" t="str">
        <f>VLOOKUP(X31,'пр.взв.'!B7:G70,2,FALSE)</f>
        <v>КАРАМЧАКОВ Аймир Романович</v>
      </c>
      <c r="V31" s="272" t="str">
        <f>VLOOKUP(X31,'пр.взв.'!B7:G70,3,FALSE)</f>
        <v>19.02.84 кмс</v>
      </c>
      <c r="W31" s="272" t="str">
        <f>VLOOKUP(X31,'пр.взв.'!B7:G70,4,FALSE)</f>
        <v>МВД по Р. Хакасия</v>
      </c>
      <c r="X31" s="274">
        <v>8</v>
      </c>
    </row>
    <row r="32" spans="1:24" ht="12.75" customHeight="1">
      <c r="A32" s="263"/>
      <c r="B32" s="273"/>
      <c r="C32" s="273"/>
      <c r="D32" s="273"/>
      <c r="E32" s="38" t="s">
        <v>35</v>
      </c>
      <c r="F32" s="33"/>
      <c r="G32" s="33"/>
      <c r="H32" s="58"/>
      <c r="I32" s="35"/>
      <c r="J32" s="313" t="s">
        <v>3</v>
      </c>
      <c r="P32" s="35"/>
      <c r="Q32" s="62"/>
      <c r="R32" s="22"/>
      <c r="S32" s="22"/>
      <c r="T32" s="38" t="s">
        <v>36</v>
      </c>
      <c r="U32" s="273"/>
      <c r="V32" s="273"/>
      <c r="W32" s="273"/>
      <c r="X32" s="275"/>
    </row>
    <row r="33" spans="1:24" ht="12.75" customHeight="1" thickBot="1">
      <c r="A33" s="263">
        <v>23</v>
      </c>
      <c r="B33" s="270" t="str">
        <f>VLOOKUP(A33,'пр.взв.'!B33:C96,2,FALSE)</f>
        <v>ИЗОТОВ Артем Николаевич</v>
      </c>
      <c r="C33" s="270" t="str">
        <f>VLOOKUP(A33,'пр.взв.'!B7:G70,3,FALSE)</f>
        <v>02.10.86 кмс</v>
      </c>
      <c r="D33" s="270" t="str">
        <f>VLOOKUP(A33,'пр.взв.'!B7:G70,4,FALSE)</f>
        <v>УВД по Архангелькой обл.</v>
      </c>
      <c r="E33" s="105" t="s">
        <v>155</v>
      </c>
      <c r="F33" s="49"/>
      <c r="G33" s="33"/>
      <c r="H33" s="57"/>
      <c r="I33" s="35"/>
      <c r="J33" s="313"/>
      <c r="K33" s="104">
        <v>22</v>
      </c>
      <c r="L33" s="111"/>
      <c r="M33" s="111"/>
      <c r="N33" s="111"/>
      <c r="O33" s="111"/>
      <c r="Q33" s="62"/>
      <c r="R33" s="66"/>
      <c r="S33" s="64"/>
      <c r="T33" s="39" t="s">
        <v>155</v>
      </c>
      <c r="U33" s="270" t="str">
        <f>VLOOKUP(X33,'пр.взв.'!B7:G70,2,FALSE)</f>
        <v>НИГМАТОВ Рустам Сафарходжиевич</v>
      </c>
      <c r="V33" s="270" t="str">
        <f>VLOOKUP(X33,'пр.взв.'!B7:G70,3,FALSE)</f>
        <v>10.12.85 кмс</v>
      </c>
      <c r="W33" s="270" t="str">
        <f>VLOOKUP(X33,'пр.взв.'!B7:G70,4,FALSE)</f>
        <v>УВД по Орловскй обл.</v>
      </c>
      <c r="X33" s="275">
        <v>24</v>
      </c>
    </row>
    <row r="34" spans="1:24" ht="12.75" customHeight="1" thickBot="1">
      <c r="A34" s="264"/>
      <c r="B34" s="273"/>
      <c r="C34" s="273"/>
      <c r="D34" s="273"/>
      <c r="E34" s="33"/>
      <c r="F34" s="34"/>
      <c r="G34" s="38" t="s">
        <v>35</v>
      </c>
      <c r="H34" s="59"/>
      <c r="I34" s="35"/>
      <c r="J34" s="35"/>
      <c r="K34" s="110"/>
      <c r="L34" s="87">
        <v>14</v>
      </c>
      <c r="M34" s="7"/>
      <c r="N34" s="100"/>
      <c r="O34" s="102"/>
      <c r="Q34" s="69"/>
      <c r="R34" s="38" t="s">
        <v>44</v>
      </c>
      <c r="S34" s="35"/>
      <c r="T34" s="33"/>
      <c r="U34" s="273"/>
      <c r="V34" s="273"/>
      <c r="W34" s="273"/>
      <c r="X34" s="268"/>
    </row>
    <row r="35" spans="1:24" ht="12.75" customHeight="1" thickBot="1">
      <c r="A35" s="271">
        <v>15</v>
      </c>
      <c r="B35" s="272" t="str">
        <f>VLOOKUP(A35,'пр.взв.'!B35:C98,2,FALSE)</f>
        <v>КАЗАРЯН Аршак Володяевич</v>
      </c>
      <c r="C35" s="272" t="str">
        <f>VLOOKUP(A35,'пр.взв.'!B7:G70,3,FALSE)</f>
        <v>29.01.79 мсмк</v>
      </c>
      <c r="D35" s="272" t="str">
        <f>VLOOKUP(A35,'пр.взв.'!B7:G70,4,FALSE)</f>
        <v>ГУВД по Пермскому краю</v>
      </c>
      <c r="E35" s="22"/>
      <c r="F35" s="33"/>
      <c r="G35" s="39" t="s">
        <v>156</v>
      </c>
      <c r="H35" s="50"/>
      <c r="I35" s="35"/>
      <c r="J35" s="35"/>
      <c r="K35" s="10">
        <v>14</v>
      </c>
      <c r="L35" s="109" t="s">
        <v>155</v>
      </c>
      <c r="M35" s="183">
        <v>2</v>
      </c>
      <c r="N35" s="107"/>
      <c r="O35" s="108"/>
      <c r="Q35" s="48"/>
      <c r="R35" s="105" t="s">
        <v>158</v>
      </c>
      <c r="S35" s="35"/>
      <c r="T35" s="22"/>
      <c r="U35" s="272" t="str">
        <f>VLOOKUP(X35,'пр.взв.'!B7:G70,2,FALSE)</f>
        <v>КОЛОДЕЗНИКОВ Дмитрий Семенович</v>
      </c>
      <c r="V35" s="272" t="str">
        <f>VLOOKUP(X35,'пр.взв.'!B7:G70,3,FALSE)</f>
        <v>16.09.84 кмс</v>
      </c>
      <c r="W35" s="272" t="str">
        <f>VLOOKUP(X35,'пр.взв.'!B7:G70,4,FALSE)</f>
        <v>МВД по Р. Саха (Якутия)</v>
      </c>
      <c r="X35" s="274">
        <v>16</v>
      </c>
    </row>
    <row r="36" spans="1:24" ht="12.75" customHeight="1">
      <c r="A36" s="263"/>
      <c r="B36" s="273"/>
      <c r="C36" s="273"/>
      <c r="D36" s="273"/>
      <c r="E36" s="38" t="s">
        <v>43</v>
      </c>
      <c r="F36" s="51"/>
      <c r="G36" s="33"/>
      <c r="H36" s="44"/>
      <c r="I36" s="35"/>
      <c r="J36" s="35"/>
      <c r="K36" s="106"/>
      <c r="L36" s="180">
        <v>2</v>
      </c>
      <c r="M36" s="109" t="s">
        <v>157</v>
      </c>
      <c r="N36" s="18"/>
      <c r="O36" s="48"/>
      <c r="Q36" s="48"/>
      <c r="R36" s="67"/>
      <c r="S36" s="36"/>
      <c r="T36" s="38" t="s">
        <v>44</v>
      </c>
      <c r="U36" s="273"/>
      <c r="V36" s="273"/>
      <c r="W36" s="273"/>
      <c r="X36" s="275"/>
    </row>
    <row r="37" spans="1:24" ht="12.75" customHeight="1" thickBot="1">
      <c r="A37" s="263">
        <v>31</v>
      </c>
      <c r="B37" s="265" t="e">
        <f>VLOOKUP(A37,'пр.взв.'!B37:C100,2,FALSE)</f>
        <v>#N/A</v>
      </c>
      <c r="C37" s="265" t="e">
        <f>VLOOKUP(A37,'пр.взв.'!B7:G70,3,FALSE)</f>
        <v>#N/A</v>
      </c>
      <c r="D37" s="265" t="e">
        <f>VLOOKUP(A37,'пр.взв.'!B7:G70,4,FALSE)</f>
        <v>#N/A</v>
      </c>
      <c r="E37" s="105"/>
      <c r="F37" s="33"/>
      <c r="G37" s="33"/>
      <c r="H37" s="50"/>
      <c r="I37" s="35"/>
      <c r="J37" s="35"/>
      <c r="K37" s="87">
        <v>12</v>
      </c>
      <c r="L37" s="106"/>
      <c r="M37" s="17"/>
      <c r="N37" s="183">
        <v>2</v>
      </c>
      <c r="O37" s="48"/>
      <c r="R37" s="22"/>
      <c r="S37" s="22"/>
      <c r="T37" s="39"/>
      <c r="U37" s="265" t="e">
        <f>VLOOKUP(X37,'пр.взв.'!B7:G70,2,FALSE)</f>
        <v>#N/A</v>
      </c>
      <c r="V37" s="265" t="e">
        <f>VLOOKUP(X37,'пр.взв.'!B7:G70,3,FALSE)</f>
        <v>#N/A</v>
      </c>
      <c r="W37" s="265" t="e">
        <f>VLOOKUP(X37,'пр.взв.'!B7:G70,4,FALSE)</f>
        <v>#N/A</v>
      </c>
      <c r="X37" s="275">
        <v>32</v>
      </c>
    </row>
    <row r="38" spans="1:24" ht="12.75" customHeight="1" thickBot="1">
      <c r="A38" s="264"/>
      <c r="B38" s="266"/>
      <c r="C38" s="266"/>
      <c r="D38" s="266"/>
      <c r="E38" s="33"/>
      <c r="F38" s="33"/>
      <c r="G38" s="33"/>
      <c r="H38" s="44"/>
      <c r="I38" s="35"/>
      <c r="J38" s="35"/>
      <c r="K38" s="109"/>
      <c r="L38" s="87">
        <v>12</v>
      </c>
      <c r="M38" s="75"/>
      <c r="N38" s="109" t="s">
        <v>157</v>
      </c>
      <c r="O38" s="7"/>
      <c r="Q38" s="34"/>
      <c r="R38" s="22"/>
      <c r="S38" s="22"/>
      <c r="T38" s="33"/>
      <c r="U38" s="266"/>
      <c r="V38" s="266"/>
      <c r="W38" s="266"/>
      <c r="X38" s="268"/>
    </row>
    <row r="39" spans="1:19" ht="12.75" customHeight="1" thickBot="1">
      <c r="A39" s="1"/>
      <c r="B39" s="1"/>
      <c r="C39" s="1"/>
      <c r="E39" s="33"/>
      <c r="F39" s="33"/>
      <c r="G39" s="33"/>
      <c r="H39" s="35"/>
      <c r="I39" s="47"/>
      <c r="J39" s="45"/>
      <c r="K39" s="10">
        <v>20</v>
      </c>
      <c r="L39" s="109" t="s">
        <v>155</v>
      </c>
      <c r="M39" s="10">
        <v>12</v>
      </c>
      <c r="N39" s="75"/>
      <c r="O39" s="179">
        <v>2</v>
      </c>
      <c r="P39" s="113">
        <v>2</v>
      </c>
      <c r="Q39" s="33"/>
      <c r="R39" s="35"/>
      <c r="S39" s="22"/>
    </row>
    <row r="40" spans="1:20" ht="12.75" customHeight="1">
      <c r="A40" s="122" t="str">
        <f>HYPERLINK('[1]реквизиты'!$A$6)</f>
        <v>Гл. судья, судья МК</v>
      </c>
      <c r="B40" s="123"/>
      <c r="C40" s="128"/>
      <c r="D40" s="116"/>
      <c r="E40" s="7"/>
      <c r="F40" s="125" t="str">
        <f>HYPERLINK('[1]реквизиты'!$G$6)</f>
        <v>Ф.М. Зезюлин</v>
      </c>
      <c r="G40" s="24"/>
      <c r="I40" s="24"/>
      <c r="J40" s="45"/>
      <c r="K40" s="106"/>
      <c r="L40" s="10">
        <v>16</v>
      </c>
      <c r="M40" s="50" t="s">
        <v>155</v>
      </c>
      <c r="N40" s="88"/>
      <c r="O40" s="50" t="s">
        <v>154</v>
      </c>
      <c r="P40" s="7"/>
      <c r="Q40" s="307" t="str">
        <f>VLOOKUP(P39,'пр.взв.'!B7:E70,2,FALSE)</f>
        <v>МАЙЫЛОВ Эльчин Джанбала оглы</v>
      </c>
      <c r="R40" s="308"/>
      <c r="S40" s="308"/>
      <c r="T40" s="309"/>
    </row>
    <row r="41" spans="1:20" ht="12.75" customHeight="1" thickBot="1">
      <c r="A41" s="24"/>
      <c r="B41" s="24"/>
      <c r="C41" s="124"/>
      <c r="D41" s="116"/>
      <c r="E41" s="7"/>
      <c r="F41" s="126" t="str">
        <f>HYPERLINK('[1]реквизиты'!$G$7)</f>
        <v>/г. Владимир/</v>
      </c>
      <c r="H41" s="24"/>
      <c r="I41" s="24"/>
      <c r="J41" s="127"/>
      <c r="K41" s="87"/>
      <c r="L41" s="106"/>
      <c r="M41" s="87"/>
      <c r="N41" s="15">
        <v>19</v>
      </c>
      <c r="O41" s="7"/>
      <c r="P41" s="7"/>
      <c r="Q41" s="310"/>
      <c r="R41" s="311"/>
      <c r="S41" s="311"/>
      <c r="T41" s="312"/>
    </row>
    <row r="42" spans="1:43" ht="12.75" customHeight="1">
      <c r="A42" s="122" t="str">
        <f>HYPERLINK('[1]реквизиты'!$A$8)</f>
        <v>Гл. секретарь, судья МК</v>
      </c>
      <c r="B42" s="24"/>
      <c r="C42" s="124"/>
      <c r="D42" s="116"/>
      <c r="E42" s="7"/>
      <c r="F42" s="125" t="str">
        <f>HYPERLINK('[1]реквизиты'!$G$8)</f>
        <v>Н.Ю. Глушкова</v>
      </c>
      <c r="G42" s="24"/>
      <c r="I42" s="24"/>
      <c r="J42" s="24"/>
      <c r="K42" s="7"/>
      <c r="L42" s="18"/>
      <c r="M42" s="18"/>
      <c r="N42" s="87"/>
      <c r="O42" s="48"/>
      <c r="P42" s="7"/>
      <c r="Q42" s="34"/>
      <c r="R42" s="34" t="s">
        <v>24</v>
      </c>
      <c r="V42" s="22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.75" customHeight="1">
      <c r="A43" s="24"/>
      <c r="B43" s="24"/>
      <c r="C43" s="124"/>
      <c r="D43" s="171"/>
      <c r="E43" s="171"/>
      <c r="F43" s="126" t="str">
        <f>HYPERLINK('[1]реквизиты'!$G$9)</f>
        <v>/г. Рязань/</v>
      </c>
      <c r="H43" s="117"/>
      <c r="I43" s="117"/>
      <c r="J43" s="117"/>
      <c r="K43" s="7"/>
      <c r="L43" s="7"/>
      <c r="M43" s="7"/>
      <c r="N43" s="7"/>
      <c r="O43" s="7"/>
      <c r="P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4.25" customHeight="1">
      <c r="A44" s="118" t="e">
        <f>HYPERLINK('[1]реквизиты'!$A$20)</f>
        <v>#REF!</v>
      </c>
      <c r="B44" s="119"/>
      <c r="C44" s="120"/>
      <c r="D44" s="120"/>
      <c r="E44" s="52"/>
      <c r="F44" s="120"/>
      <c r="G44" s="121" t="e">
        <f>HYPERLINK('[1]реквизиты'!$G$20)</f>
        <v>#REF!</v>
      </c>
      <c r="H44" s="52"/>
      <c r="I44" s="52"/>
      <c r="J44" s="120"/>
      <c r="K44" s="7"/>
      <c r="L44" s="7"/>
      <c r="M44" s="7"/>
      <c r="N44" s="7"/>
      <c r="O44" s="35"/>
      <c r="P44" s="103" t="e">
        <f>HYPERLINK('[1]реквизиты'!$A$22)</f>
        <v>#REF!</v>
      </c>
      <c r="Q44" s="35"/>
      <c r="R44" s="35"/>
      <c r="S44" s="35"/>
      <c r="T44" s="35"/>
      <c r="U44" s="7"/>
      <c r="V44" s="53" t="e">
        <f>HYPERLINK('[1]реквизиты'!$G$22)</f>
        <v>#REF!</v>
      </c>
      <c r="W44" s="7"/>
      <c r="X44" s="7"/>
      <c r="Y44" s="35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3:43" ht="12.75" customHeight="1">
      <c r="C45" s="7"/>
      <c r="D45" s="7"/>
      <c r="E45" s="35"/>
      <c r="F45" s="7"/>
      <c r="G45" s="54" t="e">
        <f>HYPERLINK('[1]реквизиты'!$G$21)</f>
        <v>#REF!</v>
      </c>
      <c r="H45" s="35"/>
      <c r="I45" s="35"/>
      <c r="J45" s="35"/>
      <c r="K45" s="35"/>
      <c r="L45" s="35"/>
      <c r="M45" s="35"/>
      <c r="N45" s="35"/>
      <c r="O45" s="35"/>
      <c r="P45" s="7"/>
      <c r="Q45" s="7"/>
      <c r="R45" s="7"/>
      <c r="S45" s="7"/>
      <c r="T45" s="7"/>
      <c r="U45" s="7"/>
      <c r="V45" s="54" t="e">
        <f>HYPERLINK('[1]реквизиты'!$G$23)</f>
        <v>#REF!</v>
      </c>
      <c r="W45" s="7"/>
      <c r="X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3:43" ht="12.75" customHeight="1">
      <c r="C46" s="7"/>
      <c r="D46" s="7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7"/>
      <c r="U46" s="7"/>
      <c r="V46" s="7"/>
      <c r="W46" s="7"/>
      <c r="X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3:24" ht="12.75">
      <c r="C47" s="7"/>
      <c r="D47" s="7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7"/>
      <c r="U47" s="7"/>
      <c r="V47" s="7"/>
      <c r="W47" s="7"/>
      <c r="X47" s="7"/>
    </row>
    <row r="48" spans="3:24" ht="12.75">
      <c r="C48" s="7"/>
      <c r="D48" s="7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7"/>
      <c r="U48" s="7"/>
      <c r="V48" s="7"/>
      <c r="W48" s="7"/>
      <c r="X48" s="7"/>
    </row>
    <row r="49" spans="3:24" ht="12.75">
      <c r="C49" s="7"/>
      <c r="D49" s="7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7"/>
      <c r="U49" s="7"/>
      <c r="V49" s="7"/>
      <c r="W49" s="7"/>
      <c r="X49" s="7"/>
    </row>
    <row r="50" spans="3:24" ht="12.75">
      <c r="C50" s="7"/>
      <c r="D50" s="7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7"/>
      <c r="U50" s="7"/>
      <c r="V50" s="7"/>
      <c r="W50" s="7"/>
      <c r="X50" s="7"/>
    </row>
    <row r="51" spans="5:19" ht="12.75"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5:19" ht="12.75"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5:19" ht="12.75"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5:19" ht="12.75"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5:19" ht="12.75"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5:19" ht="12.75"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5:19" ht="12.75"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5:19" ht="12.75"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5:19" ht="12.75"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5:19" ht="12.75"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5:19" ht="12.75"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5:19" ht="12.75"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5:19" ht="12.75"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5:19" ht="12.75"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5:19" ht="12.75"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5:19" ht="12.75"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ht="12.75">
      <c r="E67" s="22"/>
    </row>
    <row r="68" ht="12.75">
      <c r="E68" s="22"/>
    </row>
    <row r="69" ht="12.75">
      <c r="E69" s="22"/>
    </row>
    <row r="70" ht="12.75">
      <c r="E70" s="22"/>
    </row>
    <row r="71" ht="12.75">
      <c r="E71" s="22"/>
    </row>
    <row r="72" ht="12.75">
      <c r="E72" s="22"/>
    </row>
    <row r="73" ht="12.75">
      <c r="E73" s="22"/>
    </row>
    <row r="74" ht="12.75">
      <c r="E74" s="22"/>
    </row>
    <row r="75" ht="12.75">
      <c r="E75" s="22"/>
    </row>
    <row r="76" ht="12.75">
      <c r="E76" s="22"/>
    </row>
    <row r="77" ht="12.75">
      <c r="E77" s="22"/>
    </row>
    <row r="78" ht="12.75">
      <c r="E78" s="22"/>
    </row>
    <row r="79" ht="12.75">
      <c r="E79" s="22"/>
    </row>
    <row r="80" ht="12.75">
      <c r="E80" s="22"/>
    </row>
    <row r="81" ht="12.75">
      <c r="E81" s="22"/>
    </row>
    <row r="82" ht="12.75">
      <c r="E82" s="22"/>
    </row>
    <row r="83" ht="12.75">
      <c r="E83" s="22"/>
    </row>
  </sheetData>
  <mergeCells count="144"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2010-02-15T15:44:59Z</cp:lastPrinted>
  <dcterms:created xsi:type="dcterms:W3CDTF">1996-10-08T23:32:33Z</dcterms:created>
  <dcterms:modified xsi:type="dcterms:W3CDTF">2010-02-18T07:51:24Z</dcterms:modified>
  <cp:category/>
  <cp:version/>
  <cp:contentType/>
  <cp:contentStatus/>
</cp:coreProperties>
</file>