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840" windowWidth="4695" windowHeight="7320" activeTab="6"/>
  </bookViews>
  <sheets>
    <sheet name="Итоговый" sheetId="1" r:id="rId1"/>
    <sheet name="пр.взв." sheetId="2" r:id="rId2"/>
    <sheet name="наградной лист" sheetId="3" r:id="rId3"/>
    <sheet name="полуфинал" sheetId="4" r:id="rId4"/>
    <sheet name="Стартовый Б" sheetId="5" r:id="rId5"/>
    <sheet name="Стартовый А" sheetId="6" r:id="rId6"/>
    <sheet name="пр.хода Б" sheetId="7" r:id="rId7"/>
    <sheet name="пр.хода А" sheetId="8" r:id="rId8"/>
  </sheets>
  <externalReferences>
    <externalReference r:id="rId11"/>
  </externalReferences>
  <definedNames>
    <definedName name="_xlnm._FilterDatabase" localSheetId="0" hidden="1">'Итоговый'!$A$5:$G$5</definedName>
  </definedNames>
  <calcPr fullCalcOnLoad="1"/>
</workbook>
</file>

<file path=xl/sharedStrings.xml><?xml version="1.0" encoding="utf-8"?>
<sst xmlns="http://schemas.openxmlformats.org/spreadsheetml/2006/main" count="397" uniqueCount="207">
  <si>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</si>
  <si>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</si>
  <si>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</si>
  <si>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</si>
  <si>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</si>
  <si>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</si>
  <si>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</si>
  <si>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</si>
  <si>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</si>
  <si>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</si>
  <si>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</si>
  <si>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</si>
  <si>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</si>
  <si>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</si>
  <si>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</si>
  <si>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</si>
  <si>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</si>
  <si>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</si>
  <si>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</si>
  <si>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</si>
  <si>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</si>
  <si>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</si>
  <si>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</si>
  <si>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</si>
  <si>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</si>
  <si>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</si>
  <si>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</si>
  <si>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</si>
  <si>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</si>
  <si>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</si>
  <si>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</si>
  <si>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</si>
  <si>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</si>
  <si>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</si>
  <si>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</si>
  <si>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</si>
  <si>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</si>
  <si>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</si>
  <si>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</si>
  <si>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</si>
  <si>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</si>
  <si>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</si>
  <si>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</si>
  <si>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</si>
  <si>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</si>
  <si>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</si>
  <si>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</si>
  <si>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</si>
  <si>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</si>
  <si>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</si>
  <si>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</si>
  <si>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</si>
  <si>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</si>
  <si>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</si>
  <si>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</si>
  <si>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</si>
  <si>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</si>
  <si>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</si>
  <si>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</si>
  <si>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</si>
  <si>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</si>
  <si>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</si>
  <si>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</si>
  <si>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</si>
  <si>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</si>
  <si>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</si>
  <si>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</si>
  <si>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</si>
  <si>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</si>
  <si>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</si>
  <si>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</si>
  <si>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</si>
  <si>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</si>
  <si>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44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</si>
  <si>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</si>
  <si>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</si>
  <si>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</si>
  <si>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</si>
  <si>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</si>
  <si>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</si>
  <si>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Команда</t>
  </si>
  <si>
    <t>НИКИШИН Александр Сергеевич</t>
  </si>
  <si>
    <t>28.08.84 кмс</t>
  </si>
  <si>
    <t>УВД по Иванорвской обл.</t>
  </si>
  <si>
    <t>КРИЦКОВ Андрей Александрович</t>
  </si>
  <si>
    <t>01.10.86 кмс</t>
  </si>
  <si>
    <t>УВД по Пензенской обл.</t>
  </si>
  <si>
    <t>ЮДИН Валентин Юрьевич</t>
  </si>
  <si>
    <t>10.10.84 кмс</t>
  </si>
  <si>
    <t>УВД по Еврейской АО</t>
  </si>
  <si>
    <t>ЛАПШИН Дмитрий Валерьевич</t>
  </si>
  <si>
    <t>01.03.80 кмс</t>
  </si>
  <si>
    <t>УВД по Калининградской обл.</t>
  </si>
  <si>
    <t>БОЛТКИН Алексей Сергеевич</t>
  </si>
  <si>
    <t>05.07.85 мс</t>
  </si>
  <si>
    <t>УВД по Мурманской обл.</t>
  </si>
  <si>
    <t>ГУРЬЕВ Владимир Геннадьевич</t>
  </si>
  <si>
    <t>22.10.77 кмс</t>
  </si>
  <si>
    <t>ЗОТОВ Виктор Андреевич</t>
  </si>
  <si>
    <t>МВД по Р. Башкортостан</t>
  </si>
  <si>
    <t>КОЖУРОВ Станислав Александрович</t>
  </si>
  <si>
    <t>25.03.87 мс</t>
  </si>
  <si>
    <t>ГУВД по Иркутской обл.</t>
  </si>
  <si>
    <t>АНИКИЕВ Дмитрий Вячеславович</t>
  </si>
  <si>
    <t>09.08.80 кмс</t>
  </si>
  <si>
    <t>УВД по Вологодской обл.</t>
  </si>
  <si>
    <t>СТОРОЖЕНКО Виктор Петрович</t>
  </si>
  <si>
    <t>УВД по Приморскому краю</t>
  </si>
  <si>
    <t>ПРИГОДА Александр Эдуардович</t>
  </si>
  <si>
    <t>ЕФИМОВ Дмитрий Сергеевич</t>
  </si>
  <si>
    <t>ДОПТ на трансп-те МВД России</t>
  </si>
  <si>
    <t xml:space="preserve">ГАДЖИЕВ Рустам Юсупович </t>
  </si>
  <si>
    <t>МВД по Р. Дагестан</t>
  </si>
  <si>
    <t>ПАНАСЕНКОВ Юрий Николаевич</t>
  </si>
  <si>
    <t>29.03.87 мс</t>
  </si>
  <si>
    <t>УВД по Рязанской обл.</t>
  </si>
  <si>
    <t>НЕБОЛЬСИН Дмитрий Васильевич</t>
  </si>
  <si>
    <t>13.11.76 мс</t>
  </si>
  <si>
    <t>СМИРНОВ Иван Михайлович</t>
  </si>
  <si>
    <t>02.01.85 мс</t>
  </si>
  <si>
    <t>УВД по Владимирской обл.</t>
  </si>
  <si>
    <t>БИСУЛТАНОВ Адлан Делимбекович</t>
  </si>
  <si>
    <t>15.08.89 мс</t>
  </si>
  <si>
    <t>ГУВД по Волгоградской обл.</t>
  </si>
  <si>
    <t>БИСУЛТАНОВ Мовла Ибрагимович</t>
  </si>
  <si>
    <t>01.12.86 мс</t>
  </si>
  <si>
    <t>ДАТХУЖЕВ Артур Рамазанович</t>
  </si>
  <si>
    <t>10.06.75 кмс</t>
  </si>
  <si>
    <t>МВД по Р. Адыгея</t>
  </si>
  <si>
    <t>МУНКОДУГАРОВ Бато Цыренсамбуевич</t>
  </si>
  <si>
    <t>21.07.81 мс</t>
  </si>
  <si>
    <t>МВД по Р. Бурятия</t>
  </si>
  <si>
    <t>САФРОНОВ Александр Михайлович</t>
  </si>
  <si>
    <t>УВД по Калужской обл.</t>
  </si>
  <si>
    <t>МАГОМЕДОВ Рамис Эминович</t>
  </si>
  <si>
    <t>ГУВД по Ставропольскому краю</t>
  </si>
  <si>
    <t>ВАЛЬКОВ Алексей Игоревич</t>
  </si>
  <si>
    <t>09.04.87 мс</t>
  </si>
  <si>
    <t>ГУВД по Краснодарскому краю</t>
  </si>
  <si>
    <t>БАЗАНОВ Павел Павлович</t>
  </si>
  <si>
    <t>10.05.86 мс</t>
  </si>
  <si>
    <t>ГУВД по Красноярскому краю</t>
  </si>
  <si>
    <t>КОЛДАЕВ Виктор Алексеевич</t>
  </si>
  <si>
    <t>УВД по Оренбургской обл.</t>
  </si>
  <si>
    <t>ЕСКИН Леонид Николаевич</t>
  </si>
  <si>
    <t>18.11.85 кмс</t>
  </si>
  <si>
    <t>БУШУЕВ Евгений Викторович</t>
  </si>
  <si>
    <t>МВД по Р. Хакасия</t>
  </si>
  <si>
    <t>ГЛАДКИХ Александр Вячеславович</t>
  </si>
  <si>
    <t>02.05.86 мс</t>
  </si>
  <si>
    <t>УВД по Брянской обл.</t>
  </si>
  <si>
    <t>12.04.85 мс</t>
  </si>
  <si>
    <t>ГУВД по Московской обл.</t>
  </si>
  <si>
    <t>01.11.78 мс</t>
  </si>
  <si>
    <t>УВД по ЯНАО</t>
  </si>
  <si>
    <t>ЛОПУХ Николай Владимирович</t>
  </si>
  <si>
    <t>12.06.82 кмс</t>
  </si>
  <si>
    <t>УВД по Архангелькой обл.</t>
  </si>
  <si>
    <t>ХАНКИШИЕВ Сеймур Рагилович</t>
  </si>
  <si>
    <t>УВД по ХМАО-Югра</t>
  </si>
  <si>
    <t>РАХМАТУЛЛИН Раис Халитович</t>
  </si>
  <si>
    <t>ГУВД по Нижегородской обл.</t>
  </si>
  <si>
    <t>ПОТАПОВ Вячеслав Геннадьевич</t>
  </si>
  <si>
    <t>15.05.74 кмс</t>
  </si>
  <si>
    <t>ГУВД по Воронежской обл.</t>
  </si>
  <si>
    <t>ЮЖАНИН Сергей Станиславович</t>
  </si>
  <si>
    <t>29.05.81 кмс</t>
  </si>
  <si>
    <t>УВД по Псковской обл.</t>
  </si>
  <si>
    <t>ХРАБРОВ Сергей Валерьевич</t>
  </si>
  <si>
    <t>16.12.89 кмс</t>
  </si>
  <si>
    <t>УВД по Орловскй обл.</t>
  </si>
  <si>
    <t xml:space="preserve">ПОПОВ Алексей Михайлович </t>
  </si>
  <si>
    <t>26.06.81 кмс</t>
  </si>
  <si>
    <t>УВД по Курской обл.</t>
  </si>
  <si>
    <t>ВАВИЛОВ Алесандр Александрович</t>
  </si>
  <si>
    <t>ГУВД по Ростовской обл.</t>
  </si>
  <si>
    <t>ВОРОНИН Дмитрий Андреевич</t>
  </si>
  <si>
    <t>ГУВД по г. Москве</t>
  </si>
  <si>
    <t>в.к. 90  кг</t>
  </si>
  <si>
    <t>17.12.85 мс</t>
  </si>
  <si>
    <t>12.12.79 мсмк</t>
  </si>
  <si>
    <t>05.01.89 мс</t>
  </si>
  <si>
    <t>12.01.82 кмс</t>
  </si>
  <si>
    <t>22.06.81 мс</t>
  </si>
  <si>
    <t>10.09.82 кмс</t>
  </si>
  <si>
    <t>04.06.81 кмс</t>
  </si>
  <si>
    <t>16.03.88 кмс</t>
  </si>
  <si>
    <t>11.06.84 кмс</t>
  </si>
  <si>
    <t>23.05.75 змс</t>
  </si>
  <si>
    <t>14.12.83 кмс</t>
  </si>
  <si>
    <t>07.0285 мсмк</t>
  </si>
  <si>
    <t>МЕТРОЩЕНКО Олег Игоревич</t>
  </si>
  <si>
    <t>ШИКАЛОВ Юрий Александрович</t>
  </si>
  <si>
    <t>2:0</t>
  </si>
  <si>
    <t>4:0</t>
  </si>
  <si>
    <t xml:space="preserve"> </t>
  </si>
  <si>
    <t>3:0</t>
  </si>
  <si>
    <t>3,5:0</t>
  </si>
  <si>
    <t>3:1</t>
  </si>
  <si>
    <t>3,5:0,5</t>
  </si>
  <si>
    <t>5-6</t>
  </si>
  <si>
    <t>7-8</t>
  </si>
  <si>
    <t>9-12</t>
  </si>
  <si>
    <t>13-16</t>
  </si>
  <si>
    <t>18-21</t>
  </si>
  <si>
    <t>22-33</t>
  </si>
  <si>
    <t>34-39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</si>
</sst>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5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0"/>
    </font>
    <font>
      <sz val="10"/>
      <color indexed="8"/>
      <name val="Arial Narrow"/>
      <family val="2"/>
    </font>
    <font>
      <b/>
      <sz val="14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2"/>
      <color indexed="10"/>
      <name val="CyrillicOld"/>
      <family val="0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0"/>
      <name val="Candara"/>
      <family val="2"/>
    </font>
    <font>
      <b/>
      <sz val="12"/>
      <color indexed="9"/>
      <name val="Arial"/>
      <family val="0"/>
    </font>
    <font>
      <b/>
      <sz val="12"/>
      <color indexed="9"/>
      <name val="Arial Narrow"/>
      <family val="2"/>
    </font>
    <font>
      <b/>
      <i/>
      <sz val="11"/>
      <name val="Candara"/>
      <family val="2"/>
    </font>
    <font>
      <sz val="10"/>
      <color indexed="9"/>
      <name val="Arial Narrow"/>
      <family val="2"/>
    </font>
    <font>
      <sz val="9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5" xfId="0" applyBorder="1" applyAlignment="1">
      <alignment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/>
    </xf>
    <xf numFmtId="49" fontId="0" fillId="0" borderId="9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15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7" fillId="0" borderId="5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15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8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9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/>
    </xf>
    <xf numFmtId="0" fontId="0" fillId="0" borderId="0" xfId="15" applyNumberFormat="1" applyFont="1" applyAlignment="1">
      <alignment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0" xfId="15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16" fillId="0" borderId="0" xfId="15" applyFont="1" applyAlignment="1" applyProtection="1">
      <alignment/>
      <protection/>
    </xf>
    <xf numFmtId="0" fontId="7" fillId="0" borderId="0" xfId="15" applyFont="1" applyAlignment="1" applyProtection="1">
      <alignment horizontal="left"/>
      <protection/>
    </xf>
    <xf numFmtId="0" fontId="0" fillId="0" borderId="0" xfId="15" applyFont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0" fillId="0" borderId="9" xfId="0" applyNumberFormat="1" applyFont="1" applyBorder="1" applyAlignment="1">
      <alignment horizontal="right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5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4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28" fillId="0" borderId="0" xfId="15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18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49" fontId="0" fillId="0" borderId="2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6" fillId="0" borderId="3" xfId="0" applyNumberFormat="1" applyFont="1" applyBorder="1" applyAlignment="1">
      <alignment/>
    </xf>
    <xf numFmtId="49" fontId="6" fillId="0" borderId="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33" fillId="0" borderId="1" xfId="0" applyNumberFormat="1" applyFont="1" applyBorder="1" applyAlignment="1">
      <alignment horizontal="center"/>
    </xf>
    <xf numFmtId="0" fontId="6" fillId="2" borderId="6" xfId="0" applyNumberFormat="1" applyFont="1" applyFill="1" applyBorder="1" applyAlignment="1">
      <alignment horizontal="center"/>
    </xf>
    <xf numFmtId="49" fontId="0" fillId="2" borderId="12" xfId="0" applyNumberFormat="1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/>
    </xf>
    <xf numFmtId="49" fontId="6" fillId="3" borderId="4" xfId="0" applyNumberFormat="1" applyFont="1" applyFill="1" applyBorder="1" applyAlignment="1">
      <alignment horizontal="center"/>
    </xf>
    <xf numFmtId="49" fontId="6" fillId="3" borderId="3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/>
    </xf>
    <xf numFmtId="0" fontId="29" fillId="4" borderId="20" xfId="15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31" fillId="3" borderId="20" xfId="15" applyFont="1" applyFill="1" applyBorder="1" applyAlignment="1" applyProtection="1">
      <alignment horizontal="center" vertical="center" wrapText="1"/>
      <protection/>
    </xf>
    <xf numFmtId="0" fontId="31" fillId="3" borderId="25" xfId="15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49" fontId="8" fillId="3" borderId="21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49" fontId="8" fillId="5" borderId="36" xfId="0" applyNumberFormat="1" applyFont="1" applyFill="1" applyBorder="1" applyAlignment="1">
      <alignment horizontal="center" vertical="center" wrapText="1"/>
    </xf>
    <xf numFmtId="49" fontId="8" fillId="5" borderId="21" xfId="0" applyNumberFormat="1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49" fontId="8" fillId="3" borderId="39" xfId="0" applyNumberFormat="1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left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16" fillId="0" borderId="20" xfId="15" applyFont="1" applyBorder="1" applyAlignment="1" applyProtection="1">
      <alignment horizontal="center" vertical="center" wrapText="1"/>
      <protection/>
    </xf>
    <xf numFmtId="0" fontId="16" fillId="0" borderId="44" xfId="15" applyFont="1" applyBorder="1" applyAlignment="1" applyProtection="1">
      <alignment horizontal="center" vertical="center" wrapText="1"/>
      <protection/>
    </xf>
    <xf numFmtId="0" fontId="16" fillId="0" borderId="25" xfId="15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49" fontId="0" fillId="0" borderId="45" xfId="0" applyNumberForma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left" vertical="center" wrapText="1"/>
    </xf>
    <xf numFmtId="0" fontId="7" fillId="0" borderId="45" xfId="0" applyFont="1" applyBorder="1" applyAlignment="1">
      <alignment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5" xfId="0" applyFont="1" applyFill="1" applyBorder="1" applyAlignment="1">
      <alignment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/>
    </xf>
    <xf numFmtId="49" fontId="22" fillId="0" borderId="45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6" fillId="4" borderId="46" xfId="0" applyFont="1" applyFill="1" applyBorder="1" applyAlignment="1">
      <alignment horizontal="center" vertical="center"/>
    </xf>
    <xf numFmtId="0" fontId="26" fillId="4" borderId="17" xfId="0" applyFont="1" applyFill="1" applyBorder="1" applyAlignment="1">
      <alignment horizontal="center" vertical="center"/>
    </xf>
    <xf numFmtId="0" fontId="26" fillId="4" borderId="48" xfId="0" applyFont="1" applyFill="1" applyBorder="1" applyAlignment="1">
      <alignment horizontal="center" vertical="center"/>
    </xf>
    <xf numFmtId="0" fontId="27" fillId="0" borderId="26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6" fillId="6" borderId="46" xfId="0" applyFont="1" applyFill="1" applyBorder="1" applyAlignment="1">
      <alignment horizontal="center" vertical="center"/>
    </xf>
    <xf numFmtId="0" fontId="26" fillId="6" borderId="17" xfId="0" applyFont="1" applyFill="1" applyBorder="1" applyAlignment="1">
      <alignment horizontal="center" vertical="center"/>
    </xf>
    <xf numFmtId="0" fontId="26" fillId="6" borderId="48" xfId="0" applyFont="1" applyFill="1" applyBorder="1" applyAlignment="1">
      <alignment horizontal="center" vertical="center"/>
    </xf>
    <xf numFmtId="0" fontId="26" fillId="7" borderId="46" xfId="0" applyFont="1" applyFill="1" applyBorder="1" applyAlignment="1">
      <alignment horizontal="center" vertical="center"/>
    </xf>
    <xf numFmtId="0" fontId="26" fillId="7" borderId="17" xfId="0" applyFont="1" applyFill="1" applyBorder="1" applyAlignment="1">
      <alignment horizontal="center" vertical="center"/>
    </xf>
    <xf numFmtId="0" fontId="26" fillId="7" borderId="48" xfId="0" applyFont="1" applyFill="1" applyBorder="1" applyAlignment="1">
      <alignment horizontal="center" vertical="center"/>
    </xf>
    <xf numFmtId="0" fontId="15" fillId="2" borderId="20" xfId="15" applyFont="1" applyFill="1" applyBorder="1" applyAlignment="1" applyProtection="1">
      <alignment horizontal="center" vertical="center" wrapText="1"/>
      <protection/>
    </xf>
    <xf numFmtId="0" fontId="15" fillId="2" borderId="44" xfId="15" applyFont="1" applyFill="1" applyBorder="1" applyAlignment="1" applyProtection="1">
      <alignment horizontal="center" vertical="center" wrapText="1"/>
      <protection/>
    </xf>
    <xf numFmtId="0" fontId="15" fillId="2" borderId="25" xfId="15" applyFont="1" applyFill="1" applyBorder="1" applyAlignment="1" applyProtection="1">
      <alignment horizontal="center" vertical="center" wrapText="1"/>
      <protection/>
    </xf>
    <xf numFmtId="0" fontId="0" fillId="0" borderId="26" xfId="15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5" fillId="6" borderId="20" xfId="15" applyFont="1" applyFill="1" applyBorder="1" applyAlignment="1">
      <alignment horizontal="center" vertical="center"/>
    </xf>
    <xf numFmtId="0" fontId="25" fillId="6" borderId="44" xfId="15" applyFont="1" applyFill="1" applyBorder="1" applyAlignment="1">
      <alignment horizontal="center" vertical="center"/>
    </xf>
    <xf numFmtId="0" fontId="25" fillId="6" borderId="25" xfId="15" applyFont="1" applyFill="1" applyBorder="1" applyAlignment="1">
      <alignment horizontal="center" vertical="center"/>
    </xf>
    <xf numFmtId="0" fontId="20" fillId="0" borderId="0" xfId="15" applyNumberFormat="1" applyFont="1" applyBorder="1" applyAlignment="1">
      <alignment horizontal="center" vertical="center" wrapText="1"/>
    </xf>
    <xf numFmtId="0" fontId="20" fillId="0" borderId="4" xfId="15" applyNumberFormat="1" applyFont="1" applyBorder="1" applyAlignment="1">
      <alignment horizontal="center" vertical="center" wrapText="1"/>
    </xf>
    <xf numFmtId="0" fontId="15" fillId="0" borderId="20" xfId="15" applyFont="1" applyBorder="1" applyAlignment="1" applyProtection="1">
      <alignment horizontal="center" vertical="center" wrapText="1"/>
      <protection/>
    </xf>
    <xf numFmtId="0" fontId="15" fillId="0" borderId="44" xfId="15" applyFont="1" applyBorder="1" applyAlignment="1" applyProtection="1">
      <alignment horizontal="center" vertical="center" wrapText="1"/>
      <protection/>
    </xf>
    <xf numFmtId="0" fontId="15" fillId="0" borderId="25" xfId="15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>
      <alignment horizontal="center" vertical="center" wrapText="1"/>
    </xf>
    <xf numFmtId="0" fontId="20" fillId="0" borderId="26" xfId="15" applyNumberFormat="1" applyFont="1" applyBorder="1" applyAlignment="1">
      <alignment horizontal="center" vertical="center" wrapText="1"/>
    </xf>
    <xf numFmtId="0" fontId="7" fillId="7" borderId="45" xfId="0" applyFont="1" applyFill="1" applyBorder="1" applyAlignment="1">
      <alignment horizontal="center" vertical="center" wrapText="1"/>
    </xf>
    <xf numFmtId="0" fontId="0" fillId="0" borderId="45" xfId="15" applyFont="1" applyBorder="1" applyAlignment="1">
      <alignment horizontal="center" vertical="center" wrapText="1"/>
    </xf>
    <xf numFmtId="0" fontId="7" fillId="0" borderId="45" xfId="15" applyFont="1" applyFill="1" applyBorder="1" applyAlignment="1">
      <alignment horizontal="left" vertical="center" wrapText="1"/>
    </xf>
    <xf numFmtId="0" fontId="8" fillId="0" borderId="45" xfId="0" applyFont="1" applyBorder="1" applyAlignment="1">
      <alignment horizontal="center" vertical="center" wrapText="1"/>
    </xf>
    <xf numFmtId="0" fontId="7" fillId="6" borderId="45" xfId="0" applyFont="1" applyFill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32" fillId="0" borderId="23" xfId="15" applyFont="1" applyBorder="1" applyAlignment="1">
      <alignment horizontal="left" vertical="center" wrapText="1"/>
    </xf>
    <xf numFmtId="0" fontId="32" fillId="0" borderId="7" xfId="15" applyFont="1" applyBorder="1" applyAlignment="1">
      <alignment horizontal="left" vertical="center" wrapText="1"/>
    </xf>
    <xf numFmtId="0" fontId="10" fillId="0" borderId="53" xfId="0" applyFont="1" applyBorder="1" applyAlignment="1">
      <alignment horizontal="center" vertical="center" wrapText="1"/>
    </xf>
    <xf numFmtId="0" fontId="7" fillId="0" borderId="6" xfId="15" applyFont="1" applyBorder="1" applyAlignment="1">
      <alignment horizontal="left" vertical="center" wrapText="1"/>
    </xf>
    <xf numFmtId="0" fontId="7" fillId="0" borderId="24" xfId="15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23" xfId="15" applyFont="1" applyBorder="1" applyAlignment="1">
      <alignment horizontal="left" vertical="center" wrapText="1"/>
    </xf>
    <xf numFmtId="0" fontId="7" fillId="0" borderId="7" xfId="15" applyFont="1" applyBorder="1" applyAlignment="1">
      <alignment horizontal="left" vertical="center" wrapText="1"/>
    </xf>
    <xf numFmtId="0" fontId="6" fillId="0" borderId="0" xfId="15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15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2" fillId="0" borderId="54" xfId="15" applyFont="1" applyBorder="1" applyAlignment="1">
      <alignment horizontal="left" vertical="center" wrapText="1"/>
    </xf>
    <xf numFmtId="0" fontId="32" fillId="0" borderId="55" xfId="0" applyFont="1" applyBorder="1" applyAlignment="1">
      <alignment horizontal="left" vertical="center" wrapText="1"/>
    </xf>
    <xf numFmtId="0" fontId="7" fillId="0" borderId="56" xfId="15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 wrapText="1"/>
    </xf>
    <xf numFmtId="0" fontId="32" fillId="0" borderId="24" xfId="15" applyFont="1" applyBorder="1" applyAlignment="1">
      <alignment horizontal="left" vertical="center" wrapText="1"/>
    </xf>
    <xf numFmtId="0" fontId="32" fillId="0" borderId="54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8" fillId="3" borderId="20" xfId="15" applyFont="1" applyFill="1" applyBorder="1" applyAlignment="1" applyProtection="1">
      <alignment horizontal="center" vertical="center" wrapText="1"/>
      <protection/>
    </xf>
    <xf numFmtId="0" fontId="28" fillId="3" borderId="44" xfId="15" applyFont="1" applyFill="1" applyBorder="1" applyAlignment="1" applyProtection="1">
      <alignment horizontal="center" vertical="center" wrapText="1"/>
      <protection/>
    </xf>
    <xf numFmtId="0" fontId="28" fillId="3" borderId="25" xfId="15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/>
    </xf>
    <xf numFmtId="0" fontId="18" fillId="0" borderId="0" xfId="15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9" fillId="4" borderId="17" xfId="15" applyNumberFormat="1" applyFont="1" applyFill="1" applyBorder="1" applyAlignment="1">
      <alignment horizontal="center" vertical="center" wrapText="1"/>
    </xf>
    <xf numFmtId="0" fontId="30" fillId="4" borderId="0" xfId="0" applyNumberFormat="1" applyFont="1" applyFill="1" applyBorder="1" applyAlignment="1">
      <alignment horizontal="center" vertical="center" wrapText="1"/>
    </xf>
    <xf numFmtId="0" fontId="30" fillId="4" borderId="50" xfId="0" applyNumberFormat="1" applyFont="1" applyFill="1" applyBorder="1" applyAlignment="1">
      <alignment horizontal="center" vertical="center" wrapText="1"/>
    </xf>
    <xf numFmtId="0" fontId="30" fillId="4" borderId="48" xfId="0" applyNumberFormat="1" applyFont="1" applyFill="1" applyBorder="1" applyAlignment="1">
      <alignment horizontal="center" vertical="center" wrapText="1"/>
    </xf>
    <xf numFmtId="0" fontId="30" fillId="4" borderId="27" xfId="0" applyNumberFormat="1" applyFont="1" applyFill="1" applyBorder="1" applyAlignment="1">
      <alignment horizontal="center" vertical="center" wrapText="1"/>
    </xf>
    <xf numFmtId="0" fontId="30" fillId="4" borderId="49" xfId="0" applyNumberFormat="1" applyFont="1" applyFill="1" applyBorder="1" applyAlignment="1">
      <alignment horizontal="center" vertical="center" wrapText="1"/>
    </xf>
    <xf numFmtId="0" fontId="29" fillId="4" borderId="46" xfId="15" applyNumberFormat="1" applyFont="1" applyFill="1" applyBorder="1" applyAlignment="1">
      <alignment horizontal="center" vertical="center" wrapText="1"/>
    </xf>
    <xf numFmtId="0" fontId="29" fillId="4" borderId="26" xfId="15" applyNumberFormat="1" applyFont="1" applyFill="1" applyBorder="1" applyAlignment="1">
      <alignment horizontal="center" vertical="center" wrapText="1"/>
    </xf>
    <xf numFmtId="0" fontId="29" fillId="4" borderId="48" xfId="15" applyNumberFormat="1" applyFont="1" applyFill="1" applyBorder="1" applyAlignment="1">
      <alignment horizontal="center" vertical="center" wrapText="1"/>
    </xf>
    <xf numFmtId="0" fontId="29" fillId="4" borderId="27" xfId="15" applyNumberFormat="1" applyFont="1" applyFill="1" applyBorder="1" applyAlignment="1">
      <alignment horizontal="center" vertical="center" wrapText="1"/>
    </xf>
    <xf numFmtId="0" fontId="29" fillId="4" borderId="49" xfId="15" applyNumberFormat="1" applyFont="1" applyFill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50" xfId="15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10" fillId="3" borderId="51" xfId="0" applyFont="1" applyFill="1" applyBorder="1" applyAlignment="1">
      <alignment horizontal="center" vertical="center" wrapText="1"/>
    </xf>
    <xf numFmtId="0" fontId="10" fillId="3" borderId="52" xfId="0" applyFont="1" applyFill="1" applyBorder="1" applyAlignment="1">
      <alignment horizontal="center" vertical="center" wrapText="1"/>
    </xf>
    <xf numFmtId="0" fontId="10" fillId="3" borderId="53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247650</xdr:rowOff>
    </xdr:from>
    <xdr:to>
      <xdr:col>1</xdr:col>
      <xdr:colOff>542925</xdr:colOff>
      <xdr:row>2</xdr:row>
      <xdr:rowOff>133350</xdr:rowOff>
    </xdr:to>
    <xdr:grpSp>
      <xdr:nvGrpSpPr>
        <xdr:cNvPr id="1" name="Group 4"/>
        <xdr:cNvGrpSpPr>
          <a:grpSpLocks/>
        </xdr:cNvGrpSpPr>
      </xdr:nvGrpSpPr>
      <xdr:grpSpPr>
        <a:xfrm>
          <a:off x="142875" y="247650"/>
          <a:ext cx="819150" cy="666750"/>
          <a:chOff x="9" y="4"/>
          <a:chExt cx="86" cy="70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" y="4"/>
            <a:ext cx="34" cy="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42" y="4"/>
            <a:ext cx="53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7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33" y="29"/>
            <a:ext cx="32" cy="4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133350</xdr:colOff>
      <xdr:row>2</xdr:row>
      <xdr:rowOff>38100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</xdr:col>
      <xdr:colOff>790575</xdr:colOff>
      <xdr:row>2</xdr:row>
      <xdr:rowOff>57150</xdr:rowOff>
    </xdr:to>
    <xdr:grpSp>
      <xdr:nvGrpSpPr>
        <xdr:cNvPr id="1" name="Group 6"/>
        <xdr:cNvGrpSpPr>
          <a:grpSpLocks/>
        </xdr:cNvGrpSpPr>
      </xdr:nvGrpSpPr>
      <xdr:grpSpPr>
        <a:xfrm>
          <a:off x="0" y="76200"/>
          <a:ext cx="1085850" cy="428625"/>
          <a:chOff x="0" y="8"/>
          <a:chExt cx="114" cy="45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12"/>
            <a:ext cx="34" cy="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33" y="12"/>
            <a:ext cx="53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82" y="8"/>
            <a:ext cx="32" cy="4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</xdr:col>
      <xdr:colOff>771525</xdr:colOff>
      <xdr:row>1</xdr:row>
      <xdr:rowOff>323850</xdr:rowOff>
    </xdr:to>
    <xdr:grpSp>
      <xdr:nvGrpSpPr>
        <xdr:cNvPr id="1" name="Group 6"/>
        <xdr:cNvGrpSpPr>
          <a:grpSpLocks/>
        </xdr:cNvGrpSpPr>
      </xdr:nvGrpSpPr>
      <xdr:grpSpPr>
        <a:xfrm>
          <a:off x="0" y="76200"/>
          <a:ext cx="1085850" cy="428625"/>
          <a:chOff x="0" y="8"/>
          <a:chExt cx="114" cy="45"/>
        </a:xfrm>
        <a:solidFill>
          <a:srgbClr val="FFFFFF"/>
        </a:solidFill>
      </xdr:grpSpPr>
      <xdr:pic>
        <xdr:nvPicPr>
          <xdr:cNvPr id="2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12"/>
            <a:ext cx="34" cy="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33" y="12"/>
            <a:ext cx="53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9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82" y="8"/>
            <a:ext cx="32" cy="4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2;&#1042;&#1044;-2010\&#1063;&#1077;&#1084;&#1087;&#1080;&#1086;&#1085;&#1072;&#1090;%20&#1052;&#1042;&#1044;%202010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МВД России по САМОЗАЩИТЕ БЕЗ ОРУЖИЯ, среди МВД, ГУВД, УВД по субъектам РФ</v>
          </cell>
        </row>
        <row r="3">
          <cell r="A3" t="str">
            <v>11-15 февраля 2010 г.     г. Москва</v>
          </cell>
        </row>
        <row r="6">
          <cell r="A6" t="str">
            <v>Гл. судья, судья МК</v>
          </cell>
          <cell r="G6" t="str">
            <v>Ф.М. Зезюлин</v>
          </cell>
        </row>
        <row r="7">
          <cell r="G7" t="str">
            <v>/г. Владимир/</v>
          </cell>
        </row>
        <row r="8">
          <cell r="A8" t="str">
            <v>Гл. секретарь, судья МК</v>
          </cell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8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34.140625" style="0" customWidth="1"/>
    <col min="4" max="4" width="19.421875" style="0" customWidth="1"/>
    <col min="5" max="5" width="28.421875" style="0" customWidth="1"/>
  </cols>
  <sheetData>
    <row r="1" spans="1:5" ht="30.75" customHeight="1" thickBot="1">
      <c r="A1" s="190" t="s">
        <v>30</v>
      </c>
      <c r="B1" s="190"/>
      <c r="C1" s="190"/>
      <c r="D1" s="190"/>
      <c r="E1" s="190"/>
    </row>
    <row r="2" spans="2:5" ht="30.75" customHeight="1" thickBot="1">
      <c r="B2" s="221" t="s">
        <v>32</v>
      </c>
      <c r="C2" s="221"/>
      <c r="D2" s="188" t="str">
        <f>HYPERLINK('[1]реквизиты'!$A$2)</f>
        <v>Чемпионат МВД России по САМОЗАЩИТЕ БЕЗ ОРУЖИЯ, среди МВД, ГУВД, УВД по субъектам РФ</v>
      </c>
      <c r="E2" s="189"/>
    </row>
    <row r="3" spans="2:5" ht="22.5" customHeight="1" thickBot="1">
      <c r="B3" s="112"/>
      <c r="C3" s="222" t="str">
        <f>HYPERLINK('[1]реквизиты'!$A$3)</f>
        <v>11-15 февраля 2010 г.     г. Москва</v>
      </c>
      <c r="D3" s="222"/>
      <c r="E3" s="179" t="str">
        <f>HYPERLINK('пр.взв.'!F3)</f>
        <v>в.к. 90  кг</v>
      </c>
    </row>
    <row r="4" spans="1:5" ht="12.75" customHeight="1">
      <c r="A4" s="199" t="s">
        <v>8</v>
      </c>
      <c r="B4" s="201" t="s">
        <v>3</v>
      </c>
      <c r="C4" s="191" t="s">
        <v>4</v>
      </c>
      <c r="D4" s="193" t="s">
        <v>5</v>
      </c>
      <c r="E4" s="195" t="s">
        <v>80</v>
      </c>
    </row>
    <row r="5" spans="1:5" ht="9.75" customHeight="1" thickBot="1">
      <c r="A5" s="200"/>
      <c r="B5" s="202"/>
      <c r="C5" s="192"/>
      <c r="D5" s="194"/>
      <c r="E5" s="196"/>
    </row>
    <row r="6" spans="1:5" ht="7.5" customHeight="1">
      <c r="A6" s="205" t="s">
        <v>34</v>
      </c>
      <c r="B6" s="207">
        <v>32</v>
      </c>
      <c r="C6" s="209" t="str">
        <f>VLOOKUP(B6,'пр.взв.'!B6:G133,2,FALSE)</f>
        <v>РАХМАТУЛЛИН Раис Халитович</v>
      </c>
      <c r="D6" s="210" t="str">
        <f>VLOOKUP(B6,'пр.взв.'!B6:G133,3,FALSE)</f>
        <v>23.05.75 змс</v>
      </c>
      <c r="E6" s="197" t="str">
        <f>VLOOKUP(B6,'пр.взв.'!B6:G133,4,FALSE)</f>
        <v>ГУВД по Нижегородской обл.</v>
      </c>
    </row>
    <row r="7" spans="1:5" ht="7.5" customHeight="1">
      <c r="A7" s="206"/>
      <c r="B7" s="185"/>
      <c r="C7" s="187"/>
      <c r="D7" s="181"/>
      <c r="E7" s="198"/>
    </row>
    <row r="8" spans="1:5" ht="7.5" customHeight="1">
      <c r="A8" s="208" t="s">
        <v>35</v>
      </c>
      <c r="B8" s="185">
        <v>3</v>
      </c>
      <c r="C8" s="186" t="str">
        <f>VLOOKUP(B8,'пр.взв.'!B6:G133,2,FALSE)</f>
        <v>ГЛАДКИХ Александр Вячеславович</v>
      </c>
      <c r="D8" s="180" t="str">
        <f>VLOOKUP(B8,'пр.взв.'!B6:G133,3,FALSE)</f>
        <v>02.05.86 мс</v>
      </c>
      <c r="E8" s="204" t="str">
        <f>VLOOKUP(B8,'пр.взв.'!B6:G133,4,FALSE)</f>
        <v>УВД по Брянской обл.</v>
      </c>
    </row>
    <row r="9" spans="1:5" ht="7.5" customHeight="1">
      <c r="A9" s="208"/>
      <c r="B9" s="185"/>
      <c r="C9" s="187"/>
      <c r="D9" s="181"/>
      <c r="E9" s="198"/>
    </row>
    <row r="10" spans="1:5" ht="7.5" customHeight="1">
      <c r="A10" s="203" t="s">
        <v>36</v>
      </c>
      <c r="B10" s="185">
        <v>39</v>
      </c>
      <c r="C10" s="186" t="str">
        <f>VLOOKUP(B10,'пр.взв.'!B6:G133,2,FALSE)</f>
        <v>ВОРОНИН Дмитрий Андреевич</v>
      </c>
      <c r="D10" s="180" t="str">
        <f>VLOOKUP(B10,'пр.взв.'!B6:G133,3,FALSE)</f>
        <v>07.0285 мсмк</v>
      </c>
      <c r="E10" s="204" t="str">
        <f>VLOOKUP(B10,'пр.взв.'!B6:G133,4,FALSE)</f>
        <v>ГУВД по г. Москве</v>
      </c>
    </row>
    <row r="11" spans="1:5" ht="7.5" customHeight="1">
      <c r="A11" s="203"/>
      <c r="B11" s="185"/>
      <c r="C11" s="187"/>
      <c r="D11" s="181"/>
      <c r="E11" s="198"/>
    </row>
    <row r="12" spans="1:5" ht="7.5" customHeight="1">
      <c r="A12" s="203" t="s">
        <v>36</v>
      </c>
      <c r="B12" s="185">
        <v>29</v>
      </c>
      <c r="C12" s="186" t="str">
        <f>VLOOKUP(B12,'пр.взв.'!B6:G133,2,FALSE)</f>
        <v>ЗОТОВ Виктор Андреевич</v>
      </c>
      <c r="D12" s="180" t="str">
        <f>VLOOKUP(B12,'пр.взв.'!B6:G133,3,FALSE)</f>
        <v>17.12.85 мс</v>
      </c>
      <c r="E12" s="204" t="str">
        <f>VLOOKUP(B12,'пр.взв.'!B6:G133,4,FALSE)</f>
        <v>МВД по Р. Башкортостан</v>
      </c>
    </row>
    <row r="13" spans="1:5" ht="7.5" customHeight="1" thickBot="1">
      <c r="A13" s="212"/>
      <c r="B13" s="213"/>
      <c r="C13" s="214"/>
      <c r="D13" s="215"/>
      <c r="E13" s="216"/>
    </row>
    <row r="14" spans="1:5" ht="7.5" customHeight="1">
      <c r="A14" s="217" t="s">
        <v>200</v>
      </c>
      <c r="B14" s="218">
        <v>8</v>
      </c>
      <c r="C14" s="219" t="str">
        <f>VLOOKUP(B14,'пр.взв.'!B6:G133,2,FALSE)</f>
        <v>ВАЛЬКОВ Алексей Игоревич</v>
      </c>
      <c r="D14" s="220" t="str">
        <f>VLOOKUP(B14,'пр.взв.'!B6:G133,3,FALSE)</f>
        <v>09.04.87 мс</v>
      </c>
      <c r="E14" s="211" t="str">
        <f>VLOOKUP(B14,'пр.взв.'!B6:G133,4,FALSE)</f>
        <v>ГУВД по Краснодарскому краю</v>
      </c>
    </row>
    <row r="15" spans="1:5" ht="7.5" customHeight="1">
      <c r="A15" s="184"/>
      <c r="B15" s="185"/>
      <c r="C15" s="187"/>
      <c r="D15" s="181"/>
      <c r="E15" s="183"/>
    </row>
    <row r="16" spans="1:5" ht="7.5" customHeight="1">
      <c r="A16" s="184" t="s">
        <v>200</v>
      </c>
      <c r="B16" s="185">
        <v>26</v>
      </c>
      <c r="C16" s="186" t="str">
        <f>VLOOKUP(B16,'пр.взв.'!B6:G133,2,FALSE)</f>
        <v>БИСУЛТАНОВ Мовла Ибрагимович</v>
      </c>
      <c r="D16" s="180" t="str">
        <f>VLOOKUP(B16,'пр.взв.'!B6:G133,3,FALSE)</f>
        <v>01.12.86 мс</v>
      </c>
      <c r="E16" s="182" t="str">
        <f>VLOOKUP(B16,'пр.взв.'!B6:G133,4,FALSE)</f>
        <v>ГУВД по Волгоградской обл.</v>
      </c>
    </row>
    <row r="17" spans="1:5" ht="7.5" customHeight="1">
      <c r="A17" s="184"/>
      <c r="B17" s="185"/>
      <c r="C17" s="187"/>
      <c r="D17" s="181"/>
      <c r="E17" s="183"/>
    </row>
    <row r="18" spans="1:5" ht="7.5" customHeight="1">
      <c r="A18" s="184" t="s">
        <v>201</v>
      </c>
      <c r="B18" s="185">
        <v>17</v>
      </c>
      <c r="C18" s="186" t="str">
        <f>VLOOKUP(B18,'пр.взв.'!B6:G1338,2,FALSE)</f>
        <v>БИСУЛТАНОВ Адлан Делимбекович</v>
      </c>
      <c r="D18" s="180" t="str">
        <f>VLOOKUP(B18,'пр.взв.'!B6:G133,3,FALSE)</f>
        <v>15.08.89 мс</v>
      </c>
      <c r="E18" s="182" t="str">
        <f>VLOOKUP(B18,'пр.взв.'!B6:G133,4,FALSE)</f>
        <v>ГУВД по Волгоградской обл.</v>
      </c>
    </row>
    <row r="19" spans="1:5" ht="7.5" customHeight="1">
      <c r="A19" s="184"/>
      <c r="B19" s="185"/>
      <c r="C19" s="187"/>
      <c r="D19" s="181"/>
      <c r="E19" s="183"/>
    </row>
    <row r="20" spans="1:5" ht="7.5" customHeight="1">
      <c r="A20" s="184" t="s">
        <v>201</v>
      </c>
      <c r="B20" s="185">
        <v>38</v>
      </c>
      <c r="C20" s="186" t="str">
        <f>VLOOKUP(B20,'пр.взв.'!B6:G133,2,FALSE)</f>
        <v>НЕБОЛЬСИН Дмитрий Васильевич</v>
      </c>
      <c r="D20" s="180" t="str">
        <f>VLOOKUP(B20,'пр.взв.'!B6:G133,3,FALSE)</f>
        <v>13.11.76 мс</v>
      </c>
      <c r="E20" s="182" t="str">
        <f>VLOOKUP(B20,'пр.взв.'!B6:G133,4,FALSE)</f>
        <v>УВД по Рязанской обл.</v>
      </c>
    </row>
    <row r="21" spans="1:5" ht="7.5" customHeight="1">
      <c r="A21" s="184"/>
      <c r="B21" s="185"/>
      <c r="C21" s="187"/>
      <c r="D21" s="181"/>
      <c r="E21" s="183"/>
    </row>
    <row r="22" spans="1:5" ht="7.5" customHeight="1">
      <c r="A22" s="184" t="s">
        <v>202</v>
      </c>
      <c r="B22" s="185">
        <v>21</v>
      </c>
      <c r="C22" s="186" t="str">
        <f>VLOOKUP(B22,'пр.взв.'!B6:G133,2,FALSE)</f>
        <v>ПАНАСЕНКОВ Юрий Николаевич</v>
      </c>
      <c r="D22" s="180" t="str">
        <f>VLOOKUP(B22,'пр.взв.'!B6:G133,3,FALSE)</f>
        <v>29.03.87 мс</v>
      </c>
      <c r="E22" s="182" t="str">
        <f>VLOOKUP(B22,'пр.взв.'!B6:G133,4,FALSE)</f>
        <v>УВД по Рязанской обл.</v>
      </c>
    </row>
    <row r="23" spans="1:5" ht="7.5" customHeight="1">
      <c r="A23" s="184"/>
      <c r="B23" s="185"/>
      <c r="C23" s="187"/>
      <c r="D23" s="181"/>
      <c r="E23" s="183"/>
    </row>
    <row r="24" spans="1:5" ht="7.5" customHeight="1">
      <c r="A24" s="184" t="s">
        <v>202</v>
      </c>
      <c r="B24" s="185">
        <v>35</v>
      </c>
      <c r="C24" s="186" t="str">
        <f>VLOOKUP(B24,'пр.взв.'!B6:G133,2,FALSE)</f>
        <v>МЕТРОЩЕНКО Олег Игоревич</v>
      </c>
      <c r="D24" s="180" t="str">
        <f>VLOOKUP(B24,'пр.взв.'!B6:G133,3,FALSE)</f>
        <v>01.11.78 мс</v>
      </c>
      <c r="E24" s="182" t="str">
        <f>VLOOKUP(B24,'пр.взв.'!B6:G133,4,FALSE)</f>
        <v>УВД по ЯНАО</v>
      </c>
    </row>
    <row r="25" spans="1:5" ht="7.5" customHeight="1">
      <c r="A25" s="184"/>
      <c r="B25" s="185"/>
      <c r="C25" s="187"/>
      <c r="D25" s="181"/>
      <c r="E25" s="183"/>
    </row>
    <row r="26" spans="1:5" ht="7.5" customHeight="1">
      <c r="A26" s="184" t="s">
        <v>202</v>
      </c>
      <c r="B26" s="185">
        <v>18</v>
      </c>
      <c r="C26" s="186" t="str">
        <f>VLOOKUP(B26,'пр.взв.'!B6:G133,2,FALSE)</f>
        <v>ЕФИМОВ Дмитрий Сергеевич</v>
      </c>
      <c r="D26" s="180" t="str">
        <f>VLOOKUP(B26,'пр.взв.'!B6:G133,3,FALSE)</f>
        <v>12.01.82 кмс</v>
      </c>
      <c r="E26" s="182" t="str">
        <f>VLOOKUP(B26,'пр.взв.'!B6:G133,4,FALSE)</f>
        <v>ДОПТ на трансп-те МВД России</v>
      </c>
    </row>
    <row r="27" spans="1:5" ht="7.5" customHeight="1">
      <c r="A27" s="184"/>
      <c r="B27" s="185"/>
      <c r="C27" s="187"/>
      <c r="D27" s="181"/>
      <c r="E27" s="183"/>
    </row>
    <row r="28" spans="1:5" ht="7.5" customHeight="1">
      <c r="A28" s="184" t="s">
        <v>202</v>
      </c>
      <c r="B28" s="185">
        <v>36</v>
      </c>
      <c r="C28" s="186" t="str">
        <f>VLOOKUP(B28,'пр.взв.'!B6:G133,2,FALSE)</f>
        <v>ШИКАЛОВ Юрий Александрович</v>
      </c>
      <c r="D28" s="180" t="str">
        <f>VLOOKUP(B28,'пр.взв.'!B6:G133,3,FALSE)</f>
        <v>12.04.85 мс</v>
      </c>
      <c r="E28" s="182" t="str">
        <f>VLOOKUP(B28,'пр.взв.'!B6:G133,4,FALSE)</f>
        <v>ГУВД по Московской обл.</v>
      </c>
    </row>
    <row r="29" spans="1:5" ht="7.5" customHeight="1">
      <c r="A29" s="184"/>
      <c r="B29" s="185"/>
      <c r="C29" s="187"/>
      <c r="D29" s="181"/>
      <c r="E29" s="183"/>
    </row>
    <row r="30" spans="1:5" ht="7.5" customHeight="1">
      <c r="A30" s="184" t="s">
        <v>203</v>
      </c>
      <c r="B30" s="185">
        <v>13</v>
      </c>
      <c r="C30" s="186" t="str">
        <f>VLOOKUP(B30,'пр.взв.'!B6:G133,2,FALSE)</f>
        <v>БОЛТКИН Алексей Сергеевич</v>
      </c>
      <c r="D30" s="180" t="str">
        <f>VLOOKUP(B30,'пр.взв.'!B6:G133,3,FALSE)</f>
        <v>05.07.85 мс</v>
      </c>
      <c r="E30" s="182" t="str">
        <f>VLOOKUP(B30,'пр.взв.'!B6:G133,4,FALSE)</f>
        <v>УВД по Мурманской обл.</v>
      </c>
    </row>
    <row r="31" spans="1:5" ht="7.5" customHeight="1">
      <c r="A31" s="184"/>
      <c r="B31" s="185"/>
      <c r="C31" s="187"/>
      <c r="D31" s="181"/>
      <c r="E31" s="183"/>
    </row>
    <row r="32" spans="1:5" ht="7.5" customHeight="1">
      <c r="A32" s="184" t="s">
        <v>203</v>
      </c>
      <c r="B32" s="185">
        <v>27</v>
      </c>
      <c r="C32" s="186" t="str">
        <f>VLOOKUP(B32,'пр.взв.'!B6:G133,2,FALSE)</f>
        <v>КРИЦКОВ Андрей Александрович</v>
      </c>
      <c r="D32" s="180" t="str">
        <f>VLOOKUP(B32,'пр.взв.'!B6:G133,3,FALSE)</f>
        <v>01.10.86 кмс</v>
      </c>
      <c r="E32" s="182" t="str">
        <f>VLOOKUP(B32,'пр.взв.'!B6:G159,4,FALSE)</f>
        <v>УВД по Пензенской обл.</v>
      </c>
    </row>
    <row r="33" spans="1:5" ht="7.5" customHeight="1">
      <c r="A33" s="184"/>
      <c r="B33" s="185"/>
      <c r="C33" s="187"/>
      <c r="D33" s="181"/>
      <c r="E33" s="183"/>
    </row>
    <row r="34" spans="1:5" ht="7.5" customHeight="1">
      <c r="A34" s="184" t="s">
        <v>203</v>
      </c>
      <c r="B34" s="185">
        <v>10</v>
      </c>
      <c r="C34" s="186" t="str">
        <f>VLOOKUP(B34,'пр.взв.'!B6:G133,2,FALSE)</f>
        <v>ЕСКИН Леонид Николаевич</v>
      </c>
      <c r="D34" s="180" t="str">
        <f>VLOOKUP(B34,'пр.взв.'!B6:G133,3,FALSE)</f>
        <v>18.11.85 кмс</v>
      </c>
      <c r="E34" s="182" t="str">
        <f>VLOOKUP(B34,'пр.взв.'!B6:G133,4,FALSE)</f>
        <v>УВД по Калининградской обл.</v>
      </c>
    </row>
    <row r="35" spans="1:5" ht="7.5" customHeight="1">
      <c r="A35" s="184"/>
      <c r="B35" s="185"/>
      <c r="C35" s="187"/>
      <c r="D35" s="181"/>
      <c r="E35" s="183"/>
    </row>
    <row r="36" spans="1:5" ht="7.5" customHeight="1">
      <c r="A36" s="184" t="s">
        <v>203</v>
      </c>
      <c r="B36" s="185">
        <v>16</v>
      </c>
      <c r="C36" s="186" t="str">
        <f>VLOOKUP(B36,'пр.взв.'!B6:G133,2,FALSE)</f>
        <v>ГАДЖИЕВ Рустам Юсупович </v>
      </c>
      <c r="D36" s="180" t="str">
        <f>VLOOKUP(B36,'пр.взв.'!B6:G133,3,FALSE)</f>
        <v>22.06.81 мс</v>
      </c>
      <c r="E36" s="182" t="str">
        <f>VLOOKUP(B36,'пр.взв.'!B6:G133,4,FALSE)</f>
        <v>МВД по Р. Дагестан</v>
      </c>
    </row>
    <row r="37" spans="1:5" ht="7.5" customHeight="1">
      <c r="A37" s="184"/>
      <c r="B37" s="185"/>
      <c r="C37" s="187"/>
      <c r="D37" s="181"/>
      <c r="E37" s="183"/>
    </row>
    <row r="38" spans="1:5" ht="7.5" customHeight="1">
      <c r="A38" s="184" t="s">
        <v>50</v>
      </c>
      <c r="B38" s="185">
        <v>19</v>
      </c>
      <c r="C38" s="186" t="str">
        <f>VLOOKUP(B38,'пр.взв.'!B6:G133,2,FALSE)</f>
        <v>БУШУЕВ Евгений Викторович</v>
      </c>
      <c r="D38" s="180">
        <f>VLOOKUP(B38,'пр.взв.'!B6:G133,3,FALSE)</f>
        <v>29935</v>
      </c>
      <c r="E38" s="182" t="str">
        <f>VLOOKUP(B38,'пр.взв.'!B6:G133,4,FALSE)</f>
        <v>МВД по Р. Хакасия</v>
      </c>
    </row>
    <row r="39" spans="1:5" ht="7.5" customHeight="1">
      <c r="A39" s="184"/>
      <c r="B39" s="185"/>
      <c r="C39" s="187"/>
      <c r="D39" s="181"/>
      <c r="E39" s="183"/>
    </row>
    <row r="40" spans="1:5" ht="7.5" customHeight="1">
      <c r="A40" s="184" t="s">
        <v>204</v>
      </c>
      <c r="B40" s="185">
        <v>9</v>
      </c>
      <c r="C40" s="186" t="str">
        <f>VLOOKUP(B40,'пр.взв.'!B6:G133,2,FALSE)</f>
        <v>МУНКОДУГАРОВ Бато Цыренсамбуевич</v>
      </c>
      <c r="D40" s="180" t="str">
        <f>VLOOKUP(B40,'пр.взв.'!B6:G133,3,FALSE)</f>
        <v>21.07.81 мс</v>
      </c>
      <c r="E40" s="182" t="str">
        <f>VLOOKUP(B40,'пр.взв.'!B6:G133,4,FALSE)</f>
        <v>МВД по Р. Бурятия</v>
      </c>
    </row>
    <row r="41" spans="1:5" ht="7.5" customHeight="1">
      <c r="A41" s="184"/>
      <c r="B41" s="185"/>
      <c r="C41" s="187"/>
      <c r="D41" s="181"/>
      <c r="E41" s="183"/>
    </row>
    <row r="42" spans="1:5" ht="7.5" customHeight="1">
      <c r="A42" s="184" t="s">
        <v>204</v>
      </c>
      <c r="B42" s="185">
        <v>31</v>
      </c>
      <c r="C42" s="186" t="str">
        <f>VLOOKUP(B42,'пр.взв.'!B6:G133,2,FALSE)</f>
        <v>ПРИГОДА Александр Эдуардович</v>
      </c>
      <c r="D42" s="180" t="str">
        <f>VLOOKUP(B42,'пр.взв.'!B6:G133,3,FALSE)</f>
        <v>05.01.89 мс</v>
      </c>
      <c r="E42" s="182" t="str">
        <f>VLOOKUP(B42,'пр.взв.'!B6:G133,4,FALSE)</f>
        <v>УВД по Приморскому краю</v>
      </c>
    </row>
    <row r="43" spans="1:5" ht="7.5" customHeight="1">
      <c r="A43" s="184"/>
      <c r="B43" s="185"/>
      <c r="C43" s="187"/>
      <c r="D43" s="181"/>
      <c r="E43" s="183"/>
    </row>
    <row r="44" spans="1:5" ht="7.5" customHeight="1">
      <c r="A44" s="184" t="s">
        <v>204</v>
      </c>
      <c r="B44" s="185">
        <v>30</v>
      </c>
      <c r="C44" s="186" t="str">
        <f>VLOOKUP(B44,'пр.взв.'!B6:G133,2,FALSE)</f>
        <v>ХРАБРОВ Сергей Валерьевич</v>
      </c>
      <c r="D44" s="180" t="str">
        <f>VLOOKUP(B44,'пр.взв.'!B5:G171,3,FALSE)</f>
        <v>16.12.89 кмс</v>
      </c>
      <c r="E44" s="182" t="str">
        <f>VLOOKUP(B44,'пр.взв.'!B6:G133,4,FALSE)</f>
        <v>УВД по Орловскй обл.</v>
      </c>
    </row>
    <row r="45" spans="1:5" ht="7.5" customHeight="1">
      <c r="A45" s="184"/>
      <c r="B45" s="185"/>
      <c r="C45" s="187"/>
      <c r="D45" s="181"/>
      <c r="E45" s="183"/>
    </row>
    <row r="46" spans="1:5" ht="7.5" customHeight="1">
      <c r="A46" s="184" t="s">
        <v>204</v>
      </c>
      <c r="B46" s="185">
        <v>28</v>
      </c>
      <c r="C46" s="186" t="str">
        <f>VLOOKUP(B46,'пр.взв.'!B6:G133,2,FALSE)</f>
        <v>СТОРОЖЕНКО Виктор Петрович</v>
      </c>
      <c r="D46" s="180" t="str">
        <f>VLOOKUP(B46,'пр.взв.'!B6:G133,3,FALSE)</f>
        <v>12.12.79 мсмк</v>
      </c>
      <c r="E46" s="182" t="str">
        <f>VLOOKUP(B46,'пр.взв.'!B6:G133,4,FALSE)</f>
        <v>УВД по Приморскому краю</v>
      </c>
    </row>
    <row r="47" spans="1:5" ht="7.5" customHeight="1">
      <c r="A47" s="184"/>
      <c r="B47" s="185"/>
      <c r="C47" s="187"/>
      <c r="D47" s="181"/>
      <c r="E47" s="183"/>
    </row>
    <row r="48" spans="1:5" ht="7.5" customHeight="1">
      <c r="A48" s="184" t="s">
        <v>205</v>
      </c>
      <c r="B48" s="185">
        <v>33</v>
      </c>
      <c r="C48" s="186" t="str">
        <f>VLOOKUP(B48,'пр.взв.'!B6:G133,2,FALSE)</f>
        <v>ЛАПШИН Дмитрий Валерьевич</v>
      </c>
      <c r="D48" s="180" t="str">
        <f>VLOOKUP(B48,'пр.взв.'!B6:G133,3,FALSE)</f>
        <v>01.03.80 кмс</v>
      </c>
      <c r="E48" s="182" t="str">
        <f>VLOOKUP(B48,'пр.взв.'!B6:G133,4,FALSE)</f>
        <v>УВД по Калининградской обл.</v>
      </c>
    </row>
    <row r="49" spans="1:5" ht="7.5" customHeight="1">
      <c r="A49" s="184"/>
      <c r="B49" s="185"/>
      <c r="C49" s="187"/>
      <c r="D49" s="181"/>
      <c r="E49" s="183"/>
    </row>
    <row r="50" spans="1:5" ht="7.5" customHeight="1">
      <c r="A50" s="184" t="s">
        <v>205</v>
      </c>
      <c r="B50" s="185">
        <v>25</v>
      </c>
      <c r="C50" s="186" t="str">
        <f>VLOOKUP(B50,'пр.взв.'!B6:G133,2,FALSE)</f>
        <v>ВАВИЛОВ Алесандр Александрович</v>
      </c>
      <c r="D50" s="180" t="str">
        <f>VLOOKUP(B50,'пр.взв.'!B6:G133,3,FALSE)</f>
        <v>14.12.83 кмс</v>
      </c>
      <c r="E50" s="182" t="str">
        <f>VLOOKUP(B50,'пр.взв.'!B6:G133,4,FALSE)</f>
        <v>ГУВД по Ростовской обл.</v>
      </c>
    </row>
    <row r="51" spans="1:5" ht="7.5" customHeight="1">
      <c r="A51" s="184"/>
      <c r="B51" s="185"/>
      <c r="C51" s="187"/>
      <c r="D51" s="181"/>
      <c r="E51" s="183"/>
    </row>
    <row r="52" spans="1:5" ht="7.5" customHeight="1">
      <c r="A52" s="184" t="s">
        <v>205</v>
      </c>
      <c r="B52" s="185">
        <v>37</v>
      </c>
      <c r="C52" s="186" t="str">
        <f>VLOOKUP(B52,'пр.взв.'!B6:G133,2,FALSE)</f>
        <v>ХАНКИШИЕВ Сеймур Рагилович</v>
      </c>
      <c r="D52" s="180" t="str">
        <f>VLOOKUP(B52,'пр.взв.'!B6:G133,3,FALSE)</f>
        <v>11.06.84 кмс</v>
      </c>
      <c r="E52" s="182" t="str">
        <f>VLOOKUP(B52,'пр.взв.'!B6:G133,4,FALSE)</f>
        <v>УВД по ХМАО-Югра</v>
      </c>
    </row>
    <row r="53" spans="1:5" ht="7.5" customHeight="1">
      <c r="A53" s="184"/>
      <c r="B53" s="185"/>
      <c r="C53" s="187"/>
      <c r="D53" s="181"/>
      <c r="E53" s="183"/>
    </row>
    <row r="54" spans="1:5" ht="7.5" customHeight="1">
      <c r="A54" s="184" t="s">
        <v>205</v>
      </c>
      <c r="B54" s="185">
        <v>23</v>
      </c>
      <c r="C54" s="186" t="str">
        <f>VLOOKUP(B54,'пр.взв.'!B6:G133,2,FALSE)</f>
        <v>МАГОМЕДОВ Рамис Эминович</v>
      </c>
      <c r="D54" s="180" t="str">
        <f>VLOOKUP(B54,'пр.взв.'!B6:G133,3,FALSE)</f>
        <v>04.06.81 кмс</v>
      </c>
      <c r="E54" s="182" t="str">
        <f>VLOOKUP(B54,'пр.взв.'!B6:G133,4,FALSE)</f>
        <v>ГУВД по Ставропольскому краю</v>
      </c>
    </row>
    <row r="55" spans="1:5" ht="7.5" customHeight="1">
      <c r="A55" s="184"/>
      <c r="B55" s="185"/>
      <c r="C55" s="187"/>
      <c r="D55" s="181"/>
      <c r="E55" s="183"/>
    </row>
    <row r="56" spans="1:5" ht="7.5" customHeight="1">
      <c r="A56" s="184" t="s">
        <v>205</v>
      </c>
      <c r="B56" s="185">
        <v>15</v>
      </c>
      <c r="C56" s="186" t="str">
        <f>VLOOKUP(B56,'пр.взв.'!B6:G133,2,FALSE)</f>
        <v>ЮЖАНИН Сергей Станиславович</v>
      </c>
      <c r="D56" s="180" t="str">
        <f>VLOOKUP(B56,'пр.взв.'!B6:G133,3,FALSE)</f>
        <v>29.05.81 кмс</v>
      </c>
      <c r="E56" s="182" t="str">
        <f>VLOOKUP(B56,'пр.взв.'!B6:G133,4,FALSE)</f>
        <v>УВД по Псковской обл.</v>
      </c>
    </row>
    <row r="57" spans="1:5" ht="7.5" customHeight="1">
      <c r="A57" s="184"/>
      <c r="B57" s="185"/>
      <c r="C57" s="187"/>
      <c r="D57" s="181"/>
      <c r="E57" s="183"/>
    </row>
    <row r="58" spans="1:5" ht="7.5" customHeight="1">
      <c r="A58" s="184" t="s">
        <v>205</v>
      </c>
      <c r="B58" s="185">
        <v>11</v>
      </c>
      <c r="C58" s="186" t="str">
        <f>VLOOKUP(B58,'пр.взв.'!B6:G133,2,FALSE)</f>
        <v>ЮДИН Валентин Юрьевич</v>
      </c>
      <c r="D58" s="180" t="str">
        <f>VLOOKUP(B58,'пр.взв.'!B6:G133,3,FALSE)</f>
        <v>10.10.84 кмс</v>
      </c>
      <c r="E58" s="182" t="str">
        <f>VLOOKUP(B58,'пр.взв.'!B6:G133,4,FALSE)</f>
        <v>УВД по Еврейской АО</v>
      </c>
    </row>
    <row r="59" spans="1:5" ht="7.5" customHeight="1">
      <c r="A59" s="184"/>
      <c r="B59" s="185"/>
      <c r="C59" s="187"/>
      <c r="D59" s="181"/>
      <c r="E59" s="183"/>
    </row>
    <row r="60" spans="1:5" ht="7.5" customHeight="1">
      <c r="A60" s="184" t="s">
        <v>205</v>
      </c>
      <c r="B60" s="185">
        <v>2</v>
      </c>
      <c r="C60" s="186" t="str">
        <f>VLOOKUP(B60,'пр.взв.'!B6:G133,2,FALSE)</f>
        <v>КОЖУРОВ Станислав Александрович</v>
      </c>
      <c r="D60" s="180" t="str">
        <f>VLOOKUP(B60,'пр.взв.'!B6:G133,3,FALSE)</f>
        <v>25.03.87 мс</v>
      </c>
      <c r="E60" s="182" t="str">
        <f>VLOOKUP(B60,'пр.взв.'!B6:G133,4,FALSE)</f>
        <v>ГУВД по Иркутской обл.</v>
      </c>
    </row>
    <row r="61" spans="1:5" ht="7.5" customHeight="1">
      <c r="A61" s="184"/>
      <c r="B61" s="185"/>
      <c r="C61" s="187"/>
      <c r="D61" s="181"/>
      <c r="E61" s="183"/>
    </row>
    <row r="62" spans="1:5" ht="7.5" customHeight="1">
      <c r="A62" s="184" t="s">
        <v>205</v>
      </c>
      <c r="B62" s="185">
        <v>22</v>
      </c>
      <c r="C62" s="186" t="str">
        <f>VLOOKUP(B62,'пр.взв.'!B6:G133,2,FALSE)</f>
        <v>ДАТХУЖЕВ Артур Рамазанович</v>
      </c>
      <c r="D62" s="180" t="str">
        <f>VLOOKUP(B62,'пр.взв.'!B6:G133,3,FALSE)</f>
        <v>10.06.75 кмс</v>
      </c>
      <c r="E62" s="182" t="str">
        <f>VLOOKUP(B62,'пр.взв.'!B6:G133,4,FALSE)</f>
        <v>МВД по Р. Адыгея</v>
      </c>
    </row>
    <row r="63" spans="1:5" ht="7.5" customHeight="1">
      <c r="A63" s="184"/>
      <c r="B63" s="185"/>
      <c r="C63" s="187"/>
      <c r="D63" s="181"/>
      <c r="E63" s="183"/>
    </row>
    <row r="64" spans="1:5" ht="7.5" customHeight="1">
      <c r="A64" s="184" t="s">
        <v>205</v>
      </c>
      <c r="B64" s="185">
        <v>14</v>
      </c>
      <c r="C64" s="186" t="str">
        <f>VLOOKUP(B64,'пр.взв.'!B6:G133,2,FALSE)</f>
        <v>САФРОНОВ Александр Михайлович</v>
      </c>
      <c r="D64" s="180" t="str">
        <f>VLOOKUP(B64,'пр.взв.'!B6:G133,3,FALSE)</f>
        <v>10.09.82 кмс</v>
      </c>
      <c r="E64" s="182" t="str">
        <f>VLOOKUP(B64,'пр.взв.'!B6:G133,4,FALSE)</f>
        <v>УВД по Калужской обл.</v>
      </c>
    </row>
    <row r="65" spans="1:5" ht="7.5" customHeight="1">
      <c r="A65" s="184"/>
      <c r="B65" s="185"/>
      <c r="C65" s="187"/>
      <c r="D65" s="181"/>
      <c r="E65" s="183"/>
    </row>
    <row r="66" spans="1:5" ht="7.5" customHeight="1">
      <c r="A66" s="184" t="s">
        <v>205</v>
      </c>
      <c r="B66" s="185">
        <v>20</v>
      </c>
      <c r="C66" s="186" t="str">
        <f>VLOOKUP(B66,'пр.взв.'!B6:G133,2,FALSE)</f>
        <v>ГУРЬЕВ Владимир Геннадьевич</v>
      </c>
      <c r="D66" s="180" t="str">
        <f>VLOOKUP(B66,'пр.взв.'!B6:G133,3,FALSE)</f>
        <v>22.10.77 кмс</v>
      </c>
      <c r="E66" s="182" t="str">
        <f>VLOOKUP(B66,'пр.взв.'!B6:G133,4,FALSE)</f>
        <v>УВД по Пензенской обл.</v>
      </c>
    </row>
    <row r="67" spans="1:5" ht="7.5" customHeight="1">
      <c r="A67" s="184"/>
      <c r="B67" s="185"/>
      <c r="C67" s="187"/>
      <c r="D67" s="181"/>
      <c r="E67" s="183"/>
    </row>
    <row r="68" spans="1:5" ht="7.5" customHeight="1">
      <c r="A68" s="184" t="s">
        <v>205</v>
      </c>
      <c r="B68" s="185">
        <v>12</v>
      </c>
      <c r="C68" s="186" t="str">
        <f>VLOOKUP(B68,'пр.взв.'!B6:G133,2,FALSE)</f>
        <v>БАЗАНОВ Павел Павлович</v>
      </c>
      <c r="D68" s="180" t="str">
        <f>VLOOKUP(B68,'пр.взв.'!B6:G133,3,FALSE)</f>
        <v>10.05.86 мс</v>
      </c>
      <c r="E68" s="182" t="str">
        <f>VLOOKUP(B68,'пр.взв.'!B6:G133,4,FALSE)</f>
        <v>ГУВД по Красноярскому краю</v>
      </c>
    </row>
    <row r="69" spans="1:5" ht="7.5" customHeight="1">
      <c r="A69" s="184"/>
      <c r="B69" s="185"/>
      <c r="C69" s="187"/>
      <c r="D69" s="181"/>
      <c r="E69" s="183"/>
    </row>
    <row r="70" spans="1:5" ht="7.5" customHeight="1">
      <c r="A70" s="184" t="s">
        <v>205</v>
      </c>
      <c r="B70" s="185">
        <v>24</v>
      </c>
      <c r="C70" s="186" t="str">
        <f>VLOOKUP(B70,'пр.взв.'!B6:G133,2,FALSE)</f>
        <v>КОЛДАЕВ Виктор Алексеевич</v>
      </c>
      <c r="D70" s="180" t="str">
        <f>VLOOKUP(B70,'пр.взв.'!B6:G133,3,FALSE)</f>
        <v>16.03.88 кмс</v>
      </c>
      <c r="E70" s="182" t="str">
        <f>VLOOKUP(B70,'пр.взв.'!B6:G133,4,FALSE)</f>
        <v>УВД по Оренбургской обл.</v>
      </c>
    </row>
    <row r="71" spans="1:5" ht="7.5" customHeight="1">
      <c r="A71" s="184"/>
      <c r="B71" s="185"/>
      <c r="C71" s="187"/>
      <c r="D71" s="181"/>
      <c r="E71" s="183"/>
    </row>
    <row r="72" spans="1:5" ht="7.5" customHeight="1">
      <c r="A72" s="184" t="s">
        <v>206</v>
      </c>
      <c r="B72" s="185">
        <v>1</v>
      </c>
      <c r="C72" s="186" t="str">
        <f>VLOOKUP(B72,'пр.взв.'!B6:G133,2,FALSE)</f>
        <v>ПОТАПОВ Вячеслав Геннадьевич</v>
      </c>
      <c r="D72" s="180" t="str">
        <f>VLOOKUP(B72,'пр.взв.'!B6:G133,3,FALSE)</f>
        <v>15.05.74 кмс</v>
      </c>
      <c r="E72" s="182" t="str">
        <f>VLOOKUP(B72,'пр.взв.'!B6:G133,4,FALSE)</f>
        <v>ГУВД по Воронежской обл.</v>
      </c>
    </row>
    <row r="73" spans="1:5" ht="7.5" customHeight="1">
      <c r="A73" s="184"/>
      <c r="B73" s="185"/>
      <c r="C73" s="187"/>
      <c r="D73" s="181"/>
      <c r="E73" s="183"/>
    </row>
    <row r="74" spans="1:5" ht="7.5" customHeight="1">
      <c r="A74" s="184" t="s">
        <v>206</v>
      </c>
      <c r="B74" s="185">
        <v>5</v>
      </c>
      <c r="C74" s="186" t="str">
        <f>VLOOKUP(B74,'пр.взв.'!B6:G133,2,FALSE)</f>
        <v>НИКИШИН Александр Сергеевич</v>
      </c>
      <c r="D74" s="180" t="str">
        <f>VLOOKUP(B74,'пр.взв.'!B6:G133,3,FALSE)</f>
        <v>28.08.84 кмс</v>
      </c>
      <c r="E74" s="182" t="str">
        <f>VLOOKUP(B74,'пр.взв.'!B6:G133,4,FALSE)</f>
        <v>УВД по Иванорвской обл.</v>
      </c>
    </row>
    <row r="75" spans="1:5" ht="7.5" customHeight="1">
      <c r="A75" s="184"/>
      <c r="B75" s="185"/>
      <c r="C75" s="187"/>
      <c r="D75" s="181"/>
      <c r="E75" s="183"/>
    </row>
    <row r="76" spans="1:5" ht="7.5" customHeight="1">
      <c r="A76" s="184" t="s">
        <v>206</v>
      </c>
      <c r="B76" s="185">
        <v>7</v>
      </c>
      <c r="C76" s="186" t="str">
        <f>VLOOKUP(B76,'пр.взв.'!B6:G133,2,FALSE)</f>
        <v>ПОПОВ Алексей Михайлович </v>
      </c>
      <c r="D76" s="180" t="str">
        <f>VLOOKUP(B76,'пр.взв.'!B6:G133,3,FALSE)</f>
        <v>26.06.81 кмс</v>
      </c>
      <c r="E76" s="182" t="str">
        <f>VLOOKUP(B76,'пр.взв.'!B6:G133,4,FALSE)</f>
        <v>УВД по Курской обл.</v>
      </c>
    </row>
    <row r="77" spans="1:5" ht="7.5" customHeight="1">
      <c r="A77" s="184"/>
      <c r="B77" s="185"/>
      <c r="C77" s="187"/>
      <c r="D77" s="181"/>
      <c r="E77" s="183"/>
    </row>
    <row r="78" spans="1:5" ht="7.5" customHeight="1">
      <c r="A78" s="184" t="s">
        <v>206</v>
      </c>
      <c r="B78" s="185">
        <v>34</v>
      </c>
      <c r="C78" s="186" t="str">
        <f>VLOOKUP(B78,'пр.взв.'!B6:G133,2,FALSE)</f>
        <v>ЛОПУХ Николай Владимирович</v>
      </c>
      <c r="D78" s="180" t="str">
        <f>VLOOKUP(B78,'пр.взв.'!B6:G133,3,FALSE)</f>
        <v>12.06.82 кмс</v>
      </c>
      <c r="E78" s="182" t="str">
        <f>VLOOKUP(B78,'пр.взв.'!B6:G133,4,FALSE)</f>
        <v>УВД по Архангелькой обл.</v>
      </c>
    </row>
    <row r="79" spans="1:5" ht="7.5" customHeight="1">
      <c r="A79" s="184"/>
      <c r="B79" s="185"/>
      <c r="C79" s="187"/>
      <c r="D79" s="181"/>
      <c r="E79" s="183"/>
    </row>
    <row r="80" spans="1:5" ht="7.5" customHeight="1">
      <c r="A80" s="184" t="s">
        <v>206</v>
      </c>
      <c r="B80" s="185">
        <v>4</v>
      </c>
      <c r="C80" s="186" t="str">
        <f>VLOOKUP(B80,'пр.взв.'!B6:G133,2,FALSE)</f>
        <v>СМИРНОВ Иван Михайлович</v>
      </c>
      <c r="D80" s="180" t="str">
        <f>VLOOKUP(B80,'пр.взв.'!B6:G133,3,FALSE)</f>
        <v>02.01.85 мс</v>
      </c>
      <c r="E80" s="182" t="str">
        <f>VLOOKUP(B80,'пр.взв.'!B6:G133,4,FALSE)</f>
        <v>УВД по Владимирской обл.</v>
      </c>
    </row>
    <row r="81" spans="1:5" ht="7.5" customHeight="1">
      <c r="A81" s="184"/>
      <c r="B81" s="185"/>
      <c r="C81" s="187"/>
      <c r="D81" s="181"/>
      <c r="E81" s="183"/>
    </row>
    <row r="82" spans="1:5" ht="7.5" customHeight="1">
      <c r="A82" s="184" t="s">
        <v>206</v>
      </c>
      <c r="B82" s="185">
        <v>6</v>
      </c>
      <c r="C82" s="186" t="str">
        <f>VLOOKUP(B82,'пр.взв.'!B6:G133,2,FALSE)</f>
        <v>АНИКИЕВ Дмитрий Вячеславович</v>
      </c>
      <c r="D82" s="180" t="str">
        <f>VLOOKUP(B82,'пр.взв.'!B6:G133,3,FALSE)</f>
        <v>09.08.80 кмс</v>
      </c>
      <c r="E82" s="182" t="str">
        <f>VLOOKUP(B82,'пр.взв.'!B6:G133,4,FALSE)</f>
        <v>УВД по Вологодской обл.</v>
      </c>
    </row>
    <row r="83" spans="1:5" ht="7.5" customHeight="1">
      <c r="A83" s="184"/>
      <c r="B83" s="185"/>
      <c r="C83" s="187"/>
      <c r="D83" s="181"/>
      <c r="E83" s="183"/>
    </row>
    <row r="85" spans="1:7" ht="12.75">
      <c r="A85" s="107" t="str">
        <f>HYPERLINK('[1]реквизиты'!$A$6)</f>
        <v>Гл. судья, судья МК</v>
      </c>
      <c r="C85" s="20"/>
      <c r="E85" s="110" t="str">
        <f>HYPERLINK('[1]реквизиты'!$G$6)</f>
        <v>Ф.М. Зезюлин</v>
      </c>
      <c r="F85" s="20"/>
      <c r="G85" s="80"/>
    </row>
    <row r="86" spans="1:7" ht="12.75">
      <c r="A86" s="20"/>
      <c r="C86" s="20"/>
      <c r="E86" s="111" t="str">
        <f>HYPERLINK('[1]реквизиты'!$G$7)</f>
        <v>/г. Владимир/</v>
      </c>
      <c r="F86" s="20"/>
      <c r="G86" s="79"/>
    </row>
    <row r="87" spans="1:7" ht="12.75">
      <c r="A87" s="20"/>
      <c r="C87" s="20"/>
      <c r="E87" s="20"/>
      <c r="F87" s="20"/>
      <c r="G87" s="80"/>
    </row>
    <row r="88" spans="1:7" ht="12.75">
      <c r="A88" s="107" t="str">
        <f>HYPERLINK('[1]реквизиты'!$A$8)</f>
        <v>Гл. секретарь, судья МК</v>
      </c>
      <c r="C88" s="20"/>
      <c r="E88" s="110" t="str">
        <f>HYPERLINK('[1]реквизиты'!$G$8)</f>
        <v>Н.Ю. Глушкова</v>
      </c>
      <c r="F88" s="20"/>
      <c r="G88" s="80"/>
    </row>
    <row r="89" spans="1:7" ht="12.75">
      <c r="A89" s="89"/>
      <c r="B89" s="20"/>
      <c r="C89" s="20"/>
      <c r="E89" s="111" t="str">
        <f>HYPERLINK('[1]реквизиты'!$G$9)</f>
        <v>/г. Рязань/</v>
      </c>
      <c r="F89" s="20"/>
      <c r="G89" s="79"/>
    </row>
  </sheetData>
  <autoFilter ref="A5:G5"/>
  <mergeCells count="204">
    <mergeCell ref="E28:E29"/>
    <mergeCell ref="E30:E31"/>
    <mergeCell ref="B2:C2"/>
    <mergeCell ref="C3:D3"/>
    <mergeCell ref="E26:E27"/>
    <mergeCell ref="E24:E25"/>
    <mergeCell ref="C24:C25"/>
    <mergeCell ref="D24:D25"/>
    <mergeCell ref="C22:C23"/>
    <mergeCell ref="D22:D23"/>
    <mergeCell ref="D26:D27"/>
    <mergeCell ref="A30:A31"/>
    <mergeCell ref="B30:B31"/>
    <mergeCell ref="C30:C31"/>
    <mergeCell ref="D30:D31"/>
    <mergeCell ref="A28:A29"/>
    <mergeCell ref="B28:B29"/>
    <mergeCell ref="C28:C29"/>
    <mergeCell ref="D28:D29"/>
    <mergeCell ref="B24:B25"/>
    <mergeCell ref="A26:A27"/>
    <mergeCell ref="B26:B27"/>
    <mergeCell ref="C26:C27"/>
    <mergeCell ref="C18:C19"/>
    <mergeCell ref="D18:D19"/>
    <mergeCell ref="E22:E23"/>
    <mergeCell ref="A20:A21"/>
    <mergeCell ref="B20:B21"/>
    <mergeCell ref="C20:C21"/>
    <mergeCell ref="D20:D21"/>
    <mergeCell ref="E18:E19"/>
    <mergeCell ref="E20:E21"/>
    <mergeCell ref="A22:A23"/>
    <mergeCell ref="E16:E17"/>
    <mergeCell ref="A14:A15"/>
    <mergeCell ref="B14:B15"/>
    <mergeCell ref="A16:A17"/>
    <mergeCell ref="B16:B17"/>
    <mergeCell ref="C16:C17"/>
    <mergeCell ref="D16:D17"/>
    <mergeCell ref="C14:C15"/>
    <mergeCell ref="D14:D15"/>
    <mergeCell ref="C10:C11"/>
    <mergeCell ref="D10:D11"/>
    <mergeCell ref="E14:E15"/>
    <mergeCell ref="A12:A13"/>
    <mergeCell ref="B12:B13"/>
    <mergeCell ref="C12:C13"/>
    <mergeCell ref="D12:D13"/>
    <mergeCell ref="E10:E11"/>
    <mergeCell ref="E12:E13"/>
    <mergeCell ref="E8:E9"/>
    <mergeCell ref="A6:A7"/>
    <mergeCell ref="B6:B7"/>
    <mergeCell ref="A8:A9"/>
    <mergeCell ref="B8:B9"/>
    <mergeCell ref="C8:C9"/>
    <mergeCell ref="D8:D9"/>
    <mergeCell ref="C6:C7"/>
    <mergeCell ref="D6:D7"/>
    <mergeCell ref="A34:A35"/>
    <mergeCell ref="B34:B35"/>
    <mergeCell ref="A4:A5"/>
    <mergeCell ref="B4:B5"/>
    <mergeCell ref="A10:A11"/>
    <mergeCell ref="B10:B11"/>
    <mergeCell ref="A18:A19"/>
    <mergeCell ref="B18:B19"/>
    <mergeCell ref="B22:B23"/>
    <mergeCell ref="A24:A25"/>
    <mergeCell ref="A1:E1"/>
    <mergeCell ref="A32:A33"/>
    <mergeCell ref="B32:B33"/>
    <mergeCell ref="C32:C33"/>
    <mergeCell ref="D32:D33"/>
    <mergeCell ref="E32:E33"/>
    <mergeCell ref="C4:C5"/>
    <mergeCell ref="D4:D5"/>
    <mergeCell ref="E4:E5"/>
    <mergeCell ref="E6:E7"/>
    <mergeCell ref="C34:C35"/>
    <mergeCell ref="D34:D35"/>
    <mergeCell ref="E34:E35"/>
    <mergeCell ref="E36:E37"/>
    <mergeCell ref="E38:E39"/>
    <mergeCell ref="A36:A37"/>
    <mergeCell ref="B36:B37"/>
    <mergeCell ref="C36:C37"/>
    <mergeCell ref="D36:D37"/>
    <mergeCell ref="A38:A39"/>
    <mergeCell ref="B38:B39"/>
    <mergeCell ref="C38:C39"/>
    <mergeCell ref="D38:D39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D62:D63"/>
    <mergeCell ref="D70:D71"/>
    <mergeCell ref="A58:A59"/>
    <mergeCell ref="B58:B59"/>
    <mergeCell ref="A60:A61"/>
    <mergeCell ref="B60:B61"/>
    <mergeCell ref="C60:C61"/>
    <mergeCell ref="D60:D61"/>
    <mergeCell ref="C58:C59"/>
    <mergeCell ref="D58:D59"/>
    <mergeCell ref="A70:A71"/>
    <mergeCell ref="B70:B71"/>
    <mergeCell ref="C70:C71"/>
    <mergeCell ref="A62:A63"/>
    <mergeCell ref="B62:B63"/>
    <mergeCell ref="C62:C63"/>
    <mergeCell ref="C66:C67"/>
    <mergeCell ref="A68:A69"/>
    <mergeCell ref="B68:B69"/>
    <mergeCell ref="C68:C69"/>
    <mergeCell ref="E44:E45"/>
    <mergeCell ref="E46:E47"/>
    <mergeCell ref="E70:E71"/>
    <mergeCell ref="E58:E59"/>
    <mergeCell ref="E60:E61"/>
    <mergeCell ref="E66:E67"/>
    <mergeCell ref="E52:E53"/>
    <mergeCell ref="E56:E57"/>
    <mergeCell ref="E54:E55"/>
    <mergeCell ref="E72:E73"/>
    <mergeCell ref="E62:E63"/>
    <mergeCell ref="E64:E65"/>
    <mergeCell ref="E48:E49"/>
    <mergeCell ref="E50:E51"/>
    <mergeCell ref="C74:C75"/>
    <mergeCell ref="D74:D75"/>
    <mergeCell ref="A72:A73"/>
    <mergeCell ref="B72:B73"/>
    <mergeCell ref="C72:C73"/>
    <mergeCell ref="D72:D73"/>
    <mergeCell ref="A78:A79"/>
    <mergeCell ref="B78:B79"/>
    <mergeCell ref="E74:E75"/>
    <mergeCell ref="A76:A77"/>
    <mergeCell ref="B76:B77"/>
    <mergeCell ref="C76:C77"/>
    <mergeCell ref="D76:D77"/>
    <mergeCell ref="E76:E77"/>
    <mergeCell ref="A74:A75"/>
    <mergeCell ref="B74:B75"/>
    <mergeCell ref="B80:B81"/>
    <mergeCell ref="C80:C81"/>
    <mergeCell ref="D80:D81"/>
    <mergeCell ref="E80:E81"/>
    <mergeCell ref="D2:E2"/>
    <mergeCell ref="A82:A83"/>
    <mergeCell ref="B82:B83"/>
    <mergeCell ref="E82:E83"/>
    <mergeCell ref="C82:C83"/>
    <mergeCell ref="D82:D83"/>
    <mergeCell ref="E78:E79"/>
    <mergeCell ref="C78:C79"/>
    <mergeCell ref="D78:D79"/>
    <mergeCell ref="A80:A81"/>
    <mergeCell ref="D68:D69"/>
    <mergeCell ref="E68:E69"/>
    <mergeCell ref="A64:A65"/>
    <mergeCell ref="B64:B65"/>
    <mergeCell ref="A66:A67"/>
    <mergeCell ref="B66:B67"/>
    <mergeCell ref="D66:D67"/>
    <mergeCell ref="C64:C65"/>
    <mergeCell ref="D64:D65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136"/>
  <sheetViews>
    <sheetView workbookViewId="0" topLeftCell="A48">
      <selection activeCell="K8" sqref="K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1.75" customHeight="1" thickBot="1">
      <c r="A1" s="190" t="s">
        <v>30</v>
      </c>
      <c r="B1" s="190"/>
      <c r="C1" s="190"/>
      <c r="D1" s="190"/>
      <c r="E1" s="190"/>
      <c r="F1" s="190"/>
      <c r="G1" s="190"/>
    </row>
    <row r="2" spans="2:7" ht="19.5" customHeight="1" thickBot="1">
      <c r="B2" s="221" t="s">
        <v>33</v>
      </c>
      <c r="C2" s="221"/>
      <c r="D2" s="223" t="str">
        <f>HYPERLINK('[1]реквизиты'!$A$2)</f>
        <v>Чемпионат МВД России по САМОЗАЩИТЕ БЕЗ ОРУЖИЯ, среди МВД, ГУВД, УВД по субъектам РФ</v>
      </c>
      <c r="E2" s="224"/>
      <c r="F2" s="224"/>
      <c r="G2" s="225"/>
    </row>
    <row r="3" spans="2:7" ht="12.75" customHeight="1">
      <c r="B3" s="112"/>
      <c r="C3" s="222" t="str">
        <f>HYPERLINK('[1]реквизиты'!$A$3)</f>
        <v>11-15 февраля 2010 г.     г. Москва</v>
      </c>
      <c r="D3" s="222"/>
      <c r="F3" s="226" t="s">
        <v>178</v>
      </c>
      <c r="G3" s="226"/>
    </row>
    <row r="4" spans="1:7" ht="12.75" customHeight="1">
      <c r="A4" s="242" t="s">
        <v>2</v>
      </c>
      <c r="B4" s="242" t="s">
        <v>3</v>
      </c>
      <c r="C4" s="242" t="s">
        <v>4</v>
      </c>
      <c r="D4" s="242" t="s">
        <v>5</v>
      </c>
      <c r="E4" s="242" t="s">
        <v>6</v>
      </c>
      <c r="F4" s="242" t="s">
        <v>9</v>
      </c>
      <c r="G4" s="242" t="s">
        <v>7</v>
      </c>
    </row>
    <row r="5" spans="1:7" ht="12.75" customHeight="1">
      <c r="A5" s="243"/>
      <c r="B5" s="243"/>
      <c r="C5" s="243"/>
      <c r="D5" s="243"/>
      <c r="E5" s="243"/>
      <c r="F5" s="243"/>
      <c r="G5" s="243"/>
    </row>
    <row r="6" spans="1:7" ht="12.75" customHeight="1">
      <c r="A6" s="241" t="s">
        <v>34</v>
      </c>
      <c r="B6" s="229">
        <v>1</v>
      </c>
      <c r="C6" s="232" t="s">
        <v>162</v>
      </c>
      <c r="D6" s="239" t="s">
        <v>163</v>
      </c>
      <c r="E6" s="235" t="s">
        <v>164</v>
      </c>
      <c r="F6" s="236"/>
      <c r="G6" s="233"/>
    </row>
    <row r="7" spans="1:7" ht="15" customHeight="1">
      <c r="A7" s="241"/>
      <c r="B7" s="229"/>
      <c r="C7" s="232"/>
      <c r="D7" s="240"/>
      <c r="E7" s="235"/>
      <c r="F7" s="237"/>
      <c r="G7" s="238"/>
    </row>
    <row r="8" spans="1:7" ht="12.75" customHeight="1">
      <c r="A8" s="241" t="s">
        <v>35</v>
      </c>
      <c r="B8" s="229">
        <v>2</v>
      </c>
      <c r="C8" s="232" t="s">
        <v>100</v>
      </c>
      <c r="D8" s="239" t="s">
        <v>101</v>
      </c>
      <c r="E8" s="235" t="s">
        <v>102</v>
      </c>
      <c r="F8" s="236"/>
      <c r="G8" s="233"/>
    </row>
    <row r="9" spans="1:7" ht="15" customHeight="1">
      <c r="A9" s="241"/>
      <c r="B9" s="229"/>
      <c r="C9" s="232"/>
      <c r="D9" s="240"/>
      <c r="E9" s="235"/>
      <c r="F9" s="237"/>
      <c r="G9" s="238"/>
    </row>
    <row r="10" spans="1:7" ht="15" customHeight="1">
      <c r="A10" s="241" t="s">
        <v>36</v>
      </c>
      <c r="B10" s="229">
        <v>3</v>
      </c>
      <c r="C10" s="232" t="s">
        <v>148</v>
      </c>
      <c r="D10" s="239" t="s">
        <v>149</v>
      </c>
      <c r="E10" s="235" t="s">
        <v>150</v>
      </c>
      <c r="F10" s="236"/>
      <c r="G10" s="233"/>
    </row>
    <row r="11" spans="1:7" ht="15.75" customHeight="1">
      <c r="A11" s="241"/>
      <c r="B11" s="229"/>
      <c r="C11" s="232"/>
      <c r="D11" s="240"/>
      <c r="E11" s="235"/>
      <c r="F11" s="237"/>
      <c r="G11" s="238"/>
    </row>
    <row r="12" spans="1:7" ht="12.75" customHeight="1">
      <c r="A12" s="241" t="s">
        <v>37</v>
      </c>
      <c r="B12" s="229">
        <v>4</v>
      </c>
      <c r="C12" s="232" t="s">
        <v>118</v>
      </c>
      <c r="D12" s="239" t="s">
        <v>119</v>
      </c>
      <c r="E12" s="235" t="s">
        <v>120</v>
      </c>
      <c r="F12" s="236"/>
      <c r="G12" s="233"/>
    </row>
    <row r="13" spans="1:7" ht="15" customHeight="1">
      <c r="A13" s="241"/>
      <c r="B13" s="229"/>
      <c r="C13" s="232"/>
      <c r="D13" s="240"/>
      <c r="E13" s="235"/>
      <c r="F13" s="237"/>
      <c r="G13" s="238"/>
    </row>
    <row r="14" spans="1:7" ht="12.75" customHeight="1">
      <c r="A14" s="241" t="s">
        <v>38</v>
      </c>
      <c r="B14" s="229">
        <v>5</v>
      </c>
      <c r="C14" s="232" t="s">
        <v>81</v>
      </c>
      <c r="D14" s="239" t="s">
        <v>82</v>
      </c>
      <c r="E14" s="235" t="s">
        <v>83</v>
      </c>
      <c r="F14" s="236"/>
      <c r="G14" s="233"/>
    </row>
    <row r="15" spans="1:7" ht="15" customHeight="1">
      <c r="A15" s="241"/>
      <c r="B15" s="229"/>
      <c r="C15" s="232"/>
      <c r="D15" s="240"/>
      <c r="E15" s="235"/>
      <c r="F15" s="237"/>
      <c r="G15" s="238"/>
    </row>
    <row r="16" spans="1:7" ht="12.75" customHeight="1">
      <c r="A16" s="241" t="s">
        <v>39</v>
      </c>
      <c r="B16" s="229">
        <v>6</v>
      </c>
      <c r="C16" s="232" t="s">
        <v>103</v>
      </c>
      <c r="D16" s="239" t="s">
        <v>104</v>
      </c>
      <c r="E16" s="235" t="s">
        <v>105</v>
      </c>
      <c r="F16" s="236"/>
      <c r="G16" s="233"/>
    </row>
    <row r="17" spans="1:7" ht="15" customHeight="1">
      <c r="A17" s="241"/>
      <c r="B17" s="229"/>
      <c r="C17" s="232"/>
      <c r="D17" s="240"/>
      <c r="E17" s="235"/>
      <c r="F17" s="237"/>
      <c r="G17" s="238"/>
    </row>
    <row r="18" spans="1:7" ht="12.75" customHeight="1">
      <c r="A18" s="241" t="s">
        <v>40</v>
      </c>
      <c r="B18" s="229">
        <v>7</v>
      </c>
      <c r="C18" s="232" t="s">
        <v>171</v>
      </c>
      <c r="D18" s="239" t="s">
        <v>172</v>
      </c>
      <c r="E18" s="235" t="s">
        <v>173</v>
      </c>
      <c r="F18" s="236"/>
      <c r="G18" s="233"/>
    </row>
    <row r="19" spans="1:7" ht="15" customHeight="1">
      <c r="A19" s="241"/>
      <c r="B19" s="229"/>
      <c r="C19" s="232"/>
      <c r="D19" s="240"/>
      <c r="E19" s="235"/>
      <c r="F19" s="237"/>
      <c r="G19" s="238"/>
    </row>
    <row r="20" spans="1:7" ht="12.75" customHeight="1">
      <c r="A20" s="241" t="s">
        <v>41</v>
      </c>
      <c r="B20" s="229">
        <v>8</v>
      </c>
      <c r="C20" s="232" t="s">
        <v>136</v>
      </c>
      <c r="D20" s="239" t="s">
        <v>137</v>
      </c>
      <c r="E20" s="235" t="s">
        <v>138</v>
      </c>
      <c r="F20" s="236"/>
      <c r="G20" s="233"/>
    </row>
    <row r="21" spans="1:7" ht="15" customHeight="1">
      <c r="A21" s="241"/>
      <c r="B21" s="229"/>
      <c r="C21" s="232"/>
      <c r="D21" s="240"/>
      <c r="E21" s="235"/>
      <c r="F21" s="237"/>
      <c r="G21" s="238"/>
    </row>
    <row r="22" spans="1:7" ht="12.75" customHeight="1">
      <c r="A22" s="241" t="s">
        <v>42</v>
      </c>
      <c r="B22" s="229">
        <v>9</v>
      </c>
      <c r="C22" s="232" t="s">
        <v>129</v>
      </c>
      <c r="D22" s="239" t="s">
        <v>130</v>
      </c>
      <c r="E22" s="235" t="s">
        <v>131</v>
      </c>
      <c r="F22" s="236"/>
      <c r="G22" s="233"/>
    </row>
    <row r="23" spans="1:7" ht="15" customHeight="1">
      <c r="A23" s="241"/>
      <c r="B23" s="229"/>
      <c r="C23" s="232"/>
      <c r="D23" s="240"/>
      <c r="E23" s="235"/>
      <c r="F23" s="237"/>
      <c r="G23" s="238"/>
    </row>
    <row r="24" spans="1:7" ht="12.75" customHeight="1">
      <c r="A24" s="241" t="s">
        <v>43</v>
      </c>
      <c r="B24" s="229">
        <v>10</v>
      </c>
      <c r="C24" s="232" t="s">
        <v>144</v>
      </c>
      <c r="D24" s="239" t="s">
        <v>145</v>
      </c>
      <c r="E24" s="235" t="s">
        <v>92</v>
      </c>
      <c r="F24" s="236"/>
      <c r="G24" s="233"/>
    </row>
    <row r="25" spans="1:7" ht="15" customHeight="1">
      <c r="A25" s="241"/>
      <c r="B25" s="229"/>
      <c r="C25" s="232"/>
      <c r="D25" s="240"/>
      <c r="E25" s="235"/>
      <c r="F25" s="237"/>
      <c r="G25" s="238"/>
    </row>
    <row r="26" spans="1:7" ht="12.75" customHeight="1">
      <c r="A26" s="241" t="s">
        <v>44</v>
      </c>
      <c r="B26" s="229">
        <v>11</v>
      </c>
      <c r="C26" s="232" t="s">
        <v>87</v>
      </c>
      <c r="D26" s="239" t="s">
        <v>88</v>
      </c>
      <c r="E26" s="235" t="s">
        <v>89</v>
      </c>
      <c r="F26" s="236"/>
      <c r="G26" s="233"/>
    </row>
    <row r="27" spans="1:7" ht="15" customHeight="1">
      <c r="A27" s="241"/>
      <c r="B27" s="229"/>
      <c r="C27" s="232"/>
      <c r="D27" s="240"/>
      <c r="E27" s="235"/>
      <c r="F27" s="237"/>
      <c r="G27" s="238"/>
    </row>
    <row r="28" spans="1:7" ht="15.75" customHeight="1">
      <c r="A28" s="241" t="s">
        <v>45</v>
      </c>
      <c r="B28" s="229">
        <v>12</v>
      </c>
      <c r="C28" s="232" t="s">
        <v>139</v>
      </c>
      <c r="D28" s="239" t="s">
        <v>140</v>
      </c>
      <c r="E28" s="235" t="s">
        <v>141</v>
      </c>
      <c r="F28" s="236"/>
      <c r="G28" s="233"/>
    </row>
    <row r="29" spans="1:7" ht="15" customHeight="1">
      <c r="A29" s="241"/>
      <c r="B29" s="229"/>
      <c r="C29" s="232"/>
      <c r="D29" s="240"/>
      <c r="E29" s="235"/>
      <c r="F29" s="237"/>
      <c r="G29" s="238"/>
    </row>
    <row r="30" spans="1:7" ht="12.75" customHeight="1">
      <c r="A30" s="241" t="s">
        <v>46</v>
      </c>
      <c r="B30" s="229">
        <v>13</v>
      </c>
      <c r="C30" s="232" t="s">
        <v>93</v>
      </c>
      <c r="D30" s="239" t="s">
        <v>94</v>
      </c>
      <c r="E30" s="235" t="s">
        <v>95</v>
      </c>
      <c r="F30" s="236"/>
      <c r="G30" s="233"/>
    </row>
    <row r="31" spans="1:7" ht="15" customHeight="1">
      <c r="A31" s="241"/>
      <c r="B31" s="229"/>
      <c r="C31" s="232"/>
      <c r="D31" s="240"/>
      <c r="E31" s="235"/>
      <c r="F31" s="237"/>
      <c r="G31" s="238"/>
    </row>
    <row r="32" spans="1:7" ht="12.75" customHeight="1">
      <c r="A32" s="241" t="s">
        <v>47</v>
      </c>
      <c r="B32" s="229">
        <v>14</v>
      </c>
      <c r="C32" s="232" t="s">
        <v>132</v>
      </c>
      <c r="D32" s="239" t="s">
        <v>184</v>
      </c>
      <c r="E32" s="235" t="s">
        <v>133</v>
      </c>
      <c r="F32" s="236"/>
      <c r="G32" s="233"/>
    </row>
    <row r="33" spans="1:7" ht="15" customHeight="1">
      <c r="A33" s="241"/>
      <c r="B33" s="229"/>
      <c r="C33" s="232"/>
      <c r="D33" s="240"/>
      <c r="E33" s="235"/>
      <c r="F33" s="237"/>
      <c r="G33" s="238"/>
    </row>
    <row r="34" spans="1:7" ht="12.75" customHeight="1">
      <c r="A34" s="241" t="s">
        <v>48</v>
      </c>
      <c r="B34" s="229">
        <v>15</v>
      </c>
      <c r="C34" s="232" t="s">
        <v>165</v>
      </c>
      <c r="D34" s="239" t="s">
        <v>166</v>
      </c>
      <c r="E34" s="235" t="s">
        <v>167</v>
      </c>
      <c r="F34" s="236"/>
      <c r="G34" s="233"/>
    </row>
    <row r="35" spans="1:7" ht="15" customHeight="1">
      <c r="A35" s="241"/>
      <c r="B35" s="229"/>
      <c r="C35" s="232"/>
      <c r="D35" s="240"/>
      <c r="E35" s="235"/>
      <c r="F35" s="237"/>
      <c r="G35" s="238"/>
    </row>
    <row r="36" spans="1:7" ht="15.75" customHeight="1">
      <c r="A36" s="241" t="s">
        <v>49</v>
      </c>
      <c r="B36" s="229">
        <v>16</v>
      </c>
      <c r="C36" s="232" t="s">
        <v>111</v>
      </c>
      <c r="D36" s="239" t="s">
        <v>183</v>
      </c>
      <c r="E36" s="235" t="s">
        <v>112</v>
      </c>
      <c r="F36" s="236"/>
      <c r="G36" s="233"/>
    </row>
    <row r="37" spans="1:7" ht="12.75" customHeight="1">
      <c r="A37" s="241"/>
      <c r="B37" s="229"/>
      <c r="C37" s="232"/>
      <c r="D37" s="240"/>
      <c r="E37" s="235"/>
      <c r="F37" s="237"/>
      <c r="G37" s="238"/>
    </row>
    <row r="38" spans="1:7" ht="12.75" customHeight="1">
      <c r="A38" s="241" t="s">
        <v>50</v>
      </c>
      <c r="B38" s="229">
        <v>17</v>
      </c>
      <c r="C38" s="232" t="s">
        <v>121</v>
      </c>
      <c r="D38" s="239" t="s">
        <v>122</v>
      </c>
      <c r="E38" s="235" t="s">
        <v>123</v>
      </c>
      <c r="F38" s="236"/>
      <c r="G38" s="233"/>
    </row>
    <row r="39" spans="1:7" ht="12.75" customHeight="1">
      <c r="A39" s="241"/>
      <c r="B39" s="229"/>
      <c r="C39" s="232"/>
      <c r="D39" s="240"/>
      <c r="E39" s="235"/>
      <c r="F39" s="237"/>
      <c r="G39" s="238"/>
    </row>
    <row r="40" spans="1:7" ht="12.75" customHeight="1">
      <c r="A40" s="241" t="s">
        <v>51</v>
      </c>
      <c r="B40" s="229">
        <v>18</v>
      </c>
      <c r="C40" s="232" t="s">
        <v>109</v>
      </c>
      <c r="D40" s="239" t="s">
        <v>182</v>
      </c>
      <c r="E40" s="235" t="s">
        <v>110</v>
      </c>
      <c r="F40" s="236"/>
      <c r="G40" s="233"/>
    </row>
    <row r="41" spans="1:7" ht="12.75" customHeight="1">
      <c r="A41" s="241"/>
      <c r="B41" s="229"/>
      <c r="C41" s="232"/>
      <c r="D41" s="240"/>
      <c r="E41" s="235"/>
      <c r="F41" s="237"/>
      <c r="G41" s="238"/>
    </row>
    <row r="42" spans="1:7" ht="12.75" customHeight="1">
      <c r="A42" s="241" t="s">
        <v>52</v>
      </c>
      <c r="B42" s="229">
        <v>19</v>
      </c>
      <c r="C42" s="232" t="s">
        <v>146</v>
      </c>
      <c r="D42" s="239">
        <v>29935</v>
      </c>
      <c r="E42" s="235" t="s">
        <v>147</v>
      </c>
      <c r="F42" s="236"/>
      <c r="G42" s="233"/>
    </row>
    <row r="43" spans="1:7" ht="12.75" customHeight="1">
      <c r="A43" s="241"/>
      <c r="B43" s="229"/>
      <c r="C43" s="232"/>
      <c r="D43" s="240"/>
      <c r="E43" s="235"/>
      <c r="F43" s="237"/>
      <c r="G43" s="238"/>
    </row>
    <row r="44" spans="1:7" ht="12.75" customHeight="1">
      <c r="A44" s="241" t="s">
        <v>53</v>
      </c>
      <c r="B44" s="229">
        <v>20</v>
      </c>
      <c r="C44" s="232" t="s">
        <v>96</v>
      </c>
      <c r="D44" s="239" t="s">
        <v>97</v>
      </c>
      <c r="E44" s="235" t="s">
        <v>86</v>
      </c>
      <c r="F44" s="236"/>
      <c r="G44" s="233"/>
    </row>
    <row r="45" spans="1:7" ht="12.75" customHeight="1">
      <c r="A45" s="241"/>
      <c r="B45" s="229"/>
      <c r="C45" s="232"/>
      <c r="D45" s="240"/>
      <c r="E45" s="235"/>
      <c r="F45" s="237"/>
      <c r="G45" s="238"/>
    </row>
    <row r="46" spans="1:7" ht="12.75" customHeight="1">
      <c r="A46" s="241" t="s">
        <v>54</v>
      </c>
      <c r="B46" s="229">
        <v>21</v>
      </c>
      <c r="C46" s="232" t="s">
        <v>113</v>
      </c>
      <c r="D46" s="239" t="s">
        <v>114</v>
      </c>
      <c r="E46" s="235" t="s">
        <v>115</v>
      </c>
      <c r="F46" s="236"/>
      <c r="G46" s="233"/>
    </row>
    <row r="47" spans="1:7" ht="12.75" customHeight="1">
      <c r="A47" s="241"/>
      <c r="B47" s="229"/>
      <c r="C47" s="232"/>
      <c r="D47" s="240"/>
      <c r="E47" s="235"/>
      <c r="F47" s="237"/>
      <c r="G47" s="238"/>
    </row>
    <row r="48" spans="1:7" ht="12.75" customHeight="1">
      <c r="A48" s="241" t="s">
        <v>55</v>
      </c>
      <c r="B48" s="229">
        <v>22</v>
      </c>
      <c r="C48" s="232" t="s">
        <v>126</v>
      </c>
      <c r="D48" s="239" t="s">
        <v>127</v>
      </c>
      <c r="E48" s="235" t="s">
        <v>128</v>
      </c>
      <c r="F48" s="236"/>
      <c r="G48" s="233"/>
    </row>
    <row r="49" spans="1:7" ht="12.75" customHeight="1">
      <c r="A49" s="241"/>
      <c r="B49" s="229"/>
      <c r="C49" s="232"/>
      <c r="D49" s="240"/>
      <c r="E49" s="235"/>
      <c r="F49" s="237"/>
      <c r="G49" s="238"/>
    </row>
    <row r="50" spans="1:7" ht="12.75" customHeight="1">
      <c r="A50" s="241" t="s">
        <v>56</v>
      </c>
      <c r="B50" s="229">
        <v>23</v>
      </c>
      <c r="C50" s="232" t="s">
        <v>134</v>
      </c>
      <c r="D50" s="239" t="s">
        <v>185</v>
      </c>
      <c r="E50" s="235" t="s">
        <v>135</v>
      </c>
      <c r="F50" s="236"/>
      <c r="G50" s="233"/>
    </row>
    <row r="51" spans="1:7" ht="12.75" customHeight="1">
      <c r="A51" s="241"/>
      <c r="B51" s="229"/>
      <c r="C51" s="232"/>
      <c r="D51" s="240"/>
      <c r="E51" s="235"/>
      <c r="F51" s="237"/>
      <c r="G51" s="238"/>
    </row>
    <row r="52" spans="1:7" ht="12.75" customHeight="1">
      <c r="A52" s="241" t="s">
        <v>57</v>
      </c>
      <c r="B52" s="229">
        <v>24</v>
      </c>
      <c r="C52" s="232" t="s">
        <v>142</v>
      </c>
      <c r="D52" s="239" t="s">
        <v>186</v>
      </c>
      <c r="E52" s="235" t="s">
        <v>143</v>
      </c>
      <c r="F52" s="236"/>
      <c r="G52" s="233"/>
    </row>
    <row r="53" spans="1:7" ht="12.75" customHeight="1">
      <c r="A53" s="241"/>
      <c r="B53" s="229"/>
      <c r="C53" s="232"/>
      <c r="D53" s="240"/>
      <c r="E53" s="235"/>
      <c r="F53" s="237"/>
      <c r="G53" s="238"/>
    </row>
    <row r="54" spans="1:7" ht="12.75" customHeight="1">
      <c r="A54" s="241" t="s">
        <v>58</v>
      </c>
      <c r="B54" s="229">
        <v>25</v>
      </c>
      <c r="C54" s="232" t="s">
        <v>174</v>
      </c>
      <c r="D54" s="239" t="s">
        <v>189</v>
      </c>
      <c r="E54" s="235" t="s">
        <v>175</v>
      </c>
      <c r="F54" s="236"/>
      <c r="G54" s="233"/>
    </row>
    <row r="55" spans="1:7" ht="12.75" customHeight="1">
      <c r="A55" s="241"/>
      <c r="B55" s="229"/>
      <c r="C55" s="232"/>
      <c r="D55" s="240"/>
      <c r="E55" s="235"/>
      <c r="F55" s="237"/>
      <c r="G55" s="238"/>
    </row>
    <row r="56" spans="1:7" ht="12.75" customHeight="1">
      <c r="A56" s="241" t="s">
        <v>59</v>
      </c>
      <c r="B56" s="229">
        <v>26</v>
      </c>
      <c r="C56" s="232" t="s">
        <v>124</v>
      </c>
      <c r="D56" s="239" t="s">
        <v>125</v>
      </c>
      <c r="E56" s="235" t="s">
        <v>123</v>
      </c>
      <c r="F56" s="236"/>
      <c r="G56" s="233"/>
    </row>
    <row r="57" spans="1:7" ht="12.75" customHeight="1">
      <c r="A57" s="241"/>
      <c r="B57" s="229"/>
      <c r="C57" s="232"/>
      <c r="D57" s="240"/>
      <c r="E57" s="235"/>
      <c r="F57" s="237"/>
      <c r="G57" s="238"/>
    </row>
    <row r="58" spans="1:7" ht="12.75" customHeight="1">
      <c r="A58" s="241" t="s">
        <v>60</v>
      </c>
      <c r="B58" s="229">
        <v>27</v>
      </c>
      <c r="C58" s="232" t="s">
        <v>84</v>
      </c>
      <c r="D58" s="239" t="s">
        <v>85</v>
      </c>
      <c r="E58" s="235" t="s">
        <v>86</v>
      </c>
      <c r="F58" s="236"/>
      <c r="G58" s="233"/>
    </row>
    <row r="59" spans="1:7" ht="12.75" customHeight="1">
      <c r="A59" s="241"/>
      <c r="B59" s="229"/>
      <c r="C59" s="232"/>
      <c r="D59" s="240"/>
      <c r="E59" s="235"/>
      <c r="F59" s="237"/>
      <c r="G59" s="238"/>
    </row>
    <row r="60" spans="1:7" ht="12.75" customHeight="1">
      <c r="A60" s="241" t="s">
        <v>61</v>
      </c>
      <c r="B60" s="229">
        <v>28</v>
      </c>
      <c r="C60" s="232" t="s">
        <v>106</v>
      </c>
      <c r="D60" s="239" t="s">
        <v>180</v>
      </c>
      <c r="E60" s="235" t="s">
        <v>107</v>
      </c>
      <c r="F60" s="236"/>
      <c r="G60" s="233"/>
    </row>
    <row r="61" spans="1:7" ht="12.75" customHeight="1">
      <c r="A61" s="241"/>
      <c r="B61" s="229"/>
      <c r="C61" s="232"/>
      <c r="D61" s="240"/>
      <c r="E61" s="235"/>
      <c r="F61" s="237"/>
      <c r="G61" s="238"/>
    </row>
    <row r="62" spans="1:7" ht="12.75" customHeight="1">
      <c r="A62" s="241" t="s">
        <v>62</v>
      </c>
      <c r="B62" s="229">
        <v>29</v>
      </c>
      <c r="C62" s="232" t="s">
        <v>98</v>
      </c>
      <c r="D62" s="239" t="s">
        <v>179</v>
      </c>
      <c r="E62" s="235" t="s">
        <v>99</v>
      </c>
      <c r="F62" s="236"/>
      <c r="G62" s="233"/>
    </row>
    <row r="63" spans="1:7" ht="12.75" customHeight="1">
      <c r="A63" s="241"/>
      <c r="B63" s="229"/>
      <c r="C63" s="232"/>
      <c r="D63" s="240"/>
      <c r="E63" s="235"/>
      <c r="F63" s="237"/>
      <c r="G63" s="238"/>
    </row>
    <row r="64" spans="1:7" ht="12.75" customHeight="1">
      <c r="A64" s="241" t="s">
        <v>63</v>
      </c>
      <c r="B64" s="229">
        <v>30</v>
      </c>
      <c r="C64" s="232" t="s">
        <v>168</v>
      </c>
      <c r="D64" s="239" t="s">
        <v>169</v>
      </c>
      <c r="E64" s="235" t="s">
        <v>170</v>
      </c>
      <c r="F64" s="236"/>
      <c r="G64" s="233"/>
    </row>
    <row r="65" spans="1:7" ht="12.75" customHeight="1">
      <c r="A65" s="241"/>
      <c r="B65" s="229"/>
      <c r="C65" s="232"/>
      <c r="D65" s="240"/>
      <c r="E65" s="235"/>
      <c r="F65" s="237"/>
      <c r="G65" s="238"/>
    </row>
    <row r="66" spans="1:7" ht="12.75" customHeight="1">
      <c r="A66" s="241" t="s">
        <v>64</v>
      </c>
      <c r="B66" s="229">
        <v>31</v>
      </c>
      <c r="C66" s="232" t="s">
        <v>108</v>
      </c>
      <c r="D66" s="239" t="s">
        <v>181</v>
      </c>
      <c r="E66" s="235" t="s">
        <v>107</v>
      </c>
      <c r="F66" s="236"/>
      <c r="G66" s="233"/>
    </row>
    <row r="67" spans="1:7" ht="12.75" customHeight="1">
      <c r="A67" s="241"/>
      <c r="B67" s="229"/>
      <c r="C67" s="232"/>
      <c r="D67" s="240"/>
      <c r="E67" s="235"/>
      <c r="F67" s="237"/>
      <c r="G67" s="238"/>
    </row>
    <row r="68" spans="1:7" ht="12.75" customHeight="1">
      <c r="A68" s="241" t="s">
        <v>65</v>
      </c>
      <c r="B68" s="229">
        <v>32</v>
      </c>
      <c r="C68" s="232" t="s">
        <v>160</v>
      </c>
      <c r="D68" s="239" t="s">
        <v>188</v>
      </c>
      <c r="E68" s="235" t="s">
        <v>161</v>
      </c>
      <c r="F68" s="236"/>
      <c r="G68" s="233"/>
    </row>
    <row r="69" spans="1:7" ht="12.75" customHeight="1">
      <c r="A69" s="241"/>
      <c r="B69" s="229"/>
      <c r="C69" s="232"/>
      <c r="D69" s="240"/>
      <c r="E69" s="235"/>
      <c r="F69" s="237"/>
      <c r="G69" s="238"/>
    </row>
    <row r="70" spans="1:7" ht="12.75" customHeight="1">
      <c r="A70" s="241" t="s">
        <v>66</v>
      </c>
      <c r="B70" s="229">
        <v>33</v>
      </c>
      <c r="C70" s="232" t="s">
        <v>90</v>
      </c>
      <c r="D70" s="239" t="s">
        <v>91</v>
      </c>
      <c r="E70" s="235" t="s">
        <v>92</v>
      </c>
      <c r="F70" s="236"/>
      <c r="G70" s="233"/>
    </row>
    <row r="71" spans="1:7" ht="12.75" customHeight="1">
      <c r="A71" s="241"/>
      <c r="B71" s="229"/>
      <c r="C71" s="232"/>
      <c r="D71" s="240"/>
      <c r="E71" s="235"/>
      <c r="F71" s="237"/>
      <c r="G71" s="238"/>
    </row>
    <row r="72" spans="1:7" ht="12.75" customHeight="1">
      <c r="A72" s="241" t="s">
        <v>67</v>
      </c>
      <c r="B72" s="229">
        <v>34</v>
      </c>
      <c r="C72" s="232" t="s">
        <v>155</v>
      </c>
      <c r="D72" s="239" t="s">
        <v>156</v>
      </c>
      <c r="E72" s="235" t="s">
        <v>157</v>
      </c>
      <c r="F72" s="236"/>
      <c r="G72" s="233"/>
    </row>
    <row r="73" spans="1:7" ht="12.75" customHeight="1">
      <c r="A73" s="241"/>
      <c r="B73" s="229"/>
      <c r="C73" s="232"/>
      <c r="D73" s="240"/>
      <c r="E73" s="235"/>
      <c r="F73" s="237"/>
      <c r="G73" s="238"/>
    </row>
    <row r="74" spans="1:7" ht="12.75" customHeight="1">
      <c r="A74" s="241" t="s">
        <v>68</v>
      </c>
      <c r="B74" s="229">
        <v>35</v>
      </c>
      <c r="C74" s="232" t="s">
        <v>191</v>
      </c>
      <c r="D74" s="239" t="s">
        <v>153</v>
      </c>
      <c r="E74" s="235" t="s">
        <v>154</v>
      </c>
      <c r="F74" s="236"/>
      <c r="G74" s="233"/>
    </row>
    <row r="75" spans="1:7" ht="12.75" customHeight="1">
      <c r="A75" s="241"/>
      <c r="B75" s="229"/>
      <c r="C75" s="232"/>
      <c r="D75" s="240"/>
      <c r="E75" s="235"/>
      <c r="F75" s="237"/>
      <c r="G75" s="238"/>
    </row>
    <row r="76" spans="1:7" ht="12.75" customHeight="1">
      <c r="A76" s="241" t="s">
        <v>69</v>
      </c>
      <c r="B76" s="229">
        <v>36</v>
      </c>
      <c r="C76" s="232" t="s">
        <v>192</v>
      </c>
      <c r="D76" s="239" t="s">
        <v>151</v>
      </c>
      <c r="E76" s="235" t="s">
        <v>152</v>
      </c>
      <c r="F76" s="236"/>
      <c r="G76" s="233"/>
    </row>
    <row r="77" spans="1:7" ht="12.75" customHeight="1">
      <c r="A77" s="241"/>
      <c r="B77" s="229"/>
      <c r="C77" s="232"/>
      <c r="D77" s="240"/>
      <c r="E77" s="235"/>
      <c r="F77" s="237"/>
      <c r="G77" s="238"/>
    </row>
    <row r="78" spans="1:7" ht="12.75" customHeight="1">
      <c r="A78" s="241" t="s">
        <v>70</v>
      </c>
      <c r="B78" s="229">
        <v>37</v>
      </c>
      <c r="C78" s="232" t="s">
        <v>158</v>
      </c>
      <c r="D78" s="239" t="s">
        <v>187</v>
      </c>
      <c r="E78" s="235" t="s">
        <v>159</v>
      </c>
      <c r="F78" s="236"/>
      <c r="G78" s="233"/>
    </row>
    <row r="79" spans="1:7" ht="12.75" customHeight="1">
      <c r="A79" s="241"/>
      <c r="B79" s="229"/>
      <c r="C79" s="232"/>
      <c r="D79" s="240"/>
      <c r="E79" s="235"/>
      <c r="F79" s="237"/>
      <c r="G79" s="238"/>
    </row>
    <row r="80" spans="1:7" ht="12.75" customHeight="1">
      <c r="A80" s="241" t="s">
        <v>71</v>
      </c>
      <c r="B80" s="229">
        <v>38</v>
      </c>
      <c r="C80" s="232" t="s">
        <v>116</v>
      </c>
      <c r="D80" s="239" t="s">
        <v>117</v>
      </c>
      <c r="E80" s="235" t="s">
        <v>115</v>
      </c>
      <c r="F80" s="236"/>
      <c r="G80" s="233"/>
    </row>
    <row r="81" spans="1:7" ht="12.75" customHeight="1">
      <c r="A81" s="241"/>
      <c r="B81" s="229"/>
      <c r="C81" s="232"/>
      <c r="D81" s="240"/>
      <c r="E81" s="235"/>
      <c r="F81" s="237"/>
      <c r="G81" s="238"/>
    </row>
    <row r="82" spans="1:7" ht="12.75" customHeight="1">
      <c r="A82" s="241" t="s">
        <v>72</v>
      </c>
      <c r="B82" s="229">
        <v>39</v>
      </c>
      <c r="C82" s="232" t="s">
        <v>176</v>
      </c>
      <c r="D82" s="239" t="s">
        <v>190</v>
      </c>
      <c r="E82" s="235" t="s">
        <v>177</v>
      </c>
      <c r="F82" s="236"/>
      <c r="G82" s="233"/>
    </row>
    <row r="83" spans="1:7" ht="12.75" customHeight="1">
      <c r="A83" s="241"/>
      <c r="B83" s="229"/>
      <c r="C83" s="232"/>
      <c r="D83" s="240"/>
      <c r="E83" s="235"/>
      <c r="F83" s="237"/>
      <c r="G83" s="238"/>
    </row>
    <row r="84" spans="1:7" ht="12.75" customHeight="1">
      <c r="A84" s="227"/>
      <c r="B84" s="229"/>
      <c r="C84" s="232"/>
      <c r="D84" s="239"/>
      <c r="E84" s="235"/>
      <c r="F84" s="228"/>
      <c r="G84" s="233"/>
    </row>
    <row r="85" spans="1:7" ht="12.75" customHeight="1">
      <c r="A85" s="227"/>
      <c r="B85" s="229"/>
      <c r="C85" s="232"/>
      <c r="D85" s="240"/>
      <c r="E85" s="235"/>
      <c r="F85" s="228"/>
      <c r="G85" s="238"/>
    </row>
    <row r="86" spans="1:7" ht="12.75" customHeight="1">
      <c r="A86" s="227"/>
      <c r="B86" s="229"/>
      <c r="C86" s="232"/>
      <c r="D86" s="234"/>
      <c r="E86" s="231"/>
      <c r="F86" s="228"/>
      <c r="G86" s="232"/>
    </row>
    <row r="87" spans="1:7" ht="12.75" customHeight="1">
      <c r="A87" s="227"/>
      <c r="B87" s="229"/>
      <c r="C87" s="232"/>
      <c r="D87" s="234"/>
      <c r="E87" s="231"/>
      <c r="F87" s="228"/>
      <c r="G87" s="233"/>
    </row>
    <row r="88" spans="1:7" ht="12.75" customHeight="1">
      <c r="A88" s="227"/>
      <c r="B88" s="229"/>
      <c r="C88" s="232"/>
      <c r="D88" s="234"/>
      <c r="E88" s="231"/>
      <c r="F88" s="228"/>
      <c r="G88" s="232"/>
    </row>
    <row r="89" spans="1:7" ht="12.75" customHeight="1">
      <c r="A89" s="227"/>
      <c r="B89" s="229"/>
      <c r="C89" s="232"/>
      <c r="D89" s="234"/>
      <c r="E89" s="231"/>
      <c r="F89" s="228"/>
      <c r="G89" s="233"/>
    </row>
    <row r="90" spans="1:7" ht="12.75" customHeight="1">
      <c r="A90" s="227"/>
      <c r="B90" s="229"/>
      <c r="C90" s="232"/>
      <c r="D90" s="234"/>
      <c r="E90" s="231"/>
      <c r="F90" s="228"/>
      <c r="G90" s="232"/>
    </row>
    <row r="91" spans="1:7" ht="12.75" customHeight="1">
      <c r="A91" s="227"/>
      <c r="B91" s="229"/>
      <c r="C91" s="232"/>
      <c r="D91" s="234"/>
      <c r="E91" s="231"/>
      <c r="F91" s="228"/>
      <c r="G91" s="233"/>
    </row>
    <row r="92" spans="1:7" ht="12.75" customHeight="1">
      <c r="A92" s="227"/>
      <c r="B92" s="229"/>
      <c r="C92" s="230"/>
      <c r="D92" s="227"/>
      <c r="E92" s="227"/>
      <c r="F92" s="228"/>
      <c r="G92" s="227"/>
    </row>
    <row r="93" spans="1:7" ht="12.75" customHeight="1">
      <c r="A93" s="227"/>
      <c r="B93" s="229"/>
      <c r="C93" s="230"/>
      <c r="D93" s="227"/>
      <c r="E93" s="227"/>
      <c r="F93" s="228"/>
      <c r="G93" s="227"/>
    </row>
    <row r="94" spans="1:7" ht="12.75" customHeight="1">
      <c r="A94" s="227"/>
      <c r="B94" s="229"/>
      <c r="C94" s="230"/>
      <c r="D94" s="227"/>
      <c r="E94" s="227"/>
      <c r="F94" s="228"/>
      <c r="G94" s="227"/>
    </row>
    <row r="95" spans="1:7" ht="12.75" customHeight="1">
      <c r="A95" s="227"/>
      <c r="B95" s="229"/>
      <c r="C95" s="230"/>
      <c r="D95" s="227"/>
      <c r="E95" s="227"/>
      <c r="F95" s="228"/>
      <c r="G95" s="227"/>
    </row>
    <row r="96" spans="1:7" ht="12.75" customHeight="1">
      <c r="A96" s="227"/>
      <c r="B96" s="229"/>
      <c r="C96" s="230"/>
      <c r="D96" s="227"/>
      <c r="E96" s="227"/>
      <c r="F96" s="228"/>
      <c r="G96" s="227"/>
    </row>
    <row r="97" spans="1:7" ht="12.75" customHeight="1">
      <c r="A97" s="227"/>
      <c r="B97" s="229"/>
      <c r="C97" s="230"/>
      <c r="D97" s="227"/>
      <c r="E97" s="227"/>
      <c r="F97" s="228"/>
      <c r="G97" s="227"/>
    </row>
    <row r="98" spans="1:7" ht="12.75" customHeight="1">
      <c r="A98" s="227"/>
      <c r="B98" s="229"/>
      <c r="C98" s="230"/>
      <c r="D98" s="227"/>
      <c r="E98" s="227"/>
      <c r="F98" s="228"/>
      <c r="G98" s="227"/>
    </row>
    <row r="99" spans="1:7" ht="12.75" customHeight="1">
      <c r="A99" s="227"/>
      <c r="B99" s="229"/>
      <c r="C99" s="230"/>
      <c r="D99" s="227"/>
      <c r="E99" s="227"/>
      <c r="F99" s="228"/>
      <c r="G99" s="227"/>
    </row>
    <row r="100" spans="1:7" ht="12.75" customHeight="1">
      <c r="A100" s="227"/>
      <c r="B100" s="229"/>
      <c r="C100" s="230"/>
      <c r="D100" s="227"/>
      <c r="E100" s="227"/>
      <c r="F100" s="228"/>
      <c r="G100" s="227"/>
    </row>
    <row r="101" spans="1:7" ht="12.75" customHeight="1">
      <c r="A101" s="227"/>
      <c r="B101" s="229"/>
      <c r="C101" s="230"/>
      <c r="D101" s="227"/>
      <c r="E101" s="227"/>
      <c r="F101" s="228"/>
      <c r="G101" s="227"/>
    </row>
    <row r="102" spans="1:7" ht="12.75" customHeight="1">
      <c r="A102" s="227"/>
      <c r="B102" s="229"/>
      <c r="C102" s="230"/>
      <c r="D102" s="227"/>
      <c r="E102" s="227"/>
      <c r="F102" s="228"/>
      <c r="G102" s="227"/>
    </row>
    <row r="103" spans="1:7" ht="12.75" customHeight="1">
      <c r="A103" s="227"/>
      <c r="B103" s="229"/>
      <c r="C103" s="230"/>
      <c r="D103" s="227"/>
      <c r="E103" s="227"/>
      <c r="F103" s="228"/>
      <c r="G103" s="227"/>
    </row>
    <row r="104" spans="1:7" ht="12.75" customHeight="1">
      <c r="A104" s="227"/>
      <c r="B104" s="229"/>
      <c r="C104" s="230"/>
      <c r="D104" s="227"/>
      <c r="E104" s="227"/>
      <c r="F104" s="228"/>
      <c r="G104" s="227"/>
    </row>
    <row r="105" spans="1:7" ht="12.75" customHeight="1">
      <c r="A105" s="227"/>
      <c r="B105" s="229"/>
      <c r="C105" s="230"/>
      <c r="D105" s="227"/>
      <c r="E105" s="227"/>
      <c r="F105" s="228"/>
      <c r="G105" s="227"/>
    </row>
    <row r="106" spans="1:7" ht="12.75" customHeight="1">
      <c r="A106" s="227"/>
      <c r="B106" s="229"/>
      <c r="C106" s="230"/>
      <c r="D106" s="227"/>
      <c r="E106" s="227"/>
      <c r="F106" s="228"/>
      <c r="G106" s="227"/>
    </row>
    <row r="107" spans="1:7" ht="12.75" customHeight="1">
      <c r="A107" s="227"/>
      <c r="B107" s="229"/>
      <c r="C107" s="230"/>
      <c r="D107" s="227"/>
      <c r="E107" s="227"/>
      <c r="F107" s="228"/>
      <c r="G107" s="227"/>
    </row>
    <row r="108" spans="1:7" ht="12.75" customHeight="1">
      <c r="A108" s="227"/>
      <c r="B108" s="229"/>
      <c r="C108" s="230"/>
      <c r="D108" s="227"/>
      <c r="E108" s="227"/>
      <c r="F108" s="228"/>
      <c r="G108" s="227"/>
    </row>
    <row r="109" spans="1:7" ht="12.75" customHeight="1">
      <c r="A109" s="227"/>
      <c r="B109" s="229"/>
      <c r="C109" s="230"/>
      <c r="D109" s="227"/>
      <c r="E109" s="227"/>
      <c r="F109" s="228"/>
      <c r="G109" s="227"/>
    </row>
    <row r="110" spans="1:7" ht="12.75" customHeight="1">
      <c r="A110" s="227"/>
      <c r="B110" s="229"/>
      <c r="C110" s="230"/>
      <c r="D110" s="227"/>
      <c r="E110" s="227"/>
      <c r="F110" s="228"/>
      <c r="G110" s="227"/>
    </row>
    <row r="111" spans="1:7" ht="12.75" customHeight="1">
      <c r="A111" s="227"/>
      <c r="B111" s="229"/>
      <c r="C111" s="230"/>
      <c r="D111" s="227"/>
      <c r="E111" s="227"/>
      <c r="F111" s="228"/>
      <c r="G111" s="227"/>
    </row>
    <row r="112" spans="1:7" ht="12.75" customHeight="1">
      <c r="A112" s="227"/>
      <c r="B112" s="229"/>
      <c r="C112" s="230"/>
      <c r="D112" s="227"/>
      <c r="E112" s="227"/>
      <c r="F112" s="228"/>
      <c r="G112" s="227"/>
    </row>
    <row r="113" spans="1:7" ht="12.75" customHeight="1">
      <c r="A113" s="227"/>
      <c r="B113" s="229"/>
      <c r="C113" s="230"/>
      <c r="D113" s="227"/>
      <c r="E113" s="227"/>
      <c r="F113" s="228"/>
      <c r="G113" s="227"/>
    </row>
    <row r="114" spans="1:7" ht="12.75" customHeight="1">
      <c r="A114" s="227"/>
      <c r="B114" s="229"/>
      <c r="C114" s="230"/>
      <c r="D114" s="227"/>
      <c r="E114" s="227"/>
      <c r="F114" s="228"/>
      <c r="G114" s="227"/>
    </row>
    <row r="115" spans="1:7" ht="12.75" customHeight="1">
      <c r="A115" s="227"/>
      <c r="B115" s="229"/>
      <c r="C115" s="230"/>
      <c r="D115" s="227"/>
      <c r="E115" s="227"/>
      <c r="F115" s="228"/>
      <c r="G115" s="227"/>
    </row>
    <row r="116" spans="1:7" ht="12.75" customHeight="1">
      <c r="A116" s="227"/>
      <c r="B116" s="229"/>
      <c r="C116" s="230"/>
      <c r="D116" s="227"/>
      <c r="E116" s="227"/>
      <c r="F116" s="228"/>
      <c r="G116" s="227"/>
    </row>
    <row r="117" spans="1:7" ht="12.75" customHeight="1">
      <c r="A117" s="227"/>
      <c r="B117" s="229"/>
      <c r="C117" s="230"/>
      <c r="D117" s="227"/>
      <c r="E117" s="227"/>
      <c r="F117" s="228"/>
      <c r="G117" s="227"/>
    </row>
    <row r="118" spans="1:7" ht="12.75" customHeight="1">
      <c r="A118" s="227"/>
      <c r="B118" s="229"/>
      <c r="C118" s="230"/>
      <c r="D118" s="227"/>
      <c r="E118" s="227"/>
      <c r="F118" s="228"/>
      <c r="G118" s="227"/>
    </row>
    <row r="119" spans="1:7" ht="12.75" customHeight="1">
      <c r="A119" s="227"/>
      <c r="B119" s="229"/>
      <c r="C119" s="230"/>
      <c r="D119" s="227"/>
      <c r="E119" s="227"/>
      <c r="F119" s="228"/>
      <c r="G119" s="227"/>
    </row>
    <row r="120" spans="1:7" ht="12.75" customHeight="1">
      <c r="A120" s="227"/>
      <c r="B120" s="229"/>
      <c r="C120" s="230"/>
      <c r="D120" s="227"/>
      <c r="E120" s="227"/>
      <c r="F120" s="228"/>
      <c r="G120" s="227"/>
    </row>
    <row r="121" spans="1:7" ht="12.75" customHeight="1">
      <c r="A121" s="227"/>
      <c r="B121" s="229"/>
      <c r="C121" s="230"/>
      <c r="D121" s="227"/>
      <c r="E121" s="227"/>
      <c r="F121" s="228"/>
      <c r="G121" s="227"/>
    </row>
    <row r="122" spans="1:7" ht="12.75" customHeight="1">
      <c r="A122" s="227"/>
      <c r="B122" s="229"/>
      <c r="C122" s="230"/>
      <c r="D122" s="227"/>
      <c r="E122" s="227"/>
      <c r="F122" s="228"/>
      <c r="G122" s="227"/>
    </row>
    <row r="123" spans="1:7" ht="12.75" customHeight="1">
      <c r="A123" s="227"/>
      <c r="B123" s="229"/>
      <c r="C123" s="230"/>
      <c r="D123" s="227"/>
      <c r="E123" s="227"/>
      <c r="F123" s="228"/>
      <c r="G123" s="227"/>
    </row>
    <row r="124" spans="1:7" ht="12.75" customHeight="1">
      <c r="A124" s="227"/>
      <c r="B124" s="229"/>
      <c r="C124" s="230"/>
      <c r="D124" s="227"/>
      <c r="E124" s="227"/>
      <c r="F124" s="228"/>
      <c r="G124" s="227"/>
    </row>
    <row r="125" spans="1:7" ht="12.75" customHeight="1">
      <c r="A125" s="227"/>
      <c r="B125" s="229"/>
      <c r="C125" s="230"/>
      <c r="D125" s="227"/>
      <c r="E125" s="227"/>
      <c r="F125" s="228"/>
      <c r="G125" s="227"/>
    </row>
    <row r="126" spans="1:7" ht="12.75" customHeight="1">
      <c r="A126" s="227"/>
      <c r="B126" s="229"/>
      <c r="C126" s="230"/>
      <c r="D126" s="227"/>
      <c r="E126" s="227"/>
      <c r="F126" s="228"/>
      <c r="G126" s="227"/>
    </row>
    <row r="127" spans="1:7" ht="12.75" customHeight="1">
      <c r="A127" s="227"/>
      <c r="B127" s="229"/>
      <c r="C127" s="230"/>
      <c r="D127" s="227"/>
      <c r="E127" s="227"/>
      <c r="F127" s="228"/>
      <c r="G127" s="227"/>
    </row>
    <row r="128" spans="1:7" ht="12.75" customHeight="1">
      <c r="A128" s="227"/>
      <c r="B128" s="229"/>
      <c r="C128" s="230"/>
      <c r="D128" s="227"/>
      <c r="E128" s="227"/>
      <c r="F128" s="228"/>
      <c r="G128" s="227"/>
    </row>
    <row r="129" spans="1:7" ht="12.75" customHeight="1">
      <c r="A129" s="227"/>
      <c r="B129" s="229"/>
      <c r="C129" s="230"/>
      <c r="D129" s="227"/>
      <c r="E129" s="227"/>
      <c r="F129" s="228"/>
      <c r="G129" s="227"/>
    </row>
    <row r="130" spans="1:7" ht="12.75">
      <c r="A130" s="227"/>
      <c r="B130" s="229"/>
      <c r="C130" s="230"/>
      <c r="D130" s="227"/>
      <c r="E130" s="227"/>
      <c r="F130" s="228"/>
      <c r="G130" s="227"/>
    </row>
    <row r="131" spans="1:7" ht="12.75">
      <c r="A131" s="227"/>
      <c r="B131" s="229"/>
      <c r="C131" s="230"/>
      <c r="D131" s="227"/>
      <c r="E131" s="227"/>
      <c r="F131" s="228"/>
      <c r="G131" s="227"/>
    </row>
    <row r="132" spans="1:7" ht="12.75">
      <c r="A132" s="227"/>
      <c r="B132" s="229"/>
      <c r="C132" s="230"/>
      <c r="D132" s="227"/>
      <c r="E132" s="227"/>
      <c r="F132" s="228"/>
      <c r="G132" s="227"/>
    </row>
    <row r="133" spans="1:7" ht="12.75">
      <c r="A133" s="227"/>
      <c r="B133" s="229"/>
      <c r="C133" s="230"/>
      <c r="D133" s="227"/>
      <c r="E133" s="227"/>
      <c r="F133" s="228"/>
      <c r="G133" s="227"/>
    </row>
    <row r="134" spans="1:6" ht="12.75">
      <c r="A134" s="107" t="str">
        <f>HYPERLINK('[1]реквизиты'!$A$6)</f>
        <v>Гл. судья, судья МК</v>
      </c>
      <c r="B134" s="20"/>
      <c r="C134" s="108"/>
      <c r="D134" s="109"/>
      <c r="E134" s="110" t="str">
        <f>HYPERLINK('[1]реквизиты'!$G$6)</f>
        <v>Ф.М. Зезюлин</v>
      </c>
      <c r="F134" s="111" t="str">
        <f>HYPERLINK('[1]реквизиты'!$G$7)</f>
        <v>/г. Владимир/</v>
      </c>
    </row>
    <row r="135" spans="1:7" ht="12.75">
      <c r="A135" s="107" t="str">
        <f>HYPERLINK('[1]реквизиты'!$A$8)</f>
        <v>Гл. секретарь, судья МК</v>
      </c>
      <c r="B135" s="20"/>
      <c r="C135" s="108"/>
      <c r="D135" s="109"/>
      <c r="E135" s="110" t="str">
        <f>HYPERLINK('[1]реквизиты'!$G$8)</f>
        <v>Н.Ю. Глушкова</v>
      </c>
      <c r="F135" s="111" t="str">
        <f>HYPERLINK('[1]реквизиты'!$G$9)</f>
        <v>/г. Рязань/</v>
      </c>
      <c r="G135" s="20"/>
    </row>
    <row r="136" spans="1:7" ht="12.75">
      <c r="A136" s="20"/>
      <c r="B136" s="20"/>
      <c r="C136" s="20"/>
      <c r="D136" s="20"/>
      <c r="E136" s="20"/>
      <c r="G136" s="20"/>
    </row>
  </sheetData>
  <mergeCells count="460">
    <mergeCell ref="E28:E29"/>
    <mergeCell ref="G28:G29"/>
    <mergeCell ref="E30:E31"/>
    <mergeCell ref="G30:G31"/>
    <mergeCell ref="F30:F31"/>
    <mergeCell ref="E32:E33"/>
    <mergeCell ref="G32:G33"/>
    <mergeCell ref="A30:A31"/>
    <mergeCell ref="B30:B31"/>
    <mergeCell ref="C30:C31"/>
    <mergeCell ref="D30:D31"/>
    <mergeCell ref="A32:A33"/>
    <mergeCell ref="B32:B33"/>
    <mergeCell ref="C32:C33"/>
    <mergeCell ref="D32:D33"/>
    <mergeCell ref="A28:A29"/>
    <mergeCell ref="B28:B29"/>
    <mergeCell ref="C28:C29"/>
    <mergeCell ref="D28:D29"/>
    <mergeCell ref="E26:E27"/>
    <mergeCell ref="G26:G27"/>
    <mergeCell ref="A24:A25"/>
    <mergeCell ref="B24:B25"/>
    <mergeCell ref="A26:A27"/>
    <mergeCell ref="B26:B27"/>
    <mergeCell ref="C26:C27"/>
    <mergeCell ref="D26:D27"/>
    <mergeCell ref="C24:C25"/>
    <mergeCell ref="D24:D25"/>
    <mergeCell ref="E20:E21"/>
    <mergeCell ref="G20:G21"/>
    <mergeCell ref="E22:E23"/>
    <mergeCell ref="G22:G23"/>
    <mergeCell ref="E24:E25"/>
    <mergeCell ref="G24:G25"/>
    <mergeCell ref="A22:A23"/>
    <mergeCell ref="B22:B23"/>
    <mergeCell ref="C22:C23"/>
    <mergeCell ref="D22:D23"/>
    <mergeCell ref="F22:F23"/>
    <mergeCell ref="F24:F25"/>
    <mergeCell ref="A20:A21"/>
    <mergeCell ref="B20:B21"/>
    <mergeCell ref="C20:C21"/>
    <mergeCell ref="D20:D21"/>
    <mergeCell ref="E18:E19"/>
    <mergeCell ref="G18:G19"/>
    <mergeCell ref="A16:A17"/>
    <mergeCell ref="B16:B17"/>
    <mergeCell ref="A18:A19"/>
    <mergeCell ref="B18:B19"/>
    <mergeCell ref="C18:C19"/>
    <mergeCell ref="D18:D19"/>
    <mergeCell ref="C16:C17"/>
    <mergeCell ref="D16:D17"/>
    <mergeCell ref="A14:A15"/>
    <mergeCell ref="B14:B15"/>
    <mergeCell ref="C14:C15"/>
    <mergeCell ref="D14:D15"/>
    <mergeCell ref="B10:B11"/>
    <mergeCell ref="C10:C11"/>
    <mergeCell ref="E16:E17"/>
    <mergeCell ref="G16:G17"/>
    <mergeCell ref="E12:E13"/>
    <mergeCell ref="G12:G13"/>
    <mergeCell ref="E14:E15"/>
    <mergeCell ref="G14:G15"/>
    <mergeCell ref="D10:D11"/>
    <mergeCell ref="F12:F13"/>
    <mergeCell ref="A12:A13"/>
    <mergeCell ref="B12:B13"/>
    <mergeCell ref="C12:C13"/>
    <mergeCell ref="D12:D13"/>
    <mergeCell ref="D6:D7"/>
    <mergeCell ref="G6:G7"/>
    <mergeCell ref="E10:E11"/>
    <mergeCell ref="G10:G11"/>
    <mergeCell ref="E8:E9"/>
    <mergeCell ref="G8:G9"/>
    <mergeCell ref="E4:E5"/>
    <mergeCell ref="G4:G5"/>
    <mergeCell ref="D8:D9"/>
    <mergeCell ref="A8:A9"/>
    <mergeCell ref="B8:B9"/>
    <mergeCell ref="C8:C9"/>
    <mergeCell ref="E6:E7"/>
    <mergeCell ref="A6:A7"/>
    <mergeCell ref="B6:B7"/>
    <mergeCell ref="C6:C7"/>
    <mergeCell ref="C34:C35"/>
    <mergeCell ref="D34:D35"/>
    <mergeCell ref="E34:E35"/>
    <mergeCell ref="G34:G35"/>
    <mergeCell ref="F34:F35"/>
    <mergeCell ref="C36:C37"/>
    <mergeCell ref="D36:D37"/>
    <mergeCell ref="E36:E37"/>
    <mergeCell ref="G36:G37"/>
    <mergeCell ref="F36:F37"/>
    <mergeCell ref="C38:C39"/>
    <mergeCell ref="D38:D39"/>
    <mergeCell ref="E38:E39"/>
    <mergeCell ref="G38:G39"/>
    <mergeCell ref="F38:F39"/>
    <mergeCell ref="C40:C41"/>
    <mergeCell ref="D40:D41"/>
    <mergeCell ref="E40:E41"/>
    <mergeCell ref="G40:G41"/>
    <mergeCell ref="F40:F41"/>
    <mergeCell ref="B34:B35"/>
    <mergeCell ref="B36:B37"/>
    <mergeCell ref="B38:B39"/>
    <mergeCell ref="B40:B41"/>
    <mergeCell ref="A34:A35"/>
    <mergeCell ref="A36:A37"/>
    <mergeCell ref="A38:A39"/>
    <mergeCell ref="A40:A41"/>
    <mergeCell ref="A42:A43"/>
    <mergeCell ref="B42:B43"/>
    <mergeCell ref="C42:C43"/>
    <mergeCell ref="D42:D43"/>
    <mergeCell ref="E42:E43"/>
    <mergeCell ref="G42:G43"/>
    <mergeCell ref="A44:A45"/>
    <mergeCell ref="B44:B45"/>
    <mergeCell ref="C44:C45"/>
    <mergeCell ref="D44:D45"/>
    <mergeCell ref="E44:E45"/>
    <mergeCell ref="G44:G45"/>
    <mergeCell ref="F42:F43"/>
    <mergeCell ref="F44:F45"/>
    <mergeCell ref="A46:A47"/>
    <mergeCell ref="B46:B47"/>
    <mergeCell ref="C46:C47"/>
    <mergeCell ref="D46:D47"/>
    <mergeCell ref="E46:E47"/>
    <mergeCell ref="G46:G47"/>
    <mergeCell ref="A48:A49"/>
    <mergeCell ref="B48:B49"/>
    <mergeCell ref="C48:C49"/>
    <mergeCell ref="D48:D49"/>
    <mergeCell ref="E48:E49"/>
    <mergeCell ref="G48:G49"/>
    <mergeCell ref="F46:F47"/>
    <mergeCell ref="F48:F49"/>
    <mergeCell ref="A50:A51"/>
    <mergeCell ref="B50:B51"/>
    <mergeCell ref="C50:C51"/>
    <mergeCell ref="D50:D51"/>
    <mergeCell ref="E50:E51"/>
    <mergeCell ref="G50:G51"/>
    <mergeCell ref="A52:A53"/>
    <mergeCell ref="B52:B53"/>
    <mergeCell ref="C52:C53"/>
    <mergeCell ref="D52:D53"/>
    <mergeCell ref="E52:E53"/>
    <mergeCell ref="G52:G53"/>
    <mergeCell ref="F50:F51"/>
    <mergeCell ref="F52:F53"/>
    <mergeCell ref="A54:A55"/>
    <mergeCell ref="B54:B55"/>
    <mergeCell ref="C54:C55"/>
    <mergeCell ref="D54:D55"/>
    <mergeCell ref="E54:E55"/>
    <mergeCell ref="G54:G55"/>
    <mergeCell ref="A56:A57"/>
    <mergeCell ref="B56:B57"/>
    <mergeCell ref="C56:C57"/>
    <mergeCell ref="D56:D57"/>
    <mergeCell ref="E56:E57"/>
    <mergeCell ref="G56:G57"/>
    <mergeCell ref="F54:F55"/>
    <mergeCell ref="F56:F57"/>
    <mergeCell ref="A58:A59"/>
    <mergeCell ref="B58:B59"/>
    <mergeCell ref="C58:C59"/>
    <mergeCell ref="D58:D59"/>
    <mergeCell ref="E58:E59"/>
    <mergeCell ref="G58:G59"/>
    <mergeCell ref="A60:A61"/>
    <mergeCell ref="B60:B61"/>
    <mergeCell ref="C60:C61"/>
    <mergeCell ref="D60:D61"/>
    <mergeCell ref="E60:E61"/>
    <mergeCell ref="G60:G61"/>
    <mergeCell ref="F58:F59"/>
    <mergeCell ref="F60:F61"/>
    <mergeCell ref="A62:A63"/>
    <mergeCell ref="B62:B63"/>
    <mergeCell ref="C62:C63"/>
    <mergeCell ref="D62:D63"/>
    <mergeCell ref="E62:E63"/>
    <mergeCell ref="G62:G63"/>
    <mergeCell ref="A64:A65"/>
    <mergeCell ref="B64:B65"/>
    <mergeCell ref="C64:C65"/>
    <mergeCell ref="D64:D65"/>
    <mergeCell ref="E64:E65"/>
    <mergeCell ref="G64:G65"/>
    <mergeCell ref="F62:F63"/>
    <mergeCell ref="F64:F65"/>
    <mergeCell ref="A66:A67"/>
    <mergeCell ref="B66:B67"/>
    <mergeCell ref="C66:C67"/>
    <mergeCell ref="D66:D67"/>
    <mergeCell ref="E66:E67"/>
    <mergeCell ref="G66:G67"/>
    <mergeCell ref="A68:A69"/>
    <mergeCell ref="B68:B69"/>
    <mergeCell ref="C68:C69"/>
    <mergeCell ref="D68:D69"/>
    <mergeCell ref="E68:E69"/>
    <mergeCell ref="G68:G69"/>
    <mergeCell ref="F66:F67"/>
    <mergeCell ref="F68:F69"/>
    <mergeCell ref="A10:A11"/>
    <mergeCell ref="A4:A5"/>
    <mergeCell ref="F32:F33"/>
    <mergeCell ref="F14:F15"/>
    <mergeCell ref="F16:F17"/>
    <mergeCell ref="F18:F19"/>
    <mergeCell ref="F20:F21"/>
    <mergeCell ref="B4:B5"/>
    <mergeCell ref="C4:C5"/>
    <mergeCell ref="D4:D5"/>
    <mergeCell ref="F26:F27"/>
    <mergeCell ref="F28:F29"/>
    <mergeCell ref="F4:F5"/>
    <mergeCell ref="F6:F7"/>
    <mergeCell ref="F8:F9"/>
    <mergeCell ref="F10:F11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82:A83"/>
    <mergeCell ref="B82:B83"/>
    <mergeCell ref="C82:C83"/>
    <mergeCell ref="D82:D83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6:A87"/>
    <mergeCell ref="B86:B87"/>
    <mergeCell ref="C86:C87"/>
    <mergeCell ref="D86:D87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90:A91"/>
    <mergeCell ref="B90:B91"/>
    <mergeCell ref="C90:C91"/>
    <mergeCell ref="D90:D91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4:A95"/>
    <mergeCell ref="B94:B95"/>
    <mergeCell ref="C94:C95"/>
    <mergeCell ref="D94:D95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8:A99"/>
    <mergeCell ref="B98:B99"/>
    <mergeCell ref="C98:C99"/>
    <mergeCell ref="D98:D99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8:A109"/>
    <mergeCell ref="B108:B109"/>
    <mergeCell ref="C108:C109"/>
    <mergeCell ref="D108:D109"/>
    <mergeCell ref="E108:E109"/>
    <mergeCell ref="F108:F109"/>
    <mergeCell ref="G108:G109"/>
    <mergeCell ref="A110:A111"/>
    <mergeCell ref="B110:B111"/>
    <mergeCell ref="C110:C111"/>
    <mergeCell ref="D110:D111"/>
    <mergeCell ref="E110:E111"/>
    <mergeCell ref="F110:F111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6:A117"/>
    <mergeCell ref="B116:B117"/>
    <mergeCell ref="C116:C117"/>
    <mergeCell ref="D116:D117"/>
    <mergeCell ref="E116:E117"/>
    <mergeCell ref="F116:F117"/>
    <mergeCell ref="G116:G117"/>
    <mergeCell ref="A118:A119"/>
    <mergeCell ref="B118:B119"/>
    <mergeCell ref="C118:C119"/>
    <mergeCell ref="D118:D119"/>
    <mergeCell ref="E118:E119"/>
    <mergeCell ref="F118:F119"/>
    <mergeCell ref="G118:G119"/>
    <mergeCell ref="A120:A121"/>
    <mergeCell ref="B120:B121"/>
    <mergeCell ref="C120:C121"/>
    <mergeCell ref="D120:D121"/>
    <mergeCell ref="E120:E121"/>
    <mergeCell ref="F120:F121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4:A125"/>
    <mergeCell ref="B124:B125"/>
    <mergeCell ref="C124:C125"/>
    <mergeCell ref="D124:D125"/>
    <mergeCell ref="E124:E125"/>
    <mergeCell ref="F124:F125"/>
    <mergeCell ref="G124:G125"/>
    <mergeCell ref="A126:A127"/>
    <mergeCell ref="B126:B127"/>
    <mergeCell ref="C126:C127"/>
    <mergeCell ref="D126:D127"/>
    <mergeCell ref="E126:E127"/>
    <mergeCell ref="F126:F127"/>
    <mergeCell ref="G126:G127"/>
    <mergeCell ref="A128:A129"/>
    <mergeCell ref="B128:B129"/>
    <mergeCell ref="C128:C129"/>
    <mergeCell ref="D128:D129"/>
    <mergeCell ref="E128:E129"/>
    <mergeCell ref="F128:F129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32:A133"/>
    <mergeCell ref="B132:B133"/>
    <mergeCell ref="C132:C133"/>
    <mergeCell ref="D132:D133"/>
    <mergeCell ref="E132:E133"/>
    <mergeCell ref="F132:F133"/>
    <mergeCell ref="G132:G133"/>
    <mergeCell ref="A1:G1"/>
    <mergeCell ref="B2:C2"/>
    <mergeCell ref="D2:G2"/>
    <mergeCell ref="C3:D3"/>
    <mergeCell ref="F3:G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J40"/>
  <sheetViews>
    <sheetView workbookViewId="0" topLeftCell="A1">
      <selection activeCell="B23" sqref="A1:H24"/>
    </sheetView>
  </sheetViews>
  <sheetFormatPr defaultColWidth="9.140625" defaultRowHeight="12.75"/>
  <sheetData>
    <row r="1" spans="1:8" ht="30.75" customHeight="1" thickBot="1">
      <c r="A1" s="263" t="str">
        <f>HYPERLINK('[1]реквизиты'!$A$2)</f>
        <v>Чемпионат МВД России по САМОЗАЩИТЕ БЕЗ ОРУЖИЯ, среди МВД, ГУВД, УВД по субъектам РФ</v>
      </c>
      <c r="B1" s="264"/>
      <c r="C1" s="264"/>
      <c r="D1" s="264"/>
      <c r="E1" s="264"/>
      <c r="F1" s="264"/>
      <c r="G1" s="264"/>
      <c r="H1" s="265"/>
    </row>
    <row r="2" spans="1:8" ht="12.75">
      <c r="A2" s="266" t="str">
        <f>HYPERLINK('[1]реквизиты'!$A$3)</f>
        <v>11-15 февраля 2010 г.     г. Москва</v>
      </c>
      <c r="B2" s="266"/>
      <c r="C2" s="266"/>
      <c r="D2" s="266"/>
      <c r="E2" s="266"/>
      <c r="F2" s="266"/>
      <c r="G2" s="266"/>
      <c r="H2" s="266"/>
    </row>
    <row r="3" spans="1:8" ht="18.75" thickBot="1">
      <c r="A3" s="267" t="s">
        <v>74</v>
      </c>
      <c r="B3" s="267"/>
      <c r="C3" s="267"/>
      <c r="D3" s="267"/>
      <c r="E3" s="267"/>
      <c r="F3" s="267"/>
      <c r="G3" s="267"/>
      <c r="H3" s="267"/>
    </row>
    <row r="4" spans="2:8" ht="18.75" thickBot="1">
      <c r="B4" s="123"/>
      <c r="C4" s="124"/>
      <c r="D4" s="268" t="str">
        <f>HYPERLINK('пр.взв.'!F3)</f>
        <v>в.к. 90  кг</v>
      </c>
      <c r="E4" s="269"/>
      <c r="F4" s="270"/>
      <c r="G4" s="124"/>
      <c r="H4" s="124"/>
    </row>
    <row r="5" spans="1:8" ht="18.75" thickBot="1">
      <c r="A5" s="124"/>
      <c r="B5" s="124"/>
      <c r="C5" s="124"/>
      <c r="D5" s="124"/>
      <c r="E5" s="124"/>
      <c r="F5" s="124"/>
      <c r="G5" s="124"/>
      <c r="H5" s="124"/>
    </row>
    <row r="6" spans="1:10" ht="18">
      <c r="A6" s="260" t="s">
        <v>75</v>
      </c>
      <c r="B6" s="253" t="e">
        <f>VLOOKUP(J6,'пр.взв.'!B6:G133,2,FALSE)</f>
        <v>#N/A</v>
      </c>
      <c r="C6" s="253"/>
      <c r="D6" s="253"/>
      <c r="E6" s="253"/>
      <c r="F6" s="253"/>
      <c r="G6" s="253"/>
      <c r="H6" s="246" t="e">
        <f>VLOOKUP(J6,'пр.взв.'!B6:G133,3,FALSE)</f>
        <v>#N/A</v>
      </c>
      <c r="I6" s="124"/>
      <c r="J6" s="125">
        <v>0</v>
      </c>
    </row>
    <row r="7" spans="1:10" ht="18">
      <c r="A7" s="261"/>
      <c r="B7" s="254"/>
      <c r="C7" s="254"/>
      <c r="D7" s="254"/>
      <c r="E7" s="254"/>
      <c r="F7" s="254"/>
      <c r="G7" s="254"/>
      <c r="H7" s="255"/>
      <c r="I7" s="124"/>
      <c r="J7" s="125"/>
    </row>
    <row r="8" spans="1:10" ht="18">
      <c r="A8" s="261"/>
      <c r="B8" s="256" t="e">
        <f>VLOOKUP(J6,'пр.взв.'!B6:G133,4,FALSE)</f>
        <v>#N/A</v>
      </c>
      <c r="C8" s="256"/>
      <c r="D8" s="256"/>
      <c r="E8" s="256"/>
      <c r="F8" s="256"/>
      <c r="G8" s="256"/>
      <c r="H8" s="255"/>
      <c r="I8" s="124"/>
      <c r="J8" s="125"/>
    </row>
    <row r="9" spans="1:10" ht="18.75" thickBot="1">
      <c r="A9" s="262"/>
      <c r="B9" s="248"/>
      <c r="C9" s="248"/>
      <c r="D9" s="248"/>
      <c r="E9" s="248"/>
      <c r="F9" s="248"/>
      <c r="G9" s="248"/>
      <c r="H9" s="249"/>
      <c r="I9" s="124"/>
      <c r="J9" s="125"/>
    </row>
    <row r="10" spans="1:10" ht="18.75" thickBot="1">
      <c r="A10" s="124"/>
      <c r="B10" s="124"/>
      <c r="C10" s="124"/>
      <c r="D10" s="124"/>
      <c r="E10" s="124"/>
      <c r="F10" s="124"/>
      <c r="G10" s="124"/>
      <c r="H10" s="124"/>
      <c r="I10" s="124"/>
      <c r="J10" s="125"/>
    </row>
    <row r="11" spans="1:10" ht="18">
      <c r="A11" s="257" t="s">
        <v>76</v>
      </c>
      <c r="B11" s="253" t="e">
        <f>VLOOKUP(J11,'пр.взв.'!B6:G133,2,FALSE)</f>
        <v>#N/A</v>
      </c>
      <c r="C11" s="253"/>
      <c r="D11" s="253"/>
      <c r="E11" s="253"/>
      <c r="F11" s="253"/>
      <c r="G11" s="253"/>
      <c r="H11" s="246" t="e">
        <f>VLOOKUP(J11,'пр.взв.'!B6:G133,3,FALSE)</f>
        <v>#N/A</v>
      </c>
      <c r="I11" s="124"/>
      <c r="J11" s="125">
        <v>0</v>
      </c>
    </row>
    <row r="12" spans="1:10" ht="18">
      <c r="A12" s="258"/>
      <c r="B12" s="254"/>
      <c r="C12" s="254"/>
      <c r="D12" s="254"/>
      <c r="E12" s="254"/>
      <c r="F12" s="254"/>
      <c r="G12" s="254"/>
      <c r="H12" s="255"/>
      <c r="I12" s="124"/>
      <c r="J12" s="125"/>
    </row>
    <row r="13" spans="1:10" ht="18">
      <c r="A13" s="258"/>
      <c r="B13" s="256" t="e">
        <f>VLOOKUP(J11,'пр.взв.'!B6:G133,4,FALSE)</f>
        <v>#N/A</v>
      </c>
      <c r="C13" s="256"/>
      <c r="D13" s="256"/>
      <c r="E13" s="256"/>
      <c r="F13" s="256"/>
      <c r="G13" s="256"/>
      <c r="H13" s="255"/>
      <c r="I13" s="124"/>
      <c r="J13" s="125"/>
    </row>
    <row r="14" spans="1:10" ht="18.75" thickBot="1">
      <c r="A14" s="259"/>
      <c r="B14" s="248"/>
      <c r="C14" s="248"/>
      <c r="D14" s="248"/>
      <c r="E14" s="248"/>
      <c r="F14" s="248"/>
      <c r="G14" s="248"/>
      <c r="H14" s="249"/>
      <c r="I14" s="124"/>
      <c r="J14" s="125"/>
    </row>
    <row r="15" spans="1:10" ht="18.75" thickBot="1">
      <c r="A15" s="124"/>
      <c r="B15" s="124"/>
      <c r="C15" s="124"/>
      <c r="D15" s="124"/>
      <c r="E15" s="124"/>
      <c r="F15" s="124"/>
      <c r="G15" s="124"/>
      <c r="H15" s="124"/>
      <c r="I15" s="124"/>
      <c r="J15" s="125"/>
    </row>
    <row r="16" spans="1:10" ht="18">
      <c r="A16" s="250" t="s">
        <v>77</v>
      </c>
      <c r="B16" s="253" t="str">
        <f>VLOOKUP(J16,'пр.взв.'!B6:G133,2,FALSE)</f>
        <v>ВОРОНИН Дмитрий Андреевич</v>
      </c>
      <c r="C16" s="253"/>
      <c r="D16" s="253"/>
      <c r="E16" s="253"/>
      <c r="F16" s="253"/>
      <c r="G16" s="253"/>
      <c r="H16" s="246" t="str">
        <f>VLOOKUP(J16,'пр.взв.'!B6:G133,3,FALSE)</f>
        <v>07.0285 мсмк</v>
      </c>
      <c r="I16" s="124"/>
      <c r="J16" s="125">
        <v>39</v>
      </c>
    </row>
    <row r="17" spans="1:10" ht="18">
      <c r="A17" s="251"/>
      <c r="B17" s="254"/>
      <c r="C17" s="254"/>
      <c r="D17" s="254"/>
      <c r="E17" s="254"/>
      <c r="F17" s="254"/>
      <c r="G17" s="254"/>
      <c r="H17" s="255"/>
      <c r="I17" s="124"/>
      <c r="J17" s="125"/>
    </row>
    <row r="18" spans="1:10" ht="18">
      <c r="A18" s="251"/>
      <c r="B18" s="256" t="str">
        <f>VLOOKUP(J16,'пр.взв.'!B6:G133,4,FALSE)</f>
        <v>ГУВД по г. Москве</v>
      </c>
      <c r="C18" s="256"/>
      <c r="D18" s="256"/>
      <c r="E18" s="256"/>
      <c r="F18" s="256"/>
      <c r="G18" s="256"/>
      <c r="H18" s="255"/>
      <c r="I18" s="124"/>
      <c r="J18" s="125"/>
    </row>
    <row r="19" spans="1:10" ht="18.75" thickBot="1">
      <c r="A19" s="252"/>
      <c r="B19" s="248"/>
      <c r="C19" s="248"/>
      <c r="D19" s="248"/>
      <c r="E19" s="248"/>
      <c r="F19" s="248"/>
      <c r="G19" s="248"/>
      <c r="H19" s="249"/>
      <c r="I19" s="124"/>
      <c r="J19" s="125"/>
    </row>
    <row r="20" spans="1:10" ht="18.75" thickBot="1">
      <c r="A20" s="124"/>
      <c r="B20" s="124"/>
      <c r="C20" s="124"/>
      <c r="D20" s="124"/>
      <c r="E20" s="124"/>
      <c r="F20" s="124"/>
      <c r="G20" s="124"/>
      <c r="H20" s="124"/>
      <c r="I20" s="124"/>
      <c r="J20" s="125"/>
    </row>
    <row r="21" spans="1:10" ht="18">
      <c r="A21" s="250" t="s">
        <v>77</v>
      </c>
      <c r="B21" s="253" t="str">
        <f>VLOOKUP(J21,'пр.взв.'!B6:G133,2,FALSE)</f>
        <v>ЗОТОВ Виктор Андреевич</v>
      </c>
      <c r="C21" s="253"/>
      <c r="D21" s="253"/>
      <c r="E21" s="253"/>
      <c r="F21" s="253"/>
      <c r="G21" s="253"/>
      <c r="H21" s="246" t="str">
        <f>VLOOKUP(J21,'пр.взв.'!B6:G133,3,FALSE)</f>
        <v>17.12.85 мс</v>
      </c>
      <c r="I21" s="124"/>
      <c r="J21" s="125">
        <v>29</v>
      </c>
    </row>
    <row r="22" spans="1:10" ht="18">
      <c r="A22" s="251"/>
      <c r="B22" s="254"/>
      <c r="C22" s="254"/>
      <c r="D22" s="254"/>
      <c r="E22" s="254"/>
      <c r="F22" s="254"/>
      <c r="G22" s="254"/>
      <c r="H22" s="255"/>
      <c r="I22" s="124"/>
      <c r="J22" s="125"/>
    </row>
    <row r="23" spans="1:9" ht="18">
      <c r="A23" s="251"/>
      <c r="B23" s="256" t="str">
        <f>VLOOKUP(J21,'пр.взв.'!B6:G133,4,FALSE)</f>
        <v>МВД по Р. Башкортостан</v>
      </c>
      <c r="C23" s="256"/>
      <c r="D23" s="256"/>
      <c r="E23" s="256"/>
      <c r="F23" s="256"/>
      <c r="G23" s="256"/>
      <c r="H23" s="255"/>
      <c r="I23" s="124"/>
    </row>
    <row r="24" spans="1:9" ht="18.75" thickBot="1">
      <c r="A24" s="252"/>
      <c r="B24" s="248"/>
      <c r="C24" s="248"/>
      <c r="D24" s="248"/>
      <c r="E24" s="248"/>
      <c r="F24" s="248"/>
      <c r="G24" s="248"/>
      <c r="H24" s="249"/>
      <c r="I24" s="124"/>
    </row>
    <row r="25" spans="1:8" ht="18">
      <c r="A25" s="124"/>
      <c r="B25" s="124"/>
      <c r="C25" s="124"/>
      <c r="D25" s="124"/>
      <c r="E25" s="124"/>
      <c r="F25" s="124"/>
      <c r="G25" s="124"/>
      <c r="H25" s="124"/>
    </row>
    <row r="26" spans="1:8" ht="18">
      <c r="A26" s="124" t="s">
        <v>78</v>
      </c>
      <c r="B26" s="124"/>
      <c r="C26" s="124"/>
      <c r="D26" s="124"/>
      <c r="E26" s="124"/>
      <c r="F26" s="124"/>
      <c r="G26" s="124"/>
      <c r="H26" s="124"/>
    </row>
    <row r="27" ht="13.5" thickBot="1"/>
    <row r="28" spans="1:10" ht="12.75">
      <c r="A28" s="244" t="e">
        <f>VLOOKUP(J28,'пр.взв.'!B7:G133,6,FALSE)</f>
        <v>#N/A</v>
      </c>
      <c r="B28" s="245"/>
      <c r="C28" s="245"/>
      <c r="D28" s="245"/>
      <c r="E28" s="245"/>
      <c r="F28" s="245"/>
      <c r="G28" s="245"/>
      <c r="H28" s="246"/>
      <c r="J28">
        <v>0</v>
      </c>
    </row>
    <row r="29" spans="1:8" ht="13.5" thickBot="1">
      <c r="A29" s="247"/>
      <c r="B29" s="248"/>
      <c r="C29" s="248"/>
      <c r="D29" s="248"/>
      <c r="E29" s="248"/>
      <c r="F29" s="248"/>
      <c r="G29" s="248"/>
      <c r="H29" s="249"/>
    </row>
    <row r="32" spans="1:8" ht="18">
      <c r="A32" s="124" t="s">
        <v>79</v>
      </c>
      <c r="B32" s="124"/>
      <c r="C32" s="124"/>
      <c r="D32" s="124"/>
      <c r="E32" s="124"/>
      <c r="F32" s="124"/>
      <c r="G32" s="124"/>
      <c r="H32" s="124"/>
    </row>
    <row r="33" spans="1:8" ht="18">
      <c r="A33" s="124"/>
      <c r="B33" s="124"/>
      <c r="C33" s="124"/>
      <c r="D33" s="124"/>
      <c r="E33" s="124"/>
      <c r="F33" s="124"/>
      <c r="G33" s="124"/>
      <c r="H33" s="124"/>
    </row>
    <row r="34" spans="1:8" ht="18">
      <c r="A34" s="124"/>
      <c r="B34" s="124"/>
      <c r="C34" s="124"/>
      <c r="D34" s="124"/>
      <c r="E34" s="124"/>
      <c r="F34" s="124"/>
      <c r="G34" s="124"/>
      <c r="H34" s="124"/>
    </row>
    <row r="35" spans="1:8" ht="18">
      <c r="A35" s="126"/>
      <c r="B35" s="126"/>
      <c r="C35" s="126"/>
      <c r="D35" s="126"/>
      <c r="E35" s="126"/>
      <c r="F35" s="126"/>
      <c r="G35" s="126"/>
      <c r="H35" s="126"/>
    </row>
    <row r="36" spans="1:8" ht="18">
      <c r="A36" s="127"/>
      <c r="B36" s="127"/>
      <c r="C36" s="127"/>
      <c r="D36" s="127"/>
      <c r="E36" s="127"/>
      <c r="F36" s="127"/>
      <c r="G36" s="127"/>
      <c r="H36" s="127"/>
    </row>
    <row r="37" spans="1:8" ht="18">
      <c r="A37" s="126"/>
      <c r="B37" s="126"/>
      <c r="C37" s="126"/>
      <c r="D37" s="126"/>
      <c r="E37" s="126"/>
      <c r="F37" s="126"/>
      <c r="G37" s="126"/>
      <c r="H37" s="126"/>
    </row>
    <row r="38" spans="1:8" ht="18">
      <c r="A38" s="128"/>
      <c r="B38" s="128"/>
      <c r="C38" s="128"/>
      <c r="D38" s="128"/>
      <c r="E38" s="128"/>
      <c r="F38" s="128"/>
      <c r="G38" s="128"/>
      <c r="H38" s="128"/>
    </row>
    <row r="39" spans="1:8" ht="18">
      <c r="A39" s="126"/>
      <c r="B39" s="126"/>
      <c r="C39" s="126"/>
      <c r="D39" s="126"/>
      <c r="E39" s="126"/>
      <c r="F39" s="126"/>
      <c r="G39" s="126"/>
      <c r="H39" s="126"/>
    </row>
    <row r="40" spans="1:8" ht="18">
      <c r="A40" s="128"/>
      <c r="B40" s="128"/>
      <c r="C40" s="128"/>
      <c r="D40" s="128"/>
      <c r="E40" s="128"/>
      <c r="F40" s="128"/>
      <c r="G40" s="128"/>
      <c r="H40" s="128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workbookViewId="0" topLeftCell="A18">
      <selection activeCell="A28" sqref="A28:H39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30" customHeight="1" thickBot="1">
      <c r="A1" s="273" t="str">
        <f>HYPERLINK('[1]реквизиты'!$A$2)</f>
        <v>Чемпионат МВД России по САМОЗАЩИТЕ БЕЗ ОРУЖИЯ, среди МВД, ГУВД, УВД по субъектам РФ</v>
      </c>
      <c r="B1" s="274"/>
      <c r="C1" s="274"/>
      <c r="D1" s="274"/>
      <c r="E1" s="274"/>
      <c r="F1" s="274"/>
      <c r="G1" s="274"/>
      <c r="H1" s="275"/>
    </row>
    <row r="2" spans="4:6" ht="12.75" customHeight="1">
      <c r="D2" s="277" t="str">
        <f>HYPERLINK('пр.взв.'!F3)</f>
        <v>в.к. 90  кг</v>
      </c>
      <c r="E2" s="277"/>
      <c r="F2" s="277"/>
    </row>
    <row r="3" spans="3:6" ht="19.5" customHeight="1">
      <c r="C3" s="60" t="s">
        <v>29</v>
      </c>
      <c r="D3" s="271"/>
      <c r="E3" s="271"/>
      <c r="F3" s="271"/>
    </row>
    <row r="4" ht="21" customHeight="1">
      <c r="C4" s="61" t="s">
        <v>12</v>
      </c>
    </row>
    <row r="5" spans="1:8" ht="12.75">
      <c r="A5" s="234" t="s">
        <v>13</v>
      </c>
      <c r="B5" s="234" t="s">
        <v>3</v>
      </c>
      <c r="C5" s="243" t="s">
        <v>4</v>
      </c>
      <c r="D5" s="234" t="s">
        <v>14</v>
      </c>
      <c r="E5" s="234" t="s">
        <v>15</v>
      </c>
      <c r="F5" s="234" t="s">
        <v>16</v>
      </c>
      <c r="G5" s="234" t="s">
        <v>17</v>
      </c>
      <c r="H5" s="234" t="s">
        <v>18</v>
      </c>
    </row>
    <row r="6" spans="1:8" ht="12.75">
      <c r="A6" s="276"/>
      <c r="B6" s="276"/>
      <c r="C6" s="276"/>
      <c r="D6" s="276"/>
      <c r="E6" s="276"/>
      <c r="F6" s="276"/>
      <c r="G6" s="276"/>
      <c r="H6" s="276"/>
    </row>
    <row r="7" spans="1:8" ht="12.75">
      <c r="A7" s="278"/>
      <c r="B7" s="279"/>
      <c r="C7" s="280" t="e">
        <f>VLOOKUP(B7,'пр.взв.'!B6:C132,2,FALSE)</f>
        <v>#N/A</v>
      </c>
      <c r="D7" s="280" t="e">
        <f>VLOOKUP(B7,'пр.взв.'!B6:D132,3,FALSE)</f>
        <v>#N/A</v>
      </c>
      <c r="E7" s="280" t="e">
        <f>VLOOKUP(B7,'пр.взв.'!B6:E132,4,FALSE)</f>
        <v>#N/A</v>
      </c>
      <c r="F7" s="281"/>
      <c r="G7" s="228"/>
      <c r="H7" s="234"/>
    </row>
    <row r="8" spans="1:8" ht="12.75">
      <c r="A8" s="278"/>
      <c r="B8" s="234"/>
      <c r="C8" s="280"/>
      <c r="D8" s="280"/>
      <c r="E8" s="280"/>
      <c r="F8" s="281"/>
      <c r="G8" s="228"/>
      <c r="H8" s="234"/>
    </row>
    <row r="9" spans="1:8" ht="12.75">
      <c r="A9" s="282"/>
      <c r="B9" s="279"/>
      <c r="C9" s="280" t="e">
        <f>VLOOKUP(B9,'пр.взв.'!B6:C132,2,FALSE)</f>
        <v>#N/A</v>
      </c>
      <c r="D9" s="280" t="e">
        <f>VLOOKUP(B9,'пр.взв.'!B6:D132,3,FALSE)</f>
        <v>#N/A</v>
      </c>
      <c r="E9" s="280" t="e">
        <f>VLOOKUP(B9,'пр.взв.'!B6:E132,4,FALSE)</f>
        <v>#N/A</v>
      </c>
      <c r="F9" s="281"/>
      <c r="G9" s="234"/>
      <c r="H9" s="234"/>
    </row>
    <row r="10" spans="1:8" ht="12.75">
      <c r="A10" s="282"/>
      <c r="B10" s="234"/>
      <c r="C10" s="280"/>
      <c r="D10" s="280"/>
      <c r="E10" s="280"/>
      <c r="F10" s="281"/>
      <c r="G10" s="234"/>
      <c r="H10" s="234"/>
    </row>
    <row r="11" spans="1:2" ht="34.5" customHeight="1">
      <c r="A11" s="27" t="s">
        <v>19</v>
      </c>
      <c r="B11" s="27"/>
    </row>
    <row r="12" spans="2:8" ht="19.5" customHeight="1">
      <c r="B12" s="27" t="s">
        <v>0</v>
      </c>
      <c r="C12" s="62"/>
      <c r="D12" s="62"/>
      <c r="E12" s="62"/>
      <c r="F12" s="62"/>
      <c r="G12" s="62"/>
      <c r="H12" s="62"/>
    </row>
    <row r="13" spans="2:8" ht="19.5" customHeight="1">
      <c r="B13" s="27" t="s">
        <v>1</v>
      </c>
      <c r="C13" s="62"/>
      <c r="D13" s="62"/>
      <c r="E13" s="62"/>
      <c r="F13" s="62"/>
      <c r="G13" s="62"/>
      <c r="H13" s="62"/>
    </row>
    <row r="14" ht="19.5" customHeight="1"/>
    <row r="15" spans="3:7" ht="24" customHeight="1">
      <c r="C15" s="60" t="s">
        <v>29</v>
      </c>
      <c r="D15" s="271" t="str">
        <f>HYPERLINK('пр.взв.'!F3)</f>
        <v>в.к. 90  кг</v>
      </c>
      <c r="E15" s="271"/>
      <c r="F15" s="271"/>
      <c r="G15" s="113"/>
    </row>
    <row r="16" spans="3:7" ht="12.75" customHeight="1">
      <c r="C16" s="61" t="s">
        <v>20</v>
      </c>
      <c r="D16" s="272"/>
      <c r="E16" s="272"/>
      <c r="F16" s="272"/>
      <c r="G16" s="114"/>
    </row>
    <row r="17" spans="1:8" ht="12.75">
      <c r="A17" s="234" t="s">
        <v>13</v>
      </c>
      <c r="B17" s="234" t="s">
        <v>3</v>
      </c>
      <c r="C17" s="243" t="s">
        <v>4</v>
      </c>
      <c r="D17" s="243" t="s">
        <v>14</v>
      </c>
      <c r="E17" s="243" t="s">
        <v>15</v>
      </c>
      <c r="F17" s="243" t="s">
        <v>16</v>
      </c>
      <c r="G17" s="243" t="s">
        <v>17</v>
      </c>
      <c r="H17" s="234" t="s">
        <v>18</v>
      </c>
    </row>
    <row r="18" spans="1:8" ht="12.75">
      <c r="A18" s="276"/>
      <c r="B18" s="276"/>
      <c r="C18" s="276"/>
      <c r="D18" s="276"/>
      <c r="E18" s="276"/>
      <c r="F18" s="276"/>
      <c r="G18" s="276"/>
      <c r="H18" s="276"/>
    </row>
    <row r="19" spans="1:8" ht="12.75">
      <c r="A19" s="278"/>
      <c r="B19" s="279"/>
      <c r="C19" s="280" t="e">
        <f>VLOOKUP(B19,'пр.взв.'!B6:C132,2,FALSE)</f>
        <v>#N/A</v>
      </c>
      <c r="D19" s="280" t="e">
        <f>VLOOKUP(B19,'пр.взв.'!B6:D132,3,FALSE)</f>
        <v>#N/A</v>
      </c>
      <c r="E19" s="280" t="e">
        <f>VLOOKUP(B19,'пр.взв.'!B6:E132,4,FALSE)</f>
        <v>#N/A</v>
      </c>
      <c r="F19" s="281"/>
      <c r="G19" s="228"/>
      <c r="H19" s="234"/>
    </row>
    <row r="20" spans="1:8" ht="12.75">
      <c r="A20" s="278"/>
      <c r="B20" s="234"/>
      <c r="C20" s="280"/>
      <c r="D20" s="280"/>
      <c r="E20" s="280"/>
      <c r="F20" s="281"/>
      <c r="G20" s="228"/>
      <c r="H20" s="234"/>
    </row>
    <row r="21" spans="1:8" ht="12.75">
      <c r="A21" s="282"/>
      <c r="B21" s="279"/>
      <c r="C21" s="280" t="e">
        <f>VLOOKUP(B21,'пр.взв.'!B6:C132,2,FALSE)</f>
        <v>#N/A</v>
      </c>
      <c r="D21" s="280" t="e">
        <f>VLOOKUP(B21,'пр.взв.'!B6:D132,3,FALSE)</f>
        <v>#N/A</v>
      </c>
      <c r="E21" s="280" t="e">
        <f>VLOOKUP(B21,'пр.взв.'!B6:E132,4,FALSE)</f>
        <v>#N/A</v>
      </c>
      <c r="F21" s="281"/>
      <c r="G21" s="234"/>
      <c r="H21" s="234"/>
    </row>
    <row r="22" spans="1:8" ht="12.75">
      <c r="A22" s="282"/>
      <c r="B22" s="234"/>
      <c r="C22" s="280"/>
      <c r="D22" s="280"/>
      <c r="E22" s="280"/>
      <c r="F22" s="281"/>
      <c r="G22" s="234"/>
      <c r="H22" s="234"/>
    </row>
    <row r="23" spans="1:2" ht="32.25" customHeight="1">
      <c r="A23" s="27" t="s">
        <v>19</v>
      </c>
      <c r="B23" s="27"/>
    </row>
    <row r="24" spans="2:8" ht="19.5" customHeight="1">
      <c r="B24" s="27" t="s">
        <v>0</v>
      </c>
      <c r="C24" s="62"/>
      <c r="D24" s="62"/>
      <c r="E24" s="62"/>
      <c r="F24" s="62"/>
      <c r="G24" s="62"/>
      <c r="H24" s="62"/>
    </row>
    <row r="25" spans="2:8" ht="19.5" customHeight="1">
      <c r="B25" s="27" t="s">
        <v>1</v>
      </c>
      <c r="C25" s="62"/>
      <c r="D25" s="62"/>
      <c r="E25" s="62"/>
      <c r="F25" s="62"/>
      <c r="G25" s="62"/>
      <c r="H25" s="62"/>
    </row>
    <row r="27" spans="4:6" ht="12.75">
      <c r="D27" s="7"/>
      <c r="E27" s="7"/>
      <c r="F27" s="7"/>
    </row>
    <row r="28" spans="4:7" ht="12.75" customHeight="1">
      <c r="D28" s="271" t="str">
        <f>HYPERLINK('пр.взв.'!F3)</f>
        <v>в.к. 90  кг</v>
      </c>
      <c r="E28" s="271"/>
      <c r="F28" s="271"/>
      <c r="G28" s="113"/>
    </row>
    <row r="29" spans="3:7" ht="15.75" customHeight="1">
      <c r="C29" s="59" t="s">
        <v>21</v>
      </c>
      <c r="D29" s="272"/>
      <c r="E29" s="272"/>
      <c r="F29" s="272"/>
      <c r="G29" s="114"/>
    </row>
    <row r="30" spans="1:8" ht="12.75">
      <c r="A30" s="234" t="s">
        <v>13</v>
      </c>
      <c r="B30" s="234" t="s">
        <v>3</v>
      </c>
      <c r="C30" s="243" t="s">
        <v>4</v>
      </c>
      <c r="D30" s="243" t="s">
        <v>14</v>
      </c>
      <c r="E30" s="243" t="s">
        <v>15</v>
      </c>
      <c r="F30" s="243" t="s">
        <v>16</v>
      </c>
      <c r="G30" s="243" t="s">
        <v>17</v>
      </c>
      <c r="H30" s="234" t="s">
        <v>18</v>
      </c>
    </row>
    <row r="31" spans="1:8" ht="12.75">
      <c r="A31" s="276"/>
      <c r="B31" s="276"/>
      <c r="C31" s="276"/>
      <c r="D31" s="276"/>
      <c r="E31" s="276"/>
      <c r="F31" s="276"/>
      <c r="G31" s="276"/>
      <c r="H31" s="276"/>
    </row>
    <row r="32" spans="1:8" ht="12.75">
      <c r="A32" s="278"/>
      <c r="B32" s="279">
        <v>3</v>
      </c>
      <c r="C32" s="280" t="str">
        <f>VLOOKUP(B32,'пр.взв.'!B6:C132,2,FALSE)</f>
        <v>ГЛАДКИХ Александр Вячеславович</v>
      </c>
      <c r="D32" s="280" t="str">
        <f>VLOOKUP(B32,'пр.взв.'!B6:D132,3,FALSE)</f>
        <v>02.05.86 мс</v>
      </c>
      <c r="E32" s="280" t="str">
        <f>VLOOKUP(B32,'пр.взв.'!B6:E132,4,FALSE)</f>
        <v>УВД по Брянской обл.</v>
      </c>
      <c r="F32" s="281"/>
      <c r="G32" s="228"/>
      <c r="H32" s="234"/>
    </row>
    <row r="33" spans="1:8" ht="12.75">
      <c r="A33" s="278"/>
      <c r="B33" s="234"/>
      <c r="C33" s="280"/>
      <c r="D33" s="280"/>
      <c r="E33" s="280"/>
      <c r="F33" s="281"/>
      <c r="G33" s="228"/>
      <c r="H33" s="234"/>
    </row>
    <row r="34" spans="1:8" ht="12.75">
      <c r="A34" s="282"/>
      <c r="B34" s="279">
        <v>32</v>
      </c>
      <c r="C34" s="280" t="str">
        <f>VLOOKUP(B34,'пр.взв.'!B6:C132,2,FALSE)</f>
        <v>РАХМАТУЛЛИН Раис Халитович</v>
      </c>
      <c r="D34" s="280" t="str">
        <f>VLOOKUP(B34,'пр.взв.'!B6:D132,3,FALSE)</f>
        <v>23.05.75 змс</v>
      </c>
      <c r="E34" s="280" t="str">
        <f>VLOOKUP(B34,'пр.взв.'!B6:E132,4,FALSE)</f>
        <v>ГУВД по Нижегородской обл.</v>
      </c>
      <c r="F34" s="281"/>
      <c r="G34" s="234"/>
      <c r="H34" s="234"/>
    </row>
    <row r="35" spans="1:8" ht="12.75">
      <c r="A35" s="282"/>
      <c r="B35" s="234"/>
      <c r="C35" s="280"/>
      <c r="D35" s="280"/>
      <c r="E35" s="280"/>
      <c r="F35" s="281"/>
      <c r="G35" s="234"/>
      <c r="H35" s="234"/>
    </row>
    <row r="36" spans="1:2" ht="38.25" customHeight="1">
      <c r="A36" s="27" t="s">
        <v>19</v>
      </c>
      <c r="B36" s="27"/>
    </row>
    <row r="37" spans="2:8" ht="19.5" customHeight="1">
      <c r="B37" s="27" t="s">
        <v>0</v>
      </c>
      <c r="C37" s="62"/>
      <c r="D37" s="62"/>
      <c r="E37" s="62"/>
      <c r="F37" s="62"/>
      <c r="G37" s="62"/>
      <c r="H37" s="62"/>
    </row>
    <row r="38" spans="2:8" ht="19.5" customHeight="1">
      <c r="B38" s="27" t="s">
        <v>1</v>
      </c>
      <c r="C38" s="62"/>
      <c r="D38" s="62"/>
      <c r="E38" s="62"/>
      <c r="F38" s="62"/>
      <c r="G38" s="62"/>
      <c r="H38" s="62"/>
    </row>
    <row r="42" spans="1:7" ht="12.75">
      <c r="A42" s="21">
        <f>HYPERLINK('[1]реквизиты'!$A$20)</f>
      </c>
      <c r="B42" s="26"/>
      <c r="C42" s="26"/>
      <c r="D42" s="26"/>
      <c r="E42" s="7"/>
      <c r="F42" s="63">
        <f>HYPERLINK('[1]реквизиты'!$G$20)</f>
      </c>
      <c r="G42" s="24">
        <f>HYPERLINK('[1]реквизиты'!$G$21)</f>
      </c>
    </row>
    <row r="43" spans="1:7" ht="12.75">
      <c r="A43" s="26"/>
      <c r="B43" s="26"/>
      <c r="C43" s="26"/>
      <c r="D43" s="26"/>
      <c r="E43" s="7"/>
      <c r="F43" s="120"/>
      <c r="G43" s="7"/>
    </row>
    <row r="44" spans="1:7" ht="12.75">
      <c r="A44" s="23">
        <f>HYPERLINK('[1]реквизиты'!$A$22)</f>
      </c>
      <c r="C44" s="26"/>
      <c r="D44" s="26"/>
      <c r="E44" s="22"/>
      <c r="F44" s="63">
        <f>HYPERLINK('[1]реквизиты'!$G$22)</f>
      </c>
      <c r="G44" s="25">
        <f>HYPERLINK('[1]реквизиты'!$G$23)</f>
      </c>
    </row>
    <row r="45" spans="3:6" ht="12.75">
      <c r="C45" s="7"/>
      <c r="D45" s="7"/>
      <c r="E45" s="7"/>
      <c r="F45" s="7"/>
    </row>
  </sheetData>
  <mergeCells count="76"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H5:H6"/>
    <mergeCell ref="D2:F3"/>
    <mergeCell ref="A7:A8"/>
    <mergeCell ref="B7:B8"/>
    <mergeCell ref="C7:C8"/>
    <mergeCell ref="D7:D8"/>
    <mergeCell ref="E7:E8"/>
    <mergeCell ref="F7:F8"/>
    <mergeCell ref="G7:G8"/>
    <mergeCell ref="H7:H8"/>
    <mergeCell ref="D15:F16"/>
    <mergeCell ref="D28:F29"/>
    <mergeCell ref="A1:H1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workbookViewId="0" topLeftCell="A75">
      <selection activeCell="A1" sqref="A1:H89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295" t="str">
        <f>HYPERLINK('[1]реквизиты'!$A$2)</f>
        <v>Чемпионат МВД России по САМОЗАЩИТЕ БЕЗ ОРУЖИЯ, среди МВД, ГУВД, УВД по субъектам РФ</v>
      </c>
      <c r="B1" s="295"/>
      <c r="C1" s="295"/>
      <c r="D1" s="295"/>
      <c r="E1" s="295"/>
      <c r="F1" s="295"/>
      <c r="G1" s="295"/>
      <c r="H1" s="295"/>
    </row>
    <row r="2" spans="1:8" ht="13.5" customHeight="1" thickBot="1">
      <c r="A2" s="222"/>
      <c r="B2" s="296"/>
      <c r="C2" s="296"/>
      <c r="D2" s="296"/>
      <c r="E2" s="296"/>
      <c r="F2" s="296"/>
      <c r="G2" s="296"/>
      <c r="H2" s="297" t="str">
        <f>HYPERLINK('пр.взв.'!F3)</f>
        <v>в.к. 90  кг</v>
      </c>
    </row>
    <row r="3" spans="1:8" ht="12" customHeight="1">
      <c r="A3" s="287">
        <v>2</v>
      </c>
      <c r="B3" s="288" t="str">
        <f>VLOOKUP(A3,'пр.взв.'!B5:C132,2,FALSE)</f>
        <v>КОЖУРОВ Станислав Александрович</v>
      </c>
      <c r="C3" s="288" t="str">
        <f>VLOOKUP(A3,'пр.взв.'!B5:G132,3,FALSE)</f>
        <v>25.03.87 мс</v>
      </c>
      <c r="D3" s="288" t="str">
        <f>VLOOKUP(A3,'пр.взв.'!B5:E132,4,FALSE)</f>
        <v>ГУВД по Иркутской обл.</v>
      </c>
      <c r="E3" s="138"/>
      <c r="H3" s="297"/>
    </row>
    <row r="4" spans="1:8" ht="12" customHeight="1">
      <c r="A4" s="283"/>
      <c r="B4" s="289"/>
      <c r="C4" s="289"/>
      <c r="D4" s="289"/>
      <c r="E4" s="139"/>
      <c r="F4" s="1"/>
      <c r="H4" s="297" t="s">
        <v>11</v>
      </c>
    </row>
    <row r="5" spans="1:8" ht="12" customHeight="1">
      <c r="A5" s="283">
        <v>34</v>
      </c>
      <c r="B5" s="291" t="str">
        <f>VLOOKUP(A5,'пр.взв.'!B7:C134,2,FALSE)</f>
        <v>ЛОПУХ Николай Владимирович</v>
      </c>
      <c r="C5" s="291" t="str">
        <f>VLOOKUP(A5,'пр.взв.'!B7:G134,3,FALSE)</f>
        <v>12.06.82 кмс</v>
      </c>
      <c r="D5" s="291" t="str">
        <f>VLOOKUP(A5,'пр.взв.'!B7:E134,4,FALSE)</f>
        <v>УВД по Архангелькой обл.</v>
      </c>
      <c r="E5" s="140"/>
      <c r="F5" s="1"/>
      <c r="G5" s="1"/>
      <c r="H5" s="297"/>
    </row>
    <row r="6" spans="1:7" ht="12" customHeight="1" thickBot="1">
      <c r="A6" s="284"/>
      <c r="B6" s="292"/>
      <c r="C6" s="292"/>
      <c r="D6" s="292"/>
      <c r="E6" s="141"/>
      <c r="F6" s="4"/>
      <c r="G6" s="1"/>
    </row>
    <row r="7" spans="1:7" ht="12" customHeight="1">
      <c r="A7" s="287">
        <v>18</v>
      </c>
      <c r="B7" s="288" t="str">
        <f>VLOOKUP(A7,'пр.взв.'!B9:C136,2,FALSE)</f>
        <v>ЕФИМОВ Дмитрий Сергеевич</v>
      </c>
      <c r="C7" s="288" t="str">
        <f>VLOOKUP(A7,'пр.взв.'!B9:G136,3,FALSE)</f>
        <v>12.01.82 кмс</v>
      </c>
      <c r="D7" s="288" t="str">
        <f>VLOOKUP(A7,'пр.взв.'!B9:E136,4,FALSE)</f>
        <v>ДОПТ на трансп-те МВД России</v>
      </c>
      <c r="E7" s="141"/>
      <c r="F7" s="2"/>
      <c r="G7" s="1"/>
    </row>
    <row r="8" spans="1:7" ht="12" customHeight="1">
      <c r="A8" s="283"/>
      <c r="B8" s="289"/>
      <c r="C8" s="289"/>
      <c r="D8" s="289"/>
      <c r="E8" s="135">
        <v>18</v>
      </c>
      <c r="F8" s="3"/>
      <c r="G8" s="1"/>
    </row>
    <row r="9" spans="1:7" ht="12" customHeight="1">
      <c r="A9" s="283">
        <v>50</v>
      </c>
      <c r="B9" s="285" t="e">
        <f>VLOOKUP(A9,'пр.взв.'!B11:C138,2,FALSE)</f>
        <v>#N/A</v>
      </c>
      <c r="C9" s="285" t="e">
        <f>VLOOKUP(A9,'пр.взв.'!B11:G138,3,FALSE)</f>
        <v>#N/A</v>
      </c>
      <c r="D9" s="285" t="e">
        <f>VLOOKUP(A9,'пр.взв.'!B11:E138,4,FALSE)</f>
        <v>#N/A</v>
      </c>
      <c r="E9" s="137"/>
      <c r="F9" s="3"/>
      <c r="G9" s="1"/>
    </row>
    <row r="10" spans="1:7" ht="12" customHeight="1" thickBot="1">
      <c r="A10" s="284"/>
      <c r="B10" s="286"/>
      <c r="C10" s="286"/>
      <c r="D10" s="286"/>
      <c r="E10" s="139"/>
      <c r="F10" s="3"/>
      <c r="G10" s="4"/>
    </row>
    <row r="11" spans="1:7" ht="12" customHeight="1">
      <c r="A11" s="287">
        <v>10</v>
      </c>
      <c r="B11" s="288" t="str">
        <f>VLOOKUP(A11,'пр.взв.'!B13:C140,2,FALSE)</f>
        <v>ЕСКИН Леонид Николаевич</v>
      </c>
      <c r="C11" s="288" t="str">
        <f>VLOOKUP(A11,'пр.взв.'!B13:G140,3,FALSE)</f>
        <v>18.11.85 кмс</v>
      </c>
      <c r="D11" s="288" t="str">
        <f>VLOOKUP(A11,'пр.взв.'!B13:E140,4,FALSE)</f>
        <v>УВД по Калининградской обл.</v>
      </c>
      <c r="E11" s="139"/>
      <c r="F11" s="3"/>
      <c r="G11" s="2"/>
    </row>
    <row r="12" spans="1:7" ht="12" customHeight="1">
      <c r="A12" s="283"/>
      <c r="B12" s="289"/>
      <c r="C12" s="289"/>
      <c r="D12" s="289"/>
      <c r="E12" s="137">
        <v>10</v>
      </c>
      <c r="F12" s="3"/>
      <c r="G12" s="3"/>
    </row>
    <row r="13" spans="1:7" ht="12" customHeight="1">
      <c r="A13" s="283">
        <v>42</v>
      </c>
      <c r="B13" s="285" t="e">
        <f>VLOOKUP(A13,'пр.взв.'!B15:C142,2,FALSE)</f>
        <v>#N/A</v>
      </c>
      <c r="C13" s="285" t="e">
        <f>VLOOKUP(A13,'пр.взв.'!B15:G142,3,FALSE)</f>
        <v>#N/A</v>
      </c>
      <c r="D13" s="285" t="e">
        <f>VLOOKUP(A13,'пр.взв.'!B15:E142,4,FALSE)</f>
        <v>#N/A</v>
      </c>
      <c r="E13" s="140"/>
      <c r="F13" s="3"/>
      <c r="G13" s="3"/>
    </row>
    <row r="14" spans="1:7" ht="12" customHeight="1" thickBot="1">
      <c r="A14" s="284"/>
      <c r="B14" s="286"/>
      <c r="C14" s="286"/>
      <c r="D14" s="286"/>
      <c r="E14" s="141"/>
      <c r="F14" s="5"/>
      <c r="G14" s="3"/>
    </row>
    <row r="15" spans="1:7" ht="12" customHeight="1">
      <c r="A15" s="287">
        <v>26</v>
      </c>
      <c r="B15" s="288" t="str">
        <f>VLOOKUP(A15,'пр.взв.'!B17:C144,2,FALSE)</f>
        <v>БИСУЛТАНОВ Мовла Ибрагимович</v>
      </c>
      <c r="C15" s="288" t="str">
        <f>VLOOKUP(A15,'пр.взв.'!B17:G144,3,FALSE)</f>
        <v>01.12.86 мс</v>
      </c>
      <c r="D15" s="288" t="str">
        <f>VLOOKUP(A15,'пр.взв.'!B17:E144,4,FALSE)</f>
        <v>ГУВД по Волгоградской обл.</v>
      </c>
      <c r="E15" s="141"/>
      <c r="F15" s="1"/>
      <c r="G15" s="3"/>
    </row>
    <row r="16" spans="1:7" ht="12" customHeight="1">
      <c r="A16" s="283"/>
      <c r="B16" s="289"/>
      <c r="C16" s="289"/>
      <c r="D16" s="289"/>
      <c r="E16" s="135">
        <v>26</v>
      </c>
      <c r="F16" s="1"/>
      <c r="G16" s="3"/>
    </row>
    <row r="17" spans="1:7" ht="12" customHeight="1">
      <c r="A17" s="283">
        <v>58</v>
      </c>
      <c r="B17" s="285" t="e">
        <f>VLOOKUP(A17,'пр.взв.'!B19:C146,2,FALSE)</f>
        <v>#N/A</v>
      </c>
      <c r="C17" s="285" t="e">
        <f>VLOOKUP(A17,'пр.взв.'!B19:G146,3,FALSE)</f>
        <v>#N/A</v>
      </c>
      <c r="D17" s="285" t="e">
        <f>VLOOKUP(A17,'пр.взв.'!B19:E146,4,FALSE)</f>
        <v>#N/A</v>
      </c>
      <c r="E17" s="137"/>
      <c r="F17" s="1"/>
      <c r="G17" s="3"/>
    </row>
    <row r="18" spans="1:7" ht="12" customHeight="1" thickBot="1">
      <c r="A18" s="284"/>
      <c r="B18" s="286"/>
      <c r="C18" s="286"/>
      <c r="D18" s="286"/>
      <c r="E18" s="139"/>
      <c r="F18" s="1"/>
      <c r="G18" s="3"/>
    </row>
    <row r="19" spans="1:8" ht="12" customHeight="1">
      <c r="A19" s="287">
        <v>6</v>
      </c>
      <c r="B19" s="288" t="str">
        <f>VLOOKUP(A19,'пр.взв.'!B5:C132,2,FALSE)</f>
        <v>АНИКИЕВ Дмитрий Вячеславович</v>
      </c>
      <c r="C19" s="288" t="str">
        <f>VLOOKUP(A19,'пр.взв.'!B5:G132,3,FALSE)</f>
        <v>09.08.80 кмс</v>
      </c>
      <c r="D19" s="288" t="str">
        <f>VLOOKUP(A19,'пр.взв.'!B5:G132,4,FALSE)</f>
        <v>УВД по Вологодской обл.</v>
      </c>
      <c r="E19" s="139"/>
      <c r="F19" s="1"/>
      <c r="G19" s="3"/>
      <c r="H19" s="57"/>
    </row>
    <row r="20" spans="1:8" ht="12" customHeight="1">
      <c r="A20" s="283"/>
      <c r="B20" s="289"/>
      <c r="C20" s="289"/>
      <c r="D20" s="289"/>
      <c r="E20" s="137"/>
      <c r="F20" s="1"/>
      <c r="G20" s="3"/>
      <c r="H20" s="56"/>
    </row>
    <row r="21" spans="1:8" ht="12" customHeight="1">
      <c r="A21" s="283">
        <v>38</v>
      </c>
      <c r="B21" s="291" t="str">
        <f>VLOOKUP(A21,'пр.взв.'!B23:C150,2,FALSE)</f>
        <v>НЕБОЛЬСИН Дмитрий Васильевич</v>
      </c>
      <c r="C21" s="291" t="str">
        <f>VLOOKUP(A21,'пр.взв.'!B23:G150,3,FALSE)</f>
        <v>13.11.76 мс</v>
      </c>
      <c r="D21" s="291" t="str">
        <f>VLOOKUP(A21,'пр.взв.'!B23:E150,4,FALSE)</f>
        <v>УВД по Рязанской обл.</v>
      </c>
      <c r="E21" s="140"/>
      <c r="F21" s="1"/>
      <c r="G21" s="3"/>
      <c r="H21" s="56"/>
    </row>
    <row r="22" spans="1:8" ht="12" customHeight="1" thickBot="1">
      <c r="A22" s="284"/>
      <c r="B22" s="292"/>
      <c r="C22" s="292"/>
      <c r="D22" s="292"/>
      <c r="E22" s="141"/>
      <c r="F22" s="4"/>
      <c r="G22" s="3"/>
      <c r="H22" s="56"/>
    </row>
    <row r="23" spans="1:8" ht="12" customHeight="1">
      <c r="A23" s="287">
        <v>22</v>
      </c>
      <c r="B23" s="288" t="str">
        <f>VLOOKUP(A23,'пр.взв.'!B25:C152,2,FALSE)</f>
        <v>ДАТХУЖЕВ Артур Рамазанович</v>
      </c>
      <c r="C23" s="288" t="str">
        <f>VLOOKUP(A23,'пр.взв.'!B25:G152,3,FALSE)</f>
        <v>10.06.75 кмс</v>
      </c>
      <c r="D23" s="288" t="str">
        <f>VLOOKUP(A23,'пр.взв.'!B25:E152,4,FALSE)</f>
        <v>МВД по Р. Адыгея</v>
      </c>
      <c r="E23" s="141"/>
      <c r="F23" s="2"/>
      <c r="G23" s="3"/>
      <c r="H23" s="56"/>
    </row>
    <row r="24" spans="1:8" ht="12" customHeight="1">
      <c r="A24" s="283"/>
      <c r="B24" s="289"/>
      <c r="C24" s="289"/>
      <c r="D24" s="289"/>
      <c r="E24" s="135">
        <v>22</v>
      </c>
      <c r="F24" s="3"/>
      <c r="G24" s="3"/>
      <c r="H24" s="56"/>
    </row>
    <row r="25" spans="1:8" ht="12" customHeight="1">
      <c r="A25" s="283">
        <v>54</v>
      </c>
      <c r="B25" s="285" t="e">
        <f>VLOOKUP(A25,'пр.взв.'!B27:C154,2,FALSE)</f>
        <v>#N/A</v>
      </c>
      <c r="C25" s="285" t="e">
        <f>VLOOKUP(A25,'пр.взв.'!B27:G154,3,FALSE)</f>
        <v>#N/A</v>
      </c>
      <c r="D25" s="285" t="e">
        <f>VLOOKUP(A25,'пр.взв.'!B27:E154,4,FALSE)</f>
        <v>#N/A</v>
      </c>
      <c r="E25" s="137"/>
      <c r="F25" s="3"/>
      <c r="G25" s="3"/>
      <c r="H25" s="56"/>
    </row>
    <row r="26" spans="1:8" ht="12" customHeight="1" thickBot="1">
      <c r="A26" s="284"/>
      <c r="B26" s="286"/>
      <c r="C26" s="286"/>
      <c r="D26" s="286"/>
      <c r="E26" s="139"/>
      <c r="F26" s="3"/>
      <c r="G26" s="3"/>
      <c r="H26" s="56"/>
    </row>
    <row r="27" spans="1:8" ht="12" customHeight="1">
      <c r="A27" s="287">
        <v>14</v>
      </c>
      <c r="B27" s="288" t="str">
        <f>VLOOKUP(A27,'пр.взв.'!B29:C156,2,FALSE)</f>
        <v>САФРОНОВ Александр Михайлович</v>
      </c>
      <c r="C27" s="288" t="str">
        <f>VLOOKUP(A27,'пр.взв.'!B29:G156,3,FALSE)</f>
        <v>10.09.82 кмс</v>
      </c>
      <c r="D27" s="288" t="str">
        <f>VLOOKUP(A27,'пр.взв.'!B29:E156,4,FALSE)</f>
        <v>УВД по Калужской обл.</v>
      </c>
      <c r="E27" s="139"/>
      <c r="F27" s="3"/>
      <c r="G27" s="5"/>
      <c r="H27" s="56"/>
    </row>
    <row r="28" spans="1:8" ht="12" customHeight="1">
      <c r="A28" s="283"/>
      <c r="B28" s="289"/>
      <c r="C28" s="289"/>
      <c r="D28" s="289"/>
      <c r="E28" s="137">
        <v>14</v>
      </c>
      <c r="F28" s="3"/>
      <c r="G28" s="1"/>
      <c r="H28" s="56"/>
    </row>
    <row r="29" spans="1:8" ht="12" customHeight="1">
      <c r="A29" s="283">
        <v>46</v>
      </c>
      <c r="B29" s="285" t="e">
        <f>VLOOKUP(A29,'пр.взв.'!B31:C158,2,FALSE)</f>
        <v>#N/A</v>
      </c>
      <c r="C29" s="285" t="e">
        <f>VLOOKUP(A29,'пр.взв.'!B31:G158,3,FALSE)</f>
        <v>#N/A</v>
      </c>
      <c r="D29" s="285" t="e">
        <f>VLOOKUP(A29,'пр.взв.'!B31:E158,4,FALSE)</f>
        <v>#N/A</v>
      </c>
      <c r="E29" s="140"/>
      <c r="F29" s="3"/>
      <c r="G29" s="1"/>
      <c r="H29" s="56"/>
    </row>
    <row r="30" spans="1:8" ht="12" customHeight="1" thickBot="1">
      <c r="A30" s="284"/>
      <c r="B30" s="286"/>
      <c r="C30" s="286"/>
      <c r="D30" s="286"/>
      <c r="E30" s="141"/>
      <c r="F30" s="5"/>
      <c r="G30" s="1"/>
      <c r="H30" s="56"/>
    </row>
    <row r="31" spans="1:8" ht="12" customHeight="1">
      <c r="A31" s="287">
        <v>30</v>
      </c>
      <c r="B31" s="288" t="str">
        <f>VLOOKUP(A31,'пр.взв.'!B33:C160,2,FALSE)</f>
        <v>ХРАБРОВ Сергей Валерьевич</v>
      </c>
      <c r="C31" s="288" t="str">
        <f>VLOOKUP(A31,'пр.взв.'!B33:G160,3,FALSE)</f>
        <v>16.12.89 кмс</v>
      </c>
      <c r="D31" s="288" t="str">
        <f>VLOOKUP(A31,'пр.взв.'!B33:E160,4,FALSE)</f>
        <v>УВД по Орловскй обл.</v>
      </c>
      <c r="E31" s="141"/>
      <c r="F31" s="1"/>
      <c r="G31" s="1"/>
      <c r="H31" s="56"/>
    </row>
    <row r="32" spans="1:8" ht="12" customHeight="1">
      <c r="A32" s="283"/>
      <c r="B32" s="289"/>
      <c r="C32" s="289"/>
      <c r="D32" s="289"/>
      <c r="E32" s="135">
        <v>30</v>
      </c>
      <c r="F32" s="1"/>
      <c r="G32" s="1"/>
      <c r="H32" s="56"/>
    </row>
    <row r="33" spans="1:8" ht="12" customHeight="1">
      <c r="A33" s="283">
        <v>62</v>
      </c>
      <c r="B33" s="285" t="e">
        <f>VLOOKUP(A33,'пр.взв.'!B35:C162,2,FALSE)</f>
        <v>#N/A</v>
      </c>
      <c r="C33" s="285" t="e">
        <f>VLOOKUP(A33,'пр.взв.'!B35:G162,3,FALSE)</f>
        <v>#N/A</v>
      </c>
      <c r="D33" s="285" t="e">
        <f>VLOOKUP(A33,'пр.взв.'!B35:E162,4,FALSE)</f>
        <v>#N/A</v>
      </c>
      <c r="E33" s="137"/>
      <c r="F33" s="1"/>
      <c r="G33" s="1"/>
      <c r="H33" s="56"/>
    </row>
    <row r="34" spans="1:8" ht="12" customHeight="1" thickBot="1">
      <c r="A34" s="284"/>
      <c r="B34" s="286"/>
      <c r="C34" s="286"/>
      <c r="D34" s="286"/>
      <c r="E34" s="138"/>
      <c r="H34" s="56"/>
    </row>
    <row r="35" spans="1:8" ht="12" customHeight="1" thickBot="1">
      <c r="A35" s="73"/>
      <c r="B35" s="78"/>
      <c r="C35" s="78"/>
      <c r="D35" s="79"/>
      <c r="E35" s="139"/>
      <c r="F35" s="1"/>
      <c r="G35" s="1"/>
      <c r="H35" s="58"/>
    </row>
    <row r="36" spans="1:8" ht="12" customHeight="1">
      <c r="A36" s="287">
        <v>4</v>
      </c>
      <c r="B36" s="288" t="str">
        <f>VLOOKUP(A36,'пр.взв.'!B5:G132,2,FALSE)</f>
        <v>СМИРНОВ Иван Михайлович</v>
      </c>
      <c r="C36" s="288" t="str">
        <f>VLOOKUP(A36,'пр.взв.'!B5:G132,3,FALSE)</f>
        <v>02.01.85 мс</v>
      </c>
      <c r="D36" s="288" t="str">
        <f>VLOOKUP(A36,'пр.взв.'!B5:G132,4,FALSE)</f>
        <v>УВД по Владимирской обл.</v>
      </c>
      <c r="E36" s="138"/>
      <c r="H36" s="56"/>
    </row>
    <row r="37" spans="1:8" ht="12" customHeight="1">
      <c r="A37" s="283"/>
      <c r="B37" s="289"/>
      <c r="C37" s="289"/>
      <c r="D37" s="289"/>
      <c r="E37" s="139"/>
      <c r="F37" s="1"/>
      <c r="H37" s="56"/>
    </row>
    <row r="38" spans="1:8" ht="12" customHeight="1">
      <c r="A38" s="283">
        <v>36</v>
      </c>
      <c r="B38" s="291" t="str">
        <f>VLOOKUP(A38,'пр.взв.'!B7:G134,2,FALSE)</f>
        <v>ШИКАЛОВ Юрий Александрович</v>
      </c>
      <c r="C38" s="291" t="str">
        <f>VLOOKUP(A38,'пр.взв.'!B7:G134,3,FALSE)</f>
        <v>12.04.85 мс</v>
      </c>
      <c r="D38" s="291" t="str">
        <f>VLOOKUP(A38,'пр.взв.'!B7:G134,4,FALSE)</f>
        <v>ГУВД по Московской обл.</v>
      </c>
      <c r="E38" s="140"/>
      <c r="F38" s="1"/>
      <c r="G38" s="1"/>
      <c r="H38" s="56"/>
    </row>
    <row r="39" spans="1:8" ht="12" customHeight="1" thickBot="1">
      <c r="A39" s="284"/>
      <c r="B39" s="292"/>
      <c r="C39" s="292"/>
      <c r="D39" s="292"/>
      <c r="E39" s="141"/>
      <c r="F39" s="4"/>
      <c r="G39" s="1"/>
      <c r="H39" s="56"/>
    </row>
    <row r="40" spans="1:8" ht="12" customHeight="1">
      <c r="A40" s="290">
        <v>20</v>
      </c>
      <c r="B40" s="288" t="str">
        <f>VLOOKUP(A40,'пр.взв.'!B9:G136,2,FALSE)</f>
        <v>ГУРЬЕВ Владимир Геннадьевич</v>
      </c>
      <c r="C40" s="288" t="str">
        <f>VLOOKUP(A40,'пр.взв.'!B9:G136,3,FALSE)</f>
        <v>22.10.77 кмс</v>
      </c>
      <c r="D40" s="288" t="str">
        <f>VLOOKUP(A40,'пр.взв.'!B9:G136,4,FALSE)</f>
        <v>УВД по Пензенской обл.</v>
      </c>
      <c r="E40" s="141"/>
      <c r="F40" s="2"/>
      <c r="G40" s="1"/>
      <c r="H40" s="56"/>
    </row>
    <row r="41" spans="1:8" ht="12" customHeight="1">
      <c r="A41" s="283"/>
      <c r="B41" s="289"/>
      <c r="C41" s="289"/>
      <c r="D41" s="289"/>
      <c r="E41" s="135">
        <v>20</v>
      </c>
      <c r="F41" s="3"/>
      <c r="G41" s="1"/>
      <c r="H41" s="56"/>
    </row>
    <row r="42" spans="1:8" ht="12" customHeight="1">
      <c r="A42" s="283">
        <v>52</v>
      </c>
      <c r="B42" s="285" t="e">
        <f>VLOOKUP(A42,'пр.взв.'!B11:G138,2,FALSE)</f>
        <v>#N/A</v>
      </c>
      <c r="C42" s="285" t="e">
        <f>VLOOKUP(A42,'пр.взв.'!B11:G138,3,FALSE)</f>
        <v>#N/A</v>
      </c>
      <c r="D42" s="285" t="e">
        <f>VLOOKUP(A42,'пр.взв.'!B11:G138,4,FALSE)</f>
        <v>#N/A</v>
      </c>
      <c r="E42" s="137"/>
      <c r="F42" s="3"/>
      <c r="G42" s="1"/>
      <c r="H42" s="56"/>
    </row>
    <row r="43" spans="1:8" ht="12" customHeight="1" thickBot="1">
      <c r="A43" s="284"/>
      <c r="B43" s="286"/>
      <c r="C43" s="286"/>
      <c r="D43" s="286"/>
      <c r="E43" s="139"/>
      <c r="F43" s="3"/>
      <c r="G43" s="4"/>
      <c r="H43" s="56"/>
    </row>
    <row r="44" spans="1:8" ht="12" customHeight="1">
      <c r="A44" s="287">
        <v>12</v>
      </c>
      <c r="B44" s="288" t="str">
        <f>VLOOKUP(A44,'пр.взв.'!B13:G140,2,FALSE)</f>
        <v>БАЗАНОВ Павел Павлович</v>
      </c>
      <c r="C44" s="288" t="str">
        <f>VLOOKUP(A44,'пр.взв.'!B13:G140,3,FALSE)</f>
        <v>10.05.86 мс</v>
      </c>
      <c r="D44" s="288" t="str">
        <f>VLOOKUP(A44,'пр.взв.'!B13:G140,4,FALSE)</f>
        <v>ГУВД по Красноярскому краю</v>
      </c>
      <c r="E44" s="139"/>
      <c r="F44" s="3"/>
      <c r="G44" s="2"/>
      <c r="H44" s="56"/>
    </row>
    <row r="45" spans="1:8" ht="12" customHeight="1">
      <c r="A45" s="283"/>
      <c r="B45" s="289"/>
      <c r="C45" s="289"/>
      <c r="D45" s="289"/>
      <c r="E45" s="137">
        <v>12</v>
      </c>
      <c r="F45" s="3"/>
      <c r="G45" s="3"/>
      <c r="H45" s="56"/>
    </row>
    <row r="46" spans="1:8" ht="12" customHeight="1">
      <c r="A46" s="283">
        <v>44</v>
      </c>
      <c r="B46" s="285" t="e">
        <f>VLOOKUP(A46,'пр.взв.'!B15:G142,2,FALSE)</f>
        <v>#N/A</v>
      </c>
      <c r="C46" s="285" t="e">
        <f>VLOOKUP(A46,'пр.взв.'!B15:G142,3,FALSE)</f>
        <v>#N/A</v>
      </c>
      <c r="D46" s="285" t="e">
        <f>VLOOKUP(A46,'пр.взв.'!B15:G142,4,FALSE)</f>
        <v>#N/A</v>
      </c>
      <c r="E46" s="140"/>
      <c r="F46" s="3"/>
      <c r="G46" s="3"/>
      <c r="H46" s="56"/>
    </row>
    <row r="47" spans="1:8" ht="12" customHeight="1" thickBot="1">
      <c r="A47" s="284"/>
      <c r="B47" s="286"/>
      <c r="C47" s="286"/>
      <c r="D47" s="286"/>
      <c r="E47" s="141"/>
      <c r="F47" s="5"/>
      <c r="G47" s="3"/>
      <c r="H47" s="56"/>
    </row>
    <row r="48" spans="1:8" ht="12" customHeight="1">
      <c r="A48" s="287">
        <v>28</v>
      </c>
      <c r="B48" s="288" t="str">
        <f>VLOOKUP(A48,'пр.взв.'!B17:G144,2,FALSE)</f>
        <v>СТОРОЖЕНКО Виктор Петрович</v>
      </c>
      <c r="C48" s="288" t="str">
        <f>VLOOKUP(A48,'пр.взв.'!B17:G144,3,FALSE)</f>
        <v>12.12.79 мсмк</v>
      </c>
      <c r="D48" s="288" t="str">
        <f>VLOOKUP(A48,'пр.взв.'!B17:G144,4,FALSE)</f>
        <v>УВД по Приморскому краю</v>
      </c>
      <c r="E48" s="141"/>
      <c r="F48" s="1"/>
      <c r="G48" s="3"/>
      <c r="H48" s="56"/>
    </row>
    <row r="49" spans="1:8" ht="12" customHeight="1">
      <c r="A49" s="283"/>
      <c r="B49" s="289"/>
      <c r="C49" s="289"/>
      <c r="D49" s="289"/>
      <c r="E49" s="135">
        <v>28</v>
      </c>
      <c r="F49" s="1"/>
      <c r="G49" s="3"/>
      <c r="H49" s="56"/>
    </row>
    <row r="50" spans="1:8" ht="12" customHeight="1">
      <c r="A50" s="283">
        <v>60</v>
      </c>
      <c r="B50" s="285" t="e">
        <f>VLOOKUP(A50,'пр.взв.'!B19:G146,2,FALSE)</f>
        <v>#N/A</v>
      </c>
      <c r="C50" s="285" t="e">
        <f>VLOOKUP(A50,'пр.взв.'!B19:G146,3,FALSE)</f>
        <v>#N/A</v>
      </c>
      <c r="D50" s="285" t="e">
        <f>VLOOKUP(A50,'пр.взв.'!B19:G146,4,FALSE)</f>
        <v>#N/A</v>
      </c>
      <c r="E50" s="137"/>
      <c r="F50" s="1"/>
      <c r="G50" s="3"/>
      <c r="H50" s="56"/>
    </row>
    <row r="51" spans="1:8" ht="12" customHeight="1" thickBot="1">
      <c r="A51" s="284"/>
      <c r="B51" s="286"/>
      <c r="C51" s="286"/>
      <c r="D51" s="286"/>
      <c r="E51" s="139"/>
      <c r="F51" s="1"/>
      <c r="G51" s="3"/>
      <c r="H51" s="56"/>
    </row>
    <row r="52" spans="1:8" ht="12" customHeight="1">
      <c r="A52" s="287">
        <v>8</v>
      </c>
      <c r="B52" s="288" t="str">
        <f>VLOOKUP(A52,'пр.взв.'!B5:G132,2,FALSE)</f>
        <v>ВАЛЬКОВ Алексей Игоревич</v>
      </c>
      <c r="C52" s="288" t="str">
        <f>VLOOKUP(A52,'пр.взв.'!B5:G132,3,FALSE)</f>
        <v>09.04.87 мс</v>
      </c>
      <c r="D52" s="288" t="str">
        <f>VLOOKUP(A52,'пр.взв.'!B5:G132,4,FALSE)</f>
        <v>ГУВД по Краснодарскому краю</v>
      </c>
      <c r="E52" s="139"/>
      <c r="F52" s="1"/>
      <c r="G52" s="3"/>
      <c r="H52" s="56"/>
    </row>
    <row r="53" spans="1:8" ht="12" customHeight="1">
      <c r="A53" s="283"/>
      <c r="B53" s="289"/>
      <c r="C53" s="289"/>
      <c r="D53" s="289"/>
      <c r="E53" s="137">
        <v>8</v>
      </c>
      <c r="F53" s="1"/>
      <c r="G53" s="3"/>
      <c r="H53" s="58"/>
    </row>
    <row r="54" spans="1:7" ht="12" customHeight="1">
      <c r="A54" s="283">
        <v>40</v>
      </c>
      <c r="B54" s="285" t="e">
        <f>VLOOKUP(A54,'пр.взв.'!B23:G150,2,FALSE)</f>
        <v>#N/A</v>
      </c>
      <c r="C54" s="285" t="e">
        <f>VLOOKUP(A54,'пр.взв.'!B23:G150,3,FALSE)</f>
        <v>#N/A</v>
      </c>
      <c r="D54" s="285" t="e">
        <f>VLOOKUP(A54,'пр.взв.'!B23:G150,4,FALSE)</f>
        <v>#N/A</v>
      </c>
      <c r="E54" s="140"/>
      <c r="F54" s="1"/>
      <c r="G54" s="3"/>
    </row>
    <row r="55" spans="1:7" ht="12" customHeight="1" thickBot="1">
      <c r="A55" s="284"/>
      <c r="B55" s="286"/>
      <c r="C55" s="286"/>
      <c r="D55" s="286"/>
      <c r="E55" s="141"/>
      <c r="F55" s="4"/>
      <c r="G55" s="3"/>
    </row>
    <row r="56" spans="1:7" ht="12" customHeight="1">
      <c r="A56" s="287">
        <v>24</v>
      </c>
      <c r="B56" s="288" t="str">
        <f>VLOOKUP(A56,'пр.взв.'!B25:G152,2,FALSE)</f>
        <v>КОЛДАЕВ Виктор Алексеевич</v>
      </c>
      <c r="C56" s="288" t="str">
        <f>VLOOKUP(A56,'пр.взв.'!B25:G152,3,FALSE)</f>
        <v>16.03.88 кмс</v>
      </c>
      <c r="D56" s="288" t="str">
        <f>VLOOKUP(A56,'пр.взв.'!B25:G152,4,FALSE)</f>
        <v>УВД по Оренбургской обл.</v>
      </c>
      <c r="E56" s="141"/>
      <c r="F56" s="2"/>
      <c r="G56" s="3"/>
    </row>
    <row r="57" spans="1:7" ht="12" customHeight="1">
      <c r="A57" s="283"/>
      <c r="B57" s="289"/>
      <c r="C57" s="289"/>
      <c r="D57" s="289"/>
      <c r="E57" s="135">
        <v>24</v>
      </c>
      <c r="F57" s="3"/>
      <c r="G57" s="3"/>
    </row>
    <row r="58" spans="1:7" ht="12" customHeight="1">
      <c r="A58" s="283">
        <v>56</v>
      </c>
      <c r="B58" s="285" t="e">
        <f>VLOOKUP(A58,'пр.взв.'!B27:G154,2,FALSE)</f>
        <v>#N/A</v>
      </c>
      <c r="C58" s="285" t="e">
        <f>VLOOKUP(A58,'пр.взв.'!B27:G154,3,FALSE)</f>
        <v>#N/A</v>
      </c>
      <c r="D58" s="285" t="e">
        <f>VLOOKUP(A58,'пр.взв.'!B27:G154,4,FALSE)</f>
        <v>#N/A</v>
      </c>
      <c r="E58" s="137"/>
      <c r="F58" s="3"/>
      <c r="G58" s="3"/>
    </row>
    <row r="59" spans="1:7" ht="12" customHeight="1" thickBot="1">
      <c r="A59" s="284"/>
      <c r="B59" s="286"/>
      <c r="C59" s="286"/>
      <c r="D59" s="286"/>
      <c r="E59" s="139"/>
      <c r="F59" s="3"/>
      <c r="G59" s="3"/>
    </row>
    <row r="60" spans="1:7" ht="12" customHeight="1">
      <c r="A60" s="287">
        <v>16</v>
      </c>
      <c r="B60" s="288" t="str">
        <f>VLOOKUP(A60,'пр.взв.'!B29:G156,2,FALSE)</f>
        <v>ГАДЖИЕВ Рустам Юсупович </v>
      </c>
      <c r="C60" s="288" t="str">
        <f>VLOOKUP(A60,'пр.взв.'!B29:G156,3,FALSE)</f>
        <v>22.06.81 мс</v>
      </c>
      <c r="D60" s="288" t="str">
        <f>VLOOKUP(A60,'пр.взв.'!B29:G156,4,FALSE)</f>
        <v>МВД по Р. Дагестан</v>
      </c>
      <c r="E60" s="139">
        <v>16</v>
      </c>
      <c r="F60" s="3"/>
      <c r="G60" s="5"/>
    </row>
    <row r="61" spans="1:7" ht="12" customHeight="1">
      <c r="A61" s="283"/>
      <c r="B61" s="289"/>
      <c r="C61" s="289"/>
      <c r="D61" s="289"/>
      <c r="E61" s="137"/>
      <c r="F61" s="3"/>
      <c r="G61" s="1"/>
    </row>
    <row r="62" spans="1:7" ht="12" customHeight="1">
      <c r="A62" s="283">
        <v>48</v>
      </c>
      <c r="B62" s="285" t="e">
        <f>VLOOKUP(A62,'пр.взв.'!B31:G158,2,FALSE)</f>
        <v>#N/A</v>
      </c>
      <c r="C62" s="285" t="e">
        <f>VLOOKUP(A62,'пр.взв.'!B31:G158,3,FALSE)</f>
        <v>#N/A</v>
      </c>
      <c r="D62" s="285" t="e">
        <f>VLOOKUP(A62,'пр.взв.'!B31:G158,4,FALSE)</f>
        <v>#N/A</v>
      </c>
      <c r="E62" s="140"/>
      <c r="F62" s="3"/>
      <c r="G62" s="1"/>
    </row>
    <row r="63" spans="1:7" ht="12" customHeight="1" thickBot="1">
      <c r="A63" s="284"/>
      <c r="B63" s="286"/>
      <c r="C63" s="286"/>
      <c r="D63" s="286"/>
      <c r="E63" s="141"/>
      <c r="F63" s="5"/>
      <c r="G63" s="1"/>
    </row>
    <row r="64" spans="1:7" ht="12" customHeight="1">
      <c r="A64" s="287">
        <v>32</v>
      </c>
      <c r="B64" s="288" t="str">
        <f>VLOOKUP(A64,'пр.взв.'!B33:G160,2,FALSE)</f>
        <v>РАХМАТУЛЛИН Раис Халитович</v>
      </c>
      <c r="C64" s="288" t="str">
        <f>VLOOKUP(A64,'пр.взв.'!B33:G160,3,FALSE)</f>
        <v>23.05.75 змс</v>
      </c>
      <c r="D64" s="288" t="str">
        <f>VLOOKUP(A64,'пр.взв.'!B33:G160,4,FALSE)</f>
        <v>ГУВД по Нижегородской обл.</v>
      </c>
      <c r="E64" s="141"/>
      <c r="F64" s="1"/>
      <c r="G64" s="1"/>
    </row>
    <row r="65" spans="1:7" ht="12" customHeight="1">
      <c r="A65" s="283"/>
      <c r="B65" s="289"/>
      <c r="C65" s="289"/>
      <c r="D65" s="289"/>
      <c r="E65" s="135">
        <v>32</v>
      </c>
      <c r="F65" s="1"/>
      <c r="G65" s="1"/>
    </row>
    <row r="66" spans="1:7" ht="12" customHeight="1">
      <c r="A66" s="283">
        <v>64</v>
      </c>
      <c r="B66" s="285" t="e">
        <f>VLOOKUP(A66,'пр.взв.'!B35:G162,2,FALSE)</f>
        <v>#N/A</v>
      </c>
      <c r="C66" s="285" t="e">
        <f>VLOOKUP(A66,'пр.взв.'!B35:G162,3,FALSE)</f>
        <v>#N/A</v>
      </c>
      <c r="D66" s="285" t="e">
        <f>VLOOKUP(A66,'пр.взв.'!B35:G162,4,FALSE)</f>
        <v>#N/A</v>
      </c>
      <c r="E66" s="137"/>
      <c r="F66" s="1"/>
      <c r="G66" s="1"/>
    </row>
    <row r="67" spans="1:5" ht="12" customHeight="1" thickBot="1">
      <c r="A67" s="284"/>
      <c r="B67" s="286"/>
      <c r="C67" s="286"/>
      <c r="D67" s="286"/>
      <c r="E67" s="138"/>
    </row>
    <row r="68" spans="2:4" ht="12" customHeight="1">
      <c r="B68" s="79"/>
      <c r="C68" s="79"/>
      <c r="D68" s="79"/>
    </row>
    <row r="69" spans="2:4" ht="27.75" customHeight="1">
      <c r="B69" s="79"/>
      <c r="C69" s="79"/>
      <c r="D69" s="79"/>
    </row>
    <row r="70" spans="1:8" ht="19.5" customHeight="1">
      <c r="A70" s="27" t="s">
        <v>22</v>
      </c>
      <c r="B70" s="86"/>
      <c r="C70" s="86"/>
      <c r="D70" s="86"/>
      <c r="E70" s="293" t="str">
        <f>HYPERLINK('пр.взв.'!F3)</f>
        <v>в.к. 90  кг</v>
      </c>
      <c r="F70" s="86"/>
      <c r="G70" s="27" t="s">
        <v>23</v>
      </c>
      <c r="H70" s="86"/>
    </row>
    <row r="71" spans="1:8" ht="12.75">
      <c r="A71" s="86"/>
      <c r="B71" s="86"/>
      <c r="C71" s="86"/>
      <c r="D71" s="86"/>
      <c r="E71" s="294"/>
      <c r="F71" s="86"/>
      <c r="G71" s="86"/>
      <c r="H71" s="86"/>
    </row>
    <row r="72" spans="1:8" ht="19.5" customHeight="1">
      <c r="A72" s="86"/>
      <c r="B72" s="86"/>
      <c r="C72" s="86"/>
      <c r="D72" s="86"/>
      <c r="E72" s="86"/>
      <c r="F72" s="86"/>
      <c r="G72" s="86"/>
      <c r="H72" s="86"/>
    </row>
    <row r="73" spans="1:9" ht="19.5" customHeight="1">
      <c r="A73" s="11"/>
      <c r="B73" s="13"/>
      <c r="C73" s="8"/>
      <c r="D73" s="12"/>
      <c r="E73" s="12"/>
      <c r="G73" s="115"/>
      <c r="H73" s="115"/>
      <c r="I73" s="7"/>
    </row>
    <row r="74" spans="1:9" ht="19.5" customHeight="1">
      <c r="A74" s="7"/>
      <c r="B74" s="14"/>
      <c r="G74" s="115"/>
      <c r="H74" s="115"/>
      <c r="I74" s="7"/>
    </row>
    <row r="75" spans="1:9" ht="19.5" customHeight="1">
      <c r="A75" s="7"/>
      <c r="B75" s="65"/>
      <c r="C75" s="64"/>
      <c r="D75" s="16"/>
      <c r="E75" s="12"/>
      <c r="G75" s="44"/>
      <c r="H75" s="115"/>
      <c r="I75" s="7"/>
    </row>
    <row r="76" spans="1:9" ht="19.5" customHeight="1">
      <c r="A76" s="6"/>
      <c r="B76" s="10"/>
      <c r="C76" s="15"/>
      <c r="D76" s="116"/>
      <c r="E76" s="12"/>
      <c r="G76" s="44"/>
      <c r="H76" s="115"/>
      <c r="I76" s="7"/>
    </row>
    <row r="77" spans="1:9" ht="19.5" customHeight="1">
      <c r="A77" s="7"/>
      <c r="B77" s="15"/>
      <c r="C77" s="15"/>
      <c r="D77" s="56"/>
      <c r="E77" s="13"/>
      <c r="F77" s="15"/>
      <c r="H77" s="115"/>
      <c r="I77" s="7"/>
    </row>
    <row r="78" spans="1:9" ht="19.5" customHeight="1">
      <c r="A78" s="7"/>
      <c r="B78" s="15"/>
      <c r="C78" s="9"/>
      <c r="D78" s="58"/>
      <c r="E78" s="14"/>
      <c r="F78" s="117"/>
      <c r="H78" s="115"/>
      <c r="I78" s="7"/>
    </row>
    <row r="79" spans="2:9" ht="19.5" customHeight="1">
      <c r="B79" s="118"/>
      <c r="C79" s="118"/>
      <c r="D79" s="7"/>
      <c r="E79" s="14"/>
      <c r="F79" s="13"/>
      <c r="H79" s="115"/>
      <c r="I79" s="7"/>
    </row>
    <row r="80" spans="3:9" ht="19.5" customHeight="1">
      <c r="C80" s="12"/>
      <c r="D80" s="7"/>
      <c r="E80" s="10"/>
      <c r="F80" s="14"/>
      <c r="H80" s="115"/>
      <c r="I80" s="7"/>
    </row>
    <row r="81" spans="1:9" ht="19.5" customHeight="1">
      <c r="A81" s="11"/>
      <c r="B81" s="13"/>
      <c r="D81" s="7"/>
      <c r="F81" s="56"/>
      <c r="H81" s="115"/>
      <c r="I81" s="7"/>
    </row>
    <row r="82" spans="1:9" ht="19.5" customHeight="1">
      <c r="A82" s="7"/>
      <c r="B82" s="14"/>
      <c r="C82" s="8"/>
      <c r="D82" s="7"/>
      <c r="E82" s="12"/>
      <c r="F82" s="14"/>
      <c r="G82" s="7"/>
      <c r="H82" s="115"/>
      <c r="I82" s="7"/>
    </row>
    <row r="83" spans="1:9" ht="19.5" customHeight="1">
      <c r="A83" s="7"/>
      <c r="B83" s="65"/>
      <c r="C83" s="64"/>
      <c r="D83" s="57"/>
      <c r="E83" s="12"/>
      <c r="F83" s="14"/>
      <c r="G83" s="57"/>
      <c r="H83" s="115"/>
      <c r="I83" s="7"/>
    </row>
    <row r="84" spans="1:9" ht="19.5" customHeight="1">
      <c r="A84" s="6"/>
      <c r="B84" s="10"/>
      <c r="C84" s="15"/>
      <c r="D84" s="56"/>
      <c r="E84" s="8"/>
      <c r="F84" s="14"/>
      <c r="G84" s="56"/>
      <c r="H84" s="115"/>
      <c r="I84" s="7"/>
    </row>
    <row r="85" spans="1:9" ht="19.5" customHeight="1">
      <c r="A85" s="7"/>
      <c r="B85" s="15"/>
      <c r="C85" s="15"/>
      <c r="D85" s="56"/>
      <c r="E85" s="13"/>
      <c r="F85" s="14"/>
      <c r="G85" s="56"/>
      <c r="H85" s="115"/>
      <c r="I85" s="7"/>
    </row>
    <row r="86" spans="1:9" ht="19.5" customHeight="1">
      <c r="A86" s="7"/>
      <c r="B86" s="15"/>
      <c r="C86" s="9"/>
      <c r="D86" s="58"/>
      <c r="E86" s="14"/>
      <c r="F86" s="119"/>
      <c r="G86" s="56"/>
      <c r="H86" s="115"/>
      <c r="I86" s="7"/>
    </row>
    <row r="87" spans="2:9" ht="19.5" customHeight="1">
      <c r="B87" s="118"/>
      <c r="C87" s="118"/>
      <c r="E87" s="14"/>
      <c r="F87" s="17"/>
      <c r="G87" s="56"/>
      <c r="H87" s="115"/>
      <c r="I87" s="7"/>
    </row>
    <row r="88" spans="3:9" ht="19.5" customHeight="1">
      <c r="C88" s="12"/>
      <c r="E88" s="10"/>
      <c r="F88" s="15"/>
      <c r="G88" s="58"/>
      <c r="H88" s="115"/>
      <c r="I88" s="7"/>
    </row>
    <row r="89" spans="1:9" ht="19.5" customHeight="1">
      <c r="A89" s="115"/>
      <c r="B89" s="115"/>
      <c r="C89" s="115"/>
      <c r="D89" s="115"/>
      <c r="E89" s="115"/>
      <c r="F89" s="115"/>
      <c r="G89" s="44"/>
      <c r="H89" s="115"/>
      <c r="I89" s="7"/>
    </row>
    <row r="90" spans="1:9" ht="19.5" customHeight="1">
      <c r="A90" s="115"/>
      <c r="B90" s="15"/>
      <c r="C90" s="77"/>
      <c r="D90" s="115"/>
      <c r="E90" s="15"/>
      <c r="F90" s="17"/>
      <c r="G90" s="44"/>
      <c r="H90" s="115"/>
      <c r="I90" s="7"/>
    </row>
    <row r="91" spans="1:9" ht="19.5" customHeight="1">
      <c r="A91" s="115"/>
      <c r="B91" s="15"/>
      <c r="C91" s="17"/>
      <c r="D91" s="77"/>
      <c r="E91" s="77"/>
      <c r="F91" s="15"/>
      <c r="G91" s="115"/>
      <c r="H91" s="115"/>
      <c r="I91" s="7"/>
    </row>
    <row r="92" spans="1:9" ht="19.5" customHeight="1">
      <c r="A92" s="115"/>
      <c r="B92" s="115"/>
      <c r="C92" s="15"/>
      <c r="D92" s="115"/>
      <c r="E92" s="17"/>
      <c r="F92" s="15"/>
      <c r="G92" s="115"/>
      <c r="H92" s="115"/>
      <c r="I92" s="7"/>
    </row>
    <row r="93" spans="1:9" ht="19.5" customHeight="1">
      <c r="A93" s="115"/>
      <c r="B93" s="115"/>
      <c r="C93" s="17"/>
      <c r="D93" s="115"/>
      <c r="E93" s="15"/>
      <c r="F93" s="77"/>
      <c r="G93" s="44"/>
      <c r="H93" s="115"/>
      <c r="I93" s="7"/>
    </row>
    <row r="94" spans="1:9" ht="19.5" customHeight="1">
      <c r="A94" s="115"/>
      <c r="B94" s="15"/>
      <c r="C94" s="17"/>
      <c r="D94" s="77"/>
      <c r="E94" s="77"/>
      <c r="F94" s="15"/>
      <c r="G94" s="44"/>
      <c r="H94" s="115"/>
      <c r="I94" s="7"/>
    </row>
    <row r="95" spans="1:9" ht="19.5" customHeight="1">
      <c r="A95" s="115"/>
      <c r="B95" s="115"/>
      <c r="C95" s="15"/>
      <c r="D95" s="115"/>
      <c r="E95" s="17"/>
      <c r="F95" s="15"/>
      <c r="G95" s="44"/>
      <c r="H95" s="115"/>
      <c r="I95" s="7"/>
    </row>
    <row r="96" spans="1:9" ht="19.5" customHeight="1">
      <c r="A96" s="115"/>
      <c r="B96" s="115"/>
      <c r="C96" s="17"/>
      <c r="D96" s="115"/>
      <c r="E96" s="15"/>
      <c r="F96" s="77"/>
      <c r="G96" s="44"/>
      <c r="H96" s="115"/>
      <c r="I96" s="7"/>
    </row>
    <row r="97" spans="1:9" ht="19.5" customHeight="1">
      <c r="A97" s="7"/>
      <c r="B97" s="7"/>
      <c r="C97" s="7"/>
      <c r="D97" s="7"/>
      <c r="E97" s="7"/>
      <c r="F97" s="7"/>
      <c r="G97" s="7"/>
      <c r="H97" s="7"/>
      <c r="I97" s="7"/>
    </row>
    <row r="98" spans="1:9" ht="19.5" customHeight="1">
      <c r="A98" s="7"/>
      <c r="B98" s="7"/>
      <c r="C98" s="7"/>
      <c r="D98" s="7"/>
      <c r="E98" s="7"/>
      <c r="F98" s="7"/>
      <c r="G98" s="7"/>
      <c r="H98" s="7"/>
      <c r="I98" s="7"/>
    </row>
    <row r="99" spans="1:9" ht="19.5" customHeight="1">
      <c r="A99" s="7"/>
      <c r="B99" s="7"/>
      <c r="C99" s="7"/>
      <c r="D99" s="7"/>
      <c r="E99" s="7"/>
      <c r="F99" s="7"/>
      <c r="G99" s="7"/>
      <c r="H99" s="7"/>
      <c r="I99" s="7"/>
    </row>
    <row r="100" spans="1:9" ht="19.5" customHeight="1">
      <c r="A100" s="7"/>
      <c r="B100" s="7"/>
      <c r="C100" s="7"/>
      <c r="D100" s="7"/>
      <c r="E100" s="7"/>
      <c r="F100" s="7"/>
      <c r="G100" s="7"/>
      <c r="H100" s="7"/>
      <c r="I100" s="7"/>
    </row>
    <row r="101" ht="19.5" customHeight="1">
      <c r="I101" s="7"/>
    </row>
    <row r="102" ht="19.5" customHeight="1">
      <c r="I102" s="7"/>
    </row>
    <row r="103" ht="19.5" customHeight="1">
      <c r="I103" s="7"/>
    </row>
    <row r="104" ht="19.5" customHeight="1">
      <c r="I104" s="7"/>
    </row>
    <row r="105" ht="19.5" customHeight="1">
      <c r="I105" s="7"/>
    </row>
    <row r="106" ht="19.5" customHeight="1">
      <c r="I106" s="7"/>
    </row>
    <row r="107" ht="19.5" customHeight="1">
      <c r="I107" s="7"/>
    </row>
    <row r="108" ht="19.5" customHeight="1"/>
    <row r="109" ht="19.5" customHeight="1"/>
    <row r="110" ht="19.5" customHeight="1"/>
  </sheetData>
  <mergeCells count="133">
    <mergeCell ref="E70:E71"/>
    <mergeCell ref="A1:H1"/>
    <mergeCell ref="A2:G2"/>
    <mergeCell ref="H4:H5"/>
    <mergeCell ref="A3:A4"/>
    <mergeCell ref="B3:B4"/>
    <mergeCell ref="C3:C4"/>
    <mergeCell ref="D3:D4"/>
    <mergeCell ref="H2:H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295" t="str">
        <f>HYPERLINK('[1]реквизиты'!$A$2)</f>
        <v>Чемпионат МВД России по САМОЗАЩИТЕ БЕЗ ОРУЖИЯ, среди МВД, ГУВД, УВД по субъектам РФ</v>
      </c>
      <c r="B1" s="295"/>
      <c r="C1" s="295"/>
      <c r="D1" s="295"/>
      <c r="E1" s="295"/>
      <c r="F1" s="295"/>
      <c r="G1" s="295"/>
      <c r="H1" s="295"/>
      <c r="I1" s="75"/>
      <c r="J1" s="75"/>
      <c r="K1" s="75"/>
      <c r="O1" s="28"/>
      <c r="P1" s="28"/>
      <c r="Q1" s="28"/>
      <c r="R1" s="29"/>
      <c r="S1" s="7"/>
      <c r="T1" s="7"/>
    </row>
    <row r="2" spans="1:19" ht="12.75" customHeight="1" thickBot="1">
      <c r="A2" s="305"/>
      <c r="B2" s="306"/>
      <c r="C2" s="306"/>
      <c r="D2" s="306"/>
      <c r="E2" s="306"/>
      <c r="F2" s="306"/>
      <c r="G2" s="306"/>
      <c r="H2" s="297" t="str">
        <f>HYPERLINK('пр.взв.'!F3)</f>
        <v>в.к. 90  кг</v>
      </c>
      <c r="O2" s="30"/>
      <c r="P2" s="30"/>
      <c r="Q2" s="30"/>
      <c r="R2" s="19"/>
      <c r="S2" s="19"/>
    </row>
    <row r="3" spans="1:8" ht="12" customHeight="1">
      <c r="A3" s="287">
        <v>1</v>
      </c>
      <c r="B3" s="300" t="str">
        <f>VLOOKUP(A3,'пр.взв.'!B5:C132,2,FALSE)</f>
        <v>ПОТАПОВ Вячеслав Геннадьевич</v>
      </c>
      <c r="C3" s="300" t="str">
        <f>VLOOKUP(A3,'пр.взв.'!B5:G132,3,FALSE)</f>
        <v>15.05.74 кмс</v>
      </c>
      <c r="D3" s="300" t="str">
        <f>VLOOKUP(A3,'пр.взв.'!B5:E132,4,FALSE)</f>
        <v>ГУВД по Воронежской обл.</v>
      </c>
      <c r="E3" s="131"/>
      <c r="F3" s="79"/>
      <c r="G3" s="79"/>
      <c r="H3" s="297"/>
    </row>
    <row r="4" spans="1:8" ht="12" customHeight="1">
      <c r="A4" s="283"/>
      <c r="B4" s="301"/>
      <c r="C4" s="301"/>
      <c r="D4" s="301"/>
      <c r="E4" s="132"/>
      <c r="F4" s="1"/>
      <c r="G4" s="80"/>
      <c r="H4" s="80"/>
    </row>
    <row r="5" spans="1:8" ht="12" customHeight="1">
      <c r="A5" s="283">
        <v>33</v>
      </c>
      <c r="B5" s="289" t="str">
        <f>VLOOKUP(A5,'пр.взв.'!B7:C134,2,FALSE)</f>
        <v>ЛАПШИН Дмитрий Валерьевич</v>
      </c>
      <c r="C5" s="289" t="str">
        <f>VLOOKUP(A5,'пр.взв.'!B7:G134,3,FALSE)</f>
        <v>01.03.80 кмс</v>
      </c>
      <c r="D5" s="289" t="str">
        <f>VLOOKUP(A5,'пр.взв.'!B7:E134,4,FALSE)</f>
        <v>УВД по Калининградской обл.</v>
      </c>
      <c r="E5" s="133"/>
      <c r="F5" s="1"/>
      <c r="G5" s="1"/>
      <c r="H5" s="297" t="s">
        <v>10</v>
      </c>
    </row>
    <row r="6" spans="1:8" ht="12" customHeight="1" thickBot="1">
      <c r="A6" s="284"/>
      <c r="B6" s="301"/>
      <c r="C6" s="301"/>
      <c r="D6" s="301"/>
      <c r="E6" s="134"/>
      <c r="F6" s="4"/>
      <c r="G6" s="1"/>
      <c r="H6" s="297"/>
    </row>
    <row r="7" spans="1:8" ht="12" customHeight="1">
      <c r="A7" s="287">
        <v>17</v>
      </c>
      <c r="B7" s="300" t="str">
        <f>VLOOKUP(A7,'пр.взв.'!B9:C136,2,FALSE)</f>
        <v>БИСУЛТАНОВ Адлан Делимбекович</v>
      </c>
      <c r="C7" s="300" t="str">
        <f>VLOOKUP(A7,'пр.взв.'!B9:G136,3,FALSE)</f>
        <v>15.08.89 мс</v>
      </c>
      <c r="D7" s="300" t="str">
        <f>VLOOKUP(A7,'пр.взв.'!B9:E136,4,FALSE)</f>
        <v>ГУВД по Волгоградской обл.</v>
      </c>
      <c r="E7" s="134"/>
      <c r="F7" s="2"/>
      <c r="G7" s="1"/>
      <c r="H7" s="80"/>
    </row>
    <row r="8" spans="1:8" ht="12" customHeight="1">
      <c r="A8" s="283"/>
      <c r="B8" s="301"/>
      <c r="C8" s="301"/>
      <c r="D8" s="301"/>
      <c r="E8" s="135">
        <v>17</v>
      </c>
      <c r="F8" s="3"/>
      <c r="G8" s="1"/>
      <c r="H8" s="80"/>
    </row>
    <row r="9" spans="1:8" ht="12" customHeight="1">
      <c r="A9" s="283">
        <v>49</v>
      </c>
      <c r="B9" s="302" t="e">
        <f>VLOOKUP(A9,'пр.взв.'!B11:C138,2,FALSE)</f>
        <v>#N/A</v>
      </c>
      <c r="C9" s="302" t="e">
        <f>VLOOKUP(A9,'пр.взв.'!B11:G138,3,FALSE)</f>
        <v>#N/A</v>
      </c>
      <c r="D9" s="302" t="e">
        <f>VLOOKUP(A9,'пр.взв.'!B11:E138,4,FALSE)</f>
        <v>#N/A</v>
      </c>
      <c r="E9" s="136"/>
      <c r="F9" s="3"/>
      <c r="G9" s="1"/>
      <c r="H9" s="80"/>
    </row>
    <row r="10" spans="1:8" ht="12" customHeight="1" thickBot="1">
      <c r="A10" s="284"/>
      <c r="B10" s="303"/>
      <c r="C10" s="303"/>
      <c r="D10" s="303"/>
      <c r="E10" s="132"/>
      <c r="F10" s="3"/>
      <c r="G10" s="4"/>
      <c r="H10" s="80"/>
    </row>
    <row r="11" spans="1:8" ht="12" customHeight="1">
      <c r="A11" s="287">
        <v>9</v>
      </c>
      <c r="B11" s="300" t="str">
        <f>VLOOKUP(A11,'пр.взв.'!B13:C140,2,FALSE)</f>
        <v>МУНКОДУГАРОВ Бато Цыренсамбуевич</v>
      </c>
      <c r="C11" s="300" t="str">
        <f>VLOOKUP(A11,'пр.взв.'!B13:G140,3,FALSE)</f>
        <v>21.07.81 мс</v>
      </c>
      <c r="D11" s="300" t="str">
        <f>VLOOKUP(A11,'пр.взв.'!B13:E140,4,FALSE)</f>
        <v>МВД по Р. Бурятия</v>
      </c>
      <c r="E11" s="132"/>
      <c r="F11" s="3"/>
      <c r="G11" s="2"/>
      <c r="H11" s="80"/>
    </row>
    <row r="12" spans="1:8" ht="12" customHeight="1">
      <c r="A12" s="283"/>
      <c r="B12" s="301"/>
      <c r="C12" s="301"/>
      <c r="D12" s="301"/>
      <c r="E12" s="137">
        <v>9</v>
      </c>
      <c r="F12" s="3"/>
      <c r="G12" s="3"/>
      <c r="H12" s="80"/>
    </row>
    <row r="13" spans="1:8" ht="12" customHeight="1">
      <c r="A13" s="283">
        <v>41</v>
      </c>
      <c r="B13" s="302" t="e">
        <f>VLOOKUP(A13,'пр.взв.'!B15:C142,2,FALSE)</f>
        <v>#N/A</v>
      </c>
      <c r="C13" s="302" t="e">
        <f>VLOOKUP(A13,'пр.взв.'!B15:G142,3,FALSE)</f>
        <v>#N/A</v>
      </c>
      <c r="D13" s="302" t="e">
        <f>VLOOKUP(A13,'пр.взв.'!B15:E142,4,FALSE)</f>
        <v>#N/A</v>
      </c>
      <c r="E13" s="133"/>
      <c r="F13" s="3"/>
      <c r="G13" s="3"/>
      <c r="H13" s="80"/>
    </row>
    <row r="14" spans="1:8" ht="12" customHeight="1" thickBot="1">
      <c r="A14" s="284"/>
      <c r="B14" s="303"/>
      <c r="C14" s="303"/>
      <c r="D14" s="303"/>
      <c r="E14" s="134"/>
      <c r="F14" s="5"/>
      <c r="G14" s="3"/>
      <c r="H14" s="80"/>
    </row>
    <row r="15" spans="1:8" ht="12" customHeight="1">
      <c r="A15" s="287">
        <v>25</v>
      </c>
      <c r="B15" s="300" t="str">
        <f>VLOOKUP(A15,'пр.взв.'!B17:C144,2,FALSE)</f>
        <v>ВАВИЛОВ Алесандр Александрович</v>
      </c>
      <c r="C15" s="300" t="str">
        <f>VLOOKUP(A15,'пр.взв.'!B17:G144,3,FALSE)</f>
        <v>14.12.83 кмс</v>
      </c>
      <c r="D15" s="300" t="str">
        <f>VLOOKUP(A15,'пр.взв.'!B17:E144,4,FALSE)</f>
        <v>ГУВД по Ростовской обл.</v>
      </c>
      <c r="E15" s="134"/>
      <c r="F15" s="1"/>
      <c r="G15" s="3"/>
      <c r="H15" s="80"/>
    </row>
    <row r="16" spans="1:8" ht="12" customHeight="1">
      <c r="A16" s="283"/>
      <c r="B16" s="301"/>
      <c r="C16" s="301"/>
      <c r="D16" s="301"/>
      <c r="E16" s="135">
        <v>25</v>
      </c>
      <c r="F16" s="1"/>
      <c r="G16" s="3"/>
      <c r="H16" s="80"/>
    </row>
    <row r="17" spans="1:8" ht="12" customHeight="1">
      <c r="A17" s="283">
        <v>57</v>
      </c>
      <c r="B17" s="302" t="e">
        <f>VLOOKUP(A17,'пр.взв.'!B19:C146,2,FALSE)</f>
        <v>#N/A</v>
      </c>
      <c r="C17" s="302" t="e">
        <f>VLOOKUP(A17,'пр.взв.'!B19:G146,3,FALSE)</f>
        <v>#N/A</v>
      </c>
      <c r="D17" s="302" t="e">
        <f>VLOOKUP(A17,'пр.взв.'!B19:E146,4,FALSE)</f>
        <v>#N/A</v>
      </c>
      <c r="E17" s="136"/>
      <c r="F17" s="1"/>
      <c r="G17" s="3"/>
      <c r="H17" s="80"/>
    </row>
    <row r="18" spans="1:8" ht="12" customHeight="1" thickBot="1">
      <c r="A18" s="284"/>
      <c r="B18" s="303"/>
      <c r="C18" s="303"/>
      <c r="D18" s="303"/>
      <c r="E18" s="132"/>
      <c r="F18" s="1"/>
      <c r="G18" s="3"/>
      <c r="H18" s="80"/>
    </row>
    <row r="19" spans="1:8" ht="12" customHeight="1">
      <c r="A19" s="287">
        <v>5</v>
      </c>
      <c r="B19" s="300" t="str">
        <f>VLOOKUP(A19,'пр.взв.'!B5:C132,2,FALSE)</f>
        <v>НИКИШИН Александр Сергеевич</v>
      </c>
      <c r="C19" s="300" t="str">
        <f>VLOOKUP(A19,'пр.взв.'!B5:G132,3,FALSE)</f>
        <v>28.08.84 кмс</v>
      </c>
      <c r="D19" s="300" t="str">
        <f>VLOOKUP(A19,'пр.взв.'!B5:G132,4,FALSE)</f>
        <v>УВД по Иванорвской обл.</v>
      </c>
      <c r="E19" s="132"/>
      <c r="F19" s="1"/>
      <c r="G19" s="3"/>
      <c r="H19" s="82"/>
    </row>
    <row r="20" spans="1:8" ht="12" customHeight="1">
      <c r="A20" s="283"/>
      <c r="B20" s="301"/>
      <c r="C20" s="301"/>
      <c r="D20" s="301"/>
      <c r="E20" s="137"/>
      <c r="F20" s="1"/>
      <c r="G20" s="3"/>
      <c r="H20" s="81"/>
    </row>
    <row r="21" spans="1:8" ht="12" customHeight="1">
      <c r="A21" s="283">
        <v>37</v>
      </c>
      <c r="B21" s="289" t="str">
        <f>VLOOKUP(A21,'пр.взв.'!B23:C150,2,FALSE)</f>
        <v>ХАНКИШИЕВ Сеймур Рагилович</v>
      </c>
      <c r="C21" s="289" t="str">
        <f>VLOOKUP(A21,'пр.взв.'!B23:G150,3,FALSE)</f>
        <v>11.06.84 кмс</v>
      </c>
      <c r="D21" s="289" t="str">
        <f>VLOOKUP(A21,'пр.взв.'!B23:E150,4,FALSE)</f>
        <v>УВД по ХМАО-Югра</v>
      </c>
      <c r="E21" s="133"/>
      <c r="F21" s="1"/>
      <c r="G21" s="3"/>
      <c r="H21" s="81"/>
    </row>
    <row r="22" spans="1:8" ht="12" customHeight="1" thickBot="1">
      <c r="A22" s="284"/>
      <c r="B22" s="301"/>
      <c r="C22" s="301"/>
      <c r="D22" s="301"/>
      <c r="E22" s="134"/>
      <c r="F22" s="4"/>
      <c r="G22" s="3"/>
      <c r="H22" s="81"/>
    </row>
    <row r="23" spans="1:8" ht="12" customHeight="1">
      <c r="A23" s="287">
        <v>21</v>
      </c>
      <c r="B23" s="300" t="str">
        <f>VLOOKUP(A23,'пр.взв.'!B25:C152,2,FALSE)</f>
        <v>ПАНАСЕНКОВ Юрий Николаевич</v>
      </c>
      <c r="C23" s="300" t="str">
        <f>VLOOKUP(A23,'пр.взв.'!B25:G152,3,FALSE)</f>
        <v>29.03.87 мс</v>
      </c>
      <c r="D23" s="300" t="str">
        <f>VLOOKUP(A23,'пр.взв.'!B25:E152,4,FALSE)</f>
        <v>УВД по Рязанской обл.</v>
      </c>
      <c r="E23" s="134"/>
      <c r="F23" s="2"/>
      <c r="G23" s="3"/>
      <c r="H23" s="81"/>
    </row>
    <row r="24" spans="1:8" ht="12" customHeight="1">
      <c r="A24" s="283"/>
      <c r="B24" s="301"/>
      <c r="C24" s="301"/>
      <c r="D24" s="301"/>
      <c r="E24" s="135">
        <v>21</v>
      </c>
      <c r="F24" s="3"/>
      <c r="G24" s="3"/>
      <c r="H24" s="81"/>
    </row>
    <row r="25" spans="1:8" ht="12" customHeight="1">
      <c r="A25" s="283">
        <v>53</v>
      </c>
      <c r="B25" s="302" t="e">
        <f>VLOOKUP(A25,'пр.взв.'!B27:C154,2,FALSE)</f>
        <v>#N/A</v>
      </c>
      <c r="C25" s="302" t="e">
        <f>VLOOKUP(A25,'пр.взв.'!B27:G154,3,FALSE)</f>
        <v>#N/A</v>
      </c>
      <c r="D25" s="302" t="e">
        <f>VLOOKUP(A25,'пр.взв.'!B27:E154,4,FALSE)</f>
        <v>#N/A</v>
      </c>
      <c r="E25" s="136"/>
      <c r="F25" s="3"/>
      <c r="G25" s="3"/>
      <c r="H25" s="81"/>
    </row>
    <row r="26" spans="1:8" ht="12" customHeight="1" thickBot="1">
      <c r="A26" s="284"/>
      <c r="B26" s="303"/>
      <c r="C26" s="303"/>
      <c r="D26" s="303"/>
      <c r="E26" s="132"/>
      <c r="F26" s="3"/>
      <c r="G26" s="3"/>
      <c r="H26" s="81"/>
    </row>
    <row r="27" spans="1:8" ht="12" customHeight="1">
      <c r="A27" s="287">
        <v>13</v>
      </c>
      <c r="B27" s="300" t="str">
        <f>VLOOKUP(A27,'пр.взв.'!B29:C156,2,FALSE)</f>
        <v>БОЛТКИН Алексей Сергеевич</v>
      </c>
      <c r="C27" s="300" t="str">
        <f>VLOOKUP(A27,'пр.взв.'!B29:G156,3,FALSE)</f>
        <v>05.07.85 мс</v>
      </c>
      <c r="D27" s="300" t="str">
        <f>VLOOKUP(A27,'пр.взв.'!B29:E156,4,FALSE)</f>
        <v>УВД по Мурманской обл.</v>
      </c>
      <c r="E27" s="132"/>
      <c r="F27" s="3"/>
      <c r="G27" s="5"/>
      <c r="H27" s="81"/>
    </row>
    <row r="28" spans="1:8" ht="12" customHeight="1">
      <c r="A28" s="283"/>
      <c r="B28" s="301"/>
      <c r="C28" s="301"/>
      <c r="D28" s="301"/>
      <c r="E28" s="137">
        <v>13</v>
      </c>
      <c r="F28" s="3"/>
      <c r="G28" s="1"/>
      <c r="H28" s="81"/>
    </row>
    <row r="29" spans="1:8" ht="12" customHeight="1">
      <c r="A29" s="283">
        <v>45</v>
      </c>
      <c r="B29" s="302" t="e">
        <f>VLOOKUP(A29,'пр.взв.'!B31:C158,2,FALSE)</f>
        <v>#N/A</v>
      </c>
      <c r="C29" s="302" t="e">
        <f>VLOOKUP(A29,'пр.взв.'!B31:G158,3,FALSE)</f>
        <v>#N/A</v>
      </c>
      <c r="D29" s="302" t="e">
        <f>VLOOKUP(A29,'пр.взв.'!B31:E158,4,FALSE)</f>
        <v>#N/A</v>
      </c>
      <c r="E29" s="133"/>
      <c r="F29" s="3"/>
      <c r="G29" s="1"/>
      <c r="H29" s="81"/>
    </row>
    <row r="30" spans="1:8" ht="12" customHeight="1" thickBot="1">
      <c r="A30" s="284"/>
      <c r="B30" s="303"/>
      <c r="C30" s="303"/>
      <c r="D30" s="303"/>
      <c r="E30" s="134"/>
      <c r="F30" s="5"/>
      <c r="G30" s="1"/>
      <c r="H30" s="81"/>
    </row>
    <row r="31" spans="1:8" ht="12" customHeight="1">
      <c r="A31" s="287">
        <v>29</v>
      </c>
      <c r="B31" s="300" t="str">
        <f>VLOOKUP(A31,'пр.взв.'!B33:C160,2,FALSE)</f>
        <v>ЗОТОВ Виктор Андреевич</v>
      </c>
      <c r="C31" s="300" t="str">
        <f>VLOOKUP(A31,'пр.взв.'!B33:G160,3,FALSE)</f>
        <v>17.12.85 мс</v>
      </c>
      <c r="D31" s="300" t="str">
        <f>VLOOKUP(A31,'пр.взв.'!B33:E160,4,FALSE)</f>
        <v>МВД по Р. Башкортостан</v>
      </c>
      <c r="E31" s="134"/>
      <c r="F31" s="1"/>
      <c r="G31" s="1"/>
      <c r="H31" s="81"/>
    </row>
    <row r="32" spans="1:8" ht="12" customHeight="1">
      <c r="A32" s="283"/>
      <c r="B32" s="301"/>
      <c r="C32" s="301"/>
      <c r="D32" s="301"/>
      <c r="E32" s="135">
        <v>29</v>
      </c>
      <c r="F32" s="1"/>
      <c r="G32" s="1"/>
      <c r="H32" s="81"/>
    </row>
    <row r="33" spans="1:8" ht="12" customHeight="1">
      <c r="A33" s="283">
        <v>61</v>
      </c>
      <c r="B33" s="298" t="e">
        <f>VLOOKUP(A33,'пр.взв.'!B35:C162,2,FALSE)</f>
        <v>#N/A</v>
      </c>
      <c r="C33" s="298" t="e">
        <f>VLOOKUP(A33,'пр.взв.'!B35:G162,3,FALSE)</f>
        <v>#N/A</v>
      </c>
      <c r="D33" s="298" t="e">
        <f>VLOOKUP(A33,'пр.взв.'!B35:E162,4,FALSE)</f>
        <v>#N/A</v>
      </c>
      <c r="E33" s="136"/>
      <c r="F33" s="1"/>
      <c r="G33" s="1"/>
      <c r="H33" s="81"/>
    </row>
    <row r="34" spans="1:8" ht="12" customHeight="1" thickBot="1">
      <c r="A34" s="284"/>
      <c r="B34" s="299"/>
      <c r="C34" s="299"/>
      <c r="D34" s="299"/>
      <c r="E34" s="131"/>
      <c r="F34" s="79"/>
      <c r="G34" s="79"/>
      <c r="H34" s="83"/>
    </row>
    <row r="35" spans="1:16" ht="12" customHeight="1" thickBot="1">
      <c r="A35" s="73"/>
      <c r="B35" s="78"/>
      <c r="C35" s="78"/>
      <c r="D35" s="79"/>
      <c r="E35" s="132"/>
      <c r="F35" s="1"/>
      <c r="G35" s="1"/>
      <c r="H35" s="84"/>
      <c r="P35" s="20"/>
    </row>
    <row r="36" spans="1:8" ht="12" customHeight="1">
      <c r="A36" s="287">
        <v>3</v>
      </c>
      <c r="B36" s="300" t="str">
        <f>VLOOKUP(A36,'пр.взв.'!B5:G132,2,FALSE)</f>
        <v>ГЛАДКИХ Александр Вячеславович</v>
      </c>
      <c r="C36" s="300" t="str">
        <f>VLOOKUP(A36,'пр.взв.'!B5:G132,3,FALSE)</f>
        <v>02.05.86 мс</v>
      </c>
      <c r="D36" s="300" t="str">
        <f>VLOOKUP(A36,'пр.взв.'!B5:G132,4,FALSE)</f>
        <v>УВД по Брянской обл.</v>
      </c>
      <c r="E36" s="131"/>
      <c r="F36" s="79"/>
      <c r="G36" s="79"/>
      <c r="H36" s="83"/>
    </row>
    <row r="37" spans="1:16" ht="12" customHeight="1">
      <c r="A37" s="283"/>
      <c r="B37" s="301"/>
      <c r="C37" s="301"/>
      <c r="D37" s="301"/>
      <c r="E37" s="132"/>
      <c r="F37" s="1"/>
      <c r="G37" s="80"/>
      <c r="H37" s="81"/>
      <c r="P37" s="7"/>
    </row>
    <row r="38" spans="1:8" ht="12" customHeight="1">
      <c r="A38" s="283">
        <v>35</v>
      </c>
      <c r="B38" s="289" t="str">
        <f>VLOOKUP(A38,'пр.взв.'!B7:G134,2,FALSE)</f>
        <v>МЕТРОЩЕНКО Олег Игоревич</v>
      </c>
      <c r="C38" s="289" t="str">
        <f>VLOOKUP(A38,'пр.взв.'!B7:G134,3,FALSE)</f>
        <v>01.11.78 мс</v>
      </c>
      <c r="D38" s="289" t="str">
        <f>VLOOKUP(A38,'пр.взв.'!B7:G134,4,FALSE)</f>
        <v>УВД по ЯНАО</v>
      </c>
      <c r="E38" s="133"/>
      <c r="F38" s="1"/>
      <c r="G38" s="1"/>
      <c r="H38" s="81"/>
    </row>
    <row r="39" spans="1:8" ht="12" customHeight="1" thickBot="1">
      <c r="A39" s="284"/>
      <c r="B39" s="301"/>
      <c r="C39" s="301"/>
      <c r="D39" s="301"/>
      <c r="E39" s="134"/>
      <c r="F39" s="4"/>
      <c r="G39" s="1"/>
      <c r="H39" s="81"/>
    </row>
    <row r="40" spans="1:8" ht="12" customHeight="1">
      <c r="A40" s="287">
        <v>19</v>
      </c>
      <c r="B40" s="300" t="str">
        <f>VLOOKUP(A40,'пр.взв.'!B9:G136,2,FALSE)</f>
        <v>БУШУЕВ Евгений Викторович</v>
      </c>
      <c r="C40" s="300">
        <f>VLOOKUP(A40,'пр.взв.'!B9:G136,3,FALSE)</f>
        <v>29935</v>
      </c>
      <c r="D40" s="300" t="str">
        <f>VLOOKUP(A40,'пр.взв.'!B9:G136,4,FALSE)</f>
        <v>МВД по Р. Хакасия</v>
      </c>
      <c r="E40" s="134"/>
      <c r="F40" s="2"/>
      <c r="G40" s="1"/>
      <c r="H40" s="81"/>
    </row>
    <row r="41" spans="1:8" ht="12" customHeight="1">
      <c r="A41" s="283"/>
      <c r="B41" s="301"/>
      <c r="C41" s="301"/>
      <c r="D41" s="301"/>
      <c r="E41" s="135">
        <v>19</v>
      </c>
      <c r="F41" s="3"/>
      <c r="G41" s="1"/>
      <c r="H41" s="81"/>
    </row>
    <row r="42" spans="1:8" ht="12" customHeight="1">
      <c r="A42" s="283">
        <v>51</v>
      </c>
      <c r="B42" s="302" t="e">
        <f>VLOOKUP(A42,'пр.взв.'!B11:G138,2,FALSE)</f>
        <v>#N/A</v>
      </c>
      <c r="C42" s="302" t="e">
        <f>VLOOKUP(A42,'пр.взв.'!B11:G138,3,FALSE)</f>
        <v>#N/A</v>
      </c>
      <c r="D42" s="302" t="e">
        <f>VLOOKUP(A42,'пр.взв.'!B11:G138,4,FALSE)</f>
        <v>#N/A</v>
      </c>
      <c r="E42" s="136"/>
      <c r="F42" s="3"/>
      <c r="G42" s="1"/>
      <c r="H42" s="81"/>
    </row>
    <row r="43" spans="1:8" ht="12" customHeight="1" thickBot="1">
      <c r="A43" s="304"/>
      <c r="B43" s="303"/>
      <c r="C43" s="303"/>
      <c r="D43" s="303"/>
      <c r="E43" s="132"/>
      <c r="F43" s="3"/>
      <c r="G43" s="4"/>
      <c r="H43" s="81"/>
    </row>
    <row r="44" spans="1:8" ht="12" customHeight="1">
      <c r="A44" s="287">
        <v>11</v>
      </c>
      <c r="B44" s="300" t="str">
        <f>VLOOKUP(A44,'пр.взв.'!B13:G140,2,FALSE)</f>
        <v>ЮДИН Валентин Юрьевич</v>
      </c>
      <c r="C44" s="300" t="str">
        <f>VLOOKUP(A44,'пр.взв.'!B13:G140,3,FALSE)</f>
        <v>10.10.84 кмс</v>
      </c>
      <c r="D44" s="300" t="str">
        <f>VLOOKUP(A44,'пр.взв.'!B13:G140,4,FALSE)</f>
        <v>УВД по Еврейской АО</v>
      </c>
      <c r="E44" s="132"/>
      <c r="F44" s="3"/>
      <c r="G44" s="2"/>
      <c r="H44" s="81"/>
    </row>
    <row r="45" spans="1:8" ht="12" customHeight="1">
      <c r="A45" s="283"/>
      <c r="B45" s="301"/>
      <c r="C45" s="301"/>
      <c r="D45" s="301"/>
      <c r="E45" s="137">
        <v>11</v>
      </c>
      <c r="F45" s="3"/>
      <c r="G45" s="3"/>
      <c r="H45" s="81"/>
    </row>
    <row r="46" spans="1:8" ht="12" customHeight="1">
      <c r="A46" s="283">
        <v>43</v>
      </c>
      <c r="B46" s="302" t="e">
        <f>VLOOKUP(A46,'пр.взв.'!B15:G142,2,FALSE)</f>
        <v>#N/A</v>
      </c>
      <c r="C46" s="302" t="e">
        <f>VLOOKUP(A46,'пр.взв.'!B15:G142,3,FALSE)</f>
        <v>#N/A</v>
      </c>
      <c r="D46" s="302" t="e">
        <f>VLOOKUP(A46,'пр.взв.'!B15:G142,4,FALSE)</f>
        <v>#N/A</v>
      </c>
      <c r="E46" s="133"/>
      <c r="F46" s="3"/>
      <c r="G46" s="3"/>
      <c r="H46" s="81"/>
    </row>
    <row r="47" spans="1:8" ht="12" customHeight="1" thickBot="1">
      <c r="A47" s="284"/>
      <c r="B47" s="303"/>
      <c r="C47" s="303"/>
      <c r="D47" s="303"/>
      <c r="E47" s="134"/>
      <c r="F47" s="5"/>
      <c r="G47" s="3"/>
      <c r="H47" s="81"/>
    </row>
    <row r="48" spans="1:8" ht="12" customHeight="1">
      <c r="A48" s="287">
        <v>27</v>
      </c>
      <c r="B48" s="300" t="str">
        <f>VLOOKUP(A48,'пр.взв.'!B17:G144,2,FALSE)</f>
        <v>КРИЦКОВ Андрей Александрович</v>
      </c>
      <c r="C48" s="300" t="str">
        <f>VLOOKUP(A48,'пр.взв.'!B17:G144,3,FALSE)</f>
        <v>01.10.86 кмс</v>
      </c>
      <c r="D48" s="300" t="str">
        <f>VLOOKUP(A48,'пр.взв.'!B17:G144,4,FALSE)</f>
        <v>УВД по Пензенской обл.</v>
      </c>
      <c r="E48" s="134"/>
      <c r="F48" s="1"/>
      <c r="G48" s="3"/>
      <c r="H48" s="81"/>
    </row>
    <row r="49" spans="1:8" ht="12" customHeight="1">
      <c r="A49" s="283"/>
      <c r="B49" s="301"/>
      <c r="C49" s="301"/>
      <c r="D49" s="301"/>
      <c r="E49" s="135">
        <v>27</v>
      </c>
      <c r="F49" s="1"/>
      <c r="G49" s="3"/>
      <c r="H49" s="81"/>
    </row>
    <row r="50" spans="1:8" ht="12" customHeight="1">
      <c r="A50" s="283">
        <v>59</v>
      </c>
      <c r="B50" s="302" t="e">
        <f>VLOOKUP(A50,'пр.взв.'!B19:G146,2,FALSE)</f>
        <v>#N/A</v>
      </c>
      <c r="C50" s="302" t="e">
        <f>VLOOKUP(A50,'пр.взв.'!B19:G146,3,FALSE)</f>
        <v>#N/A</v>
      </c>
      <c r="D50" s="302" t="e">
        <f>VLOOKUP(A50,'пр.взв.'!B19:G146,4,FALSE)</f>
        <v>#N/A</v>
      </c>
      <c r="E50" s="136"/>
      <c r="F50" s="1"/>
      <c r="G50" s="3"/>
      <c r="H50" s="81"/>
    </row>
    <row r="51" spans="1:8" ht="12" customHeight="1" thickBot="1">
      <c r="A51" s="284"/>
      <c r="B51" s="303"/>
      <c r="C51" s="303"/>
      <c r="D51" s="303"/>
      <c r="E51" s="132"/>
      <c r="F51" s="1"/>
      <c r="G51" s="3"/>
      <c r="H51" s="81"/>
    </row>
    <row r="52" spans="1:8" ht="12" customHeight="1">
      <c r="A52" s="287">
        <v>7</v>
      </c>
      <c r="B52" s="300" t="str">
        <f>VLOOKUP(A52,'пр.взв.'!B5:G132,2,FALSE)</f>
        <v>ПОПОВ Алексей Михайлович </v>
      </c>
      <c r="C52" s="300" t="str">
        <f>VLOOKUP(A52,'пр.взв.'!B5:G132,3,FALSE)</f>
        <v>26.06.81 кмс</v>
      </c>
      <c r="D52" s="300" t="str">
        <f>VLOOKUP(A52,'пр.взв.'!B5:G132,4,FALSE)</f>
        <v>УВД по Курской обл.</v>
      </c>
      <c r="E52" s="132"/>
      <c r="F52" s="1"/>
      <c r="G52" s="3"/>
      <c r="H52" s="81"/>
    </row>
    <row r="53" spans="1:8" ht="12" customHeight="1">
      <c r="A53" s="283"/>
      <c r="B53" s="301"/>
      <c r="C53" s="301"/>
      <c r="D53" s="301"/>
      <c r="E53" s="137"/>
      <c r="F53" s="1"/>
      <c r="G53" s="3"/>
      <c r="H53" s="84"/>
    </row>
    <row r="54" spans="1:8" ht="12" customHeight="1">
      <c r="A54" s="283">
        <v>39</v>
      </c>
      <c r="B54" s="289" t="str">
        <f>VLOOKUP(A54,'пр.взв.'!B23:G150,2,FALSE)</f>
        <v>ВОРОНИН Дмитрий Андреевич</v>
      </c>
      <c r="C54" s="289" t="str">
        <f>VLOOKUP(A54,'пр.взв.'!B23:G150,3,FALSE)</f>
        <v>07.0285 мсмк</v>
      </c>
      <c r="D54" s="289" t="str">
        <f>VLOOKUP(A54,'пр.взв.'!B23:G150,4,FALSE)</f>
        <v>ГУВД по г. Москве</v>
      </c>
      <c r="E54" s="133"/>
      <c r="F54" s="1"/>
      <c r="G54" s="3"/>
      <c r="H54" s="80"/>
    </row>
    <row r="55" spans="1:8" ht="12" customHeight="1" thickBot="1">
      <c r="A55" s="284"/>
      <c r="B55" s="301"/>
      <c r="C55" s="301"/>
      <c r="D55" s="301"/>
      <c r="E55" s="134"/>
      <c r="F55" s="4"/>
      <c r="G55" s="3"/>
      <c r="H55" s="80"/>
    </row>
    <row r="56" spans="1:8" ht="12" customHeight="1">
      <c r="A56" s="287">
        <v>23</v>
      </c>
      <c r="B56" s="300" t="str">
        <f>VLOOKUP(A56,'пр.взв.'!B25:G152,2,FALSE)</f>
        <v>МАГОМЕДОВ Рамис Эминович</v>
      </c>
      <c r="C56" s="300" t="str">
        <f>VLOOKUP(A56,'пр.взв.'!B25:G152,3,FALSE)</f>
        <v>04.06.81 кмс</v>
      </c>
      <c r="D56" s="300" t="str">
        <f>VLOOKUP(A56,'пр.взв.'!B25:G152,4,FALSE)</f>
        <v>ГУВД по Ставропольскому краю</v>
      </c>
      <c r="E56" s="134"/>
      <c r="F56" s="2"/>
      <c r="G56" s="3"/>
      <c r="H56" s="80"/>
    </row>
    <row r="57" spans="1:8" ht="12" customHeight="1">
      <c r="A57" s="283"/>
      <c r="B57" s="301"/>
      <c r="C57" s="301"/>
      <c r="D57" s="301"/>
      <c r="E57" s="135">
        <v>23</v>
      </c>
      <c r="F57" s="3"/>
      <c r="G57" s="3"/>
      <c r="H57" s="80"/>
    </row>
    <row r="58" spans="1:8" ht="12" customHeight="1">
      <c r="A58" s="283">
        <v>55</v>
      </c>
      <c r="B58" s="302" t="e">
        <f>VLOOKUP(A58,'пр.взв.'!B27:G154,2,FALSE)</f>
        <v>#N/A</v>
      </c>
      <c r="C58" s="302" t="e">
        <f>VLOOKUP(A58,'пр.взв.'!B27:G154,3,FALSE)</f>
        <v>#N/A</v>
      </c>
      <c r="D58" s="302" t="e">
        <f>VLOOKUP(A58,'пр.взв.'!B27:G154,4,FALSE)</f>
        <v>#N/A</v>
      </c>
      <c r="E58" s="136"/>
      <c r="F58" s="3"/>
      <c r="G58" s="3"/>
      <c r="H58" s="80"/>
    </row>
    <row r="59" spans="1:8" ht="12" customHeight="1" thickBot="1">
      <c r="A59" s="284"/>
      <c r="B59" s="303"/>
      <c r="C59" s="303"/>
      <c r="D59" s="303"/>
      <c r="E59" s="132"/>
      <c r="F59" s="3"/>
      <c r="G59" s="3"/>
      <c r="H59" s="80"/>
    </row>
    <row r="60" spans="1:8" ht="12" customHeight="1">
      <c r="A60" s="287">
        <v>15</v>
      </c>
      <c r="B60" s="300" t="str">
        <f>VLOOKUP(A60,'пр.взв.'!B29:G156,2,FALSE)</f>
        <v>ЮЖАНИН Сергей Станиславович</v>
      </c>
      <c r="C60" s="300" t="str">
        <f>VLOOKUP(A60,'пр.взв.'!B29:G156,3,FALSE)</f>
        <v>29.05.81 кмс</v>
      </c>
      <c r="D60" s="300" t="str">
        <f>VLOOKUP(A60,'пр.взв.'!B29:G156,4,FALSE)</f>
        <v>УВД по Псковской обл.</v>
      </c>
      <c r="E60" s="132"/>
      <c r="F60" s="3"/>
      <c r="G60" s="5"/>
      <c r="H60" s="80"/>
    </row>
    <row r="61" spans="1:8" ht="12" customHeight="1">
      <c r="A61" s="283"/>
      <c r="B61" s="301"/>
      <c r="C61" s="301"/>
      <c r="D61" s="301"/>
      <c r="E61" s="137">
        <v>15</v>
      </c>
      <c r="F61" s="3"/>
      <c r="G61" s="1"/>
      <c r="H61" s="80"/>
    </row>
    <row r="62" spans="1:8" ht="12" customHeight="1">
      <c r="A62" s="283">
        <v>47</v>
      </c>
      <c r="B62" s="302" t="e">
        <f>VLOOKUP(A62,'пр.взв.'!B31:G158,2,FALSE)</f>
        <v>#N/A</v>
      </c>
      <c r="C62" s="302" t="e">
        <f>VLOOKUP(A62,'пр.взв.'!B31:G158,3,FALSE)</f>
        <v>#N/A</v>
      </c>
      <c r="D62" s="302" t="e">
        <f>VLOOKUP(A62,'пр.взв.'!B31:G158,4,FALSE)</f>
        <v>#N/A</v>
      </c>
      <c r="E62" s="133"/>
      <c r="F62" s="3"/>
      <c r="G62" s="1"/>
      <c r="H62" s="80"/>
    </row>
    <row r="63" spans="1:8" ht="12" customHeight="1" thickBot="1">
      <c r="A63" s="284"/>
      <c r="B63" s="303"/>
      <c r="C63" s="303"/>
      <c r="D63" s="303"/>
      <c r="E63" s="134"/>
      <c r="F63" s="5"/>
      <c r="G63" s="1"/>
      <c r="H63" s="80"/>
    </row>
    <row r="64" spans="1:8" ht="12" customHeight="1">
      <c r="A64" s="287">
        <v>31</v>
      </c>
      <c r="B64" s="300" t="str">
        <f>VLOOKUP(A64,'пр.взв.'!B33:G160,2,FALSE)</f>
        <v>ПРИГОДА Александр Эдуардович</v>
      </c>
      <c r="C64" s="300" t="str">
        <f>VLOOKUP(A64,'пр.взв.'!B33:G160,3,FALSE)</f>
        <v>05.01.89 мс</v>
      </c>
      <c r="D64" s="300" t="str">
        <f>VLOOKUP(A64,'пр.взв.'!B33:G160,4,FALSE)</f>
        <v>УВД по Приморскому краю</v>
      </c>
      <c r="E64" s="134"/>
      <c r="F64" s="1"/>
      <c r="G64" s="1"/>
      <c r="H64" s="80"/>
    </row>
    <row r="65" spans="1:8" ht="12" customHeight="1">
      <c r="A65" s="283"/>
      <c r="B65" s="301"/>
      <c r="C65" s="301"/>
      <c r="D65" s="301"/>
      <c r="E65" s="135">
        <v>31</v>
      </c>
      <c r="F65" s="1"/>
      <c r="G65" s="1"/>
      <c r="H65" s="80"/>
    </row>
    <row r="66" spans="1:8" ht="12" customHeight="1">
      <c r="A66" s="283">
        <v>63</v>
      </c>
      <c r="B66" s="298" t="e">
        <f>VLOOKUP(A66,'пр.взв.'!B35:G162,2,FALSE)</f>
        <v>#N/A</v>
      </c>
      <c r="C66" s="298" t="e">
        <f>VLOOKUP(A66,'пр.взв.'!B35:G162,3,FALSE)</f>
        <v>#N/A</v>
      </c>
      <c r="D66" s="298" t="e">
        <f>VLOOKUP(A66,'пр.взв.'!B35:G162,4,FALSE)</f>
        <v>#N/A</v>
      </c>
      <c r="E66" s="136"/>
      <c r="F66" s="1"/>
      <c r="G66" s="1"/>
      <c r="H66" s="80"/>
    </row>
    <row r="67" spans="1:8" ht="12" customHeight="1" thickBot="1">
      <c r="A67" s="284"/>
      <c r="B67" s="299"/>
      <c r="C67" s="299"/>
      <c r="D67" s="299"/>
      <c r="E67" s="131"/>
      <c r="F67" s="79"/>
      <c r="G67" s="79"/>
      <c r="H67" s="79"/>
    </row>
    <row r="68" spans="1:8" ht="12.75">
      <c r="A68" s="79"/>
      <c r="B68" s="79"/>
      <c r="C68" s="79"/>
      <c r="D68" s="79"/>
      <c r="E68" s="79"/>
      <c r="F68" s="79"/>
      <c r="G68" s="79"/>
      <c r="H68" s="79"/>
    </row>
    <row r="69" spans="1:8" ht="12.75">
      <c r="A69" s="79"/>
      <c r="B69" s="79"/>
      <c r="C69" s="79"/>
      <c r="D69" s="79"/>
      <c r="E69" s="79"/>
      <c r="F69" s="79"/>
      <c r="G69" s="79"/>
      <c r="H69" s="79"/>
    </row>
    <row r="70" spans="1:8" ht="12.75">
      <c r="A70" s="79"/>
      <c r="B70" s="79"/>
      <c r="C70" s="79"/>
      <c r="D70" s="79"/>
      <c r="E70" s="79"/>
      <c r="F70" s="79"/>
      <c r="G70" s="79"/>
      <c r="H70" s="79"/>
    </row>
    <row r="71" spans="1:8" ht="12.75">
      <c r="A71" s="79"/>
      <c r="B71" s="79"/>
      <c r="C71" s="79"/>
      <c r="D71" s="79"/>
      <c r="E71" s="79"/>
      <c r="F71" s="79"/>
      <c r="G71" s="79"/>
      <c r="H71" s="79"/>
    </row>
    <row r="72" spans="1:8" ht="12.75">
      <c r="A72" s="27" t="s">
        <v>22</v>
      </c>
      <c r="B72" s="86"/>
      <c r="C72" s="86"/>
      <c r="D72" s="86"/>
      <c r="E72" s="293" t="str">
        <f>HYPERLINK('пр.взв.'!F3)</f>
        <v>в.к. 90  кг</v>
      </c>
      <c r="F72" s="86"/>
      <c r="G72" s="27" t="s">
        <v>24</v>
      </c>
      <c r="H72" s="86"/>
    </row>
    <row r="73" spans="1:8" ht="12.75">
      <c r="A73" s="86"/>
      <c r="B73" s="86"/>
      <c r="C73" s="86"/>
      <c r="D73" s="86"/>
      <c r="E73" s="294"/>
      <c r="F73" s="86"/>
      <c r="G73" s="86"/>
      <c r="H73" s="86"/>
    </row>
    <row r="74" spans="1:8" ht="19.5" customHeight="1">
      <c r="A74" s="86"/>
      <c r="B74" s="86"/>
      <c r="C74" s="86"/>
      <c r="D74" s="86"/>
      <c r="E74" s="86"/>
      <c r="F74" s="86"/>
      <c r="G74" s="86"/>
      <c r="H74" s="86"/>
    </row>
    <row r="75" spans="1:9" ht="19.5" customHeight="1">
      <c r="A75" s="11"/>
      <c r="B75" s="13"/>
      <c r="C75" s="8"/>
      <c r="D75" s="12"/>
      <c r="E75" s="12"/>
      <c r="G75" s="115"/>
      <c r="H75" s="115"/>
      <c r="I75" s="7"/>
    </row>
    <row r="76" spans="1:9" ht="19.5" customHeight="1">
      <c r="A76" s="7"/>
      <c r="B76" s="14"/>
      <c r="G76" s="115"/>
      <c r="H76" s="115"/>
      <c r="I76" s="7"/>
    </row>
    <row r="77" spans="1:9" ht="19.5" customHeight="1">
      <c r="A77" s="7"/>
      <c r="B77" s="65"/>
      <c r="C77" s="64"/>
      <c r="D77" s="16"/>
      <c r="E77" s="12"/>
      <c r="G77" s="44"/>
      <c r="H77" s="115"/>
      <c r="I77" s="7"/>
    </row>
    <row r="78" spans="1:9" ht="19.5" customHeight="1">
      <c r="A78" s="6"/>
      <c r="B78" s="10"/>
      <c r="C78" s="15"/>
      <c r="D78" s="116"/>
      <c r="E78" s="12"/>
      <c r="G78" s="44"/>
      <c r="H78" s="115"/>
      <c r="I78" s="7"/>
    </row>
    <row r="79" spans="1:9" ht="19.5" customHeight="1">
      <c r="A79" s="7"/>
      <c r="B79" s="15"/>
      <c r="C79" s="15"/>
      <c r="D79" s="56"/>
      <c r="E79" s="13"/>
      <c r="F79" s="15"/>
      <c r="H79" s="115"/>
      <c r="I79" s="7"/>
    </row>
    <row r="80" spans="1:9" ht="19.5" customHeight="1">
      <c r="A80" s="7"/>
      <c r="B80" s="15"/>
      <c r="C80" s="9"/>
      <c r="D80" s="58"/>
      <c r="E80" s="14"/>
      <c r="F80" s="117"/>
      <c r="H80" s="115"/>
      <c r="I80" s="7"/>
    </row>
    <row r="81" spans="2:9" ht="19.5" customHeight="1">
      <c r="B81" s="118"/>
      <c r="C81" s="118"/>
      <c r="D81" s="7"/>
      <c r="E81" s="14"/>
      <c r="F81" s="13"/>
      <c r="H81" s="115"/>
      <c r="I81" s="7"/>
    </row>
    <row r="82" spans="3:9" ht="19.5" customHeight="1">
      <c r="C82" s="12"/>
      <c r="D82" s="7"/>
      <c r="E82" s="10"/>
      <c r="F82" s="14"/>
      <c r="H82" s="115"/>
      <c r="I82" s="7"/>
    </row>
    <row r="83" spans="1:9" ht="19.5" customHeight="1">
      <c r="A83" s="11"/>
      <c r="B83" s="13"/>
      <c r="D83" s="7"/>
      <c r="F83" s="56"/>
      <c r="H83" s="115"/>
      <c r="I83" s="7"/>
    </row>
    <row r="84" spans="1:9" ht="19.5" customHeight="1">
      <c r="A84" s="7"/>
      <c r="B84" s="14"/>
      <c r="C84" s="8"/>
      <c r="D84" s="7"/>
      <c r="E84" s="12"/>
      <c r="F84" s="14"/>
      <c r="G84" s="7"/>
      <c r="H84" s="115"/>
      <c r="I84" s="7"/>
    </row>
    <row r="85" spans="1:9" ht="19.5" customHeight="1">
      <c r="A85" s="7"/>
      <c r="B85" s="65"/>
      <c r="C85" s="64"/>
      <c r="D85" s="57"/>
      <c r="E85" s="12"/>
      <c r="F85" s="14"/>
      <c r="G85" s="57"/>
      <c r="H85" s="115"/>
      <c r="I85" s="7"/>
    </row>
    <row r="86" spans="1:9" ht="19.5" customHeight="1">
      <c r="A86" s="6"/>
      <c r="B86" s="10"/>
      <c r="C86" s="15"/>
      <c r="D86" s="56"/>
      <c r="E86" s="8"/>
      <c r="F86" s="14"/>
      <c r="G86" s="56"/>
      <c r="H86" s="115"/>
      <c r="I86" s="7"/>
    </row>
    <row r="87" spans="1:9" ht="19.5" customHeight="1">
      <c r="A87" s="7"/>
      <c r="B87" s="15"/>
      <c r="C87" s="15"/>
      <c r="D87" s="56"/>
      <c r="E87" s="13"/>
      <c r="F87" s="14"/>
      <c r="G87" s="56"/>
      <c r="H87" s="115"/>
      <c r="I87" s="7"/>
    </row>
    <row r="88" spans="1:9" ht="19.5" customHeight="1">
      <c r="A88" s="7"/>
      <c r="B88" s="15"/>
      <c r="C88" s="9"/>
      <c r="D88" s="58"/>
      <c r="E88" s="14"/>
      <c r="F88" s="119"/>
      <c r="G88" s="56"/>
      <c r="H88" s="115"/>
      <c r="I88" s="7"/>
    </row>
    <row r="89" spans="2:9" ht="19.5" customHeight="1">
      <c r="B89" s="118"/>
      <c r="C89" s="118"/>
      <c r="E89" s="14"/>
      <c r="F89" s="17"/>
      <c r="G89" s="56"/>
      <c r="H89" s="115"/>
      <c r="I89" s="7"/>
    </row>
    <row r="90" spans="3:9" ht="19.5" customHeight="1">
      <c r="C90" s="12"/>
      <c r="E90" s="10"/>
      <c r="F90" s="15"/>
      <c r="G90" s="58"/>
      <c r="H90" s="115"/>
      <c r="I90" s="7"/>
    </row>
    <row r="91" spans="1:9" ht="19.5" customHeight="1">
      <c r="A91" s="115"/>
      <c r="B91" s="115"/>
      <c r="C91" s="115"/>
      <c r="D91" s="115"/>
      <c r="E91" s="115"/>
      <c r="F91" s="115"/>
      <c r="G91" s="44"/>
      <c r="H91" s="115"/>
      <c r="I91" s="7"/>
    </row>
    <row r="92" spans="1:9" ht="19.5" customHeight="1">
      <c r="A92" s="115"/>
      <c r="B92" s="15"/>
      <c r="C92" s="77"/>
      <c r="D92" s="115"/>
      <c r="E92" s="15"/>
      <c r="F92" s="17"/>
      <c r="G92" s="44"/>
      <c r="H92" s="115"/>
      <c r="I92" s="7"/>
    </row>
    <row r="93" spans="1:9" ht="19.5" customHeight="1">
      <c r="A93" s="115"/>
      <c r="B93" s="15"/>
      <c r="C93" s="17"/>
      <c r="D93" s="77"/>
      <c r="E93" s="77"/>
      <c r="F93" s="15"/>
      <c r="G93" s="115"/>
      <c r="H93" s="115"/>
      <c r="I93" s="7"/>
    </row>
    <row r="94" spans="1:9" ht="19.5" customHeight="1">
      <c r="A94" s="115"/>
      <c r="B94" s="115"/>
      <c r="C94" s="15"/>
      <c r="D94" s="115"/>
      <c r="E94" s="17"/>
      <c r="F94" s="15"/>
      <c r="G94" s="115"/>
      <c r="H94" s="115"/>
      <c r="I94" s="7"/>
    </row>
    <row r="95" spans="1:9" ht="19.5" customHeight="1">
      <c r="A95" s="115"/>
      <c r="B95" s="115"/>
      <c r="C95" s="17"/>
      <c r="D95" s="115"/>
      <c r="E95" s="15"/>
      <c r="F95" s="77"/>
      <c r="G95" s="44"/>
      <c r="H95" s="115"/>
      <c r="I95" s="7"/>
    </row>
    <row r="96" spans="1:9" ht="19.5" customHeight="1">
      <c r="A96" s="115"/>
      <c r="B96" s="15"/>
      <c r="C96" s="17"/>
      <c r="D96" s="77"/>
      <c r="E96" s="77"/>
      <c r="F96" s="15"/>
      <c r="G96" s="44"/>
      <c r="H96" s="115"/>
      <c r="I96" s="7"/>
    </row>
    <row r="97" spans="1:9" ht="19.5" customHeight="1">
      <c r="A97" s="115"/>
      <c r="B97" s="115"/>
      <c r="C97" s="15"/>
      <c r="D97" s="115"/>
      <c r="E97" s="17"/>
      <c r="F97" s="15"/>
      <c r="G97" s="44"/>
      <c r="H97" s="115"/>
      <c r="I97" s="7"/>
    </row>
    <row r="98" spans="1:9" ht="19.5" customHeight="1">
      <c r="A98" s="115"/>
      <c r="B98" s="115"/>
      <c r="C98" s="17"/>
      <c r="D98" s="115"/>
      <c r="E98" s="15"/>
      <c r="F98" s="77"/>
      <c r="G98" s="44"/>
      <c r="H98" s="115"/>
      <c r="I98" s="7"/>
    </row>
    <row r="99" spans="1:9" ht="19.5" customHeight="1">
      <c r="A99" s="115"/>
      <c r="B99" s="115"/>
      <c r="C99" s="115"/>
      <c r="D99" s="115"/>
      <c r="E99" s="115"/>
      <c r="F99" s="115"/>
      <c r="G99" s="115"/>
      <c r="H99" s="115"/>
      <c r="I99" s="7"/>
    </row>
    <row r="100" ht="19.5" customHeight="1"/>
    <row r="101" spans="1:8" ht="12.75">
      <c r="A101" s="80"/>
      <c r="B101" s="80"/>
      <c r="C101" s="80"/>
      <c r="D101" s="80"/>
      <c r="E101" s="80"/>
      <c r="F101" s="80"/>
      <c r="G101" s="85"/>
      <c r="H101" s="85"/>
    </row>
    <row r="102" ht="12.75">
      <c r="G102" s="7"/>
    </row>
    <row r="103" ht="12.75">
      <c r="G103" s="7"/>
    </row>
    <row r="104" ht="12.75">
      <c r="G104" s="7"/>
    </row>
  </sheetData>
  <mergeCells count="133">
    <mergeCell ref="E72:E73"/>
    <mergeCell ref="A1:H1"/>
    <mergeCell ref="A2:G2"/>
    <mergeCell ref="H5:H6"/>
    <mergeCell ref="A3:A4"/>
    <mergeCell ref="B3:B4"/>
    <mergeCell ref="C3:C4"/>
    <mergeCell ref="D3:D4"/>
    <mergeCell ref="H2:H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S74"/>
  <sheetViews>
    <sheetView tabSelected="1" workbookViewId="0" topLeftCell="A1">
      <selection activeCell="U25" sqref="U25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9.57421875" style="0" customWidth="1"/>
    <col min="5" max="19" width="4.7109375" style="0" customWidth="1"/>
  </cols>
  <sheetData>
    <row r="1" spans="1:18" ht="12.75" customHeight="1" thickBot="1">
      <c r="A1" s="307" t="s">
        <v>30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</row>
    <row r="2" spans="2:18" ht="22.5" customHeight="1" thickBot="1">
      <c r="B2" s="75"/>
      <c r="C2" s="295" t="s">
        <v>31</v>
      </c>
      <c r="D2" s="295"/>
      <c r="E2" s="295"/>
      <c r="F2" s="295"/>
      <c r="G2" s="295"/>
      <c r="H2" s="295"/>
      <c r="I2" s="308" t="str">
        <f>HYPERLINK('[1]реквизиты'!$A$2)</f>
        <v>Чемпионат МВД России по САМОЗАЩИТЕ БЕЗ ОРУЖИЯ, среди МВД, ГУВД, УВД по субъектам РФ</v>
      </c>
      <c r="J2" s="309"/>
      <c r="K2" s="309"/>
      <c r="L2" s="309"/>
      <c r="M2" s="309"/>
      <c r="N2" s="309"/>
      <c r="O2" s="309"/>
      <c r="P2" s="309"/>
      <c r="Q2" s="309"/>
      <c r="R2" s="310"/>
    </row>
    <row r="3" spans="1:19" ht="11.25" customHeight="1" thickBot="1">
      <c r="A3" s="19"/>
      <c r="B3" s="19"/>
      <c r="C3" s="80"/>
      <c r="D3" s="30"/>
      <c r="E3" s="312" t="str">
        <f>HYPERLINK('[1]реквизиты'!$A$3)</f>
        <v>11-15 февраля 2010 г.     г. Москва</v>
      </c>
      <c r="F3" s="313"/>
      <c r="G3" s="313"/>
      <c r="H3" s="313"/>
      <c r="I3" s="313"/>
      <c r="J3" s="313"/>
      <c r="K3" s="313"/>
      <c r="L3" s="313"/>
      <c r="M3" s="313"/>
      <c r="N3" s="313"/>
      <c r="O3" s="79"/>
      <c r="P3" s="314" t="str">
        <f>HYPERLINK('пр.взв.'!F3)</f>
        <v>в.к. 90  кг</v>
      </c>
      <c r="Q3" s="315"/>
      <c r="R3" s="316"/>
      <c r="S3" s="72"/>
    </row>
    <row r="4" spans="1:18" ht="12" customHeight="1" thickBot="1">
      <c r="A4" s="287">
        <v>2</v>
      </c>
      <c r="B4" s="288" t="str">
        <f>VLOOKUP(A4,'пр.взв.'!B6:C133,2,FALSE)</f>
        <v>КОЖУРОВ Станислав Александрович</v>
      </c>
      <c r="C4" s="288" t="str">
        <f>VLOOKUP(A4,'пр.взв.'!B6:G133,3,FALSE)</f>
        <v>25.03.87 мс</v>
      </c>
      <c r="D4" s="288" t="str">
        <f>VLOOKUP(A4,'пр.взв.'!B6:E133,4,FALSE)</f>
        <v>ГУВД по Иркутской обл.</v>
      </c>
      <c r="E4" s="87"/>
      <c r="F4" s="87"/>
      <c r="G4" s="35"/>
      <c r="H4" s="74" t="s">
        <v>11</v>
      </c>
      <c r="I4" s="66"/>
      <c r="J4" s="88"/>
      <c r="K4" s="89"/>
      <c r="L4" s="89"/>
      <c r="M4" s="89"/>
      <c r="N4" s="80"/>
      <c r="O4" s="76"/>
      <c r="P4" s="317"/>
      <c r="Q4" s="318"/>
      <c r="R4" s="319"/>
    </row>
    <row r="5" spans="1:19" ht="12" customHeight="1">
      <c r="A5" s="283"/>
      <c r="B5" s="289"/>
      <c r="C5" s="289"/>
      <c r="D5" s="289"/>
      <c r="E5" s="33" t="s">
        <v>35</v>
      </c>
      <c r="F5" s="31"/>
      <c r="G5" s="39"/>
      <c r="H5" s="40"/>
      <c r="I5" s="41"/>
      <c r="J5" s="71"/>
      <c r="K5" s="89"/>
      <c r="L5" s="77"/>
      <c r="M5" s="8"/>
      <c r="N5" s="90"/>
      <c r="O5" s="90"/>
      <c r="P5" s="90"/>
      <c r="Q5" s="85"/>
      <c r="R5" s="44"/>
      <c r="S5" s="7"/>
    </row>
    <row r="6" spans="1:19" ht="12" customHeight="1" thickBot="1">
      <c r="A6" s="283">
        <v>34</v>
      </c>
      <c r="B6" s="291" t="str">
        <f>VLOOKUP(A6,'пр.взв.'!B8:C135,2,FALSE)</f>
        <v>ЛОПУХ Николай Владимирович</v>
      </c>
      <c r="C6" s="291" t="str">
        <f>VLOOKUP(A6,'пр.взв.'!B8:G135,3,FALSE)</f>
        <v>12.06.82 кмс</v>
      </c>
      <c r="D6" s="291" t="str">
        <f>VLOOKUP(A6,'пр.взв.'!B8:E135,4,FALSE)</f>
        <v>УВД по Архангелькой обл.</v>
      </c>
      <c r="E6" s="34" t="s">
        <v>196</v>
      </c>
      <c r="F6" s="45"/>
      <c r="G6" s="31"/>
      <c r="H6" s="46"/>
      <c r="I6" s="43"/>
      <c r="J6" s="88"/>
      <c r="K6" s="89"/>
      <c r="L6" s="94"/>
      <c r="M6" s="77"/>
      <c r="N6" s="144"/>
      <c r="O6" s="144"/>
      <c r="P6" s="144"/>
      <c r="Q6" s="311" t="s">
        <v>27</v>
      </c>
      <c r="R6" s="311"/>
      <c r="S6" s="7"/>
    </row>
    <row r="7" spans="1:19" ht="12" customHeight="1" thickBot="1">
      <c r="A7" s="284"/>
      <c r="B7" s="292"/>
      <c r="C7" s="292"/>
      <c r="D7" s="292"/>
      <c r="E7" s="31"/>
      <c r="F7" s="32"/>
      <c r="G7" s="33" t="s">
        <v>51</v>
      </c>
      <c r="H7" s="42"/>
      <c r="I7" s="41"/>
      <c r="J7" s="91"/>
      <c r="K7" s="87"/>
      <c r="L7" s="77"/>
      <c r="M7" s="17"/>
      <c r="N7" s="36">
        <v>10</v>
      </c>
      <c r="O7" s="142"/>
      <c r="P7" s="36"/>
      <c r="Q7" s="311"/>
      <c r="R7" s="311"/>
      <c r="S7" s="7"/>
    </row>
    <row r="8" spans="1:19" ht="12" customHeight="1" thickBot="1">
      <c r="A8" s="287">
        <v>18</v>
      </c>
      <c r="B8" s="288" t="str">
        <f>VLOOKUP(A8,'пр.взв.'!B10:C137,2,FALSE)</f>
        <v>ЕФИМОВ Дмитрий Сергеевич</v>
      </c>
      <c r="C8" s="288" t="str">
        <f>VLOOKUP(A8,'пр.взв.'!B10:G137,3,FALSE)</f>
        <v>12.01.82 кмс</v>
      </c>
      <c r="D8" s="288" t="str">
        <f>VLOOKUP(A8,'пр.взв.'!B10:E137,4,FALSE)</f>
        <v>ДОПТ на трансп-те МВД России</v>
      </c>
      <c r="E8" s="87"/>
      <c r="F8" s="31"/>
      <c r="G8" s="34" t="s">
        <v>196</v>
      </c>
      <c r="H8" s="67"/>
      <c r="I8" s="68"/>
      <c r="J8" s="88"/>
      <c r="K8" s="89"/>
      <c r="L8" s="94"/>
      <c r="M8" s="15"/>
      <c r="N8" s="143"/>
      <c r="O8" s="37"/>
      <c r="P8" s="144"/>
      <c r="Q8" s="42"/>
      <c r="R8" s="44"/>
      <c r="S8" s="7"/>
    </row>
    <row r="9" spans="1:19" ht="12" customHeight="1">
      <c r="A9" s="283"/>
      <c r="B9" s="289"/>
      <c r="C9" s="289"/>
      <c r="D9" s="289"/>
      <c r="E9" s="33" t="s">
        <v>51</v>
      </c>
      <c r="F9" s="47"/>
      <c r="G9" s="31"/>
      <c r="H9" s="40"/>
      <c r="I9" s="69"/>
      <c r="J9" s="43"/>
      <c r="K9" s="89"/>
      <c r="L9" s="94"/>
      <c r="M9" s="17"/>
      <c r="N9" s="51"/>
      <c r="O9" s="36" t="s">
        <v>51</v>
      </c>
      <c r="P9" s="144"/>
      <c r="Q9" s="144"/>
      <c r="R9" s="44"/>
      <c r="S9" s="7"/>
    </row>
    <row r="10" spans="1:19" ht="12" customHeight="1" thickBot="1">
      <c r="A10" s="283">
        <v>50</v>
      </c>
      <c r="B10" s="285" t="e">
        <f>VLOOKUP(A10,'пр.взв.'!B12:C139,2,FALSE)</f>
        <v>#N/A</v>
      </c>
      <c r="C10" s="285" t="e">
        <f>VLOOKUP(A10,'пр.взв.'!B12:G139,3,FALSE)</f>
        <v>#N/A</v>
      </c>
      <c r="D10" s="285" t="e">
        <f>VLOOKUP(A10,'пр.взв.'!B12:E139,4,FALSE)</f>
        <v>#N/A</v>
      </c>
      <c r="E10" s="34"/>
      <c r="F10" s="31"/>
      <c r="G10" s="31"/>
      <c r="H10" s="46"/>
      <c r="I10" s="69"/>
      <c r="J10" s="43"/>
      <c r="K10" s="89"/>
      <c r="L10" s="94"/>
      <c r="M10" s="94"/>
      <c r="N10" s="52">
        <v>18</v>
      </c>
      <c r="O10" s="145" t="s">
        <v>194</v>
      </c>
      <c r="P10" s="144"/>
      <c r="Q10" s="144"/>
      <c r="R10" s="89"/>
      <c r="S10" s="7"/>
    </row>
    <row r="11" spans="1:19" ht="12" customHeight="1" thickBot="1">
      <c r="A11" s="284"/>
      <c r="B11" s="286"/>
      <c r="C11" s="286"/>
      <c r="D11" s="286"/>
      <c r="E11" s="31"/>
      <c r="F11" s="31"/>
      <c r="G11" s="32"/>
      <c r="H11" s="43"/>
      <c r="I11" s="92"/>
      <c r="J11" s="88"/>
      <c r="K11" s="89"/>
      <c r="L11" s="94"/>
      <c r="M11" s="94"/>
      <c r="N11" s="144"/>
      <c r="O11" s="49"/>
      <c r="P11" s="36" t="s">
        <v>71</v>
      </c>
      <c r="Q11" s="144"/>
      <c r="R11" s="88"/>
      <c r="S11" s="7"/>
    </row>
    <row r="12" spans="1:19" ht="12" customHeight="1" thickBot="1">
      <c r="A12" s="287">
        <v>10</v>
      </c>
      <c r="B12" s="288" t="str">
        <f>VLOOKUP(A12,'пр.взв.'!B14:C141,2,FALSE)</f>
        <v>ЕСКИН Леонид Николаевич</v>
      </c>
      <c r="C12" s="288" t="str">
        <f>VLOOKUP(A12,'пр.взв.'!B14:G141,3,FALSE)</f>
        <v>18.11.85 кмс</v>
      </c>
      <c r="D12" s="288" t="str">
        <f>VLOOKUP(A12,'пр.взв.'!B14:E141,4,FALSE)</f>
        <v>УВД по Калининградской обл.</v>
      </c>
      <c r="E12" s="87"/>
      <c r="F12" s="87"/>
      <c r="G12" s="31"/>
      <c r="H12" s="41"/>
      <c r="I12" s="33" t="s">
        <v>59</v>
      </c>
      <c r="J12" s="93"/>
      <c r="K12" s="88"/>
      <c r="L12" s="77"/>
      <c r="M12" s="94"/>
      <c r="N12" s="43"/>
      <c r="O12" s="146">
        <v>38</v>
      </c>
      <c r="P12" s="165" t="s">
        <v>198</v>
      </c>
      <c r="Q12" s="148"/>
      <c r="R12" s="44"/>
      <c r="S12" s="7"/>
    </row>
    <row r="13" spans="1:19" ht="12" customHeight="1" thickBot="1">
      <c r="A13" s="283"/>
      <c r="B13" s="289"/>
      <c r="C13" s="289"/>
      <c r="D13" s="289"/>
      <c r="E13" s="33" t="s">
        <v>43</v>
      </c>
      <c r="F13" s="31"/>
      <c r="G13" s="31"/>
      <c r="H13" s="51"/>
      <c r="I13" s="34" t="s">
        <v>194</v>
      </c>
      <c r="J13" s="88"/>
      <c r="K13" s="55"/>
      <c r="L13" s="94"/>
      <c r="M13" s="77"/>
      <c r="N13" s="144"/>
      <c r="O13" s="144"/>
      <c r="P13" s="40"/>
      <c r="Q13" s="148"/>
      <c r="R13" s="44"/>
      <c r="S13" s="7"/>
    </row>
    <row r="14" spans="1:19" ht="12" customHeight="1" thickBot="1">
      <c r="A14" s="283">
        <v>42</v>
      </c>
      <c r="B14" s="285" t="e">
        <f>VLOOKUP(A14,'пр.взв.'!B16:C143,2,FALSE)</f>
        <v>#N/A</v>
      </c>
      <c r="C14" s="285" t="e">
        <f>VLOOKUP(A14,'пр.взв.'!B16:G143,3,FALSE)</f>
        <v>#N/A</v>
      </c>
      <c r="D14" s="285" t="e">
        <f>VLOOKUP(A14,'пр.взв.'!B16:E143,4,FALSE)</f>
        <v>#N/A</v>
      </c>
      <c r="E14" s="34"/>
      <c r="F14" s="45"/>
      <c r="G14" s="31"/>
      <c r="H14" s="50"/>
      <c r="I14" s="91"/>
      <c r="J14" s="91"/>
      <c r="K14" s="95"/>
      <c r="L14" s="77"/>
      <c r="M14" s="17"/>
      <c r="N14" s="36">
        <v>16</v>
      </c>
      <c r="O14" s="37"/>
      <c r="P14" s="44"/>
      <c r="Q14" s="69" t="s">
        <v>41</v>
      </c>
      <c r="R14" s="44"/>
      <c r="S14" s="7"/>
    </row>
    <row r="15" spans="1:19" ht="12" customHeight="1" thickBot="1">
      <c r="A15" s="284"/>
      <c r="B15" s="286"/>
      <c r="C15" s="286"/>
      <c r="D15" s="286"/>
      <c r="E15" s="31"/>
      <c r="F15" s="32"/>
      <c r="G15" s="33" t="s">
        <v>59</v>
      </c>
      <c r="H15" s="52"/>
      <c r="I15" s="88"/>
      <c r="J15" s="88"/>
      <c r="K15" s="55"/>
      <c r="L15" s="94"/>
      <c r="M15" s="15"/>
      <c r="N15" s="143"/>
      <c r="O15" s="37"/>
      <c r="P15" s="40"/>
      <c r="Q15" s="151" t="s">
        <v>193</v>
      </c>
      <c r="R15" s="89"/>
      <c r="S15" s="7"/>
    </row>
    <row r="16" spans="1:19" ht="12" customHeight="1" thickBot="1">
      <c r="A16" s="287">
        <v>26</v>
      </c>
      <c r="B16" s="288" t="str">
        <f>VLOOKUP(A16,'пр.взв.'!B18:C145,2,FALSE)</f>
        <v>БИСУЛТАНОВ Мовла Ибрагимович</v>
      </c>
      <c r="C16" s="288" t="str">
        <f>VLOOKUP(A16,'пр.взв.'!B18:G145,3,FALSE)</f>
        <v>01.12.86 мс</v>
      </c>
      <c r="D16" s="288" t="str">
        <f>VLOOKUP(A16,'пр.взв.'!B18:E145,4,FALSE)</f>
        <v>ГУВД по Волгоградской обл.</v>
      </c>
      <c r="E16" s="87"/>
      <c r="F16" s="31"/>
      <c r="G16" s="34" t="s">
        <v>194</v>
      </c>
      <c r="H16" s="46"/>
      <c r="I16" s="91"/>
      <c r="J16" s="91"/>
      <c r="K16" s="95"/>
      <c r="L16" s="96"/>
      <c r="M16" s="17"/>
      <c r="N16" s="51"/>
      <c r="O16" s="36" t="s">
        <v>41</v>
      </c>
      <c r="P16" s="40"/>
      <c r="Q16" s="153"/>
      <c r="R16" s="89"/>
      <c r="S16" s="7"/>
    </row>
    <row r="17" spans="1:19" ht="12" customHeight="1" thickBot="1">
      <c r="A17" s="283"/>
      <c r="B17" s="289"/>
      <c r="C17" s="289"/>
      <c r="D17" s="289"/>
      <c r="E17" s="33" t="s">
        <v>59</v>
      </c>
      <c r="F17" s="47"/>
      <c r="G17" s="31"/>
      <c r="H17" s="40"/>
      <c r="I17" s="88"/>
      <c r="J17" s="88"/>
      <c r="K17" s="104"/>
      <c r="L17" s="94"/>
      <c r="M17" s="94"/>
      <c r="N17" s="52">
        <v>8</v>
      </c>
      <c r="O17" s="166" t="s">
        <v>197</v>
      </c>
      <c r="P17" s="40"/>
      <c r="Q17" s="153"/>
      <c r="R17" s="89"/>
      <c r="S17" s="7"/>
    </row>
    <row r="18" spans="1:19" ht="12" customHeight="1" thickBot="1">
      <c r="A18" s="283">
        <v>58</v>
      </c>
      <c r="B18" s="285" t="e">
        <f>VLOOKUP(A18,'пр.взв.'!B20:C147,2,FALSE)</f>
        <v>#N/A</v>
      </c>
      <c r="C18" s="285" t="e">
        <f>VLOOKUP(A18,'пр.взв.'!B20:G147,3,FALSE)</f>
        <v>#N/A</v>
      </c>
      <c r="D18" s="285" t="e">
        <f>VLOOKUP(A18,'пр.взв.'!B20:E147,4,FALSE)</f>
        <v>#N/A</v>
      </c>
      <c r="E18" s="34"/>
      <c r="F18" s="31"/>
      <c r="G18" s="31"/>
      <c r="H18" s="46"/>
      <c r="I18" s="91"/>
      <c r="J18" s="91"/>
      <c r="K18" s="105"/>
      <c r="L18" s="87"/>
      <c r="M18" s="91"/>
      <c r="N18" s="91"/>
      <c r="O18" s="157"/>
      <c r="P18" s="162" t="s">
        <v>41</v>
      </c>
      <c r="Q18" s="158"/>
      <c r="R18" s="172">
        <v>29</v>
      </c>
      <c r="S18" s="7"/>
    </row>
    <row r="19" spans="1:19" ht="12" customHeight="1" thickBot="1">
      <c r="A19" s="284"/>
      <c r="B19" s="286"/>
      <c r="C19" s="286"/>
      <c r="D19" s="286"/>
      <c r="E19" s="31"/>
      <c r="F19" s="31"/>
      <c r="G19" s="31"/>
      <c r="H19" s="40"/>
      <c r="I19" s="88"/>
      <c r="J19" s="88"/>
      <c r="K19" s="103">
        <v>26</v>
      </c>
      <c r="L19" s="89"/>
      <c r="M19" s="89"/>
      <c r="N19" s="88"/>
      <c r="O19" s="146">
        <v>36</v>
      </c>
      <c r="P19" s="46" t="s">
        <v>199</v>
      </c>
      <c r="Q19" s="49"/>
      <c r="R19" s="173" t="s">
        <v>196</v>
      </c>
      <c r="S19" s="7"/>
    </row>
    <row r="20" spans="1:19" ht="12" customHeight="1" thickBot="1">
      <c r="A20" s="287">
        <v>6</v>
      </c>
      <c r="B20" s="288" t="str">
        <f>VLOOKUP(A20,'пр.взв.'!B6:C133,2,FALSE)</f>
        <v>АНИКИЕВ Дмитрий Вячеславович</v>
      </c>
      <c r="C20" s="288" t="str">
        <f>VLOOKUP(A20,'пр.взв.'!B6:G133,3,FALSE)</f>
        <v>09.08.80 кмс</v>
      </c>
      <c r="D20" s="288" t="str">
        <f>VLOOKUP(A20,'пр.взв.'!B6:G133,4,FALSE)</f>
        <v>УВД по Вологодской обл.</v>
      </c>
      <c r="E20" s="87"/>
      <c r="F20" s="87"/>
      <c r="G20" s="35"/>
      <c r="H20" s="35"/>
      <c r="I20" s="36"/>
      <c r="J20" s="37"/>
      <c r="K20" s="34" t="s">
        <v>194</v>
      </c>
      <c r="L20" s="98"/>
      <c r="M20" s="55"/>
      <c r="N20" s="88"/>
      <c r="O20" s="89"/>
      <c r="P20" s="41"/>
      <c r="Q20" s="156"/>
      <c r="R20" s="87"/>
      <c r="S20" s="32"/>
    </row>
    <row r="21" spans="1:19" ht="12" customHeight="1">
      <c r="A21" s="283"/>
      <c r="B21" s="289"/>
      <c r="C21" s="289"/>
      <c r="D21" s="289"/>
      <c r="E21" s="33" t="s">
        <v>71</v>
      </c>
      <c r="F21" s="31"/>
      <c r="G21" s="39"/>
      <c r="H21" s="40"/>
      <c r="I21" s="41"/>
      <c r="J21" s="42"/>
      <c r="K21" s="54"/>
      <c r="L21" s="88"/>
      <c r="M21" s="55"/>
      <c r="N21" s="88"/>
      <c r="O21" s="89"/>
      <c r="P21" s="44"/>
      <c r="Q21" s="155"/>
      <c r="R21" s="89"/>
      <c r="S21" s="31"/>
    </row>
    <row r="22" spans="1:19" ht="12" customHeight="1" thickBot="1">
      <c r="A22" s="283">
        <v>38</v>
      </c>
      <c r="B22" s="291" t="str">
        <f>VLOOKUP(A22,'пр.взв.'!B24:C151,2,FALSE)</f>
        <v>НЕБОЛЬСИН Дмитрий Васильевич</v>
      </c>
      <c r="C22" s="291" t="str">
        <f>VLOOKUP(A22,'пр.взв.'!B24:G151,3,FALSE)</f>
        <v>13.11.76 мс</v>
      </c>
      <c r="D22" s="291" t="str">
        <f>VLOOKUP(A22,'пр.взв.'!B24:E151,4,FALSE)</f>
        <v>УВД по Рязанской обл.</v>
      </c>
      <c r="E22" s="34" t="s">
        <v>194</v>
      </c>
      <c r="F22" s="45"/>
      <c r="G22" s="31"/>
      <c r="H22" s="46"/>
      <c r="I22" s="43"/>
      <c r="J22" s="41"/>
      <c r="K22" s="95"/>
      <c r="L22" s="91"/>
      <c r="M22" s="95"/>
      <c r="N22" s="91"/>
      <c r="O22" s="87"/>
      <c r="P22" s="87"/>
      <c r="Q22" s="178" t="s">
        <v>62</v>
      </c>
      <c r="R22" s="87"/>
      <c r="S22" s="7"/>
    </row>
    <row r="23" spans="1:19" ht="12" customHeight="1" thickBot="1">
      <c r="A23" s="284"/>
      <c r="B23" s="292"/>
      <c r="C23" s="292"/>
      <c r="D23" s="292"/>
      <c r="E23" s="31"/>
      <c r="F23" s="32"/>
      <c r="G23" s="33" t="s">
        <v>71</v>
      </c>
      <c r="H23" s="42"/>
      <c r="I23" s="41"/>
      <c r="J23" s="43"/>
      <c r="K23" s="55"/>
      <c r="L23" s="88"/>
      <c r="M23" s="55"/>
      <c r="N23" s="88"/>
      <c r="O23" s="41"/>
      <c r="P23" s="43"/>
      <c r="Q23" s="42"/>
      <c r="R23" s="44"/>
      <c r="S23" s="7"/>
    </row>
    <row r="24" spans="1:19" ht="12" customHeight="1" thickBot="1">
      <c r="A24" s="287">
        <v>22</v>
      </c>
      <c r="B24" s="288" t="str">
        <f>VLOOKUP(A24,'пр.взв.'!B26:C153,2,FALSE)</f>
        <v>ДАТХУЖЕВ Артур Рамазанович</v>
      </c>
      <c r="C24" s="288" t="str">
        <f>VLOOKUP(A24,'пр.взв.'!B26:G153,3,FALSE)</f>
        <v>10.06.75 кмс</v>
      </c>
      <c r="D24" s="288" t="str">
        <f>VLOOKUP(A24,'пр.взв.'!B26:E153,4,FALSE)</f>
        <v>МВД по Р. Адыгея</v>
      </c>
      <c r="E24" s="87"/>
      <c r="F24" s="31"/>
      <c r="G24" s="34" t="s">
        <v>194</v>
      </c>
      <c r="H24" s="48"/>
      <c r="I24" s="42"/>
      <c r="J24" s="43"/>
      <c r="K24" s="54"/>
      <c r="L24" s="88"/>
      <c r="M24" s="55"/>
      <c r="N24" s="159"/>
      <c r="O24" s="159"/>
      <c r="P24" s="160"/>
      <c r="Q24" s="159"/>
      <c r="R24" s="159"/>
      <c r="S24" s="7"/>
    </row>
    <row r="25" spans="1:19" ht="12" customHeight="1">
      <c r="A25" s="283"/>
      <c r="B25" s="289"/>
      <c r="C25" s="289"/>
      <c r="D25" s="289"/>
      <c r="E25" s="33" t="s">
        <v>55</v>
      </c>
      <c r="F25" s="47"/>
      <c r="G25" s="31"/>
      <c r="H25" s="49"/>
      <c r="I25" s="43"/>
      <c r="J25" s="42"/>
      <c r="K25" s="55"/>
      <c r="L25" s="88"/>
      <c r="M25" s="55"/>
      <c r="N25" s="121"/>
      <c r="O25" s="121"/>
      <c r="P25" s="121"/>
      <c r="Q25" s="121"/>
      <c r="R25" s="121"/>
      <c r="S25" s="7"/>
    </row>
    <row r="26" spans="1:19" ht="12" customHeight="1" thickBot="1">
      <c r="A26" s="283">
        <v>54</v>
      </c>
      <c r="B26" s="285" t="e">
        <f>VLOOKUP(A26,'пр.взв.'!B28:C155,2,FALSE)</f>
        <v>#N/A</v>
      </c>
      <c r="C26" s="285" t="e">
        <f>VLOOKUP(A26,'пр.взв.'!B28:G155,3,FALSE)</f>
        <v>#N/A</v>
      </c>
      <c r="D26" s="285" t="e">
        <f>VLOOKUP(A26,'пр.взв.'!B28:E155,4,FALSE)</f>
        <v>#N/A</v>
      </c>
      <c r="E26" s="34"/>
      <c r="F26" s="31"/>
      <c r="G26" s="31"/>
      <c r="H26" s="50"/>
      <c r="I26" s="43"/>
      <c r="J26" s="41"/>
      <c r="K26" s="95"/>
      <c r="L26" s="91"/>
      <c r="M26" s="95"/>
      <c r="N26" s="121"/>
      <c r="O26" s="121"/>
      <c r="P26" s="121"/>
      <c r="Q26" s="121"/>
      <c r="R26" s="121"/>
      <c r="S26" s="7"/>
    </row>
    <row r="27" spans="1:19" ht="12" customHeight="1" thickBot="1">
      <c r="A27" s="284"/>
      <c r="B27" s="286"/>
      <c r="C27" s="286"/>
      <c r="D27" s="286"/>
      <c r="E27" s="31"/>
      <c r="F27" s="31"/>
      <c r="G27" s="32"/>
      <c r="H27" s="43"/>
      <c r="I27" s="33" t="s">
        <v>71</v>
      </c>
      <c r="J27" s="53"/>
      <c r="K27" s="55"/>
      <c r="L27" s="88"/>
      <c r="M27" s="55"/>
      <c r="N27" s="85"/>
      <c r="O27" s="85"/>
      <c r="P27" s="17"/>
      <c r="Q27" s="15"/>
      <c r="R27" s="44"/>
      <c r="S27" s="7"/>
    </row>
    <row r="28" spans="1:19" ht="12" customHeight="1" thickBot="1">
      <c r="A28" s="287">
        <v>14</v>
      </c>
      <c r="B28" s="288" t="str">
        <f>VLOOKUP(A28,'пр.взв.'!B30:C157,2,FALSE)</f>
        <v>САФРОНОВ Александр Михайлович</v>
      </c>
      <c r="C28" s="288" t="str">
        <f>VLOOKUP(A28,'пр.взв.'!B30:G157,3,FALSE)</f>
        <v>10.09.82 кмс</v>
      </c>
      <c r="D28" s="288" t="str">
        <f>VLOOKUP(A28,'пр.взв.'!B30:E157,4,FALSE)</f>
        <v>УВД по Калужской обл.</v>
      </c>
      <c r="E28" s="87"/>
      <c r="F28" s="87"/>
      <c r="G28" s="31"/>
      <c r="H28" s="41"/>
      <c r="I28" s="34" t="s">
        <v>194</v>
      </c>
      <c r="J28" s="43"/>
      <c r="K28" s="88"/>
      <c r="L28" s="88"/>
      <c r="M28" s="55"/>
      <c r="N28" s="85"/>
      <c r="P28" s="15"/>
      <c r="Q28" s="77"/>
      <c r="R28" s="44"/>
      <c r="S28" s="7"/>
    </row>
    <row r="29" spans="1:19" ht="12" customHeight="1">
      <c r="A29" s="283"/>
      <c r="B29" s="289"/>
      <c r="C29" s="289"/>
      <c r="D29" s="289"/>
      <c r="E29" s="33" t="s">
        <v>47</v>
      </c>
      <c r="F29" s="31"/>
      <c r="G29" s="31"/>
      <c r="H29" s="51"/>
      <c r="I29" s="88"/>
      <c r="J29" s="89"/>
      <c r="K29" s="89"/>
      <c r="L29" s="88"/>
      <c r="M29" s="55"/>
      <c r="N29" s="85"/>
      <c r="O29" s="85"/>
      <c r="P29" s="85"/>
      <c r="Q29" s="85"/>
      <c r="R29" s="85"/>
      <c r="S29" s="7"/>
    </row>
    <row r="30" spans="1:19" ht="12" customHeight="1" thickBot="1">
      <c r="A30" s="283">
        <v>46</v>
      </c>
      <c r="B30" s="285" t="e">
        <f>VLOOKUP(A30,'пр.взв.'!B32:C159,2,FALSE)</f>
        <v>#N/A</v>
      </c>
      <c r="C30" s="285" t="e">
        <f>VLOOKUP(A30,'пр.взв.'!B32:G159,3,FALSE)</f>
        <v>#N/A</v>
      </c>
      <c r="D30" s="285" t="e">
        <f>VLOOKUP(A30,'пр.взв.'!B32:E159,4,FALSE)</f>
        <v>#N/A</v>
      </c>
      <c r="E30" s="34"/>
      <c r="F30" s="45"/>
      <c r="G30" s="31"/>
      <c r="H30" s="50"/>
      <c r="I30" s="91"/>
      <c r="J30" s="87"/>
      <c r="K30" s="87"/>
      <c r="L30" s="91"/>
      <c r="M30" s="95"/>
      <c r="N30" s="97"/>
      <c r="O30" s="97"/>
      <c r="P30" s="97"/>
      <c r="Q30" s="97"/>
      <c r="R30" s="97"/>
      <c r="S30" s="7"/>
    </row>
    <row r="31" spans="1:19" ht="12" customHeight="1" thickBot="1">
      <c r="A31" s="284"/>
      <c r="B31" s="286"/>
      <c r="C31" s="286"/>
      <c r="D31" s="286"/>
      <c r="E31" s="31"/>
      <c r="F31" s="32"/>
      <c r="G31" s="33" t="s">
        <v>63</v>
      </c>
      <c r="H31" s="52"/>
      <c r="I31" s="88"/>
      <c r="J31" s="89"/>
      <c r="K31" s="89"/>
      <c r="L31" s="88"/>
      <c r="M31" s="55"/>
      <c r="N31" s="85"/>
      <c r="O31" s="85"/>
      <c r="P31" s="85"/>
      <c r="Q31" s="85"/>
      <c r="R31" s="85"/>
      <c r="S31" s="7"/>
    </row>
    <row r="32" spans="1:18" ht="12" customHeight="1" thickBot="1">
      <c r="A32" s="287">
        <v>30</v>
      </c>
      <c r="B32" s="288" t="str">
        <f>VLOOKUP(A32,'пр.взв.'!B34:C161,2,FALSE)</f>
        <v>ХРАБРОВ Сергей Валерьевич</v>
      </c>
      <c r="C32" s="288" t="str">
        <f>VLOOKUP(A32,'пр.взв.'!B34:G161,3,FALSE)</f>
        <v>16.12.89 кмс</v>
      </c>
      <c r="D32" s="288" t="str">
        <f>VLOOKUP(A32,'пр.взв.'!B34:E161,4,FALSE)</f>
        <v>УВД по Орловскй обл.</v>
      </c>
      <c r="E32" s="87"/>
      <c r="F32" s="31"/>
      <c r="G32" s="34" t="s">
        <v>194</v>
      </c>
      <c r="H32" s="46"/>
      <c r="I32" s="91"/>
      <c r="J32" s="87"/>
      <c r="K32" s="87"/>
      <c r="L32" s="91"/>
      <c r="M32" s="95"/>
      <c r="N32" s="97"/>
      <c r="O32" s="97"/>
      <c r="P32" s="79"/>
      <c r="Q32" s="79"/>
      <c r="R32" s="79"/>
    </row>
    <row r="33" spans="1:18" ht="12" customHeight="1">
      <c r="A33" s="283"/>
      <c r="B33" s="289"/>
      <c r="C33" s="289"/>
      <c r="D33" s="289"/>
      <c r="E33" s="33" t="s">
        <v>63</v>
      </c>
      <c r="F33" s="47"/>
      <c r="G33" s="31"/>
      <c r="H33" s="40"/>
      <c r="I33" s="88"/>
      <c r="J33" s="89"/>
      <c r="K33" s="89"/>
      <c r="L33" s="88"/>
      <c r="M33" s="55"/>
      <c r="N33" s="85"/>
      <c r="O33" s="85"/>
      <c r="P33" s="80"/>
      <c r="Q33" s="80"/>
      <c r="R33" s="80"/>
    </row>
    <row r="34" spans="1:18" ht="12" customHeight="1" thickBot="1">
      <c r="A34" s="283">
        <v>62</v>
      </c>
      <c r="B34" s="285" t="e">
        <f>VLOOKUP(A34,'пр.взв.'!B36:C163,2,FALSE)</f>
        <v>#N/A</v>
      </c>
      <c r="C34" s="285" t="e">
        <f>VLOOKUP(A34,'пр.взв.'!B36:G163,3,FALSE)</f>
        <v>#N/A</v>
      </c>
      <c r="D34" s="285" t="e">
        <f>VLOOKUP(A34,'пр.взв.'!B36:E163,4,FALSE)</f>
        <v>#N/A</v>
      </c>
      <c r="E34" s="34"/>
      <c r="F34" s="31"/>
      <c r="G34" s="31"/>
      <c r="H34" s="46"/>
      <c r="I34" s="91"/>
      <c r="J34" s="87"/>
      <c r="K34" s="87"/>
      <c r="L34" s="91"/>
      <c r="M34" s="95"/>
      <c r="N34" s="97"/>
      <c r="O34" s="97"/>
      <c r="P34" s="79"/>
      <c r="Q34" s="79"/>
      <c r="R34" s="79"/>
    </row>
    <row r="35" spans="1:18" ht="12" customHeight="1" thickBot="1">
      <c r="A35" s="284"/>
      <c r="B35" s="286"/>
      <c r="C35" s="286"/>
      <c r="D35" s="286"/>
      <c r="E35" s="31"/>
      <c r="F35" s="31"/>
      <c r="G35" s="31"/>
      <c r="H35" s="40"/>
      <c r="I35" s="88"/>
      <c r="J35" s="89"/>
      <c r="K35" s="89"/>
      <c r="L35" s="88"/>
      <c r="M35" s="70" t="s">
        <v>65</v>
      </c>
      <c r="N35" s="85"/>
      <c r="O35" s="85"/>
      <c r="P35" s="80"/>
      <c r="Q35" s="80"/>
      <c r="R35" s="80"/>
    </row>
    <row r="36" spans="1:18" ht="5.25" customHeight="1" thickBot="1">
      <c r="A36" s="73"/>
      <c r="B36" s="78"/>
      <c r="C36" s="78"/>
      <c r="D36" s="79"/>
      <c r="E36" s="31"/>
      <c r="F36" s="31"/>
      <c r="G36" s="31"/>
      <c r="H36" s="88"/>
      <c r="I36" s="43"/>
      <c r="J36" s="89"/>
      <c r="K36" s="89"/>
      <c r="L36" s="88"/>
      <c r="M36" s="99"/>
      <c r="N36" s="85"/>
      <c r="O36" s="85"/>
      <c r="P36" s="80"/>
      <c r="Q36" s="80"/>
      <c r="R36" s="80"/>
    </row>
    <row r="37" spans="1:18" ht="12" customHeight="1" thickBot="1">
      <c r="A37" s="287">
        <v>4</v>
      </c>
      <c r="B37" s="288" t="str">
        <f>VLOOKUP(A37,'пр.взв.'!B6:G133,2,FALSE)</f>
        <v>СМИРНОВ Иван Михайлович</v>
      </c>
      <c r="C37" s="288" t="str">
        <f>VLOOKUP(A37,'пр.взв.'!B6:G133,3,FALSE)</f>
        <v>02.01.85 мс</v>
      </c>
      <c r="D37" s="288" t="str">
        <f>VLOOKUP(A37,'пр.взв.'!B6:G133,4,FALSE)</f>
        <v>УВД по Владимирской обл.</v>
      </c>
      <c r="E37" s="87"/>
      <c r="F37" s="87"/>
      <c r="G37" s="35"/>
      <c r="H37" s="89"/>
      <c r="I37" s="66"/>
      <c r="J37" s="88"/>
      <c r="K37" s="89"/>
      <c r="L37" s="88"/>
      <c r="M37" s="100" t="s">
        <v>194</v>
      </c>
      <c r="N37" s="85"/>
      <c r="O37" s="85"/>
      <c r="P37" s="80"/>
      <c r="Q37" s="80"/>
      <c r="R37" s="80"/>
    </row>
    <row r="38" spans="1:18" ht="12" customHeight="1">
      <c r="A38" s="283"/>
      <c r="B38" s="289"/>
      <c r="C38" s="289"/>
      <c r="D38" s="289"/>
      <c r="E38" s="33" t="s">
        <v>69</v>
      </c>
      <c r="F38" s="31"/>
      <c r="G38" s="39"/>
      <c r="H38" s="40"/>
      <c r="I38" s="41"/>
      <c r="J38" s="71"/>
      <c r="K38" s="89"/>
      <c r="L38" s="88"/>
      <c r="M38" s="55"/>
      <c r="N38" s="85"/>
      <c r="O38" s="85"/>
      <c r="P38" s="80"/>
      <c r="Q38" s="80"/>
      <c r="R38" s="80"/>
    </row>
    <row r="39" spans="1:18" ht="12" customHeight="1" thickBot="1">
      <c r="A39" s="283">
        <v>36</v>
      </c>
      <c r="B39" s="291" t="str">
        <f>VLOOKUP(A39,'пр.взв.'!B8:G135,2,FALSE)</f>
        <v>ШИКАЛОВ Юрий Александрович</v>
      </c>
      <c r="C39" s="291" t="str">
        <f>VLOOKUP(A39,'пр.взв.'!B8:G135,3,FALSE)</f>
        <v>12.04.85 мс</v>
      </c>
      <c r="D39" s="291" t="str">
        <f>VLOOKUP(A39,'пр.взв.'!B8:G135,4,FALSE)</f>
        <v>ГУВД по Московской обл.</v>
      </c>
      <c r="E39" s="34" t="s">
        <v>194</v>
      </c>
      <c r="F39" s="45"/>
      <c r="G39" s="31"/>
      <c r="H39" s="46"/>
      <c r="I39" s="43"/>
      <c r="J39" s="88"/>
      <c r="K39" s="89"/>
      <c r="L39" s="88"/>
      <c r="M39" s="55"/>
      <c r="N39" s="85"/>
      <c r="O39" s="85"/>
      <c r="P39" s="80"/>
      <c r="Q39" s="80"/>
      <c r="R39" s="80"/>
    </row>
    <row r="40" spans="1:18" ht="12" customHeight="1" thickBot="1">
      <c r="A40" s="284"/>
      <c r="B40" s="292"/>
      <c r="C40" s="292"/>
      <c r="D40" s="292"/>
      <c r="E40" s="31"/>
      <c r="F40" s="32"/>
      <c r="G40" s="33" t="s">
        <v>69</v>
      </c>
      <c r="H40" s="42"/>
      <c r="I40" s="41"/>
      <c r="J40" s="91"/>
      <c r="K40" s="87"/>
      <c r="L40" s="91"/>
      <c r="M40" s="95"/>
      <c r="N40" s="97"/>
      <c r="O40" s="97"/>
      <c r="P40" s="79"/>
      <c r="Q40" s="79"/>
      <c r="R40" s="79"/>
    </row>
    <row r="41" spans="1:18" ht="12" customHeight="1" thickBot="1">
      <c r="A41" s="287">
        <v>20</v>
      </c>
      <c r="B41" s="288" t="str">
        <f>VLOOKUP(A41,'пр.взв.'!B10:G137,2,FALSE)</f>
        <v>ГУРЬЕВ Владимир Геннадьевич</v>
      </c>
      <c r="C41" s="288" t="str">
        <f>VLOOKUP(A41,'пр.взв.'!B10:G137,3,FALSE)</f>
        <v>22.10.77 кмс</v>
      </c>
      <c r="D41" s="288" t="str">
        <f>VLOOKUP(A41,'пр.взв.'!B10:G137,4,FALSE)</f>
        <v>УВД по Пензенской обл.</v>
      </c>
      <c r="E41" s="87"/>
      <c r="F41" s="31"/>
      <c r="G41" s="34" t="s">
        <v>194</v>
      </c>
      <c r="H41" s="67"/>
      <c r="I41" s="68"/>
      <c r="J41" s="88"/>
      <c r="K41" s="89"/>
      <c r="L41" s="88"/>
      <c r="M41" s="55"/>
      <c r="N41" s="85"/>
      <c r="O41" s="85"/>
      <c r="P41" s="80"/>
      <c r="Q41" s="80"/>
      <c r="R41" s="80"/>
    </row>
    <row r="42" spans="1:18" ht="12" customHeight="1">
      <c r="A42" s="283"/>
      <c r="B42" s="289"/>
      <c r="C42" s="289"/>
      <c r="D42" s="289"/>
      <c r="E42" s="33" t="s">
        <v>53</v>
      </c>
      <c r="F42" s="47"/>
      <c r="G42" s="31"/>
      <c r="H42" s="40"/>
      <c r="I42" s="69"/>
      <c r="J42" s="43"/>
      <c r="K42" s="89"/>
      <c r="L42" s="88"/>
      <c r="M42" s="55"/>
      <c r="N42" s="85"/>
      <c r="O42" s="85"/>
      <c r="P42" s="80"/>
      <c r="Q42" s="80"/>
      <c r="R42" s="80"/>
    </row>
    <row r="43" spans="1:18" ht="12" customHeight="1" thickBot="1">
      <c r="A43" s="283">
        <v>52</v>
      </c>
      <c r="B43" s="285" t="e">
        <f>VLOOKUP(A43,'пр.взв.'!B12:G139,2,FALSE)</f>
        <v>#N/A</v>
      </c>
      <c r="C43" s="285" t="e">
        <f>VLOOKUP(A43,'пр.взв.'!B12:G139,3,FALSE)</f>
        <v>#N/A</v>
      </c>
      <c r="D43" s="285" t="e">
        <f>VLOOKUP(A43,'пр.взв.'!B12:G139,4,FALSE)</f>
        <v>#N/A</v>
      </c>
      <c r="E43" s="34"/>
      <c r="F43" s="31"/>
      <c r="G43" s="31"/>
      <c r="H43" s="46"/>
      <c r="I43" s="69"/>
      <c r="J43" s="43"/>
      <c r="K43" s="89"/>
      <c r="L43" s="88"/>
      <c r="M43" s="55"/>
      <c r="N43" s="85"/>
      <c r="O43" s="85"/>
      <c r="P43" s="80"/>
      <c r="Q43" s="80"/>
      <c r="R43" s="80"/>
    </row>
    <row r="44" spans="1:18" ht="12" customHeight="1" thickBot="1">
      <c r="A44" s="284"/>
      <c r="B44" s="286"/>
      <c r="C44" s="286"/>
      <c r="D44" s="286"/>
      <c r="E44" s="31"/>
      <c r="F44" s="31"/>
      <c r="G44" s="32"/>
      <c r="H44" s="43"/>
      <c r="I44" s="92"/>
      <c r="J44" s="88"/>
      <c r="K44" s="89"/>
      <c r="L44" s="88"/>
      <c r="M44" s="55"/>
      <c r="N44" s="85"/>
      <c r="O44" s="85"/>
      <c r="P44" s="80"/>
      <c r="Q44" s="80"/>
      <c r="R44" s="80"/>
    </row>
    <row r="45" spans="1:18" ht="12" customHeight="1" thickBot="1">
      <c r="A45" s="287">
        <v>12</v>
      </c>
      <c r="B45" s="288" t="str">
        <f>VLOOKUP(A45,'пр.взв.'!B14:G141,2,FALSE)</f>
        <v>БАЗАНОВ Павел Павлович</v>
      </c>
      <c r="C45" s="288" t="str">
        <f>VLOOKUP(A45,'пр.взв.'!B14:G141,3,FALSE)</f>
        <v>10.05.86 мс</v>
      </c>
      <c r="D45" s="288" t="str">
        <f>VLOOKUP(A45,'пр.взв.'!B14:G141,4,FALSE)</f>
        <v>ГУВД по Красноярскому краю</v>
      </c>
      <c r="E45" s="87"/>
      <c r="F45" s="87"/>
      <c r="G45" s="31"/>
      <c r="H45" s="41"/>
      <c r="I45" s="33" t="s">
        <v>69</v>
      </c>
      <c r="J45" s="93"/>
      <c r="K45" s="89"/>
      <c r="L45" s="88"/>
      <c r="M45" s="55"/>
      <c r="N45" s="85"/>
      <c r="O45" s="85"/>
      <c r="P45" s="80"/>
      <c r="Q45" s="80"/>
      <c r="R45" s="80"/>
    </row>
    <row r="46" spans="1:18" ht="12" customHeight="1" thickBot="1">
      <c r="A46" s="283"/>
      <c r="B46" s="289"/>
      <c r="C46" s="289"/>
      <c r="D46" s="289"/>
      <c r="E46" s="33" t="s">
        <v>73</v>
      </c>
      <c r="F46" s="31"/>
      <c r="G46" s="31"/>
      <c r="H46" s="51"/>
      <c r="I46" s="34" t="s">
        <v>194</v>
      </c>
      <c r="J46" s="88"/>
      <c r="K46" s="55"/>
      <c r="L46" s="88"/>
      <c r="M46" s="55"/>
      <c r="N46" s="85"/>
      <c r="O46" s="85"/>
      <c r="P46" s="80"/>
      <c r="Q46" s="80"/>
      <c r="R46" s="80"/>
    </row>
    <row r="47" spans="1:18" ht="12" customHeight="1" thickBot="1">
      <c r="A47" s="283">
        <v>44</v>
      </c>
      <c r="B47" s="285" t="e">
        <f>VLOOKUP(A47,'пр.взв.'!B16:G143,2,FALSE)</f>
        <v>#N/A</v>
      </c>
      <c r="C47" s="285" t="e">
        <f>VLOOKUP(A47,'пр.взв.'!B16:G143,3,FALSE)</f>
        <v>#N/A</v>
      </c>
      <c r="D47" s="285" t="e">
        <f>VLOOKUP(A47,'пр.взв.'!B16:G143,4,FALSE)</f>
        <v>#N/A</v>
      </c>
      <c r="E47" s="34"/>
      <c r="F47" s="45"/>
      <c r="G47" s="31"/>
      <c r="H47" s="50"/>
      <c r="I47" s="91"/>
      <c r="J47" s="91"/>
      <c r="K47" s="95"/>
      <c r="L47" s="91"/>
      <c r="M47" s="95"/>
      <c r="N47" s="97"/>
      <c r="O47" s="97"/>
      <c r="P47" s="79"/>
      <c r="Q47" s="79"/>
      <c r="R47" s="79"/>
    </row>
    <row r="48" spans="1:18" ht="12" customHeight="1" thickBot="1">
      <c r="A48" s="284"/>
      <c r="B48" s="286"/>
      <c r="C48" s="286"/>
      <c r="D48" s="286"/>
      <c r="E48" s="31"/>
      <c r="F48" s="32"/>
      <c r="G48" s="33" t="s">
        <v>61</v>
      </c>
      <c r="H48" s="52"/>
      <c r="I48" s="88"/>
      <c r="J48" s="88"/>
      <c r="K48" s="55"/>
      <c r="L48" s="88"/>
      <c r="M48" s="55"/>
      <c r="N48" s="85"/>
      <c r="O48" s="85"/>
      <c r="P48" s="80"/>
      <c r="Q48" s="80"/>
      <c r="R48" s="80"/>
    </row>
    <row r="49" spans="1:18" ht="12" customHeight="1" thickBot="1">
      <c r="A49" s="287">
        <v>28</v>
      </c>
      <c r="B49" s="288" t="str">
        <f>VLOOKUP(A49,'пр.взв.'!B18:G145,2,FALSE)</f>
        <v>СТОРОЖЕНКО Виктор Петрович</v>
      </c>
      <c r="C49" s="288" t="str">
        <f>VLOOKUP(A49,'пр.взв.'!B18:G145,3,FALSE)</f>
        <v>12.12.79 мсмк</v>
      </c>
      <c r="D49" s="288" t="str">
        <f>VLOOKUP(A49,'пр.взв.'!B18:G145,4,FALSE)</f>
        <v>УВД по Приморскому краю</v>
      </c>
      <c r="E49" s="87"/>
      <c r="F49" s="31"/>
      <c r="G49" s="34" t="s">
        <v>196</v>
      </c>
      <c r="H49" s="46"/>
      <c r="I49" s="91"/>
      <c r="J49" s="91"/>
      <c r="K49" s="95"/>
      <c r="L49" s="91"/>
      <c r="M49" s="95"/>
      <c r="N49" s="97"/>
      <c r="O49" s="97"/>
      <c r="P49" s="79"/>
      <c r="Q49" s="79"/>
      <c r="R49" s="79"/>
    </row>
    <row r="50" spans="1:18" ht="12" customHeight="1">
      <c r="A50" s="283"/>
      <c r="B50" s="289"/>
      <c r="C50" s="289"/>
      <c r="D50" s="289"/>
      <c r="E50" s="33" t="s">
        <v>61</v>
      </c>
      <c r="F50" s="47"/>
      <c r="G50" s="31"/>
      <c r="H50" s="40"/>
      <c r="I50" s="88"/>
      <c r="J50" s="88"/>
      <c r="K50" s="55"/>
      <c r="L50" s="88"/>
      <c r="M50" s="55"/>
      <c r="N50" s="85"/>
      <c r="O50" s="85"/>
      <c r="P50" s="80"/>
      <c r="Q50" s="80"/>
      <c r="R50" s="80"/>
    </row>
    <row r="51" spans="1:18" ht="12" customHeight="1" thickBot="1">
      <c r="A51" s="283">
        <v>60</v>
      </c>
      <c r="B51" s="285" t="e">
        <f>VLOOKUP(A51,'пр.взв.'!B20:G147,2,FALSE)</f>
        <v>#N/A</v>
      </c>
      <c r="C51" s="285" t="e">
        <f>VLOOKUP(A51,'пр.взв.'!B20:G147,3,FALSE)</f>
        <v>#N/A</v>
      </c>
      <c r="D51" s="285" t="e">
        <f>VLOOKUP(A51,'пр.взв.'!B20:G147,4,FALSE)</f>
        <v>#N/A</v>
      </c>
      <c r="E51" s="34"/>
      <c r="F51" s="31"/>
      <c r="G51" s="31"/>
      <c r="H51" s="46"/>
      <c r="I51" s="91"/>
      <c r="J51" s="91"/>
      <c r="K51" s="95"/>
      <c r="L51" s="91"/>
      <c r="M51" s="95"/>
      <c r="N51" s="97"/>
      <c r="O51" s="97"/>
      <c r="P51" s="79"/>
      <c r="Q51" s="79"/>
      <c r="R51" s="79"/>
    </row>
    <row r="52" spans="1:18" ht="12" customHeight="1" thickBot="1">
      <c r="A52" s="284"/>
      <c r="B52" s="286"/>
      <c r="C52" s="286"/>
      <c r="D52" s="286"/>
      <c r="E52" s="31"/>
      <c r="F52" s="31"/>
      <c r="G52" s="31"/>
      <c r="H52" s="40"/>
      <c r="I52" s="88"/>
      <c r="J52" s="88"/>
      <c r="K52" s="33" t="s">
        <v>65</v>
      </c>
      <c r="L52" s="101"/>
      <c r="M52" s="55"/>
      <c r="N52" s="85"/>
      <c r="O52" s="85"/>
      <c r="P52" s="80"/>
      <c r="Q52" s="80"/>
      <c r="R52" s="80"/>
    </row>
    <row r="53" spans="1:18" ht="12" customHeight="1" thickBot="1">
      <c r="A53" s="287">
        <v>8</v>
      </c>
      <c r="B53" s="288" t="str">
        <f>VLOOKUP(A53,'пр.взв.'!B6:G133,2,FALSE)</f>
        <v>ВАЛЬКОВ Алексей Игоревич</v>
      </c>
      <c r="C53" s="288" t="str">
        <f>VLOOKUP(A53,'пр.взв.'!B6:G133,3,FALSE)</f>
        <v>09.04.87 мс</v>
      </c>
      <c r="D53" s="288" t="str">
        <f>VLOOKUP(A53,'пр.взв.'!B6:G133,4,FALSE)</f>
        <v>ГУВД по Краснодарскому краю</v>
      </c>
      <c r="E53" s="87"/>
      <c r="F53" s="87"/>
      <c r="G53" s="35"/>
      <c r="H53" s="35"/>
      <c r="I53" s="36"/>
      <c r="J53" s="37"/>
      <c r="K53" s="34" t="s">
        <v>194</v>
      </c>
      <c r="L53" s="89"/>
      <c r="M53" s="89"/>
      <c r="N53" s="80"/>
      <c r="O53" s="80"/>
      <c r="P53" s="80"/>
      <c r="Q53" s="80"/>
      <c r="R53" s="80"/>
    </row>
    <row r="54" spans="1:18" ht="12" customHeight="1">
      <c r="A54" s="283"/>
      <c r="B54" s="289"/>
      <c r="C54" s="289"/>
      <c r="D54" s="289"/>
      <c r="E54" s="33" t="s">
        <v>41</v>
      </c>
      <c r="F54" s="31"/>
      <c r="G54" s="39"/>
      <c r="H54" s="40"/>
      <c r="I54" s="41"/>
      <c r="J54" s="42"/>
      <c r="K54" s="55"/>
      <c r="L54" s="89"/>
      <c r="M54" s="89"/>
      <c r="N54" s="80"/>
      <c r="O54" s="80"/>
      <c r="P54" s="80"/>
      <c r="Q54" s="80"/>
      <c r="R54" s="80"/>
    </row>
    <row r="55" spans="1:18" ht="12" customHeight="1" thickBot="1">
      <c r="A55" s="283">
        <v>40</v>
      </c>
      <c r="B55" s="285" t="e">
        <f>VLOOKUP(A55,'пр.взв.'!B24:G151,2,FALSE)</f>
        <v>#N/A</v>
      </c>
      <c r="C55" s="285" t="e">
        <f>VLOOKUP(A55,'пр.взв.'!B24:G151,3,FALSE)</f>
        <v>#N/A</v>
      </c>
      <c r="D55" s="285" t="e">
        <f>VLOOKUP(A55,'пр.взв.'!B24:G151,4,FALSE)</f>
        <v>#N/A</v>
      </c>
      <c r="E55" s="34"/>
      <c r="F55" s="45"/>
      <c r="G55" s="31"/>
      <c r="H55" s="46"/>
      <c r="I55" s="43"/>
      <c r="J55" s="41"/>
      <c r="K55" s="95"/>
      <c r="L55" s="87"/>
      <c r="M55" s="87"/>
      <c r="N55" s="79"/>
      <c r="O55" s="79"/>
      <c r="P55" s="79"/>
      <c r="Q55" s="79"/>
      <c r="R55" s="79"/>
    </row>
    <row r="56" spans="1:18" ht="12" customHeight="1" thickBot="1">
      <c r="A56" s="284"/>
      <c r="B56" s="286"/>
      <c r="C56" s="286"/>
      <c r="D56" s="286"/>
      <c r="E56" s="31"/>
      <c r="F56" s="32"/>
      <c r="G56" s="33" t="s">
        <v>41</v>
      </c>
      <c r="H56" s="42"/>
      <c r="I56" s="41"/>
      <c r="J56" s="43"/>
      <c r="K56" s="55"/>
      <c r="L56" s="89"/>
      <c r="M56" s="89"/>
      <c r="N56" s="80"/>
      <c r="O56" s="80"/>
      <c r="P56" s="80"/>
      <c r="Q56" s="80"/>
      <c r="R56" s="80"/>
    </row>
    <row r="57" spans="1:18" ht="12" customHeight="1" thickBot="1">
      <c r="A57" s="287">
        <v>24</v>
      </c>
      <c r="B57" s="288" t="str">
        <f>VLOOKUP(A57,'пр.взв.'!B26:G153,2,FALSE)</f>
        <v>КОЛДАЕВ Виктор Алексеевич</v>
      </c>
      <c r="C57" s="288" t="str">
        <f>VLOOKUP(A57,'пр.взв.'!B26:G153,3,FALSE)</f>
        <v>16.03.88 кмс</v>
      </c>
      <c r="D57" s="288" t="str">
        <f>VLOOKUP(A57,'пр.взв.'!B26:G153,4,FALSE)</f>
        <v>УВД по Оренбургской обл.</v>
      </c>
      <c r="E57" s="87"/>
      <c r="F57" s="31"/>
      <c r="G57" s="34" t="s">
        <v>194</v>
      </c>
      <c r="H57" s="48"/>
      <c r="I57" s="42"/>
      <c r="J57" s="43"/>
      <c r="K57" s="55"/>
      <c r="L57" s="89"/>
      <c r="M57" s="89"/>
      <c r="N57" s="80"/>
      <c r="O57" s="80"/>
      <c r="P57" s="80"/>
      <c r="Q57" s="80"/>
      <c r="R57" s="80"/>
    </row>
    <row r="58" spans="1:18" ht="12" customHeight="1">
      <c r="A58" s="283"/>
      <c r="B58" s="289"/>
      <c r="C58" s="289"/>
      <c r="D58" s="289"/>
      <c r="E58" s="33" t="s">
        <v>57</v>
      </c>
      <c r="F58" s="47"/>
      <c r="G58" s="31"/>
      <c r="H58" s="49"/>
      <c r="I58" s="43"/>
      <c r="J58" s="42"/>
      <c r="K58" s="55"/>
      <c r="L58" s="89"/>
      <c r="M58" s="89"/>
      <c r="N58" s="80"/>
      <c r="O58" s="80"/>
      <c r="P58" s="80"/>
      <c r="Q58" s="80"/>
      <c r="R58" s="80"/>
    </row>
    <row r="59" spans="1:18" ht="12" customHeight="1" thickBot="1">
      <c r="A59" s="283">
        <v>56</v>
      </c>
      <c r="B59" s="285" t="e">
        <f>VLOOKUP(A59,'пр.взв.'!B28:G155,2,FALSE)</f>
        <v>#N/A</v>
      </c>
      <c r="C59" s="285" t="e">
        <f>VLOOKUP(A59,'пр.взв.'!B28:G155,3,FALSE)</f>
        <v>#N/A</v>
      </c>
      <c r="D59" s="285" t="e">
        <f>VLOOKUP(A59,'пр.взв.'!B28:G155,4,FALSE)</f>
        <v>#N/A</v>
      </c>
      <c r="E59" s="34"/>
      <c r="F59" s="31"/>
      <c r="G59" s="31"/>
      <c r="H59" s="50"/>
      <c r="I59" s="43"/>
      <c r="J59" s="41"/>
      <c r="K59" s="95"/>
      <c r="L59" s="87"/>
      <c r="M59" s="87"/>
      <c r="N59" s="79"/>
      <c r="O59" s="79"/>
      <c r="P59" s="79"/>
      <c r="Q59" s="79"/>
      <c r="R59" s="79"/>
    </row>
    <row r="60" spans="1:18" ht="12" customHeight="1" thickBot="1">
      <c r="A60" s="284"/>
      <c r="B60" s="286"/>
      <c r="C60" s="286"/>
      <c r="D60" s="286"/>
      <c r="E60" s="31"/>
      <c r="F60" s="31"/>
      <c r="G60" s="32"/>
      <c r="H60" s="43"/>
      <c r="I60" s="33" t="s">
        <v>65</v>
      </c>
      <c r="J60" s="53"/>
      <c r="K60" s="55"/>
      <c r="L60" s="89"/>
      <c r="M60" s="89"/>
      <c r="N60" s="80"/>
      <c r="O60" s="80"/>
      <c r="P60" s="80"/>
      <c r="Q60" s="80"/>
      <c r="R60" s="80"/>
    </row>
    <row r="61" spans="1:18" ht="12" customHeight="1" thickBot="1">
      <c r="A61" s="287">
        <v>16</v>
      </c>
      <c r="B61" s="288" t="str">
        <f>VLOOKUP(A61,'пр.взв.'!B30:G157,2,FALSE)</f>
        <v>ГАДЖИЕВ Рустам Юсупович </v>
      </c>
      <c r="C61" s="288" t="str">
        <f>VLOOKUP(A61,'пр.взв.'!B30:G157,3,FALSE)</f>
        <v>22.06.81 мс</v>
      </c>
      <c r="D61" s="288" t="str">
        <f>VLOOKUP(A61,'пр.взв.'!B30:G157,4,FALSE)</f>
        <v>МВД по Р. Дагестан</v>
      </c>
      <c r="E61" s="87"/>
      <c r="F61" s="87"/>
      <c r="G61" s="31"/>
      <c r="H61" s="41"/>
      <c r="I61" s="34" t="s">
        <v>194</v>
      </c>
      <c r="J61" s="43"/>
      <c r="K61" s="89"/>
      <c r="L61" s="89"/>
      <c r="M61" s="89"/>
      <c r="N61" s="80"/>
      <c r="O61" s="80"/>
      <c r="P61" s="80"/>
      <c r="Q61" s="80"/>
      <c r="R61" s="80"/>
    </row>
    <row r="62" spans="1:18" ht="12" customHeight="1">
      <c r="A62" s="283"/>
      <c r="B62" s="289"/>
      <c r="C62" s="289"/>
      <c r="D62" s="289"/>
      <c r="E62" s="33" t="s">
        <v>49</v>
      </c>
      <c r="F62" s="31"/>
      <c r="G62" s="31"/>
      <c r="H62" s="51"/>
      <c r="I62" s="88"/>
      <c r="J62" s="89"/>
      <c r="K62" s="89"/>
      <c r="L62" s="89"/>
      <c r="M62" s="89"/>
      <c r="N62" s="80"/>
      <c r="O62" s="80"/>
      <c r="P62" s="80"/>
      <c r="Q62" s="80"/>
      <c r="R62" s="80"/>
    </row>
    <row r="63" spans="1:9" ht="12" customHeight="1" thickBot="1">
      <c r="A63" s="283">
        <v>48</v>
      </c>
      <c r="B63" s="285" t="e">
        <f>VLOOKUP(A63,'пр.взв.'!B32:G159,2,FALSE)</f>
        <v>#N/A</v>
      </c>
      <c r="C63" s="285" t="e">
        <f>VLOOKUP(A63,'пр.взв.'!B32:G159,3,FALSE)</f>
        <v>#N/A</v>
      </c>
      <c r="D63" s="285" t="e">
        <f>VLOOKUP(A63,'пр.взв.'!B32:G159,4,FALSE)</f>
        <v>#N/A</v>
      </c>
      <c r="E63" s="34"/>
      <c r="F63" s="45"/>
      <c r="G63" s="31"/>
      <c r="H63" s="50"/>
      <c r="I63" s="91"/>
    </row>
    <row r="64" spans="1:18" ht="12" customHeight="1" thickBot="1">
      <c r="A64" s="284"/>
      <c r="B64" s="286"/>
      <c r="C64" s="286"/>
      <c r="D64" s="286"/>
      <c r="E64" s="31"/>
      <c r="F64" s="32"/>
      <c r="G64" s="33" t="s">
        <v>65</v>
      </c>
      <c r="H64" s="52"/>
      <c r="I64" s="88"/>
      <c r="J64" s="107" t="str">
        <f>HYPERLINK('[1]реквизиты'!$A$6)</f>
        <v>Гл. судья, судья МК</v>
      </c>
      <c r="L64" s="20"/>
      <c r="M64" s="108"/>
      <c r="N64" s="108"/>
      <c r="O64" s="108"/>
      <c r="P64" s="110" t="str">
        <f>HYPERLINK('[1]реквизиты'!$G$6)</f>
        <v>Ф.М. Зезюлин</v>
      </c>
      <c r="Q64" s="20"/>
      <c r="R64" s="80"/>
    </row>
    <row r="65" spans="1:18" ht="12" customHeight="1" thickBot="1">
      <c r="A65" s="287">
        <v>32</v>
      </c>
      <c r="B65" s="288" t="str">
        <f>VLOOKUP(A65,'пр.взв.'!B34:G161,2,FALSE)</f>
        <v>РАХМАТУЛЛИН Раис Халитович</v>
      </c>
      <c r="C65" s="288" t="str">
        <f>VLOOKUP(A65,'пр.взв.'!B34:G161,3,FALSE)</f>
        <v>23.05.75 змс</v>
      </c>
      <c r="D65" s="288" t="str">
        <f>VLOOKUP(A65,'пр.взв.'!B34:G161,4,FALSE)</f>
        <v>ГУВД по Нижегородской обл.</v>
      </c>
      <c r="E65" s="87"/>
      <c r="F65" s="31"/>
      <c r="G65" s="34" t="s">
        <v>194</v>
      </c>
      <c r="H65" s="46"/>
      <c r="I65" s="91"/>
      <c r="J65" s="20"/>
      <c r="L65" s="20"/>
      <c r="M65" s="108"/>
      <c r="N65" s="108"/>
      <c r="O65" s="108"/>
      <c r="P65" s="111" t="str">
        <f>HYPERLINK('[1]реквизиты'!$G$7)</f>
        <v>/г. Владимир/</v>
      </c>
      <c r="Q65" s="20"/>
      <c r="R65" s="79"/>
    </row>
    <row r="66" spans="1:18" ht="12" customHeight="1">
      <c r="A66" s="283"/>
      <c r="B66" s="289"/>
      <c r="C66" s="289"/>
      <c r="D66" s="289"/>
      <c r="E66" s="33" t="s">
        <v>65</v>
      </c>
      <c r="F66" s="47"/>
      <c r="G66" s="31"/>
      <c r="H66" s="40"/>
      <c r="I66" s="88"/>
      <c r="J66" s="20"/>
      <c r="L66" s="20"/>
      <c r="M66" s="108"/>
      <c r="N66" s="108"/>
      <c r="O66" s="108"/>
      <c r="P66" s="20"/>
      <c r="Q66" s="20"/>
      <c r="R66" s="80"/>
    </row>
    <row r="67" spans="1:18" ht="12" customHeight="1" thickBot="1">
      <c r="A67" s="283">
        <v>64</v>
      </c>
      <c r="B67" s="285" t="e">
        <f>VLOOKUP(A67,'пр.взв.'!B36:G163,2,FALSE)</f>
        <v>#N/A</v>
      </c>
      <c r="C67" s="285" t="e">
        <f>VLOOKUP(A67,'пр.взв.'!B36:G163,3,FALSE)</f>
        <v>#N/A</v>
      </c>
      <c r="D67" s="285" t="e">
        <f>VLOOKUP(A67,'пр.взв.'!B36:G163,4,FALSE)</f>
        <v>#N/A</v>
      </c>
      <c r="E67" s="34"/>
      <c r="F67" s="31"/>
      <c r="G67" s="31"/>
      <c r="H67" s="21">
        <f>HYPERLINK('[1]реквизиты'!$A$20)</f>
      </c>
      <c r="I67" s="26"/>
      <c r="J67" s="107" t="str">
        <f>HYPERLINK('[1]реквизиты'!$A$8)</f>
        <v>Гл. секретарь, судья МК</v>
      </c>
      <c r="L67" s="20"/>
      <c r="M67" s="108"/>
      <c r="N67" s="108"/>
      <c r="O67" s="108"/>
      <c r="P67" s="110" t="str">
        <f>HYPERLINK('[1]реквизиты'!$G$8)</f>
        <v>Н.Ю. Глушкова</v>
      </c>
      <c r="Q67" s="20"/>
      <c r="R67" s="80"/>
    </row>
    <row r="68" spans="1:18" ht="12" customHeight="1" thickBot="1">
      <c r="A68" s="284"/>
      <c r="B68" s="286"/>
      <c r="C68" s="286"/>
      <c r="D68" s="286"/>
      <c r="E68" s="31"/>
      <c r="F68" s="31"/>
      <c r="G68" s="31"/>
      <c r="H68" s="40"/>
      <c r="I68" s="88"/>
      <c r="J68" s="89"/>
      <c r="K68" s="20"/>
      <c r="L68" s="20"/>
      <c r="M68" s="20"/>
      <c r="N68" s="108"/>
      <c r="O68" s="108"/>
      <c r="P68" s="111" t="str">
        <f>HYPERLINK('[1]реквизиты'!$G$9)</f>
        <v>/г. Рязань/</v>
      </c>
      <c r="Q68" s="20"/>
      <c r="R68" s="79"/>
    </row>
    <row r="69" spans="1:18" ht="6.75" customHeight="1">
      <c r="A69" s="79"/>
      <c r="B69" s="79"/>
      <c r="C69" s="79"/>
      <c r="D69" s="79"/>
      <c r="E69" s="79"/>
      <c r="F69" s="79"/>
      <c r="G69" s="79"/>
      <c r="H69" s="79"/>
      <c r="I69" s="79"/>
      <c r="J69" s="97"/>
      <c r="K69" s="97"/>
      <c r="L69" s="97"/>
      <c r="M69" s="97"/>
      <c r="N69" s="97"/>
      <c r="O69" s="97"/>
      <c r="P69" s="97"/>
      <c r="Q69" s="97"/>
      <c r="R69" s="79"/>
    </row>
    <row r="70" spans="1:18" ht="12" customHeight="1">
      <c r="A70" s="79"/>
      <c r="B70" s="79"/>
      <c r="C70" s="79"/>
      <c r="D70" s="79"/>
      <c r="E70" s="79"/>
      <c r="F70" s="79"/>
      <c r="G70" s="79"/>
      <c r="H70" s="23">
        <f>HYPERLINK('[1]реквизиты'!$A$22)</f>
      </c>
      <c r="I70" s="26"/>
      <c r="J70" s="26"/>
      <c r="K70" s="26"/>
      <c r="L70" s="85"/>
      <c r="M70" s="85"/>
      <c r="N70" s="85"/>
      <c r="O70" s="85"/>
      <c r="P70" s="85"/>
      <c r="Q70" s="22">
        <f>HYPERLINK('[1]реквизиты'!$G$22)</f>
      </c>
      <c r="R70" s="80"/>
    </row>
    <row r="71" spans="1:18" ht="12" customHeight="1">
      <c r="A71" s="80"/>
      <c r="B71" s="80"/>
      <c r="C71" s="80"/>
      <c r="D71" s="80"/>
      <c r="E71" s="80"/>
      <c r="F71" s="80"/>
      <c r="G71" s="80"/>
      <c r="H71" s="80"/>
      <c r="I71" s="80"/>
      <c r="J71" s="85"/>
      <c r="K71" s="85"/>
      <c r="L71" s="85"/>
      <c r="M71" s="85"/>
      <c r="N71" s="85"/>
      <c r="O71" s="85"/>
      <c r="P71" s="24">
        <f>HYPERLINK('[1]реквизиты'!$G$23)</f>
      </c>
      <c r="Q71" s="97"/>
      <c r="R71" s="79"/>
    </row>
    <row r="72" spans="10:17" ht="12" customHeight="1">
      <c r="J72" s="7"/>
      <c r="K72" s="7"/>
      <c r="L72" s="7"/>
      <c r="M72" s="7"/>
      <c r="N72" s="7"/>
      <c r="O72" s="7"/>
      <c r="P72" s="7"/>
      <c r="Q72" s="7"/>
    </row>
    <row r="73" spans="10:17" ht="12" customHeight="1">
      <c r="J73" s="7"/>
      <c r="K73" s="7"/>
      <c r="L73" s="7"/>
      <c r="M73" s="7"/>
      <c r="N73" s="7"/>
      <c r="O73" s="7"/>
      <c r="P73" s="7"/>
      <c r="Q73" s="7"/>
    </row>
    <row r="74" spans="10:17" ht="12" customHeight="1">
      <c r="J74" s="7"/>
      <c r="K74" s="7"/>
      <c r="L74" s="7"/>
      <c r="M74" s="7"/>
      <c r="N74" s="7"/>
      <c r="O74" s="7"/>
      <c r="P74" s="7"/>
      <c r="Q74" s="7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mergeCells count="134">
    <mergeCell ref="Q6:R7"/>
    <mergeCell ref="E3:N3"/>
    <mergeCell ref="P3:R4"/>
    <mergeCell ref="A6:A7"/>
    <mergeCell ref="B6:B7"/>
    <mergeCell ref="C6:C7"/>
    <mergeCell ref="D6:D7"/>
    <mergeCell ref="A4:A5"/>
    <mergeCell ref="B4:B5"/>
    <mergeCell ref="C4:C5"/>
    <mergeCell ref="D4:D5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A61:A62"/>
    <mergeCell ref="B61:B62"/>
    <mergeCell ref="C61:C62"/>
    <mergeCell ref="D61:D62"/>
    <mergeCell ref="D65:D66"/>
    <mergeCell ref="A63:A64"/>
    <mergeCell ref="B63:B64"/>
    <mergeCell ref="C63:C64"/>
    <mergeCell ref="D63:D64"/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AQ80"/>
  <sheetViews>
    <sheetView workbookViewId="0" topLeftCell="A1">
      <selection activeCell="J64" sqref="J64:R68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5.421875" style="0" customWidth="1"/>
    <col min="4" max="4" width="11.14062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307" t="s">
        <v>30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129"/>
      <c r="T1" s="106"/>
      <c r="U1" s="106"/>
      <c r="V1" s="106"/>
      <c r="W1" s="106"/>
      <c r="X1" s="106"/>
    </row>
    <row r="2" spans="2:19" ht="26.25" customHeight="1" thickBot="1">
      <c r="B2" s="75"/>
      <c r="C2" s="295" t="s">
        <v>31</v>
      </c>
      <c r="D2" s="295"/>
      <c r="E2" s="295"/>
      <c r="F2" s="295"/>
      <c r="G2" s="295"/>
      <c r="H2" s="344"/>
      <c r="I2" s="308" t="str">
        <f>HYPERLINK('[1]реквизиты'!$A$2)</f>
        <v>Чемпионат МВД России по САМОЗАЩИТЕ БЕЗ ОРУЖИЯ, среди МВД, ГУВД, УВД по субъектам РФ</v>
      </c>
      <c r="J2" s="309"/>
      <c r="K2" s="309"/>
      <c r="L2" s="309"/>
      <c r="M2" s="309"/>
      <c r="N2" s="309"/>
      <c r="O2" s="309"/>
      <c r="P2" s="309"/>
      <c r="Q2" s="309"/>
      <c r="R2" s="310"/>
      <c r="S2" s="130"/>
    </row>
    <row r="3" spans="1:20" ht="10.5" customHeight="1" thickBot="1">
      <c r="A3" s="102"/>
      <c r="B3" s="102"/>
      <c r="C3" s="86"/>
      <c r="D3" s="30"/>
      <c r="E3" s="312" t="str">
        <f>HYPERLINK('[1]реквизиты'!$A$3)</f>
        <v>11-15 февраля 2010 г.     г. Москва</v>
      </c>
      <c r="F3" s="313"/>
      <c r="G3" s="313"/>
      <c r="H3" s="313"/>
      <c r="I3" s="313"/>
      <c r="J3" s="313"/>
      <c r="K3" s="313"/>
      <c r="L3" s="313"/>
      <c r="M3" s="313"/>
      <c r="N3" s="313"/>
      <c r="O3" s="320" t="str">
        <f>HYPERLINK('пр.взв.'!F3)</f>
        <v>в.к. 90  кг</v>
      </c>
      <c r="P3" s="321"/>
      <c r="Q3" s="321"/>
      <c r="R3" s="321"/>
      <c r="S3" s="7"/>
      <c r="T3" s="72"/>
    </row>
    <row r="4" spans="1:18" ht="12" customHeight="1" thickBot="1">
      <c r="A4" s="287">
        <v>1</v>
      </c>
      <c r="B4" s="300" t="str">
        <f>VLOOKUP(A4,'пр.взв.'!B6:C133,2,FALSE)</f>
        <v>ПОТАПОВ Вячеслав Геннадьевич</v>
      </c>
      <c r="C4" s="300" t="str">
        <f>VLOOKUP(A4,'пр.взв.'!B6:G133,3,FALSE)</f>
        <v>15.05.74 кмс</v>
      </c>
      <c r="D4" s="300" t="str">
        <f>VLOOKUP(A4,'пр.взв.'!B6:E133,4,FALSE)</f>
        <v>ГУВД по Воронежской обл.</v>
      </c>
      <c r="E4" s="87"/>
      <c r="F4" s="87"/>
      <c r="G4" s="35"/>
      <c r="H4" s="74" t="s">
        <v>10</v>
      </c>
      <c r="I4" s="66"/>
      <c r="J4" s="88"/>
      <c r="K4" s="89"/>
      <c r="L4" s="89"/>
      <c r="M4" s="89"/>
      <c r="N4" s="80"/>
      <c r="O4" s="322"/>
      <c r="P4" s="323"/>
      <c r="Q4" s="323"/>
      <c r="R4" s="324"/>
    </row>
    <row r="5" spans="1:18" ht="12" customHeight="1">
      <c r="A5" s="283"/>
      <c r="B5" s="301"/>
      <c r="C5" s="301"/>
      <c r="D5" s="301"/>
      <c r="E5" s="33" t="s">
        <v>66</v>
      </c>
      <c r="F5" s="31"/>
      <c r="G5" s="39"/>
      <c r="H5" s="40"/>
      <c r="I5" s="41"/>
      <c r="J5" s="71"/>
      <c r="K5" s="89"/>
      <c r="L5" s="89"/>
      <c r="M5" s="89"/>
      <c r="N5" s="80"/>
      <c r="O5" s="80"/>
      <c r="P5" s="80"/>
      <c r="Q5" s="80"/>
      <c r="R5" s="80"/>
    </row>
    <row r="6" spans="1:18" ht="12" customHeight="1" thickBot="1">
      <c r="A6" s="283">
        <v>33</v>
      </c>
      <c r="B6" s="289" t="str">
        <f>VLOOKUP(A6,'пр.взв.'!B8:C135,2,FALSE)</f>
        <v>ЛАПШИН Дмитрий Валерьевич</v>
      </c>
      <c r="C6" s="289" t="str">
        <f>VLOOKUP(A6,'пр.взв.'!B8:G135,3,FALSE)</f>
        <v>01.03.80 кмс</v>
      </c>
      <c r="D6" s="289" t="str">
        <f>VLOOKUP(A6,'пр.взв.'!B8:E135,4,FALSE)</f>
        <v>УВД по Калининградской обл.</v>
      </c>
      <c r="E6" s="34" t="s">
        <v>193</v>
      </c>
      <c r="F6" s="45"/>
      <c r="G6" s="31"/>
      <c r="H6" s="46"/>
      <c r="I6" s="43"/>
      <c r="J6" s="88"/>
      <c r="K6" s="89"/>
      <c r="L6" s="8"/>
      <c r="M6" s="8"/>
      <c r="N6" s="90"/>
      <c r="O6" s="90"/>
      <c r="P6" s="90"/>
      <c r="Q6" s="343" t="s">
        <v>26</v>
      </c>
      <c r="R6" s="343"/>
    </row>
    <row r="7" spans="1:18" ht="12" customHeight="1" thickBot="1">
      <c r="A7" s="284"/>
      <c r="B7" s="301"/>
      <c r="C7" s="301"/>
      <c r="D7" s="301"/>
      <c r="E7" s="31"/>
      <c r="F7" s="32"/>
      <c r="G7" s="33" t="s">
        <v>50</v>
      </c>
      <c r="H7" s="42"/>
      <c r="I7" s="41"/>
      <c r="J7" s="91"/>
      <c r="K7" s="87"/>
      <c r="L7" s="96"/>
      <c r="M7" s="8"/>
      <c r="N7" s="90"/>
      <c r="O7" s="90"/>
      <c r="P7" s="90"/>
      <c r="Q7" s="343"/>
      <c r="R7" s="343"/>
    </row>
    <row r="8" spans="1:20" ht="12" customHeight="1" thickBot="1">
      <c r="A8" s="287">
        <v>17</v>
      </c>
      <c r="B8" s="300" t="str">
        <f>VLOOKUP(A8,'пр.взв.'!B10:C137,2,FALSE)</f>
        <v>БИСУЛТАНОВ Адлан Делимбекович</v>
      </c>
      <c r="C8" s="300" t="str">
        <f>VLOOKUP(A8,'пр.взв.'!B10:G137,3,FALSE)</f>
        <v>15.08.89 мс</v>
      </c>
      <c r="D8" s="300" t="str">
        <f>VLOOKUP(A8,'пр.взв.'!B10:E137,4,FALSE)</f>
        <v>ГУВД по Волгоградской обл.</v>
      </c>
      <c r="E8" s="87"/>
      <c r="F8" s="31"/>
      <c r="G8" s="34" t="s">
        <v>194</v>
      </c>
      <c r="H8" s="67"/>
      <c r="I8" s="68"/>
      <c r="J8" s="88"/>
      <c r="K8" s="89"/>
      <c r="L8" s="42"/>
      <c r="M8" s="41"/>
      <c r="N8" s="36">
        <v>13</v>
      </c>
      <c r="O8" s="142"/>
      <c r="P8" s="36"/>
      <c r="Q8" s="37"/>
      <c r="R8" s="38"/>
      <c r="S8" s="18"/>
      <c r="T8" s="18"/>
    </row>
    <row r="9" spans="1:20" ht="12" customHeight="1">
      <c r="A9" s="283"/>
      <c r="B9" s="301"/>
      <c r="C9" s="301"/>
      <c r="D9" s="301"/>
      <c r="E9" s="33" t="s">
        <v>50</v>
      </c>
      <c r="F9" s="47"/>
      <c r="G9" s="31"/>
      <c r="H9" s="40"/>
      <c r="I9" s="69"/>
      <c r="J9" s="43"/>
      <c r="K9" s="89"/>
      <c r="L9" s="40"/>
      <c r="M9" s="43"/>
      <c r="N9" s="143"/>
      <c r="O9" s="37"/>
      <c r="P9" s="144"/>
      <c r="Q9" s="144"/>
      <c r="R9" s="44"/>
      <c r="S9" s="18"/>
      <c r="T9" s="18"/>
    </row>
    <row r="10" spans="1:20" ht="12" customHeight="1" thickBot="1">
      <c r="A10" s="283">
        <v>49</v>
      </c>
      <c r="B10" s="302" t="e">
        <f>VLOOKUP(A10,'пр.взв.'!B12:C139,2,FALSE)</f>
        <v>#N/A</v>
      </c>
      <c r="C10" s="302" t="e">
        <f>VLOOKUP(A10,'пр.взв.'!B12:G139,3,FALSE)</f>
        <v>#N/A</v>
      </c>
      <c r="D10" s="302" t="e">
        <f>VLOOKUP(A10,'пр.взв.'!B12:E139,4,FALSE)</f>
        <v>#N/A</v>
      </c>
      <c r="E10" s="34"/>
      <c r="F10" s="31"/>
      <c r="G10" s="31"/>
      <c r="H10" s="46"/>
      <c r="I10" s="69"/>
      <c r="J10" s="43"/>
      <c r="K10" s="89"/>
      <c r="L10" s="40"/>
      <c r="M10" s="41"/>
      <c r="N10" s="51"/>
      <c r="O10" s="36" t="s">
        <v>54</v>
      </c>
      <c r="P10" s="144"/>
      <c r="Q10" s="144"/>
      <c r="R10" s="44"/>
      <c r="S10" s="18"/>
      <c r="T10" s="18"/>
    </row>
    <row r="11" spans="1:20" ht="12" customHeight="1" thickBot="1">
      <c r="A11" s="284"/>
      <c r="B11" s="303"/>
      <c r="C11" s="303"/>
      <c r="D11" s="303"/>
      <c r="E11" s="31"/>
      <c r="F11" s="31"/>
      <c r="G11" s="32"/>
      <c r="H11" s="43"/>
      <c r="I11" s="92"/>
      <c r="J11" s="88"/>
      <c r="K11" s="89"/>
      <c r="L11" s="40"/>
      <c r="M11" s="40"/>
      <c r="N11" s="52">
        <v>21</v>
      </c>
      <c r="O11" s="164" t="s">
        <v>197</v>
      </c>
      <c r="P11" s="144"/>
      <c r="Q11" s="144"/>
      <c r="R11" s="89"/>
      <c r="S11" s="18"/>
      <c r="T11" s="18"/>
    </row>
    <row r="12" spans="1:20" ht="12" customHeight="1" thickBot="1">
      <c r="A12" s="287">
        <v>9</v>
      </c>
      <c r="B12" s="300" t="str">
        <f>VLOOKUP(A12,'пр.взв.'!B14:C141,2,FALSE)</f>
        <v>МУНКОДУГАРОВ Бато Цыренсамбуевич</v>
      </c>
      <c r="C12" s="300" t="str">
        <f>VLOOKUP(A12,'пр.взв.'!B14:G141,3,FALSE)</f>
        <v>21.07.81 мс</v>
      </c>
      <c r="D12" s="300" t="str">
        <f>VLOOKUP(A12,'пр.взв.'!B14:E141,4,FALSE)</f>
        <v>МВД по Р. Бурятия</v>
      </c>
      <c r="E12" s="87"/>
      <c r="F12" s="87"/>
      <c r="G12" s="31"/>
      <c r="H12" s="41"/>
      <c r="I12" s="33" t="s">
        <v>50</v>
      </c>
      <c r="J12" s="93"/>
      <c r="K12" s="88"/>
      <c r="L12" s="40"/>
      <c r="M12" s="144"/>
      <c r="N12" s="144"/>
      <c r="O12" s="49"/>
      <c r="P12" s="36" t="s">
        <v>50</v>
      </c>
      <c r="Q12" s="144"/>
      <c r="R12" s="88"/>
      <c r="S12" s="18"/>
      <c r="T12" s="18"/>
    </row>
    <row r="13" spans="1:20" ht="12" customHeight="1" thickBot="1">
      <c r="A13" s="283"/>
      <c r="B13" s="301"/>
      <c r="C13" s="301"/>
      <c r="D13" s="301"/>
      <c r="E13" s="33" t="s">
        <v>42</v>
      </c>
      <c r="F13" s="31"/>
      <c r="G13" s="31"/>
      <c r="H13" s="51"/>
      <c r="I13" s="34" t="s">
        <v>194</v>
      </c>
      <c r="J13" s="88"/>
      <c r="K13" s="55"/>
      <c r="L13" s="42"/>
      <c r="M13" s="144"/>
      <c r="N13" s="43"/>
      <c r="O13" s="146">
        <v>17</v>
      </c>
      <c r="P13" s="147" t="s">
        <v>196</v>
      </c>
      <c r="Q13" s="148"/>
      <c r="R13" s="44"/>
      <c r="S13" s="18"/>
      <c r="T13" s="18"/>
    </row>
    <row r="14" spans="1:20" ht="12" customHeight="1" thickBot="1">
      <c r="A14" s="283">
        <v>41</v>
      </c>
      <c r="B14" s="302" t="e">
        <f>VLOOKUP(A14,'пр.взв.'!B16:C143,2,FALSE)</f>
        <v>#N/A</v>
      </c>
      <c r="C14" s="302" t="e">
        <f>VLOOKUP(A14,'пр.взв.'!B16:G143,3,FALSE)</f>
        <v>#N/A</v>
      </c>
      <c r="D14" s="302" t="e">
        <f>VLOOKUP(A14,'пр.взв.'!B16:E143,4,FALSE)</f>
        <v>#N/A</v>
      </c>
      <c r="E14" s="34"/>
      <c r="F14" s="45"/>
      <c r="G14" s="31"/>
      <c r="H14" s="50"/>
      <c r="I14" s="91"/>
      <c r="J14" s="91"/>
      <c r="K14" s="95"/>
      <c r="L14" s="149"/>
      <c r="M14" s="36">
        <v>35</v>
      </c>
      <c r="N14" s="144"/>
      <c r="O14" s="144"/>
      <c r="P14" s="40"/>
      <c r="Q14" s="148"/>
      <c r="R14" s="44"/>
      <c r="S14" s="150"/>
      <c r="T14" s="18"/>
    </row>
    <row r="15" spans="1:20" ht="12" customHeight="1" thickBot="1">
      <c r="A15" s="284"/>
      <c r="B15" s="303"/>
      <c r="C15" s="303"/>
      <c r="D15" s="303"/>
      <c r="E15" s="31"/>
      <c r="F15" s="32"/>
      <c r="G15" s="33" t="s">
        <v>42</v>
      </c>
      <c r="H15" s="52"/>
      <c r="I15" s="88"/>
      <c r="J15" s="88"/>
      <c r="K15" s="55"/>
      <c r="L15" s="42"/>
      <c r="M15" s="143"/>
      <c r="N15" s="36" t="s">
        <v>68</v>
      </c>
      <c r="O15" s="37"/>
      <c r="P15" s="44"/>
      <c r="Q15" s="174" t="s">
        <v>72</v>
      </c>
      <c r="R15" s="44"/>
      <c r="S15" s="150"/>
      <c r="T15" s="18"/>
    </row>
    <row r="16" spans="1:21" ht="12" customHeight="1" thickBot="1">
      <c r="A16" s="287">
        <v>25</v>
      </c>
      <c r="B16" s="300" t="str">
        <f>VLOOKUP(A16,'пр.взв.'!B18:C145,2,FALSE)</f>
        <v>ВАВИЛОВ Алесандр Александрович</v>
      </c>
      <c r="C16" s="300" t="str">
        <f>VLOOKUP(A16,'пр.взв.'!B18:G145,3,FALSE)</f>
        <v>14.12.83 кмс</v>
      </c>
      <c r="D16" s="300" t="str">
        <f>VLOOKUP(A16,'пр.взв.'!B18:E145,4,FALSE)</f>
        <v>ГУВД по Ростовской обл.</v>
      </c>
      <c r="E16" s="87"/>
      <c r="F16" s="31"/>
      <c r="G16" s="34" t="s">
        <v>194</v>
      </c>
      <c r="H16" s="46"/>
      <c r="I16" s="91"/>
      <c r="J16" s="91"/>
      <c r="K16" s="95"/>
      <c r="L16" s="149"/>
      <c r="M16" s="51"/>
      <c r="N16" s="48" t="s">
        <v>194</v>
      </c>
      <c r="O16" s="37"/>
      <c r="P16" s="40"/>
      <c r="Q16" s="151" t="s">
        <v>194</v>
      </c>
      <c r="R16" s="89"/>
      <c r="S16" s="150"/>
      <c r="T16" s="150"/>
      <c r="U16" s="7"/>
    </row>
    <row r="17" spans="1:21" ht="12" customHeight="1">
      <c r="A17" s="283"/>
      <c r="B17" s="301"/>
      <c r="C17" s="301"/>
      <c r="D17" s="301"/>
      <c r="E17" s="33" t="s">
        <v>58</v>
      </c>
      <c r="F17" s="47"/>
      <c r="G17" s="31"/>
      <c r="H17" s="40"/>
      <c r="I17" s="88"/>
      <c r="J17" s="88"/>
      <c r="K17" s="55"/>
      <c r="L17" s="40"/>
      <c r="M17" s="152">
        <v>19</v>
      </c>
      <c r="N17" s="51"/>
      <c r="O17" s="36" t="s">
        <v>68</v>
      </c>
      <c r="P17" s="40"/>
      <c r="Q17" s="153"/>
      <c r="R17" s="89"/>
      <c r="S17" s="150"/>
      <c r="T17" s="150"/>
      <c r="U17" s="7"/>
    </row>
    <row r="18" spans="1:21" ht="12" customHeight="1" thickBot="1">
      <c r="A18" s="283">
        <v>57</v>
      </c>
      <c r="B18" s="302" t="e">
        <f>VLOOKUP(A18,'пр.взв.'!B20:C147,2,FALSE)</f>
        <v>#N/A</v>
      </c>
      <c r="C18" s="302" t="e">
        <f>VLOOKUP(A18,'пр.взв.'!B20:G147,3,FALSE)</f>
        <v>#N/A</v>
      </c>
      <c r="D18" s="302" t="e">
        <f>VLOOKUP(A18,'пр.взв.'!B20:E147,4,FALSE)</f>
        <v>#N/A</v>
      </c>
      <c r="E18" s="34"/>
      <c r="F18" s="31"/>
      <c r="G18" s="31"/>
      <c r="H18" s="46"/>
      <c r="I18" s="91"/>
      <c r="J18" s="91"/>
      <c r="K18" s="95"/>
      <c r="L18" s="149"/>
      <c r="M18" s="142"/>
      <c r="N18" s="52">
        <v>27</v>
      </c>
      <c r="O18" s="145" t="s">
        <v>194</v>
      </c>
      <c r="P18" s="40"/>
      <c r="Q18" s="153"/>
      <c r="R18" s="89"/>
      <c r="S18" s="150"/>
      <c r="T18" s="150"/>
      <c r="U18" s="7"/>
    </row>
    <row r="19" spans="1:21" ht="12" customHeight="1" thickBot="1">
      <c r="A19" s="284"/>
      <c r="B19" s="303"/>
      <c r="C19" s="303"/>
      <c r="D19" s="303"/>
      <c r="E19" s="31"/>
      <c r="F19" s="31"/>
      <c r="G19" s="31"/>
      <c r="H19" s="40"/>
      <c r="I19" s="88"/>
      <c r="J19" s="88"/>
      <c r="K19" s="177" t="s">
        <v>62</v>
      </c>
      <c r="L19" s="154"/>
      <c r="M19" s="144"/>
      <c r="N19" s="144"/>
      <c r="O19" s="49"/>
      <c r="P19" s="175" t="s">
        <v>72</v>
      </c>
      <c r="Q19" s="153"/>
      <c r="R19" s="172">
        <v>39</v>
      </c>
      <c r="S19" s="150"/>
      <c r="T19" s="150"/>
      <c r="U19" s="7"/>
    </row>
    <row r="20" spans="1:21" ht="12" customHeight="1" thickBot="1">
      <c r="A20" s="287">
        <v>5</v>
      </c>
      <c r="B20" s="300" t="str">
        <f>VLOOKUP(A20,'пр.взв.'!B6:C133,2,FALSE)</f>
        <v>НИКИШИН Александр Сергеевич</v>
      </c>
      <c r="C20" s="300" t="str">
        <f>VLOOKUP(A20,'пр.взв.'!B6:G133,3,FALSE)</f>
        <v>28.08.84 кмс</v>
      </c>
      <c r="D20" s="300" t="str">
        <f>VLOOKUP(A20,'пр.взв.'!B6:G133,4,FALSE)</f>
        <v>УВД по Иванорвской обл.</v>
      </c>
      <c r="E20" s="87"/>
      <c r="F20" s="87"/>
      <c r="G20" s="35"/>
      <c r="H20" s="35"/>
      <c r="I20" s="36"/>
      <c r="J20" s="37"/>
      <c r="K20" s="173" t="s">
        <v>194</v>
      </c>
      <c r="L20" s="51"/>
      <c r="M20" s="42"/>
      <c r="N20" s="43"/>
      <c r="O20" s="176">
        <v>39</v>
      </c>
      <c r="P20" s="163" t="s">
        <v>194</v>
      </c>
      <c r="Q20" s="49"/>
      <c r="R20" s="173" t="s">
        <v>194</v>
      </c>
      <c r="S20" s="150"/>
      <c r="T20" s="150"/>
      <c r="U20" s="7"/>
    </row>
    <row r="21" spans="1:21" ht="12" customHeight="1">
      <c r="A21" s="283"/>
      <c r="B21" s="301"/>
      <c r="C21" s="301"/>
      <c r="D21" s="301"/>
      <c r="E21" s="33" t="s">
        <v>70</v>
      </c>
      <c r="F21" s="31"/>
      <c r="G21" s="39"/>
      <c r="H21" s="40"/>
      <c r="I21" s="41"/>
      <c r="J21" s="42"/>
      <c r="K21" s="54"/>
      <c r="L21" s="155"/>
      <c r="M21" s="89"/>
      <c r="N21" s="89"/>
      <c r="O21" s="89"/>
      <c r="P21" s="41"/>
      <c r="Q21" s="156"/>
      <c r="R21" s="87"/>
      <c r="S21" s="150"/>
      <c r="T21" s="150"/>
      <c r="U21" s="7"/>
    </row>
    <row r="22" spans="1:21" ht="12" customHeight="1" thickBot="1">
      <c r="A22" s="283">
        <v>37</v>
      </c>
      <c r="B22" s="289" t="str">
        <f>VLOOKUP(A22,'пр.взв.'!B24:C151,2,FALSE)</f>
        <v>ХАНКИШИЕВ Сеймур Рагилович</v>
      </c>
      <c r="C22" s="289" t="str">
        <f>VLOOKUP(A22,'пр.взв.'!B24:G151,3,FALSE)</f>
        <v>11.06.84 кмс</v>
      </c>
      <c r="D22" s="289" t="str">
        <f>VLOOKUP(A22,'пр.взв.'!B24:E151,4,FALSE)</f>
        <v>УВД по ХМАО-Югра</v>
      </c>
      <c r="E22" s="34" t="s">
        <v>194</v>
      </c>
      <c r="F22" s="45"/>
      <c r="G22" s="31"/>
      <c r="H22" s="46"/>
      <c r="I22" s="43"/>
      <c r="J22" s="41"/>
      <c r="K22" s="95"/>
      <c r="L22" s="156"/>
      <c r="M22" s="87"/>
      <c r="N22" s="87"/>
      <c r="O22" s="87"/>
      <c r="P22" s="44"/>
      <c r="Q22" s="155"/>
      <c r="R22" s="89"/>
      <c r="S22" s="32"/>
      <c r="T22" s="150"/>
      <c r="U22" s="7"/>
    </row>
    <row r="23" spans="1:21" ht="12" customHeight="1" thickBot="1">
      <c r="A23" s="284"/>
      <c r="B23" s="301"/>
      <c r="C23" s="301"/>
      <c r="D23" s="301"/>
      <c r="E23" s="31"/>
      <c r="F23" s="32"/>
      <c r="G23" s="33" t="s">
        <v>54</v>
      </c>
      <c r="H23" s="42"/>
      <c r="I23" s="41"/>
      <c r="J23" s="43"/>
      <c r="K23" s="55"/>
      <c r="L23" s="88"/>
      <c r="M23" s="55"/>
      <c r="N23" s="89"/>
      <c r="O23" s="89"/>
      <c r="P23" s="89"/>
      <c r="Q23" s="161" t="s">
        <v>59</v>
      </c>
      <c r="R23" s="89"/>
      <c r="S23" s="31"/>
      <c r="T23" s="150"/>
      <c r="U23" s="7"/>
    </row>
    <row r="24" spans="1:21" ht="12" customHeight="1" thickBot="1">
      <c r="A24" s="287">
        <v>21</v>
      </c>
      <c r="B24" s="300" t="str">
        <f>VLOOKUP(A24,'пр.взв.'!B26:C153,2,FALSE)</f>
        <v>ПАНАСЕНКОВ Юрий Николаевич</v>
      </c>
      <c r="C24" s="300" t="str">
        <f>VLOOKUP(A24,'пр.взв.'!B26:G153,3,FALSE)</f>
        <v>29.03.87 мс</v>
      </c>
      <c r="D24" s="300" t="str">
        <f>VLOOKUP(A24,'пр.взв.'!B26:E153,4,FALSE)</f>
        <v>УВД по Рязанской обл.</v>
      </c>
      <c r="E24" s="87"/>
      <c r="F24" s="31"/>
      <c r="G24" s="34" t="s">
        <v>194</v>
      </c>
      <c r="H24" s="48"/>
      <c r="I24" s="42"/>
      <c r="J24" s="43"/>
      <c r="K24" s="54"/>
      <c r="L24" s="88"/>
      <c r="M24" s="55"/>
      <c r="N24" s="88"/>
      <c r="O24" s="41"/>
      <c r="P24" s="43"/>
      <c r="Q24" s="42"/>
      <c r="R24" s="44"/>
      <c r="S24" s="150"/>
      <c r="T24" s="150"/>
      <c r="U24" s="7"/>
    </row>
    <row r="25" spans="1:21" ht="12" customHeight="1" thickBot="1">
      <c r="A25" s="283"/>
      <c r="B25" s="301"/>
      <c r="C25" s="301"/>
      <c r="D25" s="301"/>
      <c r="E25" s="33" t="s">
        <v>54</v>
      </c>
      <c r="F25" s="47"/>
      <c r="G25" s="31"/>
      <c r="H25" s="49"/>
      <c r="I25" s="43"/>
      <c r="J25" s="42"/>
      <c r="K25" s="55"/>
      <c r="L25" s="88"/>
      <c r="M25" s="55"/>
      <c r="N25" s="85"/>
      <c r="O25" s="85"/>
      <c r="P25" s="26" t="s">
        <v>25</v>
      </c>
      <c r="Q25" s="85"/>
      <c r="R25" s="85"/>
      <c r="S25" s="7"/>
      <c r="T25" s="7"/>
      <c r="U25" s="7"/>
    </row>
    <row r="26" spans="1:21" ht="12" customHeight="1" thickBot="1">
      <c r="A26" s="283">
        <v>53</v>
      </c>
      <c r="B26" s="302" t="e">
        <f>VLOOKUP(A26,'пр.взв.'!B28:C155,2,FALSE)</f>
        <v>#N/A</v>
      </c>
      <c r="C26" s="302" t="e">
        <f>VLOOKUP(A26,'пр.взв.'!B28:G155,3,FALSE)</f>
        <v>#N/A</v>
      </c>
      <c r="D26" s="302" t="e">
        <f>VLOOKUP(A26,'пр.взв.'!B28:E155,4,FALSE)</f>
        <v>#N/A</v>
      </c>
      <c r="E26" s="34"/>
      <c r="F26" s="31"/>
      <c r="G26" s="31"/>
      <c r="H26" s="50"/>
      <c r="I26" s="43"/>
      <c r="J26" s="41"/>
      <c r="K26" s="95"/>
      <c r="L26" s="91"/>
      <c r="M26" s="95"/>
      <c r="N26" s="325" t="str">
        <f>VLOOKUP(R19,'пр.взв.'!B6:D133,2,FALSE)</f>
        <v>ВОРОНИН Дмитрий Андреевич</v>
      </c>
      <c r="O26" s="326"/>
      <c r="P26" s="326"/>
      <c r="Q26" s="326"/>
      <c r="R26" s="327"/>
      <c r="S26" s="7"/>
      <c r="T26" s="7"/>
      <c r="U26" s="7"/>
    </row>
    <row r="27" spans="1:21" ht="12" customHeight="1" thickBot="1">
      <c r="A27" s="284"/>
      <c r="B27" s="303"/>
      <c r="C27" s="303"/>
      <c r="D27" s="303"/>
      <c r="E27" s="31"/>
      <c r="F27" s="31"/>
      <c r="G27" s="32"/>
      <c r="H27" s="43"/>
      <c r="I27" s="177" t="s">
        <v>62</v>
      </c>
      <c r="J27" s="53"/>
      <c r="K27" s="55"/>
      <c r="L27" s="88"/>
      <c r="M27" s="55"/>
      <c r="N27" s="328"/>
      <c r="O27" s="329"/>
      <c r="P27" s="329"/>
      <c r="Q27" s="329"/>
      <c r="R27" s="330"/>
      <c r="S27" s="7"/>
      <c r="T27" s="7"/>
      <c r="U27" s="7"/>
    </row>
    <row r="28" spans="1:21" ht="12" customHeight="1" thickBot="1">
      <c r="A28" s="287">
        <v>13</v>
      </c>
      <c r="B28" s="300" t="str">
        <f>VLOOKUP(A28,'пр.взв.'!B30:C157,2,FALSE)</f>
        <v>БОЛТКИН Алексей Сергеевич</v>
      </c>
      <c r="C28" s="300" t="str">
        <f>VLOOKUP(A28,'пр.взв.'!B30:G157,3,FALSE)</f>
        <v>05.07.85 мс</v>
      </c>
      <c r="D28" s="300" t="str">
        <f>VLOOKUP(A28,'пр.взв.'!B30:E157,4,FALSE)</f>
        <v>УВД по Мурманской обл.</v>
      </c>
      <c r="E28" s="87"/>
      <c r="F28" s="87"/>
      <c r="G28" s="31"/>
      <c r="H28" s="41"/>
      <c r="I28" s="173" t="s">
        <v>194</v>
      </c>
      <c r="J28" s="43"/>
      <c r="K28" s="88"/>
      <c r="L28" s="88"/>
      <c r="M28" s="55"/>
      <c r="N28" s="15"/>
      <c r="O28" s="85"/>
      <c r="P28" s="77"/>
      <c r="Q28" s="15"/>
      <c r="R28" s="44"/>
      <c r="S28" s="7"/>
      <c r="T28" s="7"/>
      <c r="U28" s="7"/>
    </row>
    <row r="29" spans="1:21" ht="12" customHeight="1">
      <c r="A29" s="283"/>
      <c r="B29" s="301"/>
      <c r="C29" s="301"/>
      <c r="D29" s="301"/>
      <c r="E29" s="33" t="s">
        <v>46</v>
      </c>
      <c r="F29" s="31"/>
      <c r="G29" s="31"/>
      <c r="H29" s="51"/>
      <c r="I29" s="88"/>
      <c r="J29" s="89"/>
      <c r="K29" s="89"/>
      <c r="L29" s="88"/>
      <c r="M29" s="55"/>
      <c r="N29" s="85"/>
      <c r="P29" s="17"/>
      <c r="Q29" s="15"/>
      <c r="R29" s="44"/>
      <c r="S29" s="7"/>
      <c r="T29" s="7"/>
      <c r="U29" s="7"/>
    </row>
    <row r="30" spans="1:21" ht="12" customHeight="1" thickBot="1">
      <c r="A30" s="283">
        <v>45</v>
      </c>
      <c r="B30" s="302" t="e">
        <f>VLOOKUP(A30,'пр.взв.'!B32:C159,2,FALSE)</f>
        <v>#N/A</v>
      </c>
      <c r="C30" s="302" t="e">
        <f>VLOOKUP(A30,'пр.взв.'!B32:G159,3,FALSE)</f>
        <v>#N/A</v>
      </c>
      <c r="D30" s="302" t="e">
        <f>VLOOKUP(A30,'пр.взв.'!B32:E159,4,FALSE)</f>
        <v>#N/A</v>
      </c>
      <c r="E30" s="34"/>
      <c r="F30" s="45"/>
      <c r="G30" s="31"/>
      <c r="H30" s="50"/>
      <c r="I30" s="91"/>
      <c r="J30" s="87"/>
      <c r="K30" s="87"/>
      <c r="L30" s="91"/>
      <c r="M30" s="95"/>
      <c r="N30" s="85"/>
      <c r="O30" s="85"/>
      <c r="P30" s="26" t="s">
        <v>28</v>
      </c>
      <c r="Q30" s="80"/>
      <c r="R30" s="80"/>
      <c r="S30" s="7"/>
      <c r="T30" s="7"/>
      <c r="U30" s="7"/>
    </row>
    <row r="31" spans="1:21" ht="12" customHeight="1" thickBot="1">
      <c r="A31" s="284"/>
      <c r="B31" s="303"/>
      <c r="C31" s="303"/>
      <c r="D31" s="303"/>
      <c r="E31" s="31"/>
      <c r="F31" s="32"/>
      <c r="G31" s="177" t="s">
        <v>62</v>
      </c>
      <c r="H31" s="52"/>
      <c r="I31" s="88"/>
      <c r="J31" s="89"/>
      <c r="K31" s="89"/>
      <c r="L31" s="88"/>
      <c r="M31" s="122">
        <v>32</v>
      </c>
      <c r="N31" s="85"/>
      <c r="O31" s="85"/>
      <c r="P31" s="80"/>
      <c r="Q31" s="80"/>
      <c r="R31" s="80"/>
      <c r="S31" s="7"/>
      <c r="T31" s="7"/>
      <c r="U31" s="7"/>
    </row>
    <row r="32" spans="1:21" ht="12" customHeight="1" thickBot="1">
      <c r="A32" s="349">
        <v>29</v>
      </c>
      <c r="B32" s="300" t="str">
        <f>VLOOKUP(A32,'пр.взв.'!B34:C161,2,FALSE)</f>
        <v>ЗОТОВ Виктор Андреевич</v>
      </c>
      <c r="C32" s="300" t="str">
        <f>VLOOKUP(A32,'пр.взв.'!B34:G161,3,FALSE)</f>
        <v>17.12.85 мс</v>
      </c>
      <c r="D32" s="300" t="str">
        <f>VLOOKUP(A32,'пр.взв.'!B34:E161,4,FALSE)</f>
        <v>МВД по Р. Башкортостан</v>
      </c>
      <c r="E32" s="87"/>
      <c r="F32" s="31"/>
      <c r="G32" s="173" t="s">
        <v>194</v>
      </c>
      <c r="H32" s="46"/>
      <c r="I32" s="91"/>
      <c r="J32" s="87"/>
      <c r="K32" s="87"/>
      <c r="L32" s="91"/>
      <c r="M32" s="95"/>
      <c r="N32" s="337" t="str">
        <f>VLOOKUP(M31,'пр.взв.'!B7:D147,2,FALSE)</f>
        <v>РАХМАТУЛЛИН Раис Халитович</v>
      </c>
      <c r="O32" s="338"/>
      <c r="P32" s="338"/>
      <c r="Q32" s="338"/>
      <c r="R32" s="339"/>
      <c r="S32" s="7"/>
      <c r="T32" s="7"/>
      <c r="U32" s="7"/>
    </row>
    <row r="33" spans="1:19" ht="12" customHeight="1" thickBot="1">
      <c r="A33" s="347"/>
      <c r="B33" s="301"/>
      <c r="C33" s="301"/>
      <c r="D33" s="301"/>
      <c r="E33" s="177" t="s">
        <v>62</v>
      </c>
      <c r="F33" s="47"/>
      <c r="G33" s="31"/>
      <c r="H33" s="40"/>
      <c r="I33" s="88"/>
      <c r="J33" s="89"/>
      <c r="K33" s="89"/>
      <c r="L33" s="88"/>
      <c r="M33" s="55"/>
      <c r="N33" s="340"/>
      <c r="O33" s="341"/>
      <c r="P33" s="341"/>
      <c r="Q33" s="341"/>
      <c r="R33" s="342"/>
      <c r="S33" s="7"/>
    </row>
    <row r="34" spans="1:18" ht="12" customHeight="1" thickBot="1">
      <c r="A34" s="283">
        <v>61</v>
      </c>
      <c r="B34" s="298" t="e">
        <f>VLOOKUP(A34,'пр.взв.'!B36:C163,2,FALSE)</f>
        <v>#N/A</v>
      </c>
      <c r="C34" s="298" t="e">
        <f>VLOOKUP(A34,'пр.взв.'!B36:G163,3,FALSE)</f>
        <v>#N/A</v>
      </c>
      <c r="D34" s="298" t="e">
        <f>VLOOKUP(A34,'пр.взв.'!B36:E163,4,FALSE)</f>
        <v>#N/A</v>
      </c>
      <c r="E34" s="173"/>
      <c r="F34" s="31"/>
      <c r="G34" s="31"/>
      <c r="H34" s="46"/>
      <c r="I34" s="91"/>
      <c r="J34" s="87"/>
      <c r="K34" s="87"/>
      <c r="L34" s="91"/>
      <c r="M34" s="95"/>
      <c r="N34" s="97"/>
      <c r="O34" s="97"/>
      <c r="P34" s="79"/>
      <c r="Q34" s="79"/>
      <c r="R34" s="79"/>
    </row>
    <row r="35" spans="1:18" ht="12" customHeight="1" thickBot="1">
      <c r="A35" s="284"/>
      <c r="B35" s="299"/>
      <c r="C35" s="299"/>
      <c r="D35" s="299"/>
      <c r="E35" s="31"/>
      <c r="F35" s="31"/>
      <c r="G35" s="31"/>
      <c r="H35" s="40"/>
      <c r="I35" s="88"/>
      <c r="J35" s="89"/>
      <c r="K35" s="89"/>
      <c r="L35" s="88"/>
      <c r="M35" s="167">
        <v>3</v>
      </c>
      <c r="N35" s="85"/>
      <c r="O35" s="85"/>
      <c r="P35" s="80"/>
      <c r="Q35" s="80"/>
      <c r="R35" s="80"/>
    </row>
    <row r="36" spans="1:18" ht="6" customHeight="1" thickBot="1">
      <c r="A36" s="73"/>
      <c r="B36" s="78"/>
      <c r="C36" s="78"/>
      <c r="D36" s="79"/>
      <c r="E36" s="31"/>
      <c r="F36" s="31"/>
      <c r="G36" s="31"/>
      <c r="H36" s="88"/>
      <c r="I36" s="43"/>
      <c r="J36" s="89"/>
      <c r="K36" s="89"/>
      <c r="L36" s="88"/>
      <c r="M36" s="168"/>
      <c r="N36" s="85"/>
      <c r="O36" s="85"/>
      <c r="P36" s="80"/>
      <c r="Q36" s="80"/>
      <c r="R36" s="80"/>
    </row>
    <row r="37" spans="1:18" ht="12" customHeight="1" thickBot="1">
      <c r="A37" s="345">
        <v>3</v>
      </c>
      <c r="B37" s="300" t="str">
        <f>VLOOKUP(A37,'пр.взв.'!B6:G133,2,FALSE)</f>
        <v>ГЛАДКИХ Александр Вячеславович</v>
      </c>
      <c r="C37" s="300" t="str">
        <f>VLOOKUP(A37,'пр.взв.'!B6:G133,3,FALSE)</f>
        <v>02.05.86 мс</v>
      </c>
      <c r="D37" s="300" t="str">
        <f>VLOOKUP(A37,'пр.взв.'!B6:G133,4,FALSE)</f>
        <v>УВД по Брянской обл.</v>
      </c>
      <c r="E37" s="87"/>
      <c r="F37" s="87"/>
      <c r="G37" s="35"/>
      <c r="H37" s="89"/>
      <c r="I37" s="66"/>
      <c r="J37" s="88"/>
      <c r="K37" s="89"/>
      <c r="L37" s="88"/>
      <c r="M37" s="169" t="s">
        <v>194</v>
      </c>
      <c r="N37" s="85"/>
      <c r="O37" s="85"/>
      <c r="P37" s="80"/>
      <c r="Q37" s="80"/>
      <c r="R37" s="80"/>
    </row>
    <row r="38" spans="1:13" ht="12" customHeight="1">
      <c r="A38" s="346"/>
      <c r="B38" s="301"/>
      <c r="C38" s="301"/>
      <c r="D38" s="301"/>
      <c r="E38" s="170" t="s">
        <v>36</v>
      </c>
      <c r="F38" s="31"/>
      <c r="G38" s="39"/>
      <c r="H38" s="40"/>
      <c r="I38" s="41"/>
      <c r="J38" s="71"/>
      <c r="K38" s="89"/>
      <c r="L38" s="88"/>
      <c r="M38" s="55"/>
    </row>
    <row r="39" spans="1:43" ht="12" customHeight="1" thickBot="1">
      <c r="A39" s="283">
        <v>35</v>
      </c>
      <c r="B39" s="289" t="str">
        <f>VLOOKUP(A39,'пр.взв.'!B8:G135,2,FALSE)</f>
        <v>МЕТРОЩЕНКО Олег Игоревич</v>
      </c>
      <c r="C39" s="289" t="str">
        <f>VLOOKUP(A39,'пр.взв.'!B8:G135,3,FALSE)</f>
        <v>01.11.78 мс</v>
      </c>
      <c r="D39" s="289" t="str">
        <f>VLOOKUP(A39,'пр.взв.'!B8:G135,4,FALSE)</f>
        <v>УВД по ЯНАО</v>
      </c>
      <c r="E39" s="171" t="s">
        <v>194</v>
      </c>
      <c r="F39" s="45"/>
      <c r="G39" s="31"/>
      <c r="H39" s="46"/>
      <c r="I39" s="43"/>
      <c r="J39" s="88"/>
      <c r="K39" s="89"/>
      <c r="L39" s="88"/>
      <c r="M39" s="122">
        <v>3</v>
      </c>
      <c r="N39" s="85"/>
      <c r="O39" s="85"/>
      <c r="P39" s="80"/>
      <c r="Q39" s="80"/>
      <c r="R39" s="80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12" customHeight="1" thickBot="1">
      <c r="A40" s="284"/>
      <c r="B40" s="301"/>
      <c r="C40" s="301"/>
      <c r="D40" s="301"/>
      <c r="E40" s="31"/>
      <c r="F40" s="32"/>
      <c r="G40" s="170" t="s">
        <v>36</v>
      </c>
      <c r="H40" s="42"/>
      <c r="I40" s="41"/>
      <c r="J40" s="91"/>
      <c r="K40" s="87"/>
      <c r="L40" s="91"/>
      <c r="M40" s="95"/>
      <c r="N40" s="331" t="str">
        <f>VLOOKUP(M39,'пр.взв.'!B7:D155,2,FALSE)</f>
        <v>ГЛАДКИХ Александр Вячеславович</v>
      </c>
      <c r="O40" s="332"/>
      <c r="P40" s="332"/>
      <c r="Q40" s="332"/>
      <c r="R40" s="333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12" customHeight="1" thickBot="1">
      <c r="A41" s="287">
        <v>19</v>
      </c>
      <c r="B41" s="300" t="str">
        <f>VLOOKUP(A41,'пр.взв.'!B10:G137,2,FALSE)</f>
        <v>БУШУЕВ Евгений Викторович</v>
      </c>
      <c r="C41" s="300">
        <f>VLOOKUP(A41,'пр.взв.'!B10:G137,3,FALSE)</f>
        <v>29935</v>
      </c>
      <c r="D41" s="300" t="str">
        <f>VLOOKUP(A41,'пр.взв.'!B10:G137,4,FALSE)</f>
        <v>МВД по Р. Хакасия</v>
      </c>
      <c r="E41" s="87"/>
      <c r="F41" s="31"/>
      <c r="G41" s="171" t="s">
        <v>194</v>
      </c>
      <c r="H41" s="67"/>
      <c r="I41" s="68"/>
      <c r="J41" s="88"/>
      <c r="K41" s="89"/>
      <c r="L41" s="88"/>
      <c r="M41" s="55"/>
      <c r="N41" s="334"/>
      <c r="O41" s="335"/>
      <c r="P41" s="335"/>
      <c r="Q41" s="335"/>
      <c r="R41" s="336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12" customHeight="1">
      <c r="A42" s="283"/>
      <c r="B42" s="301"/>
      <c r="C42" s="301"/>
      <c r="D42" s="301"/>
      <c r="E42" s="33" t="s">
        <v>52</v>
      </c>
      <c r="F42" s="47"/>
      <c r="G42" s="31"/>
      <c r="H42" s="40"/>
      <c r="I42" s="69"/>
      <c r="J42" s="43"/>
      <c r="K42" s="89"/>
      <c r="L42" s="88"/>
      <c r="M42" s="55"/>
      <c r="N42" s="15"/>
      <c r="O42" s="85"/>
      <c r="P42" s="77"/>
      <c r="Q42" s="15"/>
      <c r="R42" s="44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12" customHeight="1" thickBot="1">
      <c r="A43" s="283">
        <v>51</v>
      </c>
      <c r="B43" s="302" t="e">
        <f>VLOOKUP(A43,'пр.взв.'!B12:G139,2,FALSE)</f>
        <v>#N/A</v>
      </c>
      <c r="C43" s="302" t="e">
        <f>VLOOKUP(A43,'пр.взв.'!B12:G139,3,FALSE)</f>
        <v>#N/A</v>
      </c>
      <c r="D43" s="302" t="e">
        <f>VLOOKUP(A43,'пр.взв.'!B12:G139,4,FALSE)</f>
        <v>#N/A</v>
      </c>
      <c r="E43" s="34"/>
      <c r="F43" s="31"/>
      <c r="G43" s="31"/>
      <c r="H43" s="46"/>
      <c r="I43" s="69"/>
      <c r="J43" s="43"/>
      <c r="K43" s="89"/>
      <c r="L43" s="88"/>
      <c r="M43" s="55"/>
      <c r="N43" s="85"/>
      <c r="O43" s="26"/>
      <c r="P43" s="17"/>
      <c r="Q43" s="15"/>
      <c r="R43" s="44"/>
      <c r="W43" t="s">
        <v>195</v>
      </c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18" ht="12" customHeight="1" thickBot="1">
      <c r="A44" s="284"/>
      <c r="B44" s="303"/>
      <c r="C44" s="303"/>
      <c r="D44" s="303"/>
      <c r="E44" s="31"/>
      <c r="F44" s="31"/>
      <c r="G44" s="32"/>
      <c r="H44" s="43"/>
      <c r="I44" s="92"/>
      <c r="J44" s="88"/>
      <c r="K44" s="89"/>
      <c r="L44" s="88"/>
      <c r="M44" s="55"/>
      <c r="N44" s="85"/>
      <c r="O44" s="85"/>
      <c r="P44" s="80"/>
      <c r="Q44" s="80"/>
      <c r="R44" s="80"/>
    </row>
    <row r="45" spans="1:18" ht="12" customHeight="1" thickBot="1">
      <c r="A45" s="287">
        <v>11</v>
      </c>
      <c r="B45" s="300" t="str">
        <f>VLOOKUP(A45,'пр.взв.'!B14:G141,2,FALSE)</f>
        <v>ЮДИН Валентин Юрьевич</v>
      </c>
      <c r="C45" s="300" t="str">
        <f>VLOOKUP(A45,'пр.взв.'!B14:G141,3,FALSE)</f>
        <v>10.10.84 кмс</v>
      </c>
      <c r="D45" s="300" t="str">
        <f>VLOOKUP(A45,'пр.взв.'!B14:G141,4,FALSE)</f>
        <v>УВД по Еврейской АО</v>
      </c>
      <c r="E45" s="87"/>
      <c r="F45" s="87"/>
      <c r="G45" s="31"/>
      <c r="H45" s="41"/>
      <c r="I45" s="170" t="s">
        <v>36</v>
      </c>
      <c r="J45" s="93"/>
      <c r="K45" s="89"/>
      <c r="L45" s="88"/>
      <c r="M45" s="55"/>
      <c r="N45" s="85"/>
      <c r="O45" s="85"/>
      <c r="P45" s="80"/>
      <c r="Q45" s="80"/>
      <c r="R45" s="80"/>
    </row>
    <row r="46" spans="1:18" ht="12" customHeight="1" thickBot="1">
      <c r="A46" s="283"/>
      <c r="B46" s="301"/>
      <c r="C46" s="301"/>
      <c r="D46" s="301"/>
      <c r="E46" s="33" t="s">
        <v>44</v>
      </c>
      <c r="F46" s="31"/>
      <c r="G46" s="31"/>
      <c r="H46" s="51"/>
      <c r="I46" s="171" t="s">
        <v>194</v>
      </c>
      <c r="J46" s="88"/>
      <c r="K46" s="55"/>
      <c r="L46" s="88"/>
      <c r="M46" s="55"/>
      <c r="N46" s="85"/>
      <c r="O46" s="85"/>
      <c r="P46" s="26" t="s">
        <v>25</v>
      </c>
      <c r="Q46" s="85"/>
      <c r="R46" s="85"/>
    </row>
    <row r="47" spans="1:18" ht="12" customHeight="1" thickBot="1">
      <c r="A47" s="283">
        <v>43</v>
      </c>
      <c r="B47" s="302" t="e">
        <f>VLOOKUP(A47,'пр.взв.'!B16:G143,2,FALSE)</f>
        <v>#N/A</v>
      </c>
      <c r="C47" s="302" t="e">
        <f>VLOOKUP(A47,'пр.взв.'!B16:G143,3,FALSE)</f>
        <v>#N/A</v>
      </c>
      <c r="D47" s="302" t="e">
        <f>VLOOKUP(A47,'пр.взв.'!B16:G143,4,FALSE)</f>
        <v>#N/A</v>
      </c>
      <c r="E47" s="34"/>
      <c r="F47" s="45"/>
      <c r="G47" s="31"/>
      <c r="H47" s="50"/>
      <c r="I47" s="91"/>
      <c r="J47" s="91"/>
      <c r="K47" s="95"/>
      <c r="L47" s="91"/>
      <c r="M47" s="95"/>
      <c r="N47" s="325" t="str">
        <f>VLOOKUP('пр.хода Б'!R18,'пр.взв.'!B27:D154,2,FALSE)</f>
        <v>ЗОТОВ Виктор Андреевич</v>
      </c>
      <c r="O47" s="326"/>
      <c r="P47" s="326"/>
      <c r="Q47" s="326"/>
      <c r="R47" s="327"/>
    </row>
    <row r="48" spans="1:18" ht="12" customHeight="1" thickBot="1">
      <c r="A48" s="284"/>
      <c r="B48" s="303"/>
      <c r="C48" s="303"/>
      <c r="D48" s="303"/>
      <c r="E48" s="31"/>
      <c r="F48" s="32"/>
      <c r="G48" s="33" t="s">
        <v>60</v>
      </c>
      <c r="H48" s="52"/>
      <c r="I48" s="88"/>
      <c r="J48" s="88"/>
      <c r="K48" s="55"/>
      <c r="L48" s="88"/>
      <c r="M48" s="55"/>
      <c r="N48" s="328"/>
      <c r="O48" s="329"/>
      <c r="P48" s="329"/>
      <c r="Q48" s="329"/>
      <c r="R48" s="330"/>
    </row>
    <row r="49" spans="1:18" ht="12" customHeight="1" thickBot="1">
      <c r="A49" s="287">
        <v>27</v>
      </c>
      <c r="B49" s="300" t="str">
        <f>VLOOKUP(A49,'пр.взв.'!B18:G145,2,FALSE)</f>
        <v>КРИЦКОВ Андрей Александрович</v>
      </c>
      <c r="C49" s="300" t="str">
        <f>VLOOKUP(A49,'пр.взв.'!B18:G145,3,FALSE)</f>
        <v>01.10.86 кмс</v>
      </c>
      <c r="D49" s="300" t="str">
        <f>VLOOKUP(A49,'пр.взв.'!B18:G145,4,FALSE)</f>
        <v>УВД по Пензенской обл.</v>
      </c>
      <c r="E49" s="87"/>
      <c r="F49" s="31"/>
      <c r="G49" s="34" t="s">
        <v>194</v>
      </c>
      <c r="H49" s="46"/>
      <c r="I49" s="91"/>
      <c r="J49" s="91"/>
      <c r="K49" s="95"/>
      <c r="L49" s="91"/>
      <c r="M49" s="95"/>
      <c r="N49" s="97"/>
      <c r="O49" s="97"/>
      <c r="P49" s="79"/>
      <c r="Q49" s="79"/>
      <c r="R49" s="79"/>
    </row>
    <row r="50" spans="1:18" ht="12" customHeight="1">
      <c r="A50" s="283"/>
      <c r="B50" s="301"/>
      <c r="C50" s="301"/>
      <c r="D50" s="301"/>
      <c r="E50" s="33" t="s">
        <v>60</v>
      </c>
      <c r="F50" s="47"/>
      <c r="G50" s="31"/>
      <c r="H50" s="40"/>
      <c r="I50" s="88"/>
      <c r="J50" s="88"/>
      <c r="K50" s="55"/>
      <c r="L50" s="88"/>
      <c r="M50" s="55"/>
      <c r="N50" s="85"/>
      <c r="O50" s="85"/>
      <c r="P50" s="80"/>
      <c r="Q50" s="80"/>
      <c r="R50" s="80"/>
    </row>
    <row r="51" spans="1:18" ht="12" customHeight="1" thickBot="1">
      <c r="A51" s="283">
        <v>59</v>
      </c>
      <c r="B51" s="302" t="e">
        <f>VLOOKUP(A51,'пр.взв.'!B20:G147,2,FALSE)</f>
        <v>#N/A</v>
      </c>
      <c r="C51" s="302" t="e">
        <f>VLOOKUP(A51,'пр.взв.'!B20:G147,3,FALSE)</f>
        <v>#N/A</v>
      </c>
      <c r="D51" s="302" t="e">
        <f>VLOOKUP(A51,'пр.взв.'!B20:G147,4,FALSE)</f>
        <v>#N/A</v>
      </c>
      <c r="E51" s="34"/>
      <c r="F51" s="31"/>
      <c r="G51" s="31"/>
      <c r="H51" s="46"/>
      <c r="I51" s="91"/>
      <c r="J51" s="91"/>
      <c r="K51" s="95"/>
      <c r="L51" s="91"/>
      <c r="M51" s="95"/>
      <c r="N51" s="97"/>
      <c r="O51" s="97"/>
      <c r="P51" s="79"/>
      <c r="Q51" s="79"/>
      <c r="R51" s="79"/>
    </row>
    <row r="52" spans="1:18" ht="12" customHeight="1" thickBot="1">
      <c r="A52" s="284"/>
      <c r="B52" s="303"/>
      <c r="C52" s="303"/>
      <c r="D52" s="303"/>
      <c r="E52" s="31"/>
      <c r="F52" s="31"/>
      <c r="G52" s="31"/>
      <c r="H52" s="40"/>
      <c r="I52" s="88"/>
      <c r="J52" s="88"/>
      <c r="K52" s="170" t="s">
        <v>36</v>
      </c>
      <c r="L52" s="101"/>
      <c r="M52" s="55"/>
      <c r="N52" s="85"/>
      <c r="O52" s="85"/>
      <c r="P52" s="80"/>
      <c r="Q52" s="80"/>
      <c r="R52" s="80"/>
    </row>
    <row r="53" spans="1:18" ht="12" customHeight="1" thickBot="1">
      <c r="A53" s="287">
        <v>7</v>
      </c>
      <c r="B53" s="300" t="str">
        <f>VLOOKUP(A53,'пр.взв.'!B6:G133,2,FALSE)</f>
        <v>ПОПОВ Алексей Михайлович </v>
      </c>
      <c r="C53" s="300" t="str">
        <f>VLOOKUP(A53,'пр.взв.'!B6:G133,3,FALSE)</f>
        <v>26.06.81 кмс</v>
      </c>
      <c r="D53" s="300" t="str">
        <f>VLOOKUP(A53,'пр.взв.'!B6:G133,4,FALSE)</f>
        <v>УВД по Курской обл.</v>
      </c>
      <c r="E53" s="87"/>
      <c r="F53" s="87"/>
      <c r="G53" s="35"/>
      <c r="H53" s="35"/>
      <c r="I53" s="36"/>
      <c r="J53" s="37"/>
      <c r="K53" s="171" t="s">
        <v>194</v>
      </c>
      <c r="L53" s="89"/>
      <c r="M53" s="89"/>
      <c r="N53" s="80"/>
      <c r="O53" s="80"/>
      <c r="P53" s="80"/>
      <c r="Q53" s="80"/>
      <c r="R53" s="80"/>
    </row>
    <row r="54" spans="1:18" ht="12" customHeight="1">
      <c r="A54" s="283"/>
      <c r="B54" s="301"/>
      <c r="C54" s="301"/>
      <c r="D54" s="301"/>
      <c r="E54" s="177" t="s">
        <v>72</v>
      </c>
      <c r="F54" s="31"/>
      <c r="G54" s="39"/>
      <c r="H54" s="40"/>
      <c r="I54" s="41"/>
      <c r="J54" s="42"/>
      <c r="K54" s="55"/>
      <c r="L54" s="89"/>
      <c r="M54" s="89"/>
      <c r="N54" s="80"/>
      <c r="O54" s="80"/>
      <c r="P54" s="80"/>
      <c r="Q54" s="80"/>
      <c r="R54" s="80"/>
    </row>
    <row r="55" spans="1:18" ht="12" customHeight="1" thickBot="1">
      <c r="A55" s="347">
        <v>39</v>
      </c>
      <c r="B55" s="289" t="str">
        <f>VLOOKUP(A55,'пр.взв.'!B24:G151,2,FALSE)</f>
        <v>ВОРОНИН Дмитрий Андреевич</v>
      </c>
      <c r="C55" s="289" t="str">
        <f>VLOOKUP(A55,'пр.взв.'!B24:G151,3,FALSE)</f>
        <v>07.0285 мсмк</v>
      </c>
      <c r="D55" s="289" t="str">
        <f>VLOOKUP(A55,'пр.взв.'!B24:G151,4,FALSE)</f>
        <v>ГУВД по г. Москве</v>
      </c>
      <c r="E55" s="173" t="s">
        <v>194</v>
      </c>
      <c r="F55" s="45"/>
      <c r="G55" s="31"/>
      <c r="H55" s="46"/>
      <c r="I55" s="43"/>
      <c r="J55" s="41"/>
      <c r="K55" s="95"/>
      <c r="L55" s="87"/>
      <c r="M55" s="87"/>
      <c r="N55" s="79"/>
      <c r="O55" s="79"/>
      <c r="P55" s="79"/>
      <c r="Q55" s="79"/>
      <c r="R55" s="79"/>
    </row>
    <row r="56" spans="1:18" ht="12" customHeight="1" thickBot="1">
      <c r="A56" s="348"/>
      <c r="B56" s="301"/>
      <c r="C56" s="301"/>
      <c r="D56" s="301"/>
      <c r="E56" s="31"/>
      <c r="F56" s="32"/>
      <c r="G56" s="177" t="s">
        <v>72</v>
      </c>
      <c r="H56" s="42"/>
      <c r="I56" s="41"/>
      <c r="J56" s="43"/>
      <c r="K56" s="55"/>
      <c r="L56" s="89"/>
      <c r="M56" s="89"/>
      <c r="N56" s="80"/>
      <c r="O56" s="80"/>
      <c r="P56" s="80"/>
      <c r="Q56" s="80"/>
      <c r="R56" s="80"/>
    </row>
    <row r="57" spans="1:18" ht="12" customHeight="1" thickBot="1">
      <c r="A57" s="287">
        <v>23</v>
      </c>
      <c r="B57" s="300" t="str">
        <f>VLOOKUP(A57,'пр.взв.'!B26:G153,2,FALSE)</f>
        <v>МАГОМЕДОВ Рамис Эминович</v>
      </c>
      <c r="C57" s="300" t="str">
        <f>VLOOKUP(A57,'пр.взв.'!B26:G153,3,FALSE)</f>
        <v>04.06.81 кмс</v>
      </c>
      <c r="D57" s="300" t="str">
        <f>VLOOKUP(A57,'пр.взв.'!B26:G153,4,FALSE)</f>
        <v>ГУВД по Ставропольскому краю</v>
      </c>
      <c r="E57" s="87"/>
      <c r="F57" s="31"/>
      <c r="G57" s="173" t="s">
        <v>194</v>
      </c>
      <c r="H57" s="48"/>
      <c r="I57" s="42"/>
      <c r="J57" s="43"/>
      <c r="K57" s="55"/>
      <c r="L57" s="89"/>
      <c r="M57" s="89"/>
      <c r="N57" s="80"/>
      <c r="O57" s="80"/>
      <c r="P57" s="80"/>
      <c r="Q57" s="80"/>
      <c r="R57" s="80"/>
    </row>
    <row r="58" spans="1:18" ht="12" customHeight="1">
      <c r="A58" s="283"/>
      <c r="B58" s="301"/>
      <c r="C58" s="301"/>
      <c r="D58" s="301"/>
      <c r="E58" s="33" t="s">
        <v>56</v>
      </c>
      <c r="F58" s="47"/>
      <c r="G58" s="31"/>
      <c r="H58" s="49"/>
      <c r="I58" s="43"/>
      <c r="J58" s="42"/>
      <c r="K58" s="55"/>
      <c r="L58" s="89"/>
      <c r="M58" s="89"/>
      <c r="N58" s="80"/>
      <c r="O58" s="80"/>
      <c r="P58" s="80"/>
      <c r="Q58" s="80"/>
      <c r="R58" s="80"/>
    </row>
    <row r="59" spans="1:18" ht="12" customHeight="1" thickBot="1">
      <c r="A59" s="283">
        <v>55</v>
      </c>
      <c r="B59" s="302" t="e">
        <f>VLOOKUP(A59,'пр.взв.'!B28:G155,2,FALSE)</f>
        <v>#N/A</v>
      </c>
      <c r="C59" s="302" t="e">
        <f>VLOOKUP(A59,'пр.взв.'!B28:G155,3,FALSE)</f>
        <v>#N/A</v>
      </c>
      <c r="D59" s="302" t="e">
        <f>VLOOKUP(A59,'пр.взв.'!B28:G155,4,FALSE)</f>
        <v>#N/A</v>
      </c>
      <c r="E59" s="34"/>
      <c r="F59" s="31"/>
      <c r="G59" s="31"/>
      <c r="H59" s="50"/>
      <c r="I59" s="43"/>
      <c r="J59" s="41"/>
      <c r="K59" s="95"/>
      <c r="L59" s="87"/>
      <c r="M59" s="87"/>
      <c r="N59" s="79"/>
      <c r="O59" s="79"/>
      <c r="P59" s="79"/>
      <c r="Q59" s="79"/>
      <c r="R59" s="79"/>
    </row>
    <row r="60" spans="1:18" ht="12" customHeight="1" thickBot="1">
      <c r="A60" s="284"/>
      <c r="B60" s="303"/>
      <c r="C60" s="303"/>
      <c r="D60" s="303"/>
      <c r="E60" s="31"/>
      <c r="F60" s="31"/>
      <c r="G60" s="32"/>
      <c r="H60" s="43"/>
      <c r="I60" s="177" t="s">
        <v>72</v>
      </c>
      <c r="J60" s="53"/>
      <c r="K60" s="55"/>
      <c r="L60" s="89"/>
      <c r="M60" s="89"/>
      <c r="N60" s="80"/>
      <c r="O60" s="80"/>
      <c r="P60" s="80"/>
      <c r="Q60" s="80"/>
      <c r="R60" s="80"/>
    </row>
    <row r="61" spans="1:18" ht="12" customHeight="1" thickBot="1">
      <c r="A61" s="287">
        <v>15</v>
      </c>
      <c r="B61" s="300" t="str">
        <f>VLOOKUP(A61,'пр.взв.'!B30:G157,2,FALSE)</f>
        <v>ЮЖАНИН Сергей Станиславович</v>
      </c>
      <c r="C61" s="300" t="str">
        <f>VLOOKUP(A61,'пр.взв.'!B30:G157,3,FALSE)</f>
        <v>29.05.81 кмс</v>
      </c>
      <c r="D61" s="300" t="str">
        <f>VLOOKUP(A61,'пр.взв.'!B30:G157,4,FALSE)</f>
        <v>УВД по Псковской обл.</v>
      </c>
      <c r="E61" s="87"/>
      <c r="F61" s="87"/>
      <c r="G61" s="31"/>
      <c r="H61" s="41"/>
      <c r="I61" s="173" t="s">
        <v>194</v>
      </c>
      <c r="J61" s="43"/>
      <c r="K61" s="89"/>
      <c r="L61" s="89"/>
      <c r="M61" s="89"/>
      <c r="N61" s="80"/>
      <c r="O61" s="80"/>
      <c r="P61" s="80"/>
      <c r="Q61" s="80"/>
      <c r="R61" s="80"/>
    </row>
    <row r="62" spans="1:18" ht="12" customHeight="1">
      <c r="A62" s="283"/>
      <c r="B62" s="301"/>
      <c r="C62" s="301"/>
      <c r="D62" s="301"/>
      <c r="E62" s="33" t="s">
        <v>48</v>
      </c>
      <c r="F62" s="31"/>
      <c r="G62" s="31"/>
      <c r="H62" s="51"/>
      <c r="I62" s="88"/>
      <c r="J62" s="89"/>
      <c r="K62" s="89"/>
      <c r="L62" s="89"/>
      <c r="M62" s="89"/>
      <c r="N62" s="80"/>
      <c r="O62" s="80"/>
      <c r="P62" s="80"/>
      <c r="Q62" s="80"/>
      <c r="R62" s="80"/>
    </row>
    <row r="63" spans="1:18" ht="12" customHeight="1" thickBot="1">
      <c r="A63" s="283">
        <v>47</v>
      </c>
      <c r="B63" s="302" t="e">
        <f>VLOOKUP(A63,'пр.взв.'!B32:G159,2,FALSE)</f>
        <v>#N/A</v>
      </c>
      <c r="C63" s="302" t="e">
        <f>VLOOKUP(A63,'пр.взв.'!B32:G159,3,FALSE)</f>
        <v>#N/A</v>
      </c>
      <c r="D63" s="302" t="e">
        <f>VLOOKUP(A63,'пр.взв.'!B32:G159,4,FALSE)</f>
        <v>#N/A</v>
      </c>
      <c r="E63" s="34"/>
      <c r="F63" s="45"/>
      <c r="G63" s="31"/>
      <c r="H63" s="50"/>
      <c r="I63" s="91"/>
      <c r="J63" s="87"/>
      <c r="K63" s="20"/>
      <c r="L63" s="20"/>
      <c r="M63" s="20"/>
      <c r="N63" s="20"/>
      <c r="O63" s="20"/>
      <c r="P63" s="20"/>
      <c r="Q63" s="20"/>
      <c r="R63" s="79"/>
    </row>
    <row r="64" spans="1:18" ht="12" customHeight="1" thickBot="1">
      <c r="A64" s="284"/>
      <c r="B64" s="303"/>
      <c r="C64" s="303"/>
      <c r="D64" s="303"/>
      <c r="E64" s="31"/>
      <c r="F64" s="32"/>
      <c r="G64" s="33" t="s">
        <v>64</v>
      </c>
      <c r="H64" s="52"/>
      <c r="I64" s="88"/>
      <c r="J64" s="107" t="str">
        <f>HYPERLINK('[1]реквизиты'!$A$6)</f>
        <v>Гл. судья, судья МК</v>
      </c>
      <c r="L64" s="20"/>
      <c r="M64" s="108"/>
      <c r="N64" s="108"/>
      <c r="O64" s="108"/>
      <c r="P64" s="110" t="str">
        <f>HYPERLINK('[1]реквизиты'!$G$6)</f>
        <v>Ф.М. Зезюлин</v>
      </c>
      <c r="Q64" s="20"/>
      <c r="R64" s="80"/>
    </row>
    <row r="65" spans="1:18" ht="12" customHeight="1" thickBot="1">
      <c r="A65" s="287">
        <v>31</v>
      </c>
      <c r="B65" s="300" t="str">
        <f>VLOOKUP(A65,'пр.взв.'!B34:G161,2,FALSE)</f>
        <v>ПРИГОДА Александр Эдуардович</v>
      </c>
      <c r="C65" s="300" t="str">
        <f>VLOOKUP(A65,'пр.взв.'!B34:G161,3,FALSE)</f>
        <v>05.01.89 мс</v>
      </c>
      <c r="D65" s="300" t="str">
        <f>VLOOKUP(A65,'пр.взв.'!B34:G161,4,FALSE)</f>
        <v>УВД по Приморскому краю</v>
      </c>
      <c r="E65" s="87"/>
      <c r="F65" s="31"/>
      <c r="G65" s="34" t="s">
        <v>194</v>
      </c>
      <c r="H65" s="46"/>
      <c r="I65" s="91"/>
      <c r="J65" s="20"/>
      <c r="L65" s="20"/>
      <c r="M65" s="108"/>
      <c r="N65" s="108"/>
      <c r="O65" s="108"/>
      <c r="P65" s="111" t="str">
        <f>HYPERLINK('[1]реквизиты'!$G$7)</f>
        <v>/г. Владимир/</v>
      </c>
      <c r="Q65" s="20"/>
      <c r="R65" s="79"/>
    </row>
    <row r="66" spans="1:18" ht="12" customHeight="1">
      <c r="A66" s="283"/>
      <c r="B66" s="301"/>
      <c r="C66" s="301"/>
      <c r="D66" s="301"/>
      <c r="E66" s="33" t="s">
        <v>64</v>
      </c>
      <c r="F66" s="47"/>
      <c r="G66" s="31"/>
      <c r="H66" s="40"/>
      <c r="I66" s="88"/>
      <c r="J66" s="20"/>
      <c r="L66" s="20"/>
      <c r="M66" s="108"/>
      <c r="N66" s="108"/>
      <c r="O66" s="108"/>
      <c r="P66" s="20"/>
      <c r="Q66" s="20"/>
      <c r="R66" s="80"/>
    </row>
    <row r="67" spans="1:18" ht="12" customHeight="1" thickBot="1">
      <c r="A67" s="283">
        <v>63</v>
      </c>
      <c r="B67" s="298" t="e">
        <f>VLOOKUP(A67,'пр.взв.'!B36:G163,2,FALSE)</f>
        <v>#N/A</v>
      </c>
      <c r="C67" s="298" t="e">
        <f>VLOOKUP(A67,'пр.взв.'!B36:G163,3,FALSE)</f>
        <v>#N/A</v>
      </c>
      <c r="D67" s="298" t="e">
        <f>VLOOKUP(A67,'пр.взв.'!B36:G163,4,FALSE)</f>
        <v>#N/A</v>
      </c>
      <c r="E67" s="34"/>
      <c r="F67" s="31"/>
      <c r="G67" s="31"/>
      <c r="H67" s="21">
        <f>HYPERLINK('[1]реквизиты'!$A$20)</f>
      </c>
      <c r="I67" s="26"/>
      <c r="J67" s="107" t="str">
        <f>HYPERLINK('[1]реквизиты'!$A$8)</f>
        <v>Гл. секретарь, судья МК</v>
      </c>
      <c r="L67" s="20"/>
      <c r="M67" s="108"/>
      <c r="N67" s="108"/>
      <c r="O67" s="108"/>
      <c r="P67" s="110" t="str">
        <f>HYPERLINK('[1]реквизиты'!$G$8)</f>
        <v>Н.Ю. Глушкова</v>
      </c>
      <c r="Q67" s="20"/>
      <c r="R67" s="80"/>
    </row>
    <row r="68" spans="1:18" ht="12" customHeight="1" thickBot="1">
      <c r="A68" s="284"/>
      <c r="B68" s="299"/>
      <c r="C68" s="299"/>
      <c r="D68" s="299"/>
      <c r="E68" s="31"/>
      <c r="F68" s="31"/>
      <c r="G68" s="31"/>
      <c r="H68" s="40"/>
      <c r="I68" s="88"/>
      <c r="J68" s="89"/>
      <c r="K68" s="20"/>
      <c r="L68" s="20"/>
      <c r="M68" s="20"/>
      <c r="N68" s="20"/>
      <c r="O68" s="20"/>
      <c r="P68" s="111" t="str">
        <f>HYPERLINK('[1]реквизиты'!$G$9)</f>
        <v>/г. Рязань/</v>
      </c>
      <c r="Q68" s="20"/>
      <c r="R68" s="79"/>
    </row>
    <row r="69" spans="1:18" ht="9" customHeight="1">
      <c r="A69" s="79"/>
      <c r="B69" s="79"/>
      <c r="C69" s="79"/>
      <c r="D69" s="79"/>
      <c r="E69" s="87"/>
      <c r="F69" s="79"/>
      <c r="G69" s="79"/>
      <c r="H69" s="79"/>
      <c r="I69" s="79"/>
      <c r="J69" s="79"/>
      <c r="K69" s="20"/>
      <c r="L69" s="20"/>
      <c r="M69" s="20"/>
      <c r="N69" s="20"/>
      <c r="O69" s="20"/>
      <c r="P69" s="20"/>
      <c r="Q69" s="20"/>
      <c r="R69" s="79"/>
    </row>
    <row r="70" spans="1:18" ht="12.75">
      <c r="A70" s="79"/>
      <c r="B70" s="79"/>
      <c r="C70" s="79"/>
      <c r="D70" s="79"/>
      <c r="E70" s="87"/>
      <c r="F70" s="79"/>
      <c r="G70" s="79"/>
      <c r="H70" s="23">
        <f>HYPERLINK('[1]реквизиты'!$A$22)</f>
      </c>
      <c r="I70" s="26"/>
      <c r="J70" s="26"/>
      <c r="K70" s="20"/>
      <c r="L70" s="20"/>
      <c r="M70" s="20"/>
      <c r="N70" s="20"/>
      <c r="O70" s="20"/>
      <c r="P70" s="20"/>
      <c r="Q70" s="20"/>
      <c r="R70" s="80"/>
    </row>
    <row r="71" spans="1:18" ht="12.75">
      <c r="A71" s="80"/>
      <c r="B71" s="80"/>
      <c r="C71" s="80"/>
      <c r="D71" s="80"/>
      <c r="E71" s="89"/>
      <c r="F71" s="80"/>
      <c r="G71" s="80"/>
      <c r="H71" s="80"/>
      <c r="I71" s="80"/>
      <c r="J71" s="80"/>
      <c r="K71" s="85"/>
      <c r="L71" s="85"/>
      <c r="M71" s="85"/>
      <c r="N71" s="85"/>
      <c r="O71" s="85"/>
      <c r="P71" s="24">
        <f>HYPERLINK('[1]реквизиты'!$G$23)</f>
      </c>
      <c r="Q71" s="97"/>
      <c r="R71" s="79"/>
    </row>
    <row r="72" spans="1:18" ht="12.75">
      <c r="A72" s="79"/>
      <c r="B72" s="79"/>
      <c r="C72" s="79"/>
      <c r="D72" s="79"/>
      <c r="E72" s="87"/>
      <c r="F72" s="79"/>
      <c r="G72" s="79"/>
      <c r="H72" s="79"/>
      <c r="I72" s="79"/>
      <c r="J72" s="79"/>
      <c r="K72" s="79"/>
      <c r="L72" s="97"/>
      <c r="M72" s="97"/>
      <c r="N72" s="97"/>
      <c r="O72" s="97"/>
      <c r="P72" s="97"/>
      <c r="Q72" s="97"/>
      <c r="R72" s="79"/>
    </row>
    <row r="73" spans="1:18" ht="12.75">
      <c r="A73" s="79"/>
      <c r="B73" s="79"/>
      <c r="C73" s="79"/>
      <c r="D73" s="79"/>
      <c r="E73" s="87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</row>
    <row r="74" spans="2:5" ht="12.75">
      <c r="B74" s="79"/>
      <c r="C74" s="79"/>
      <c r="D74" s="79"/>
      <c r="E74" s="18"/>
    </row>
    <row r="75" spans="2:5" ht="12.75">
      <c r="B75" s="79"/>
      <c r="C75" s="79"/>
      <c r="D75" s="79"/>
      <c r="E75" s="18"/>
    </row>
    <row r="76" ht="12.75">
      <c r="E76" s="18"/>
    </row>
    <row r="77" ht="12.75">
      <c r="E77" s="18"/>
    </row>
    <row r="78" ht="12.75">
      <c r="E78" s="18"/>
    </row>
    <row r="79" ht="12.75">
      <c r="E79" s="18"/>
    </row>
    <row r="80" ht="12.75">
      <c r="E80" s="18"/>
    </row>
  </sheetData>
  <mergeCells count="138">
    <mergeCell ref="D16:D17"/>
    <mergeCell ref="D8:D9"/>
    <mergeCell ref="D10:D11"/>
    <mergeCell ref="D12:D13"/>
    <mergeCell ref="D14:D15"/>
    <mergeCell ref="A6:A7"/>
    <mergeCell ref="B6:B7"/>
    <mergeCell ref="C6:C7"/>
    <mergeCell ref="D4:D5"/>
    <mergeCell ref="D6:D7"/>
    <mergeCell ref="B4:B5"/>
    <mergeCell ref="C4:C5"/>
    <mergeCell ref="A4:A5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A24:A25"/>
    <mergeCell ref="B24:B25"/>
    <mergeCell ref="C24:C25"/>
    <mergeCell ref="A26:A27"/>
    <mergeCell ref="B26:B27"/>
    <mergeCell ref="C26:C27"/>
    <mergeCell ref="D26:D27"/>
    <mergeCell ref="D30:D31"/>
    <mergeCell ref="D32:D33"/>
    <mergeCell ref="B32:B33"/>
    <mergeCell ref="C32:C33"/>
    <mergeCell ref="D28:D29"/>
    <mergeCell ref="A39:A40"/>
    <mergeCell ref="B39:B40"/>
    <mergeCell ref="C39:C40"/>
    <mergeCell ref="D37:D38"/>
    <mergeCell ref="D39:D40"/>
    <mergeCell ref="A41:A42"/>
    <mergeCell ref="B41:B42"/>
    <mergeCell ref="C41:C42"/>
    <mergeCell ref="D41:D42"/>
    <mergeCell ref="D43:D44"/>
    <mergeCell ref="A45:A46"/>
    <mergeCell ref="B45:B46"/>
    <mergeCell ref="C45:C46"/>
    <mergeCell ref="D45:D46"/>
    <mergeCell ref="A43:A44"/>
    <mergeCell ref="B43:B44"/>
    <mergeCell ref="C43:C44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B63:B64"/>
    <mergeCell ref="C63:C64"/>
    <mergeCell ref="D63:D64"/>
    <mergeCell ref="A61:A62"/>
    <mergeCell ref="B61:B62"/>
    <mergeCell ref="C61:C62"/>
    <mergeCell ref="D61:D62"/>
    <mergeCell ref="A63:A64"/>
    <mergeCell ref="A67:A68"/>
    <mergeCell ref="B67:B68"/>
    <mergeCell ref="C67:C68"/>
    <mergeCell ref="D67:D68"/>
    <mergeCell ref="A65:A66"/>
    <mergeCell ref="B65:B66"/>
    <mergeCell ref="C65:C66"/>
    <mergeCell ref="D65:D66"/>
    <mergeCell ref="A1:R1"/>
    <mergeCell ref="C2:H2"/>
    <mergeCell ref="A37:A38"/>
    <mergeCell ref="B37:B38"/>
    <mergeCell ref="C37:C38"/>
    <mergeCell ref="D18:D19"/>
    <mergeCell ref="D34:D35"/>
    <mergeCell ref="D20:D21"/>
    <mergeCell ref="D22:D23"/>
    <mergeCell ref="D24:D25"/>
    <mergeCell ref="I2:R2"/>
    <mergeCell ref="O3:R4"/>
    <mergeCell ref="N47:R48"/>
    <mergeCell ref="N40:R41"/>
    <mergeCell ref="N32:R33"/>
    <mergeCell ref="N26:R27"/>
    <mergeCell ref="Q6:R7"/>
    <mergeCell ref="E3:N3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2010-02-15T15:48:07Z</cp:lastPrinted>
  <dcterms:created xsi:type="dcterms:W3CDTF">1996-10-08T23:32:33Z</dcterms:created>
  <dcterms:modified xsi:type="dcterms:W3CDTF">2010-02-18T08:02:48Z</dcterms:modified>
  <cp:category/>
  <cp:version/>
  <cp:contentType/>
  <cp:contentStatus/>
</cp:coreProperties>
</file>