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<sst xmlns="http://schemas.openxmlformats.org/spreadsheetml/2006/main" count="426" uniqueCount="264">
  <si>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</si>
  <si>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</si>
  <si>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</si>
  <si>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</si>
  <si>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</si>
  <si>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</si>
  <si>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</si>
  <si>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</si>
  <si>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</si>
  <si>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</si>
  <si>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</si>
  <si>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</si>
  <si>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</si>
  <si>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</si>
  <si>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</si>
  <si>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</si>
  <si>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</si>
  <si>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</si>
  <si>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</si>
  <si>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</si>
  <si>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</si>
  <si>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</si>
  <si>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</si>
  <si>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</si>
  <si>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</si>
  <si>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</si>
  <si>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</si>
  <si>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</si>
  <si>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</si>
  <si>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</si>
  <si>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</si>
  <si>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</si>
  <si>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</si>
  <si>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</si>
  <si>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</si>
  <si>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</si>
  <si>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</si>
  <si>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</si>
  <si>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</si>
  <si>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</si>
  <si>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</si>
  <si>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</si>
  <si>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</si>
  <si>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</si>
  <si>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</si>
  <si>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</si>
  <si>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</si>
  <si>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</si>
  <si>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</si>
  <si>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</si>
  <si>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</si>
  <si>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</si>
  <si>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</si>
  <si>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</si>
  <si>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</si>
  <si>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</si>
  <si>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</si>
  <si>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</si>
  <si>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</si>
  <si>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</si>
  <si>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</si>
  <si>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</si>
  <si>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</si>
  <si>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</si>
  <si>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38</t>
  </si>
  <si>
    <t>39</t>
  </si>
  <si>
    <t>40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</si>
  <si>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</si>
  <si>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</si>
  <si>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</si>
  <si>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</si>
  <si>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</si>
  <si>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</si>
  <si>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Завалей Сергей Викторович</t>
  </si>
  <si>
    <t>31.12.88 мс</t>
  </si>
  <si>
    <t>ДВФО Приморский Владивосток</t>
  </si>
  <si>
    <t>001182</t>
  </si>
  <si>
    <t>Денисов ВЛ, Петриченко Р</t>
  </si>
  <si>
    <t>Баранов Сергей Борисович</t>
  </si>
  <si>
    <t>27.07.86 кмс</t>
  </si>
  <si>
    <t>ЦФО Липецкая  ипецк ЛОК</t>
  </si>
  <si>
    <t>Маренков ВВ</t>
  </si>
  <si>
    <t>Мурысев Александр Александрович</t>
  </si>
  <si>
    <t>02.10.84 мс</t>
  </si>
  <si>
    <t>ПФО Нижегородская Выкса ПР</t>
  </si>
  <si>
    <t>008983</t>
  </si>
  <si>
    <t>Садковский ЕА</t>
  </si>
  <si>
    <t>Изамутдинов Гусен Мугутдинович</t>
  </si>
  <si>
    <t>28.11.81 мс</t>
  </si>
  <si>
    <t>ДВФО Приморский Большой Камень ВС</t>
  </si>
  <si>
    <t>002128</t>
  </si>
  <si>
    <t>Прокопенко НН</t>
  </si>
  <si>
    <t>Гюльахмедов Султан Аминуллаевич</t>
  </si>
  <si>
    <t>21.11.90 кмс</t>
  </si>
  <si>
    <t>ЦФО Липецкая Липецк ЛОК</t>
  </si>
  <si>
    <t>003691</t>
  </si>
  <si>
    <t>Барнов СА</t>
  </si>
  <si>
    <t>Биджосян Армен Роберти</t>
  </si>
  <si>
    <t>13.06.76 змс</t>
  </si>
  <si>
    <t>ЮФО Адыгея Майкоп ВС</t>
  </si>
  <si>
    <t>011022</t>
  </si>
  <si>
    <t>Джаримок Н</t>
  </si>
  <si>
    <t>Павлов Вячеслав Александрович</t>
  </si>
  <si>
    <t>11.07.87 мсмк</t>
  </si>
  <si>
    <t>000426</t>
  </si>
  <si>
    <t xml:space="preserve">Джаримок Н </t>
  </si>
  <si>
    <t>Сергеев Виталий Николаевич</t>
  </si>
  <si>
    <t>03.01.83 змс</t>
  </si>
  <si>
    <t>Москва Д</t>
  </si>
  <si>
    <t xml:space="preserve">Астахов ДБ Попов НГ </t>
  </si>
  <si>
    <t>Саратовцев Вадим Игоревич</t>
  </si>
  <si>
    <t>05.10.85 мс</t>
  </si>
  <si>
    <t>ПФО Нижегородская Выкса ВВ</t>
  </si>
  <si>
    <t>008984</t>
  </si>
  <si>
    <t>Гордеев МА</t>
  </si>
  <si>
    <t>Егоров Геннадий Петрович</t>
  </si>
  <si>
    <t>03.06.87 мсмк</t>
  </si>
  <si>
    <t>ПФО Чувашская Р Чебоксары ПР</t>
  </si>
  <si>
    <t>001287</t>
  </si>
  <si>
    <t>Рыбаков АБ Гусев ОМ</t>
  </si>
  <si>
    <t>Уин Виталий Юрьевич</t>
  </si>
  <si>
    <t>25.06.87 мс</t>
  </si>
  <si>
    <t>СФО р.Алтай Д</t>
  </si>
  <si>
    <t>001157</t>
  </si>
  <si>
    <t>Еричев Андрей Александрович</t>
  </si>
  <si>
    <t>30.04.86 мс</t>
  </si>
  <si>
    <t>ЦФО Владимирская Владимир Д</t>
  </si>
  <si>
    <t>002145</t>
  </si>
  <si>
    <t>Сенюков ЮА</t>
  </si>
  <si>
    <t>Тагиров Мурад Магомедович</t>
  </si>
  <si>
    <t>22.05.85 мс</t>
  </si>
  <si>
    <t>ЦФО Ярославская  Ярославль МО</t>
  </si>
  <si>
    <t>004063</t>
  </si>
  <si>
    <t>Верещагин НП Воронин СМ</t>
  </si>
  <si>
    <t>Сапожников Владимир Сергеевич</t>
  </si>
  <si>
    <t>22.05.81 мс</t>
  </si>
  <si>
    <t>ЦФО Ярославская Ярославль Д</t>
  </si>
  <si>
    <t xml:space="preserve">Сапожников СВ Панов ВВ </t>
  </si>
  <si>
    <t>Викторов Роман Александрович</t>
  </si>
  <si>
    <t>14.01.84 мс</t>
  </si>
  <si>
    <t>000558</t>
  </si>
  <si>
    <t>Сапожников СВ Мухин ВВ</t>
  </si>
  <si>
    <t>Мудранов Аслан Заудинович</t>
  </si>
  <si>
    <t>16.09.87 мс</t>
  </si>
  <si>
    <t>ЮФО Краснодарский Армавир Д</t>
  </si>
  <si>
    <t>000516</t>
  </si>
  <si>
    <t>Бабоян РМ</t>
  </si>
  <si>
    <t>Алиев Джафер Аблямитович</t>
  </si>
  <si>
    <t>09.04.88 мс</t>
  </si>
  <si>
    <t>ЮФО Краснодарский Армавир МО</t>
  </si>
  <si>
    <t>Адамян АВ</t>
  </si>
  <si>
    <t>Хованский Сергей Александрович</t>
  </si>
  <si>
    <t>09.10..81 мс</t>
  </si>
  <si>
    <t>ЮФО Краснодарский Лабинск Д</t>
  </si>
  <si>
    <t>006567</t>
  </si>
  <si>
    <t>Нагоев РМ</t>
  </si>
  <si>
    <t>Саакян Виталий Рачилович</t>
  </si>
  <si>
    <t>10.04.87 мсмк</t>
  </si>
  <si>
    <t>ЮФО Краснодарски Армавир Д</t>
  </si>
  <si>
    <t>000510</t>
  </si>
  <si>
    <t>Маркарьян АЮ</t>
  </si>
  <si>
    <t>Мацков Владислав Игоревич</t>
  </si>
  <si>
    <t>26.06.88 мс</t>
  </si>
  <si>
    <t>ЦФО Московская Дмитров Д</t>
  </si>
  <si>
    <t>003894</t>
  </si>
  <si>
    <t xml:space="preserve">Захаркин АВ </t>
  </si>
  <si>
    <t>Нечаев Дмитрий Николаевич</t>
  </si>
  <si>
    <t>07.08.76 мсмк</t>
  </si>
  <si>
    <t>ПФО Пермск Краснокамск Д</t>
  </si>
  <si>
    <t>008310</t>
  </si>
  <si>
    <t>Перчик ВТ</t>
  </si>
  <si>
    <t xml:space="preserve">Паньков Александр Владимирович </t>
  </si>
  <si>
    <t>20.06.79 мсмк</t>
  </si>
  <si>
    <t>ПФО Пермск Краснокамск ПР</t>
  </si>
  <si>
    <t>000699</t>
  </si>
  <si>
    <t>Рочев Олег Александрович</t>
  </si>
  <si>
    <t>25.07.79 змс</t>
  </si>
  <si>
    <t>008309</t>
  </si>
  <si>
    <t>Клинов Антон Эдуардович</t>
  </si>
  <si>
    <t>15.06.87 мсмк</t>
  </si>
  <si>
    <t>ПФО Пермь МО</t>
  </si>
  <si>
    <t>001212</t>
  </si>
  <si>
    <t>Зубков ВД, Забалуев АИ</t>
  </si>
  <si>
    <t>Хлыбов Илья Евгеньевич</t>
  </si>
  <si>
    <t>27.10.86 змс</t>
  </si>
  <si>
    <t>УФО Свердловская ПР</t>
  </si>
  <si>
    <t>000702</t>
  </si>
  <si>
    <t>Стеннков ВГ Мельников АН</t>
  </si>
  <si>
    <t>Селиков Алексей Александрович</t>
  </si>
  <si>
    <t>01.06.87 мс</t>
  </si>
  <si>
    <t>УФО Свердловская   ПР</t>
  </si>
  <si>
    <t>000368</t>
  </si>
  <si>
    <t>Аксаментов Евгений Валерьевич</t>
  </si>
  <si>
    <t>16.12.89 мсмк</t>
  </si>
  <si>
    <t>УФО Свердловская В.Пышма Д</t>
  </si>
  <si>
    <t>001499</t>
  </si>
  <si>
    <t>Гребенщиков Кирилл Сергеевич</t>
  </si>
  <si>
    <t>09.05.91.кмс</t>
  </si>
  <si>
    <t>Гильванов Дамир Тагирович</t>
  </si>
  <si>
    <t>15.02.76 змс</t>
  </si>
  <si>
    <t>СФО Кемеровская Новокузнецк Д</t>
  </si>
  <si>
    <t>008690</t>
  </si>
  <si>
    <t>Белашев АК</t>
  </si>
  <si>
    <t>Гусев Сергей Викторович</t>
  </si>
  <si>
    <t>24.06.82 мс</t>
  </si>
  <si>
    <t>ЦФО Владимирская Ковров Д</t>
  </si>
  <si>
    <t>014461</t>
  </si>
  <si>
    <t>Рыбин СМ</t>
  </si>
  <si>
    <t>Корякин Виталий Олегович</t>
  </si>
  <si>
    <t>16.05.82 мс</t>
  </si>
  <si>
    <t>ЦФО Тульская Тула Д</t>
  </si>
  <si>
    <t>001508</t>
  </si>
  <si>
    <t>Самборский СВ</t>
  </si>
  <si>
    <t>Абдуллин Руслан Мансурович</t>
  </si>
  <si>
    <t>17.02.89 мс</t>
  </si>
  <si>
    <t>СФО Омская Омск Д</t>
  </si>
  <si>
    <t>Бобровский ВА, Горбунов АВ</t>
  </si>
  <si>
    <t>Кульмяев Николай Васильевич</t>
  </si>
  <si>
    <t>29.05.86 кмс</t>
  </si>
  <si>
    <t>ПФО Нижегородская Выкса Д</t>
  </si>
  <si>
    <t>000306</t>
  </si>
  <si>
    <t>Блохин Владимир Александрович</t>
  </si>
  <si>
    <t>05.02.83 мс</t>
  </si>
  <si>
    <t>ЦФО Рязанская Рязань МО</t>
  </si>
  <si>
    <t>001503</t>
  </si>
  <si>
    <t>Гаврюшин ЮА Гришакин КВ</t>
  </si>
  <si>
    <t>Газимагомедов Шамиль Саидович</t>
  </si>
  <si>
    <t>23.10.90 кмс</t>
  </si>
  <si>
    <t>ЮФО Р. Дагестан Махачкала ПР</t>
  </si>
  <si>
    <t>Джанбеков ТА</t>
  </si>
  <si>
    <t>Сидоренко Александр Александрович</t>
  </si>
  <si>
    <t>05.01.88 мс</t>
  </si>
  <si>
    <t>003113</t>
  </si>
  <si>
    <t>Фунтиков ПВ Бобров АА</t>
  </si>
  <si>
    <t>Сливин Александр Игоревич</t>
  </si>
  <si>
    <t>11.12.89 кмс</t>
  </si>
  <si>
    <t>003100</t>
  </si>
  <si>
    <t>Чернорв КК Бобылев АБ</t>
  </si>
  <si>
    <t>Шкоров Василий Александрович</t>
  </si>
  <si>
    <t>24.10.89 кмс</t>
  </si>
  <si>
    <t xml:space="preserve">Москва </t>
  </si>
  <si>
    <t>Таравиков ВИ Малышев ВЮ</t>
  </si>
  <si>
    <t>Устян Сергей Павликович</t>
  </si>
  <si>
    <t>28.11.89 кмс</t>
  </si>
  <si>
    <t>С.Петербург ПР</t>
  </si>
  <si>
    <t>Рахлин МА</t>
  </si>
  <si>
    <t>Морозов Дмитрий Сергеевич</t>
  </si>
  <si>
    <t>26.12.83 мс</t>
  </si>
  <si>
    <t>СЗФО Вологодская Вологда ПР</t>
  </si>
  <si>
    <t>001582</t>
  </si>
  <si>
    <t>Гасиналиев КВ Садков АВ</t>
  </si>
  <si>
    <t>в.к. 62   кг</t>
  </si>
  <si>
    <t>3,5:0</t>
  </si>
  <si>
    <t>4:0</t>
  </si>
  <si>
    <t>3:0</t>
  </si>
  <si>
    <t>3:1</t>
  </si>
  <si>
    <t>2:0</t>
  </si>
  <si>
    <t>7-8</t>
  </si>
  <si>
    <t>9-12</t>
  </si>
  <si>
    <t>13-16</t>
  </si>
  <si>
    <t>18-21</t>
  </si>
  <si>
    <t>22-33</t>
  </si>
  <si>
    <t>34-40</t>
  </si>
  <si>
    <t>Аткунов СЮ, Грушин СЮ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</si>
</sst>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21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2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7" xfId="0" applyFont="1" applyBorder="1" applyAlignment="1">
      <alignment/>
    </xf>
    <xf numFmtId="0" fontId="3" fillId="0" borderId="1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29" xfId="42" applyFont="1" applyBorder="1" applyAlignment="1" applyProtection="1">
      <alignment horizontal="center" vertical="center" wrapText="1"/>
      <protection/>
    </xf>
    <xf numFmtId="0" fontId="15" fillId="0" borderId="30" xfId="42" applyFont="1" applyBorder="1" applyAlignment="1" applyProtection="1">
      <alignment horizontal="center" vertical="center" wrapText="1"/>
      <protection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47" fillId="0" borderId="27" xfId="0" applyNumberFormat="1" applyFont="1" applyBorder="1" applyAlignment="1">
      <alignment horizontal="center" vertical="center" wrapText="1"/>
    </xf>
    <xf numFmtId="0" fontId="47" fillId="0" borderId="26" xfId="0" applyNumberFormat="1" applyFont="1" applyBorder="1" applyAlignment="1">
      <alignment horizontal="center" vertical="center" wrapText="1"/>
    </xf>
    <xf numFmtId="0" fontId="47" fillId="0" borderId="27" xfId="0" applyNumberFormat="1" applyFont="1" applyBorder="1" applyAlignment="1">
      <alignment horizontal="left" vertical="center" wrapText="1"/>
    </xf>
    <xf numFmtId="0" fontId="47" fillId="0" borderId="26" xfId="0" applyNumberFormat="1" applyFont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left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/>
    </xf>
    <xf numFmtId="0" fontId="7" fillId="0" borderId="32" xfId="0" applyFont="1" applyBorder="1" applyAlignment="1">
      <alignment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49" fontId="7" fillId="0" borderId="32" xfId="0" applyNumberFormat="1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5" fillId="24" borderId="29" xfId="42" applyFont="1" applyFill="1" applyBorder="1" applyAlignment="1" applyProtection="1">
      <alignment horizontal="center" vertical="center" wrapText="1"/>
      <protection/>
    </xf>
    <xf numFmtId="0" fontId="15" fillId="24" borderId="30" xfId="42" applyFont="1" applyFill="1" applyBorder="1" applyAlignment="1" applyProtection="1">
      <alignment horizontal="center" vertical="center" wrapText="1"/>
      <protection/>
    </xf>
    <xf numFmtId="0" fontId="15" fillId="24" borderId="31" xfId="42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25" borderId="29" xfId="42" applyFont="1" applyFill="1" applyBorder="1" applyAlignment="1" applyProtection="1">
      <alignment horizontal="center" vertical="center"/>
      <protection/>
    </xf>
    <xf numFmtId="0" fontId="26" fillId="25" borderId="30" xfId="42" applyFont="1" applyFill="1" applyBorder="1" applyAlignment="1" applyProtection="1">
      <alignment horizontal="center" vertical="center"/>
      <protection/>
    </xf>
    <xf numFmtId="0" fontId="26" fillId="25" borderId="31" xfId="42" applyFont="1" applyFill="1" applyBorder="1" applyAlignment="1" applyProtection="1">
      <alignment horizontal="center" vertical="center"/>
      <protection/>
    </xf>
    <xf numFmtId="0" fontId="27" fillId="25" borderId="34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35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7" fillId="17" borderId="34" xfId="0" applyFont="1" applyFill="1" applyBorder="1" applyAlignment="1">
      <alignment horizontal="center" vertical="center"/>
    </xf>
    <xf numFmtId="0" fontId="27" fillId="17" borderId="10" xfId="0" applyFont="1" applyFill="1" applyBorder="1" applyAlignment="1">
      <alignment horizontal="center" vertical="center"/>
    </xf>
    <xf numFmtId="0" fontId="27" fillId="17" borderId="35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7" fillId="26" borderId="34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/>
    </xf>
    <xf numFmtId="0" fontId="27" fillId="26" borderId="35" xfId="0" applyFont="1" applyFill="1" applyBorder="1" applyAlignment="1">
      <alignment horizontal="center" vertical="center"/>
    </xf>
    <xf numFmtId="0" fontId="7" fillId="25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7" fillId="17" borderId="32" xfId="0" applyFont="1" applyFill="1" applyBorder="1" applyAlignment="1">
      <alignment horizontal="center" vertical="center" wrapText="1"/>
    </xf>
    <xf numFmtId="0" fontId="21" fillId="0" borderId="33" xfId="42" applyNumberFormat="1" applyFont="1" applyBorder="1" applyAlignment="1" applyProtection="1">
      <alignment horizontal="center" vertical="center" wrapText="1"/>
      <protection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7" xfId="42" applyNumberFormat="1" applyFont="1" applyBorder="1" applyAlignment="1" applyProtection="1">
      <alignment horizontal="center" vertical="center" wrapText="1"/>
      <protection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9" fillId="0" borderId="44" xfId="42" applyFont="1" applyBorder="1" applyAlignment="1" applyProtection="1">
      <alignment horizontal="left" vertical="center" wrapText="1"/>
      <protection/>
    </xf>
    <xf numFmtId="0" fontId="29" fillId="0" borderId="20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9" fillId="0" borderId="42" xfId="42" applyFont="1" applyBorder="1" applyAlignment="1" applyProtection="1">
      <alignment horizontal="left" vertical="center" wrapText="1"/>
      <protection/>
    </xf>
    <xf numFmtId="0" fontId="29" fillId="0" borderId="46" xfId="0" applyFont="1" applyBorder="1" applyAlignment="1">
      <alignment horizontal="left" vertical="center" wrapText="1"/>
    </xf>
    <xf numFmtId="0" fontId="29" fillId="0" borderId="46" xfId="42" applyFont="1" applyBorder="1" applyAlignment="1" applyProtection="1">
      <alignment horizontal="left" vertical="center" wrapText="1"/>
      <protection/>
    </xf>
    <xf numFmtId="0" fontId="29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9" fillId="24" borderId="29" xfId="42" applyFont="1" applyFill="1" applyBorder="1" applyAlignment="1" applyProtection="1">
      <alignment horizontal="center" vertical="center" wrapText="1"/>
      <protection/>
    </xf>
    <xf numFmtId="0" fontId="19" fillId="24" borderId="30" xfId="42" applyFont="1" applyFill="1" applyBorder="1" applyAlignment="1" applyProtection="1">
      <alignment horizontal="center" vertical="center" wrapText="1"/>
      <protection/>
    </xf>
    <xf numFmtId="0" fontId="19" fillId="24" borderId="31" xfId="42" applyFont="1" applyFill="1" applyBorder="1" applyAlignment="1" applyProtection="1">
      <alignment horizontal="center" vertical="center" wrapText="1"/>
      <protection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323850</xdr:colOff>
      <xdr:row>2</xdr:row>
      <xdr:rowOff>19050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9525</xdr:rowOff>
    </xdr:from>
    <xdr:to>
      <xdr:col>1</xdr:col>
      <xdr:colOff>180975</xdr:colOff>
      <xdr:row>2</xdr:row>
      <xdr:rowOff>85725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525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66675</xdr:rowOff>
    </xdr:from>
    <xdr:to>
      <xdr:col>1</xdr:col>
      <xdr:colOff>685800</xdr:colOff>
      <xdr:row>2</xdr:row>
      <xdr:rowOff>123825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6675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47625</xdr:rowOff>
    </xdr:from>
    <xdr:to>
      <xdr:col>1</xdr:col>
      <xdr:colOff>666750</xdr:colOff>
      <xdr:row>2</xdr:row>
      <xdr:rowOff>66675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7625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-&#1090;%20&#1056;&#1086;&#1089;&#1089;&#1080;&#1080;%20&#1084;%20&#1071;&#1088;&#1086;&#1089;&#1083;&#1072;&#1074;&#1083;&#1100;%202010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4-7  марта  2010 г.  г. Ярославль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7"/>
  <sheetViews>
    <sheetView tabSelected="1" zoomScalePageLayoutView="0" workbookViewId="0" topLeftCell="A1">
      <selection activeCell="G87" sqref="A1:G87"/>
    </sheetView>
  </sheetViews>
  <sheetFormatPr defaultColWidth="9.140625" defaultRowHeight="12.75"/>
  <cols>
    <col min="1" max="1" width="6.28125" style="0" customWidth="1"/>
    <col min="2" max="2" width="5.00390625" style="0" customWidth="1"/>
    <col min="3" max="3" width="22.57421875" style="0" customWidth="1"/>
    <col min="4" max="4" width="11.421875" style="0" customWidth="1"/>
    <col min="5" max="5" width="22.140625" style="0" customWidth="1"/>
    <col min="6" max="6" width="7.00390625" style="0" customWidth="1"/>
    <col min="7" max="7" width="23.57421875" style="0" customWidth="1"/>
  </cols>
  <sheetData>
    <row r="1" spans="1:7" ht="12.75" customHeight="1" thickBot="1">
      <c r="A1" s="177" t="s">
        <v>30</v>
      </c>
      <c r="B1" s="177"/>
      <c r="C1" s="177"/>
      <c r="D1" s="177"/>
      <c r="E1" s="177"/>
      <c r="F1" s="177"/>
      <c r="G1" s="177"/>
    </row>
    <row r="2" spans="2:7" ht="13.5" customHeight="1" thickBot="1">
      <c r="B2" s="160" t="s">
        <v>32</v>
      </c>
      <c r="C2" s="160"/>
      <c r="D2" s="161" t="str">
        <f>HYPERLINK('[1]реквизиты'!$A$2)</f>
        <v>Чемпионат России по самбо среди мужчин</v>
      </c>
      <c r="E2" s="162"/>
      <c r="F2" s="162"/>
      <c r="G2" s="163"/>
    </row>
    <row r="3" spans="2:7" ht="15" customHeight="1">
      <c r="B3" s="119"/>
      <c r="C3" s="166" t="str">
        <f>HYPERLINK('[1]реквизиты'!$A$3)</f>
        <v>4-7  марта  2010 г.  г. Ярославль</v>
      </c>
      <c r="D3" s="166"/>
      <c r="E3" s="166"/>
      <c r="F3" s="164" t="str">
        <f>HYPERLINK('пр.взв.'!F3)</f>
        <v>в.к. 62   кг</v>
      </c>
      <c r="G3" s="165"/>
    </row>
    <row r="4" spans="1:7" ht="9.75" customHeight="1">
      <c r="A4" s="173" t="s">
        <v>8</v>
      </c>
      <c r="B4" s="175" t="s">
        <v>3</v>
      </c>
      <c r="C4" s="173" t="s">
        <v>4</v>
      </c>
      <c r="D4" s="173" t="s">
        <v>5</v>
      </c>
      <c r="E4" s="173" t="s">
        <v>6</v>
      </c>
      <c r="F4" s="173" t="s">
        <v>9</v>
      </c>
      <c r="G4" s="173" t="s">
        <v>7</v>
      </c>
    </row>
    <row r="5" spans="1:7" ht="9.75" customHeight="1">
      <c r="A5" s="174"/>
      <c r="B5" s="176"/>
      <c r="C5" s="174"/>
      <c r="D5" s="174"/>
      <c r="E5" s="174"/>
      <c r="F5" s="174"/>
      <c r="G5" s="174"/>
    </row>
    <row r="6" spans="1:7" ht="9" customHeight="1">
      <c r="A6" s="171" t="s">
        <v>34</v>
      </c>
      <c r="B6" s="172">
        <v>30</v>
      </c>
      <c r="C6" s="169" t="str">
        <f>VLOOKUP(B6,'пр.взв.'!B6:G133,2,FALSE)</f>
        <v>Уин Виталий Юрьевич</v>
      </c>
      <c r="D6" s="167" t="str">
        <f>VLOOKUP(B6,'пр.взв.'!B6:G133,3,FALSE)</f>
        <v>25.06.87 мс</v>
      </c>
      <c r="E6" s="167" t="str">
        <f>VLOOKUP(B6,'пр.взв.'!B6:G133,4,FALSE)</f>
        <v>СФО р.Алтай Д</v>
      </c>
      <c r="F6" s="167" t="str">
        <f>VLOOKUP(B6,'пр.взв.'!B6:G133,5,FALSE)</f>
        <v>001157</v>
      </c>
      <c r="G6" s="169" t="str">
        <f>VLOOKUP(B6,'пр.взв.'!B6:G133,6,FALSE)</f>
        <v>Аткунов СЮ, Грушин СЮ</v>
      </c>
    </row>
    <row r="7" spans="1:7" ht="9" customHeight="1">
      <c r="A7" s="171"/>
      <c r="B7" s="172"/>
      <c r="C7" s="170"/>
      <c r="D7" s="168"/>
      <c r="E7" s="168"/>
      <c r="F7" s="168"/>
      <c r="G7" s="170"/>
    </row>
    <row r="8" spans="1:7" ht="9" customHeight="1">
      <c r="A8" s="171" t="s">
        <v>35</v>
      </c>
      <c r="B8" s="172">
        <v>39</v>
      </c>
      <c r="C8" s="169" t="str">
        <f>VLOOKUP(B8,'пр.взв.'!B6:G133,2,FALSE)</f>
        <v>Хлыбов Илья Евгеньевич</v>
      </c>
      <c r="D8" s="167" t="str">
        <f>VLOOKUP(B8,'пр.взв.'!B6:G133,3,FALSE)</f>
        <v>27.10.86 змс</v>
      </c>
      <c r="E8" s="167" t="str">
        <f>VLOOKUP(B8,'пр.взв.'!B6:G133,4,FALSE)</f>
        <v>УФО Свердловская ПР</v>
      </c>
      <c r="F8" s="167" t="str">
        <f>VLOOKUP(B8,'пр.взв.'!B6:G133,5,FALSE)</f>
        <v>000702</v>
      </c>
      <c r="G8" s="169" t="str">
        <f>VLOOKUP(B8,'пр.взв.'!B6:G133,6,FALSE)</f>
        <v>Стеннков ВГ Мельников АН</v>
      </c>
    </row>
    <row r="9" spans="1:7" ht="9" customHeight="1">
      <c r="A9" s="171"/>
      <c r="B9" s="172"/>
      <c r="C9" s="170"/>
      <c r="D9" s="168"/>
      <c r="E9" s="168"/>
      <c r="F9" s="168"/>
      <c r="G9" s="170"/>
    </row>
    <row r="10" spans="1:7" ht="9" customHeight="1">
      <c r="A10" s="171" t="s">
        <v>36</v>
      </c>
      <c r="B10" s="172">
        <v>20</v>
      </c>
      <c r="C10" s="169" t="str">
        <f>VLOOKUP(B10,'пр.взв.'!B6:G133,2,FALSE)</f>
        <v>Сергеев Виталий Николаевич</v>
      </c>
      <c r="D10" s="167" t="str">
        <f>VLOOKUP(B10,'пр.взв.'!B6:G133,3,FALSE)</f>
        <v>03.01.83 змс</v>
      </c>
      <c r="E10" s="167" t="str">
        <f>VLOOKUP(B10,'пр.взв.'!B6:G133,4,FALSE)</f>
        <v>Москва Д</v>
      </c>
      <c r="F10" s="167">
        <f>VLOOKUP(B10,'пр.взв.'!B6:G133,5,FALSE)</f>
        <v>0</v>
      </c>
      <c r="G10" s="169" t="str">
        <f>VLOOKUP(B10,'пр.взв.'!B6:G133,6,FALSE)</f>
        <v>Астахов ДБ Попов НГ </v>
      </c>
    </row>
    <row r="11" spans="1:7" ht="9" customHeight="1">
      <c r="A11" s="171"/>
      <c r="B11" s="172"/>
      <c r="C11" s="170"/>
      <c r="D11" s="168"/>
      <c r="E11" s="168"/>
      <c r="F11" s="168"/>
      <c r="G11" s="170"/>
    </row>
    <row r="12" spans="1:7" ht="9" customHeight="1">
      <c r="A12" s="171" t="s">
        <v>36</v>
      </c>
      <c r="B12" s="172">
        <v>9</v>
      </c>
      <c r="C12" s="169" t="str">
        <f>VLOOKUP(B12,'пр.взв.'!B6:G133,2,FALSE)</f>
        <v>Гильванов Дамир Тагирович</v>
      </c>
      <c r="D12" s="167" t="str">
        <f>VLOOKUP(B12,'пр.взв.'!B6:G133,3,FALSE)</f>
        <v>15.02.76 змс</v>
      </c>
      <c r="E12" s="167" t="str">
        <f>VLOOKUP(B12,'пр.взв.'!B6:G133,4,FALSE)</f>
        <v>СФО Кемеровская Новокузнецк Д</v>
      </c>
      <c r="F12" s="167" t="str">
        <f>VLOOKUP(B12,'пр.взв.'!B6:G133,5,FALSE)</f>
        <v>008690</v>
      </c>
      <c r="G12" s="169" t="str">
        <f>VLOOKUP(B12,'пр.взв.'!B6:G133,6,FALSE)</f>
        <v>Белашев АК</v>
      </c>
    </row>
    <row r="13" spans="1:7" ht="9" customHeight="1">
      <c r="A13" s="171"/>
      <c r="B13" s="172"/>
      <c r="C13" s="170"/>
      <c r="D13" s="168"/>
      <c r="E13" s="168"/>
      <c r="F13" s="168"/>
      <c r="G13" s="170"/>
    </row>
    <row r="14" spans="1:7" ht="9" customHeight="1">
      <c r="A14" s="171" t="s">
        <v>38</v>
      </c>
      <c r="B14" s="172">
        <v>19</v>
      </c>
      <c r="C14" s="169" t="str">
        <f>VLOOKUP(B14,'пр.взв.'!B6:G133,2,FALSE)</f>
        <v>Рочев Олег Александрович</v>
      </c>
      <c r="D14" s="167" t="str">
        <f>VLOOKUP(B14,'пр.взв.'!B6:G133,3,FALSE)</f>
        <v>25.07.79 змс</v>
      </c>
      <c r="E14" s="167" t="str">
        <f>VLOOKUP(B14,'пр.взв.'!B6:G133,4,FALSE)</f>
        <v>ПФО Пермск Краснокамск ПР</v>
      </c>
      <c r="F14" s="167" t="str">
        <f>VLOOKUP(B14,'пр.взв.'!B6:G133,5,FALSE)</f>
        <v>008309</v>
      </c>
      <c r="G14" s="169" t="str">
        <f>VLOOKUP(B14,'пр.взв.'!B6:G141,6,FALSE)</f>
        <v>Перчик ВТ</v>
      </c>
    </row>
    <row r="15" spans="1:7" ht="9" customHeight="1">
      <c r="A15" s="171"/>
      <c r="B15" s="172"/>
      <c r="C15" s="170"/>
      <c r="D15" s="168"/>
      <c r="E15" s="168"/>
      <c r="F15" s="168"/>
      <c r="G15" s="170"/>
    </row>
    <row r="16" spans="1:7" ht="9" customHeight="1">
      <c r="A16" s="171" t="s">
        <v>38</v>
      </c>
      <c r="B16" s="172">
        <v>40</v>
      </c>
      <c r="C16" s="169" t="str">
        <f>VLOOKUP(B16,'пр.взв.'!B6:G133,2,FALSE)</f>
        <v>Сапожников Владимир Сергеевич</v>
      </c>
      <c r="D16" s="167" t="str">
        <f>VLOOKUP(B16,'пр.взв.'!B6:G133,3,FALSE)</f>
        <v>22.05.81 мс</v>
      </c>
      <c r="E16" s="167" t="str">
        <f>VLOOKUP(B16,'пр.взв.'!B6:G133,4,FALSE)</f>
        <v>ЦФО Ярославская Ярославль Д</v>
      </c>
      <c r="F16" s="167" t="str">
        <f>VLOOKUP(B16,'пр.взв.'!B6:G133,5,FALSE)</f>
        <v>004063</v>
      </c>
      <c r="G16" s="169" t="str">
        <f>VLOOKUP(B16,'пр.взв.'!B6:G143,6,FALSE)</f>
        <v>Сапожников СВ Панов ВВ </v>
      </c>
    </row>
    <row r="17" spans="1:7" ht="9" customHeight="1">
      <c r="A17" s="171"/>
      <c r="B17" s="172"/>
      <c r="C17" s="170"/>
      <c r="D17" s="168"/>
      <c r="E17" s="168"/>
      <c r="F17" s="168"/>
      <c r="G17" s="170"/>
    </row>
    <row r="18" spans="1:7" ht="9" customHeight="1">
      <c r="A18" s="171" t="s">
        <v>257</v>
      </c>
      <c r="B18" s="172">
        <v>18</v>
      </c>
      <c r="C18" s="169" t="str">
        <f>VLOOKUP(B18,'пр.взв.'!B6:G1338,2,FALSE)</f>
        <v>Аксаментов Евгений Валерьевич</v>
      </c>
      <c r="D18" s="167" t="str">
        <f>VLOOKUP(B18,'пр.взв.'!B6:G133,3,FALSE)</f>
        <v>16.12.89 мсмк</v>
      </c>
      <c r="E18" s="167" t="str">
        <f>VLOOKUP(B18,'пр.взв.'!B6:G133,4,FALSE)</f>
        <v>УФО Свердловская В.Пышма Д</v>
      </c>
      <c r="F18" s="167" t="str">
        <f>VLOOKUP(B18,'пр.взв.'!B6:G133,5,FALSE)</f>
        <v>001499</v>
      </c>
      <c r="G18" s="169" t="str">
        <f>VLOOKUP(B18,'пр.взв.'!B6:G145,6,FALSE)</f>
        <v>Стеннков ВГ Мельников АН</v>
      </c>
    </row>
    <row r="19" spans="1:7" ht="9" customHeight="1">
      <c r="A19" s="171"/>
      <c r="B19" s="172"/>
      <c r="C19" s="170"/>
      <c r="D19" s="168"/>
      <c r="E19" s="168"/>
      <c r="F19" s="168"/>
      <c r="G19" s="170"/>
    </row>
    <row r="20" spans="1:7" ht="9" customHeight="1">
      <c r="A20" s="171" t="s">
        <v>257</v>
      </c>
      <c r="B20" s="172">
        <v>21</v>
      </c>
      <c r="C20" s="169" t="str">
        <f>VLOOKUP(B20,'пр.взв.'!B6:G133,2,FALSE)</f>
        <v>Алиев Джафер Аблямитович</v>
      </c>
      <c r="D20" s="167" t="str">
        <f>VLOOKUP(B20,'пр.взв.'!B6:G133,3,FALSE)</f>
        <v>09.04.88 мс</v>
      </c>
      <c r="E20" s="167" t="str">
        <f>VLOOKUP(B20,'пр.взв.'!B6:G133,4,FALSE)</f>
        <v>ЮФО Краснодарский Армавир МО</v>
      </c>
      <c r="F20" s="167">
        <f>VLOOKUP(B20,'пр.взв.'!B6:G133,5,FALSE)</f>
        <v>0</v>
      </c>
      <c r="G20" s="169" t="str">
        <f>VLOOKUP(B20,'пр.взв.'!B6:G147,6,FALSE)</f>
        <v>Адамян АВ</v>
      </c>
    </row>
    <row r="21" spans="1:7" ht="9" customHeight="1">
      <c r="A21" s="171"/>
      <c r="B21" s="172"/>
      <c r="C21" s="170"/>
      <c r="D21" s="168"/>
      <c r="E21" s="168"/>
      <c r="F21" s="168"/>
      <c r="G21" s="170"/>
    </row>
    <row r="22" spans="1:7" ht="9" customHeight="1">
      <c r="A22" s="171" t="s">
        <v>258</v>
      </c>
      <c r="B22" s="172">
        <v>25</v>
      </c>
      <c r="C22" s="169" t="str">
        <f>VLOOKUP(B22,'пр.взв.'!B6:G133,2,FALSE)</f>
        <v>Егоров Геннадий Петрович</v>
      </c>
      <c r="D22" s="167" t="str">
        <f>VLOOKUP(B22,'пр.взв.'!B6:G133,3,FALSE)</f>
        <v>03.06.87 мсмк</v>
      </c>
      <c r="E22" s="167" t="str">
        <f>VLOOKUP(B22,'пр.взв.'!B6:G133,4,FALSE)</f>
        <v>ПФО Чувашская Р Чебоксары ПР</v>
      </c>
      <c r="F22" s="167" t="str">
        <f>VLOOKUP(B22,'пр.взв.'!B6:G133,5,FALSE)</f>
        <v>001287</v>
      </c>
      <c r="G22" s="169" t="str">
        <f>VLOOKUP(B22,'пр.взв.'!B6:G149,6,FALSE)</f>
        <v>Рыбаков АБ Гусев ОМ</v>
      </c>
    </row>
    <row r="23" spans="1:7" ht="9" customHeight="1">
      <c r="A23" s="171"/>
      <c r="B23" s="172"/>
      <c r="C23" s="170"/>
      <c r="D23" s="168"/>
      <c r="E23" s="168"/>
      <c r="F23" s="168"/>
      <c r="G23" s="170"/>
    </row>
    <row r="24" spans="1:7" ht="9" customHeight="1">
      <c r="A24" s="171" t="s">
        <v>258</v>
      </c>
      <c r="B24" s="172">
        <v>23</v>
      </c>
      <c r="C24" s="169" t="str">
        <f>VLOOKUP(B24,'пр.взв.'!B6:G133,2,FALSE)</f>
        <v>Сливин Александр Игоревич</v>
      </c>
      <c r="D24" s="167" t="str">
        <f>VLOOKUP(B24,'пр.взв.'!B6:G133,3,FALSE)</f>
        <v>11.12.89 кмс</v>
      </c>
      <c r="E24" s="167" t="str">
        <f>VLOOKUP(B24,'пр.взв.'!B6:G133,4,FALSE)</f>
        <v>Москва Д</v>
      </c>
      <c r="F24" s="167" t="str">
        <f>VLOOKUP(B24,'пр.взв.'!B6:G133,5,FALSE)</f>
        <v>003100</v>
      </c>
      <c r="G24" s="169" t="str">
        <f>VLOOKUP(B24,'пр.взв.'!B6:G151,6,FALSE)</f>
        <v>Чернорв КК Бобылев АБ</v>
      </c>
    </row>
    <row r="25" spans="1:7" ht="9" customHeight="1">
      <c r="A25" s="171"/>
      <c r="B25" s="172"/>
      <c r="C25" s="170"/>
      <c r="D25" s="168"/>
      <c r="E25" s="168"/>
      <c r="F25" s="168"/>
      <c r="G25" s="170"/>
    </row>
    <row r="26" spans="1:7" ht="9" customHeight="1">
      <c r="A26" s="171" t="s">
        <v>258</v>
      </c>
      <c r="B26" s="172">
        <v>38</v>
      </c>
      <c r="C26" s="169" t="str">
        <f>VLOOKUP(B26,'пр.взв.'!B6:G133,2,FALSE)</f>
        <v>Клинов Антон Эдуардович</v>
      </c>
      <c r="D26" s="167" t="str">
        <f>VLOOKUP(B26,'пр.взв.'!B6:G133,3,FALSE)</f>
        <v>15.06.87 мсмк</v>
      </c>
      <c r="E26" s="167" t="str">
        <f>VLOOKUP(B26,'пр.взв.'!B6:G133,4,FALSE)</f>
        <v>ПФО Пермь МО</v>
      </c>
      <c r="F26" s="167" t="str">
        <f>VLOOKUP(B26,'пр.взв.'!B6:G133,5,FALSE)</f>
        <v>001212</v>
      </c>
      <c r="G26" s="169" t="str">
        <f>VLOOKUP(B26,'пр.взв.'!B6:G153,6,FALSE)</f>
        <v>Зубков ВД, Забалуев АИ</v>
      </c>
    </row>
    <row r="27" spans="1:7" ht="9" customHeight="1">
      <c r="A27" s="171"/>
      <c r="B27" s="172"/>
      <c r="C27" s="170"/>
      <c r="D27" s="168"/>
      <c r="E27" s="168"/>
      <c r="F27" s="168"/>
      <c r="G27" s="170"/>
    </row>
    <row r="28" spans="1:7" ht="9" customHeight="1">
      <c r="A28" s="171" t="s">
        <v>258</v>
      </c>
      <c r="B28" s="172">
        <v>28</v>
      </c>
      <c r="C28" s="169" t="str">
        <f>VLOOKUP(B28,'пр.взв.'!B6:G133,2,FALSE)</f>
        <v>Завалей Сергей Викторович</v>
      </c>
      <c r="D28" s="167" t="str">
        <f>VLOOKUP(B28,'пр.взв.'!B6:G133,3,FALSE)</f>
        <v>31.12.88 мс</v>
      </c>
      <c r="E28" s="167" t="str">
        <f>VLOOKUP(B28,'пр.взв.'!B6:G133,4,FALSE)</f>
        <v>ДВФО Приморский Владивосток</v>
      </c>
      <c r="F28" s="167" t="str">
        <f>VLOOKUP(B28,'пр.взв.'!B6:G133,5,FALSE)</f>
        <v>001182</v>
      </c>
      <c r="G28" s="169" t="str">
        <f>VLOOKUP(B28,'пр.взв.'!B6:G155,6,FALSE)</f>
        <v>Денисов ВЛ, Петриченко Р</v>
      </c>
    </row>
    <row r="29" spans="1:7" ht="9" customHeight="1">
      <c r="A29" s="171"/>
      <c r="B29" s="172"/>
      <c r="C29" s="170"/>
      <c r="D29" s="168"/>
      <c r="E29" s="168"/>
      <c r="F29" s="168"/>
      <c r="G29" s="170"/>
    </row>
    <row r="30" spans="1:7" ht="9" customHeight="1">
      <c r="A30" s="171" t="s">
        <v>259</v>
      </c>
      <c r="B30" s="172">
        <v>17</v>
      </c>
      <c r="C30" s="169" t="str">
        <f>VLOOKUP(B30,'пр.взв.'!B6:G133,2,FALSE)</f>
        <v>Мацков Владислав Игоревич</v>
      </c>
      <c r="D30" s="167" t="str">
        <f>VLOOKUP(B30,'пр.взв.'!B6:G133,3,FALSE)</f>
        <v>26.06.88 мс</v>
      </c>
      <c r="E30" s="167" t="str">
        <f>VLOOKUP(B30,'пр.взв.'!B6:G133,4,FALSE)</f>
        <v>ЦФО Московская Дмитров Д</v>
      </c>
      <c r="F30" s="167" t="str">
        <f>VLOOKUP(B30,'пр.взв.'!B6:G133,5,FALSE)</f>
        <v>003894</v>
      </c>
      <c r="G30" s="169" t="str">
        <f>VLOOKUP(B30,'пр.взв.'!B6:G157,6,FALSE)</f>
        <v>Захаркин АВ </v>
      </c>
    </row>
    <row r="31" spans="1:7" ht="9" customHeight="1">
      <c r="A31" s="171"/>
      <c r="B31" s="172"/>
      <c r="C31" s="170"/>
      <c r="D31" s="168"/>
      <c r="E31" s="168"/>
      <c r="F31" s="168"/>
      <c r="G31" s="170"/>
    </row>
    <row r="32" spans="1:7" ht="9" customHeight="1">
      <c r="A32" s="171" t="s">
        <v>259</v>
      </c>
      <c r="B32" s="172">
        <v>31</v>
      </c>
      <c r="C32" s="169" t="str">
        <f>VLOOKUP(B32,'пр.взв.'!B6:G133,2,FALSE)</f>
        <v>Биджосян Армен Роберти</v>
      </c>
      <c r="D32" s="167" t="str">
        <f>VLOOKUP(B32,'пр.взв.'!B6:G133,3,FALSE)</f>
        <v>13.06.76 змс</v>
      </c>
      <c r="E32" s="167" t="str">
        <f>VLOOKUP(B32,'пр.взв.'!B6:G159,4,FALSE)</f>
        <v>ЮФО Адыгея Майкоп ВС</v>
      </c>
      <c r="F32" s="167" t="str">
        <f>VLOOKUP(B32,'пр.взв.'!B6:G133,5,FALSE)</f>
        <v>011022</v>
      </c>
      <c r="G32" s="169" t="str">
        <f>VLOOKUP(B32,'пр.взв.'!B6:G159,6,FALSE)</f>
        <v>Джаримок Н</v>
      </c>
    </row>
    <row r="33" spans="1:7" ht="9" customHeight="1">
      <c r="A33" s="171"/>
      <c r="B33" s="172"/>
      <c r="C33" s="170"/>
      <c r="D33" s="168"/>
      <c r="E33" s="168"/>
      <c r="F33" s="168"/>
      <c r="G33" s="170"/>
    </row>
    <row r="34" spans="1:7" ht="9" customHeight="1">
      <c r="A34" s="171" t="s">
        <v>259</v>
      </c>
      <c r="B34" s="172">
        <v>14</v>
      </c>
      <c r="C34" s="169" t="str">
        <f>VLOOKUP(B34,'пр.взв.'!B6:G133,2,FALSE)</f>
        <v>Гусев Сергей Викторович</v>
      </c>
      <c r="D34" s="167" t="str">
        <f>VLOOKUP(B34,'пр.взв.'!B6:G133,3,FALSE)</f>
        <v>24.06.82 мс</v>
      </c>
      <c r="E34" s="167" t="str">
        <f>VLOOKUP(B34,'пр.взв.'!B6:G133,4,FALSE)</f>
        <v>ЦФО Владимирская Ковров Д</v>
      </c>
      <c r="F34" s="167" t="str">
        <f>VLOOKUP(B34,'пр.взв.'!B6:G133,5,FALSE)</f>
        <v>014461</v>
      </c>
      <c r="G34" s="169" t="str">
        <f>VLOOKUP(B34,'пр.взв.'!B6:G161,6,FALSE)</f>
        <v>Рыбин СМ</v>
      </c>
    </row>
    <row r="35" spans="1:7" ht="9" customHeight="1">
      <c r="A35" s="171"/>
      <c r="B35" s="172"/>
      <c r="C35" s="170"/>
      <c r="D35" s="168"/>
      <c r="E35" s="168"/>
      <c r="F35" s="168"/>
      <c r="G35" s="170"/>
    </row>
    <row r="36" spans="1:7" ht="9" customHeight="1">
      <c r="A36" s="171" t="s">
        <v>259</v>
      </c>
      <c r="B36" s="172">
        <v>4</v>
      </c>
      <c r="C36" s="169" t="str">
        <f>VLOOKUP(B36,'пр.взв.'!B6:G133,2,FALSE)</f>
        <v>Нечаев Дмитрий Николаевич</v>
      </c>
      <c r="D36" s="167" t="str">
        <f>VLOOKUP(B36,'пр.взв.'!B6:G133,3,FALSE)</f>
        <v>07.08.76 мсмк</v>
      </c>
      <c r="E36" s="167" t="str">
        <f>VLOOKUP(B36,'пр.взв.'!B6:G133,4,FALSE)</f>
        <v>ПФО Пермск Краснокамск Д</v>
      </c>
      <c r="F36" s="167" t="str">
        <f>VLOOKUP(B36,'пр.взв.'!B6:G133,5,FALSE)</f>
        <v>008310</v>
      </c>
      <c r="G36" s="169" t="str">
        <f>VLOOKUP(B36,'пр.взв.'!B6:G163,6,FALSE)</f>
        <v>Перчик ВТ</v>
      </c>
    </row>
    <row r="37" spans="1:7" ht="9" customHeight="1">
      <c r="A37" s="171"/>
      <c r="B37" s="172"/>
      <c r="C37" s="170"/>
      <c r="D37" s="168"/>
      <c r="E37" s="168"/>
      <c r="F37" s="168"/>
      <c r="G37" s="170"/>
    </row>
    <row r="38" spans="1:7" ht="9" customHeight="1">
      <c r="A38" s="171" t="s">
        <v>47</v>
      </c>
      <c r="B38" s="172">
        <v>7</v>
      </c>
      <c r="C38" s="169" t="str">
        <f>VLOOKUP(B38,'пр.взв.'!B6:G133,2,FALSE)</f>
        <v>Саакян Виталий Рачилович</v>
      </c>
      <c r="D38" s="167" t="str">
        <f>VLOOKUP(B38,'пр.взв.'!B6:G133,3,FALSE)</f>
        <v>10.04.87 мсмк</v>
      </c>
      <c r="E38" s="167" t="str">
        <f>VLOOKUP(B38,'пр.взв.'!B6:G133,4,FALSE)</f>
        <v>ЮФО Краснодарски Армавир Д</v>
      </c>
      <c r="F38" s="167" t="str">
        <f>VLOOKUP(B38,'пр.взв.'!B6:G133,5,FALSE)</f>
        <v>000510</v>
      </c>
      <c r="G38" s="169" t="str">
        <f>VLOOKUP(B38,'пр.взв.'!B6:G165,6,FALSE)</f>
        <v>Маркарьян АЮ</v>
      </c>
    </row>
    <row r="39" spans="1:7" ht="9" customHeight="1">
      <c r="A39" s="171"/>
      <c r="B39" s="172"/>
      <c r="C39" s="170"/>
      <c r="D39" s="168"/>
      <c r="E39" s="168"/>
      <c r="F39" s="168"/>
      <c r="G39" s="170"/>
    </row>
    <row r="40" spans="1:7" ht="9" customHeight="1">
      <c r="A40" s="171" t="s">
        <v>260</v>
      </c>
      <c r="B40" s="172">
        <v>13</v>
      </c>
      <c r="C40" s="169" t="str">
        <f>VLOOKUP(B40,'пр.взв.'!B6:G133,2,FALSE)</f>
        <v>Паньков Александр Владимирович </v>
      </c>
      <c r="D40" s="167" t="str">
        <f>VLOOKUP(B40,'пр.взв.'!B6:G133,3,FALSE)</f>
        <v>20.06.79 мсмк</v>
      </c>
      <c r="E40" s="167" t="str">
        <f>VLOOKUP(B40,'пр.взв.'!B6:G133,4,FALSE)</f>
        <v>ПФО Пермск Краснокамск ПР</v>
      </c>
      <c r="F40" s="167" t="str">
        <f>VLOOKUP(B40,'пр.взв.'!B6:G133,5,FALSE)</f>
        <v>000699</v>
      </c>
      <c r="G40" s="169" t="str">
        <f>VLOOKUP(B40,'пр.взв.'!B6:G167,6,FALSE)</f>
        <v>Перчик ВТ</v>
      </c>
    </row>
    <row r="41" spans="1:7" ht="9" customHeight="1">
      <c r="A41" s="171"/>
      <c r="B41" s="172"/>
      <c r="C41" s="170"/>
      <c r="D41" s="168"/>
      <c r="E41" s="168"/>
      <c r="F41" s="168"/>
      <c r="G41" s="170"/>
    </row>
    <row r="42" spans="1:7" ht="9" customHeight="1">
      <c r="A42" s="171" t="s">
        <v>260</v>
      </c>
      <c r="B42" s="172">
        <v>11</v>
      </c>
      <c r="C42" s="169" t="str">
        <f>VLOOKUP(B42,'пр.взв.'!B6:G133,2,FALSE)</f>
        <v>Абдуллин Руслан Мансурович</v>
      </c>
      <c r="D42" s="167" t="str">
        <f>VLOOKUP(B42,'пр.взв.'!B6:G133,3,FALSE)</f>
        <v>17.02.89 мс</v>
      </c>
      <c r="E42" s="167" t="str">
        <f>VLOOKUP(B42,'пр.взв.'!B6:G133,4,FALSE)</f>
        <v>СФО Омская Омск Д</v>
      </c>
      <c r="F42" s="167">
        <f>VLOOKUP(B42,'пр.взв.'!B6:G133,5,FALSE)</f>
        <v>0</v>
      </c>
      <c r="G42" s="169" t="str">
        <f>VLOOKUP(B42,'пр.взв.'!B6:G169,6,FALSE)</f>
        <v>Бобровский ВА, Горбунов АВ</v>
      </c>
    </row>
    <row r="43" spans="1:7" ht="9" customHeight="1">
      <c r="A43" s="171"/>
      <c r="B43" s="172"/>
      <c r="C43" s="170"/>
      <c r="D43" s="168"/>
      <c r="E43" s="168"/>
      <c r="F43" s="168"/>
      <c r="G43" s="170"/>
    </row>
    <row r="44" spans="1:7" ht="9" customHeight="1">
      <c r="A44" s="171" t="s">
        <v>260</v>
      </c>
      <c r="B44" s="172">
        <v>26</v>
      </c>
      <c r="C44" s="169" t="str">
        <f>VLOOKUP(B44,'пр.взв.'!B6:G133,2,FALSE)</f>
        <v>Мудранов Аслан Заудинович</v>
      </c>
      <c r="D44" s="167" t="str">
        <f>VLOOKUP(B44,'пр.взв.'!B5:G171,3,FALSE)</f>
        <v>16.09.87 мс</v>
      </c>
      <c r="E44" s="167" t="str">
        <f>VLOOKUP(B44,'пр.взв.'!B6:G133,4,FALSE)</f>
        <v>ЮФО Краснодарский Армавир Д</v>
      </c>
      <c r="F44" s="167" t="str">
        <f>VLOOKUP(B44,'пр.взв.'!B6:G133,5,FALSE)</f>
        <v>000516</v>
      </c>
      <c r="G44" s="169" t="str">
        <f>VLOOKUP(B44,'пр.взв.'!B6:G171,6,FALSE)</f>
        <v>Бабоян РМ</v>
      </c>
    </row>
    <row r="45" spans="1:7" ht="9" customHeight="1">
      <c r="A45" s="171"/>
      <c r="B45" s="172"/>
      <c r="C45" s="170"/>
      <c r="D45" s="168"/>
      <c r="E45" s="168"/>
      <c r="F45" s="168"/>
      <c r="G45" s="170"/>
    </row>
    <row r="46" spans="1:7" ht="9" customHeight="1">
      <c r="A46" s="171" t="s">
        <v>260</v>
      </c>
      <c r="B46" s="172">
        <v>16</v>
      </c>
      <c r="C46" s="169" t="str">
        <f>VLOOKUP(B46,'пр.взв.'!B6:G133,2,FALSE)</f>
        <v>Устян Сергей Павликович</v>
      </c>
      <c r="D46" s="167" t="str">
        <f>VLOOKUP(B46,'пр.взв.'!B6:G133,3,FALSE)</f>
        <v>28.11.89 кмс</v>
      </c>
      <c r="E46" s="167" t="str">
        <f>VLOOKUP(B46,'пр.взв.'!B6:G133,4,FALSE)</f>
        <v>С.Петербург ПР</v>
      </c>
      <c r="F46" s="167">
        <f>VLOOKUP(B46,'пр.взв.'!B6:G133,5,FALSE)</f>
        <v>0</v>
      </c>
      <c r="G46" s="169" t="str">
        <f>VLOOKUP(B46,'пр.взв.'!B6:G173,6,FALSE)</f>
        <v>Рахлин МА</v>
      </c>
    </row>
    <row r="47" spans="1:7" ht="9" customHeight="1">
      <c r="A47" s="171"/>
      <c r="B47" s="172"/>
      <c r="C47" s="170"/>
      <c r="D47" s="168"/>
      <c r="E47" s="168"/>
      <c r="F47" s="168"/>
      <c r="G47" s="170"/>
    </row>
    <row r="48" spans="1:7" ht="9" customHeight="1">
      <c r="A48" s="171" t="s">
        <v>261</v>
      </c>
      <c r="B48" s="172">
        <v>2</v>
      </c>
      <c r="C48" s="169" t="str">
        <f>VLOOKUP(B48,'пр.взв.'!B6:G133,2,FALSE)</f>
        <v>Тагиров Мурад Магомедович</v>
      </c>
      <c r="D48" s="167" t="str">
        <f>VLOOKUP(B48,'пр.взв.'!B6:G133,3,FALSE)</f>
        <v>22.05.85 мс</v>
      </c>
      <c r="E48" s="167" t="str">
        <f>VLOOKUP(B48,'пр.взв.'!B6:G133,4,FALSE)</f>
        <v>ЦФО Ярославская  Ярославль МО</v>
      </c>
      <c r="F48" s="167" t="str">
        <f>VLOOKUP(B48,'пр.взв.'!B6:G133,5,FALSE)</f>
        <v>004063</v>
      </c>
      <c r="G48" s="169" t="str">
        <f>VLOOKUP(B48,'пр.взв.'!B6:G175,6,FALSE)</f>
        <v>Верещагин НП Воронин СМ</v>
      </c>
    </row>
    <row r="49" spans="1:7" ht="9" customHeight="1">
      <c r="A49" s="171"/>
      <c r="B49" s="172"/>
      <c r="C49" s="170"/>
      <c r="D49" s="168"/>
      <c r="E49" s="168"/>
      <c r="F49" s="168"/>
      <c r="G49" s="170"/>
    </row>
    <row r="50" spans="1:7" ht="9" customHeight="1">
      <c r="A50" s="171" t="s">
        <v>261</v>
      </c>
      <c r="B50" s="172">
        <v>10</v>
      </c>
      <c r="C50" s="169" t="str">
        <f>VLOOKUP(B50,'пр.взв.'!B6:G133,2,FALSE)</f>
        <v>Морозов Дмитрий Сергеевич</v>
      </c>
      <c r="D50" s="167" t="str">
        <f>VLOOKUP(B50,'пр.взв.'!B6:G133,3,FALSE)</f>
        <v>26.12.83 мс</v>
      </c>
      <c r="E50" s="167" t="str">
        <f>VLOOKUP(B50,'пр.взв.'!B6:G133,4,FALSE)</f>
        <v>СЗФО Вологодская Вологда ПР</v>
      </c>
      <c r="F50" s="167" t="str">
        <f>VLOOKUP(B50,'пр.взв.'!B6:G133,5,FALSE)</f>
        <v>001582</v>
      </c>
      <c r="G50" s="169" t="str">
        <f>VLOOKUP(B50,'пр.взв.'!B6:G177,6,FALSE)</f>
        <v>Гасиналиев КВ Садков АВ</v>
      </c>
    </row>
    <row r="51" spans="1:7" ht="9" customHeight="1">
      <c r="A51" s="171"/>
      <c r="B51" s="172"/>
      <c r="C51" s="170"/>
      <c r="D51" s="168"/>
      <c r="E51" s="168"/>
      <c r="F51" s="168"/>
      <c r="G51" s="170"/>
    </row>
    <row r="52" spans="1:7" ht="9" customHeight="1">
      <c r="A52" s="171" t="s">
        <v>261</v>
      </c>
      <c r="B52" s="172">
        <v>22</v>
      </c>
      <c r="C52" s="169" t="str">
        <f>VLOOKUP(B52,'пр.взв.'!B6:G133,2,FALSE)</f>
        <v>Сидоренко Александр Александрович</v>
      </c>
      <c r="D52" s="167" t="str">
        <f>VLOOKUP(B52,'пр.взв.'!B6:G133,3,FALSE)</f>
        <v>05.01.88 мс</v>
      </c>
      <c r="E52" s="167" t="str">
        <f>VLOOKUP(B52,'пр.взв.'!B6:G133,4,FALSE)</f>
        <v>Москва Д</v>
      </c>
      <c r="F52" s="167" t="str">
        <f>VLOOKUP(B52,'пр.взв.'!B6:G133,5,FALSE)</f>
        <v>003113</v>
      </c>
      <c r="G52" s="169" t="str">
        <f>VLOOKUP(B52,'пр.взв.'!B6:G179,6,FALSE)</f>
        <v>Фунтиков ПВ Бобров АА</v>
      </c>
    </row>
    <row r="53" spans="1:7" ht="9" customHeight="1">
      <c r="A53" s="171"/>
      <c r="B53" s="172"/>
      <c r="C53" s="170"/>
      <c r="D53" s="168"/>
      <c r="E53" s="168"/>
      <c r="F53" s="168"/>
      <c r="G53" s="170"/>
    </row>
    <row r="54" spans="1:7" ht="9" customHeight="1">
      <c r="A54" s="171" t="s">
        <v>261</v>
      </c>
      <c r="B54" s="172">
        <v>12</v>
      </c>
      <c r="C54" s="169" t="str">
        <f>VLOOKUP(B54,'пр.взв.'!B6:G133,2,FALSE)</f>
        <v>Павлов Вячеслав Александрович</v>
      </c>
      <c r="D54" s="167" t="str">
        <f>VLOOKUP(B54,'пр.взв.'!B6:G133,3,FALSE)</f>
        <v>11.07.87 мсмк</v>
      </c>
      <c r="E54" s="167" t="str">
        <f>VLOOKUP(B54,'пр.взв.'!B6:G133,4,FALSE)</f>
        <v>ЮФО Адыгея Майкоп ВС</v>
      </c>
      <c r="F54" s="167" t="str">
        <f>VLOOKUP(B54,'пр.взв.'!B6:G133,5,FALSE)</f>
        <v>000426</v>
      </c>
      <c r="G54" s="169" t="str">
        <f>VLOOKUP(B54,'пр.взв.'!B6:G181,6,FALSE)</f>
        <v>Джаримок Н </v>
      </c>
    </row>
    <row r="55" spans="1:7" ht="9" customHeight="1">
      <c r="A55" s="171"/>
      <c r="B55" s="172"/>
      <c r="C55" s="170"/>
      <c r="D55" s="168"/>
      <c r="E55" s="168"/>
      <c r="F55" s="168"/>
      <c r="G55" s="170"/>
    </row>
    <row r="56" spans="1:7" ht="9" customHeight="1">
      <c r="A56" s="171" t="s">
        <v>261</v>
      </c>
      <c r="B56" s="172">
        <v>24</v>
      </c>
      <c r="C56" s="169" t="str">
        <f>VLOOKUP(B56,'пр.взв.'!B6:G133,2,FALSE)</f>
        <v>Гребенщиков Кирилл Сергеевич</v>
      </c>
      <c r="D56" s="167" t="str">
        <f>VLOOKUP(B56,'пр.взв.'!B6:G133,3,FALSE)</f>
        <v>09.05.91.кмс</v>
      </c>
      <c r="E56" s="167" t="str">
        <f>VLOOKUP(B56,'пр.взв.'!B6:G133,4,FALSE)</f>
        <v>УФО Свердловская ПР</v>
      </c>
      <c r="F56" s="167">
        <f>VLOOKUP(B56,'пр.взв.'!B6:G133,5,FALSE)</f>
        <v>0</v>
      </c>
      <c r="G56" s="169" t="str">
        <f>VLOOKUP(B56,'пр.взв.'!B6:G183,6,FALSE)</f>
        <v>Стеннков ВГ Мельников АН</v>
      </c>
    </row>
    <row r="57" spans="1:7" ht="9" customHeight="1">
      <c r="A57" s="171"/>
      <c r="B57" s="172"/>
      <c r="C57" s="170"/>
      <c r="D57" s="168"/>
      <c r="E57" s="168"/>
      <c r="F57" s="168"/>
      <c r="G57" s="170"/>
    </row>
    <row r="58" spans="1:7" ht="9" customHeight="1">
      <c r="A58" s="171" t="s">
        <v>261</v>
      </c>
      <c r="B58" s="172">
        <v>32</v>
      </c>
      <c r="C58" s="169" t="str">
        <f>VLOOKUP(B58,'пр.взв.'!B6:G133,2,FALSE)</f>
        <v>Баранов Сергей Борисович</v>
      </c>
      <c r="D58" s="167" t="str">
        <f>VLOOKUP(B58,'пр.взв.'!B6:G133,3,FALSE)</f>
        <v>27.07.86 кмс</v>
      </c>
      <c r="E58" s="167" t="str">
        <f>VLOOKUP(B58,'пр.взв.'!B6:G133,4,FALSE)</f>
        <v>ЦФО Липецкая  ипецк ЛОК</v>
      </c>
      <c r="F58" s="167">
        <f>VLOOKUP(B58,'пр.взв.'!B6:G133,5,FALSE)</f>
        <v>0</v>
      </c>
      <c r="G58" s="169" t="str">
        <f>VLOOKUP(B58,'пр.взв.'!B6:G185,6,FALSE)</f>
        <v>Маренков ВВ</v>
      </c>
    </row>
    <row r="59" spans="1:7" ht="9" customHeight="1">
      <c r="A59" s="171"/>
      <c r="B59" s="172"/>
      <c r="C59" s="170"/>
      <c r="D59" s="168"/>
      <c r="E59" s="168"/>
      <c r="F59" s="168"/>
      <c r="G59" s="170"/>
    </row>
    <row r="60" spans="1:7" ht="9" customHeight="1">
      <c r="A60" s="171" t="s">
        <v>261</v>
      </c>
      <c r="B60" s="172">
        <v>33</v>
      </c>
      <c r="C60" s="169" t="str">
        <f>VLOOKUP(B60,'пр.взв.'!B6:G133,2,FALSE)</f>
        <v>Викторов Роман Александрович</v>
      </c>
      <c r="D60" s="167" t="str">
        <f>VLOOKUP(B60,'пр.взв.'!B6:G133,3,FALSE)</f>
        <v>14.01.84 мс</v>
      </c>
      <c r="E60" s="167" t="str">
        <f>VLOOKUP(B60,'пр.взв.'!B6:G133,4,FALSE)</f>
        <v>ЦФО Ярославская Ярославль Д</v>
      </c>
      <c r="F60" s="167" t="str">
        <f>VLOOKUP(B60,'пр.взв.'!B6:G133,5,FALSE)</f>
        <v>000558</v>
      </c>
      <c r="G60" s="169" t="str">
        <f>VLOOKUP(B60,'пр.взв.'!B6:G187,6,FALSE)</f>
        <v>Сапожников СВ Мухин ВВ</v>
      </c>
    </row>
    <row r="61" spans="1:7" ht="9" customHeight="1">
      <c r="A61" s="171"/>
      <c r="B61" s="172"/>
      <c r="C61" s="170"/>
      <c r="D61" s="168"/>
      <c r="E61" s="168"/>
      <c r="F61" s="168"/>
      <c r="G61" s="170"/>
    </row>
    <row r="62" spans="1:7" ht="9" customHeight="1">
      <c r="A62" s="171" t="s">
        <v>261</v>
      </c>
      <c r="B62" s="172">
        <v>5</v>
      </c>
      <c r="C62" s="169" t="str">
        <f>VLOOKUP(B62,'пр.взв.'!B6:G133,2,FALSE)</f>
        <v>Шкоров Василий Александрович</v>
      </c>
      <c r="D62" s="167" t="str">
        <f>VLOOKUP(B62,'пр.взв.'!B6:G133,3,FALSE)</f>
        <v>24.10.89 кмс</v>
      </c>
      <c r="E62" s="167" t="str">
        <f>VLOOKUP(B62,'пр.взв.'!B6:G133,4,FALSE)</f>
        <v>Москва </v>
      </c>
      <c r="F62" s="167">
        <f>VLOOKUP(B62,'пр.взв.'!B6:G133,5,FALSE)</f>
        <v>0</v>
      </c>
      <c r="G62" s="169" t="str">
        <f>VLOOKUP(B62,'пр.взв.'!B6:G189,6,FALSE)</f>
        <v>Таравиков ВИ Малышев ВЮ</v>
      </c>
    </row>
    <row r="63" spans="1:7" ht="9" customHeight="1">
      <c r="A63" s="171"/>
      <c r="B63" s="172"/>
      <c r="C63" s="170"/>
      <c r="D63" s="168"/>
      <c r="E63" s="168"/>
      <c r="F63" s="168"/>
      <c r="G63" s="170"/>
    </row>
    <row r="64" spans="1:7" ht="9" customHeight="1">
      <c r="A64" s="171" t="s">
        <v>261</v>
      </c>
      <c r="B64" s="172">
        <v>29</v>
      </c>
      <c r="C64" s="169" t="str">
        <f>VLOOKUP(B64,'пр.взв.'!B6:G133,2,FALSE)</f>
        <v>Гюльахмедов Султан Аминуллаевич</v>
      </c>
      <c r="D64" s="167" t="str">
        <f>VLOOKUP(B64,'пр.взв.'!B6:G133,3,FALSE)</f>
        <v>21.11.90 кмс</v>
      </c>
      <c r="E64" s="167" t="str">
        <f>VLOOKUP(B64,'пр.взв.'!B6:G133,4,FALSE)</f>
        <v>ЦФО Липецкая Липецк ЛОК</v>
      </c>
      <c r="F64" s="167" t="str">
        <f>VLOOKUP(B64,'пр.взв.'!B6:G133,5,FALSE)</f>
        <v>003691</v>
      </c>
      <c r="G64" s="169" t="str">
        <f>VLOOKUP(B64,'пр.взв.'!B6:G191,6,FALSE)</f>
        <v>Барнов СА</v>
      </c>
    </row>
    <row r="65" spans="1:7" ht="9" customHeight="1">
      <c r="A65" s="171"/>
      <c r="B65" s="172"/>
      <c r="C65" s="170"/>
      <c r="D65" s="168"/>
      <c r="E65" s="168"/>
      <c r="F65" s="168"/>
      <c r="G65" s="170"/>
    </row>
    <row r="66" spans="1:7" ht="9" customHeight="1">
      <c r="A66" s="171" t="s">
        <v>261</v>
      </c>
      <c r="B66" s="172">
        <v>3</v>
      </c>
      <c r="C66" s="169" t="str">
        <f>VLOOKUP(B66,'пр.взв.'!B6:G133,2,FALSE)</f>
        <v>Изамутдинов Гусен Мугутдинович</v>
      </c>
      <c r="D66" s="167" t="str">
        <f>VLOOKUP(B66,'пр.взв.'!B6:G133,3,FALSE)</f>
        <v>28.11.81 мс</v>
      </c>
      <c r="E66" s="167" t="str">
        <f>VLOOKUP(B66,'пр.взв.'!B6:G133,4,FALSE)</f>
        <v>ДВФО Приморский Большой Камень ВС</v>
      </c>
      <c r="F66" s="167" t="str">
        <f>VLOOKUP(B66,'пр.взв.'!B6:G133,5,FALSE)</f>
        <v>002128</v>
      </c>
      <c r="G66" s="169" t="str">
        <f>VLOOKUP(B66,'пр.взв.'!B6:G193,6,FALSE)</f>
        <v>Прокопенко НН</v>
      </c>
    </row>
    <row r="67" spans="1:7" ht="9" customHeight="1">
      <c r="A67" s="171"/>
      <c r="B67" s="172"/>
      <c r="C67" s="170"/>
      <c r="D67" s="168"/>
      <c r="E67" s="168"/>
      <c r="F67" s="168"/>
      <c r="G67" s="170"/>
    </row>
    <row r="68" spans="1:7" ht="9" customHeight="1">
      <c r="A68" s="171" t="s">
        <v>261</v>
      </c>
      <c r="B68" s="172">
        <v>27</v>
      </c>
      <c r="C68" s="169" t="str">
        <f>VLOOKUP(B68,'пр.взв.'!B6:G133,2,FALSE)</f>
        <v>Газимагомедов Шамиль Саидович</v>
      </c>
      <c r="D68" s="167" t="str">
        <f>VLOOKUP(B68,'пр.взв.'!B6:G133,3,FALSE)</f>
        <v>23.10.90 кмс</v>
      </c>
      <c r="E68" s="167" t="str">
        <f>VLOOKUP(B68,'пр.взв.'!B6:G133,4,FALSE)</f>
        <v>ЮФО Р. Дагестан Махачкала ПР</v>
      </c>
      <c r="F68" s="167">
        <f>VLOOKUP(B68,'пр.взв.'!B6:G133,5,FALSE)</f>
        <v>0</v>
      </c>
      <c r="G68" s="169" t="str">
        <f>VLOOKUP(B68,'пр.взв.'!B6:G195,6,FALSE)</f>
        <v>Джанбеков ТА</v>
      </c>
    </row>
    <row r="69" spans="1:7" ht="9" customHeight="1">
      <c r="A69" s="171"/>
      <c r="B69" s="172"/>
      <c r="C69" s="170"/>
      <c r="D69" s="168"/>
      <c r="E69" s="168"/>
      <c r="F69" s="168"/>
      <c r="G69" s="170"/>
    </row>
    <row r="70" spans="1:7" ht="9" customHeight="1">
      <c r="A70" s="171" t="s">
        <v>261</v>
      </c>
      <c r="B70" s="172">
        <v>15</v>
      </c>
      <c r="C70" s="169" t="str">
        <f>VLOOKUP(B70,'пр.взв.'!B6:G133,2,FALSE)</f>
        <v>Еричев Андрей Александрович</v>
      </c>
      <c r="D70" s="167" t="str">
        <f>VLOOKUP(B70,'пр.взв.'!B6:G133,3,FALSE)</f>
        <v>30.04.86 мс</v>
      </c>
      <c r="E70" s="167" t="str">
        <f>VLOOKUP(B70,'пр.взв.'!B6:G133,4,FALSE)</f>
        <v>ЦФО Владимирская Владимир Д</v>
      </c>
      <c r="F70" s="167" t="str">
        <f>VLOOKUP(B70,'пр.взв.'!B6:G133,5,FALSE)</f>
        <v>002145</v>
      </c>
      <c r="G70" s="169" t="str">
        <f>VLOOKUP(B70,'пр.взв.'!B6:G197,6,FALSE)</f>
        <v>Сенюков ЮА</v>
      </c>
    </row>
    <row r="71" spans="1:7" ht="9" customHeight="1">
      <c r="A71" s="171"/>
      <c r="B71" s="172"/>
      <c r="C71" s="170"/>
      <c r="D71" s="168"/>
      <c r="E71" s="168"/>
      <c r="F71" s="168"/>
      <c r="G71" s="170"/>
    </row>
    <row r="72" spans="1:7" ht="9" customHeight="1">
      <c r="A72" s="171" t="s">
        <v>262</v>
      </c>
      <c r="B72" s="172">
        <v>1</v>
      </c>
      <c r="C72" s="169" t="str">
        <f>VLOOKUP(B72,'пр.взв.'!B6:G133,2,FALSE)</f>
        <v>Селиков Алексей Александрович</v>
      </c>
      <c r="D72" s="167" t="str">
        <f>VLOOKUP(B72,'пр.взв.'!B6:G133,3,FALSE)</f>
        <v>01.06.87 мс</v>
      </c>
      <c r="E72" s="167" t="str">
        <f>VLOOKUP(B72,'пр.взв.'!B6:G133,4,FALSE)</f>
        <v>УФО Свердловская   ПР</v>
      </c>
      <c r="F72" s="167" t="str">
        <f>VLOOKUP(B72,'пр.взв.'!B6:G133,5,FALSE)</f>
        <v>000368</v>
      </c>
      <c r="G72" s="169" t="str">
        <f>VLOOKUP(B72,'пр.взв.'!B6:G199,6,FALSE)</f>
        <v>Стеннков ВГ Мельников АН</v>
      </c>
    </row>
    <row r="73" spans="1:7" ht="9" customHeight="1">
      <c r="A73" s="171"/>
      <c r="B73" s="172"/>
      <c r="C73" s="170"/>
      <c r="D73" s="168"/>
      <c r="E73" s="168"/>
      <c r="F73" s="168"/>
      <c r="G73" s="170"/>
    </row>
    <row r="74" spans="1:7" ht="9" customHeight="1">
      <c r="A74" s="171" t="s">
        <v>262</v>
      </c>
      <c r="B74" s="172">
        <v>37</v>
      </c>
      <c r="C74" s="169" t="str">
        <f>VLOOKUP(B74,'пр.взв.'!B6:G133,2,FALSE)</f>
        <v>Мурысев Александр Александрович</v>
      </c>
      <c r="D74" s="167" t="str">
        <f>VLOOKUP(B74,'пр.взв.'!B6:G133,3,FALSE)</f>
        <v>02.10.84 мс</v>
      </c>
      <c r="E74" s="167" t="str">
        <f>VLOOKUP(B74,'пр.взв.'!B6:G133,4,FALSE)</f>
        <v>ПФО Нижегородская Выкса ПР</v>
      </c>
      <c r="F74" s="167" t="str">
        <f>VLOOKUP(B74,'пр.взв.'!B6:G133,5,FALSE)</f>
        <v>008983</v>
      </c>
      <c r="G74" s="169" t="str">
        <f>VLOOKUP(B74,'пр.взв.'!B6:G201,6,FALSE)</f>
        <v>Садковский ЕА</v>
      </c>
    </row>
    <row r="75" spans="1:7" ht="9" customHeight="1">
      <c r="A75" s="171"/>
      <c r="B75" s="172"/>
      <c r="C75" s="170"/>
      <c r="D75" s="168"/>
      <c r="E75" s="168"/>
      <c r="F75" s="168"/>
      <c r="G75" s="170"/>
    </row>
    <row r="76" spans="1:7" ht="9" customHeight="1">
      <c r="A76" s="171" t="s">
        <v>262</v>
      </c>
      <c r="B76" s="172">
        <v>35</v>
      </c>
      <c r="C76" s="169" t="str">
        <f>VLOOKUP(B76,'пр.взв.'!B6:G133,2,FALSE)</f>
        <v>Саратовцев Вадим Игоревич</v>
      </c>
      <c r="D76" s="167" t="str">
        <f>VLOOKUP(B76,'пр.взв.'!B6:G133,3,FALSE)</f>
        <v>05.10.85 мс</v>
      </c>
      <c r="E76" s="167" t="str">
        <f>VLOOKUP(B76,'пр.взв.'!B6:G133,4,FALSE)</f>
        <v>ПФО Нижегородская Выкса ВВ</v>
      </c>
      <c r="F76" s="167" t="str">
        <f>VLOOKUP(B76,'пр.взв.'!B6:G133,5,FALSE)</f>
        <v>008984</v>
      </c>
      <c r="G76" s="169" t="str">
        <f>VLOOKUP(B76,'пр.взв.'!B6:G203,6,FALSE)</f>
        <v>Гордеев МА</v>
      </c>
    </row>
    <row r="77" spans="1:7" ht="9" customHeight="1">
      <c r="A77" s="171"/>
      <c r="B77" s="172"/>
      <c r="C77" s="170"/>
      <c r="D77" s="168"/>
      <c r="E77" s="168"/>
      <c r="F77" s="168"/>
      <c r="G77" s="170"/>
    </row>
    <row r="78" spans="1:7" ht="9" customHeight="1">
      <c r="A78" s="171" t="s">
        <v>262</v>
      </c>
      <c r="B78" s="172">
        <v>34</v>
      </c>
      <c r="C78" s="169" t="str">
        <f>VLOOKUP(B78,'пр.взв.'!B6:G133,2,FALSE)</f>
        <v>Кульмяев Николай Васильевич</v>
      </c>
      <c r="D78" s="167" t="str">
        <f>VLOOKUP(B78,'пр.взв.'!B6:G133,3,FALSE)</f>
        <v>29.05.86 кмс</v>
      </c>
      <c r="E78" s="167" t="str">
        <f>VLOOKUP(B78,'пр.взв.'!B6:G133,4,FALSE)</f>
        <v>ПФО Нижегородская Выкса Д</v>
      </c>
      <c r="F78" s="167" t="str">
        <f>VLOOKUP(B78,'пр.взв.'!B6:G133,5,FALSE)</f>
        <v>000306</v>
      </c>
      <c r="G78" s="169" t="str">
        <f>VLOOKUP(B78,'пр.взв.'!B6:G205,6,FALSE)</f>
        <v>Гордеев МА</v>
      </c>
    </row>
    <row r="79" spans="1:7" ht="9" customHeight="1">
      <c r="A79" s="171"/>
      <c r="B79" s="172"/>
      <c r="C79" s="170"/>
      <c r="D79" s="168"/>
      <c r="E79" s="168"/>
      <c r="F79" s="168"/>
      <c r="G79" s="170"/>
    </row>
    <row r="80" spans="1:7" ht="9" customHeight="1">
      <c r="A80" s="171" t="s">
        <v>262</v>
      </c>
      <c r="B80" s="172">
        <v>6</v>
      </c>
      <c r="C80" s="169" t="str">
        <f>VLOOKUP(B80,'пр.взв.'!B6:G133,2,FALSE)</f>
        <v>Корякин Виталий Олегович</v>
      </c>
      <c r="D80" s="167" t="str">
        <f>VLOOKUP(B80,'пр.взв.'!B6:G133,3,FALSE)</f>
        <v>16.05.82 мс</v>
      </c>
      <c r="E80" s="167" t="str">
        <f>VLOOKUP(B80,'пр.взв.'!B6:G133,4,FALSE)</f>
        <v>ЦФО Тульская Тула Д</v>
      </c>
      <c r="F80" s="167" t="str">
        <f>VLOOKUP(B80,'пр.взв.'!B6:G133,5,FALSE)</f>
        <v>001508</v>
      </c>
      <c r="G80" s="169" t="str">
        <f>VLOOKUP(B80,'пр.взв.'!B6:G207,6,FALSE)</f>
        <v>Самборский СВ</v>
      </c>
    </row>
    <row r="81" spans="1:7" ht="9" customHeight="1">
      <c r="A81" s="171"/>
      <c r="B81" s="172"/>
      <c r="C81" s="170"/>
      <c r="D81" s="168"/>
      <c r="E81" s="168"/>
      <c r="F81" s="168"/>
      <c r="G81" s="170"/>
    </row>
    <row r="82" spans="1:7" ht="9" customHeight="1">
      <c r="A82" s="171" t="s">
        <v>262</v>
      </c>
      <c r="B82" s="172">
        <v>36</v>
      </c>
      <c r="C82" s="169" t="str">
        <f>VLOOKUP(B82,'пр.взв.'!B6:G133,2,FALSE)</f>
        <v>Блохин Владимир Александрович</v>
      </c>
      <c r="D82" s="167" t="str">
        <f>VLOOKUP(B82,'пр.взв.'!B6:G133,3,FALSE)</f>
        <v>05.02.83 мс</v>
      </c>
      <c r="E82" s="167" t="str">
        <f>VLOOKUP(B82,'пр.взв.'!B6:G133,4,FALSE)</f>
        <v>ЦФО Рязанская Рязань МО</v>
      </c>
      <c r="F82" s="167" t="str">
        <f>VLOOKUP(B82,'пр.взв.'!B6:G133,5,FALSE)</f>
        <v>001503</v>
      </c>
      <c r="G82" s="169" t="str">
        <f>VLOOKUP(B82,'пр.взв.'!B6:G209,6,FALSE)</f>
        <v>Гаврюшин ЮА Гришакин КВ</v>
      </c>
    </row>
    <row r="83" spans="1:7" ht="9" customHeight="1">
      <c r="A83" s="171"/>
      <c r="B83" s="172"/>
      <c r="C83" s="170"/>
      <c r="D83" s="168"/>
      <c r="E83" s="168"/>
      <c r="F83" s="168"/>
      <c r="G83" s="170"/>
    </row>
    <row r="84" spans="1:7" ht="9" customHeight="1">
      <c r="A84" s="171" t="s">
        <v>262</v>
      </c>
      <c r="B84" s="172">
        <v>8</v>
      </c>
      <c r="C84" s="169" t="str">
        <f>VLOOKUP(B84,'пр.взв.'!B6:G133,2,FALSE)</f>
        <v>Хованский Сергей Александрович</v>
      </c>
      <c r="D84" s="167" t="str">
        <f>VLOOKUP(B84,'пр.взв.'!B6:G133,3,FALSE)</f>
        <v>09.10..81 мс</v>
      </c>
      <c r="E84" s="167" t="str">
        <f>VLOOKUP(B84,'пр.взв.'!B6:G133,4,FALSE)</f>
        <v>ЮФО Краснодарский Лабинск Д</v>
      </c>
      <c r="F84" s="167" t="str">
        <f>VLOOKUP(B84,'пр.взв.'!B6:G133,5,FALSE)</f>
        <v>006567</v>
      </c>
      <c r="G84" s="169" t="str">
        <f>VLOOKUP(B84,'пр.взв.'!B6:G211,6,FALSE)</f>
        <v>Нагоев РМ</v>
      </c>
    </row>
    <row r="85" spans="1:7" ht="9" customHeight="1">
      <c r="A85" s="171"/>
      <c r="B85" s="172"/>
      <c r="C85" s="170"/>
      <c r="D85" s="168"/>
      <c r="E85" s="168"/>
      <c r="F85" s="168"/>
      <c r="G85" s="170"/>
    </row>
    <row r="86" spans="1:6" ht="23.25" customHeight="1">
      <c r="A86" s="114" t="str">
        <f>HYPERLINK('[1]реквизиты'!$A$6)</f>
        <v>Гл. судья, судья МК</v>
      </c>
      <c r="B86" s="25"/>
      <c r="C86" s="115"/>
      <c r="D86" s="115"/>
      <c r="E86" s="117" t="str">
        <f>HYPERLINK('[1]реквизиты'!$G$6)</f>
        <v>Р.М. Бабоян</v>
      </c>
      <c r="F86" s="118" t="str">
        <f>HYPERLINK('[1]реквизиты'!$G$7)</f>
        <v>/ г. Армавир /</v>
      </c>
    </row>
    <row r="87" spans="1:7" ht="23.25" customHeight="1">
      <c r="A87" s="114" t="str">
        <f>HYPERLINK('[1]реквизиты'!$A$8)</f>
        <v>Гл. секретарь, судья МК</v>
      </c>
      <c r="B87" s="25"/>
      <c r="C87" s="115"/>
      <c r="D87" s="115"/>
      <c r="E87" s="117" t="str">
        <f>HYPERLINK('[1]реквизиты'!$G$8)</f>
        <v>Р.М. Закиров</v>
      </c>
      <c r="F87" s="118" t="str">
        <f>HYPERLINK('[1]реквизиты'!$G$9)</f>
        <v>/  г. Пермь /</v>
      </c>
      <c r="G87" s="25"/>
    </row>
  </sheetData>
  <sheetProtection/>
  <mergeCells count="292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E82:E83"/>
    <mergeCell ref="F82:F83"/>
    <mergeCell ref="C82:C83"/>
    <mergeCell ref="D82:D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76:C77"/>
    <mergeCell ref="E78:E79"/>
    <mergeCell ref="F78:F79"/>
    <mergeCell ref="C78:C79"/>
    <mergeCell ref="D78:D79"/>
    <mergeCell ref="F80:F81"/>
    <mergeCell ref="G80:G81"/>
    <mergeCell ref="A78:A79"/>
    <mergeCell ref="B78:B79"/>
    <mergeCell ref="G78:G79"/>
    <mergeCell ref="A80:A81"/>
    <mergeCell ref="B80:B81"/>
    <mergeCell ref="C80:C81"/>
    <mergeCell ref="D80:D81"/>
    <mergeCell ref="E80:E81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E72:E73"/>
    <mergeCell ref="F72:F73"/>
    <mergeCell ref="D76:D77"/>
    <mergeCell ref="E76:E77"/>
    <mergeCell ref="F76:F77"/>
    <mergeCell ref="A72:A73"/>
    <mergeCell ref="B72:B73"/>
    <mergeCell ref="C72:C73"/>
    <mergeCell ref="D72:D73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E48:E49"/>
    <mergeCell ref="E50:E51"/>
    <mergeCell ref="E44:E45"/>
    <mergeCell ref="E46:E47"/>
    <mergeCell ref="A70:A71"/>
    <mergeCell ref="B70:B71"/>
    <mergeCell ref="C70:C71"/>
    <mergeCell ref="A62:A63"/>
    <mergeCell ref="B62:B63"/>
    <mergeCell ref="C62:C63"/>
    <mergeCell ref="A60:A61"/>
    <mergeCell ref="B60:B61"/>
    <mergeCell ref="C60:C61"/>
    <mergeCell ref="D60:D61"/>
    <mergeCell ref="G58:G59"/>
    <mergeCell ref="D62:D63"/>
    <mergeCell ref="D70:D71"/>
    <mergeCell ref="F60:F61"/>
    <mergeCell ref="G60:G61"/>
    <mergeCell ref="E70:E71"/>
    <mergeCell ref="E58:E59"/>
    <mergeCell ref="E60:E61"/>
    <mergeCell ref="E66:E67"/>
    <mergeCell ref="F66:F67"/>
    <mergeCell ref="G54:G55"/>
    <mergeCell ref="E56:E57"/>
    <mergeCell ref="F56:F57"/>
    <mergeCell ref="G56:G57"/>
    <mergeCell ref="E54:E55"/>
    <mergeCell ref="F58:F59"/>
    <mergeCell ref="A54:A55"/>
    <mergeCell ref="B54:B55"/>
    <mergeCell ref="C54:C55"/>
    <mergeCell ref="D54:D55"/>
    <mergeCell ref="C58:C59"/>
    <mergeCell ref="D58:D59"/>
    <mergeCell ref="F54:F55"/>
    <mergeCell ref="A58:A59"/>
    <mergeCell ref="B58:B59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D44:D45"/>
    <mergeCell ref="E40:E41"/>
    <mergeCell ref="A42:A43"/>
    <mergeCell ref="B42:B43"/>
    <mergeCell ref="C42:C43"/>
    <mergeCell ref="D42:D43"/>
    <mergeCell ref="E42:E43"/>
    <mergeCell ref="A38:A39"/>
    <mergeCell ref="A44:A45"/>
    <mergeCell ref="B44:B45"/>
    <mergeCell ref="C44:C45"/>
    <mergeCell ref="B38:B39"/>
    <mergeCell ref="C38:C39"/>
    <mergeCell ref="E34:E35"/>
    <mergeCell ref="E36:E37"/>
    <mergeCell ref="A40:A41"/>
    <mergeCell ref="B40:B41"/>
    <mergeCell ref="C40:C41"/>
    <mergeCell ref="D40:D41"/>
    <mergeCell ref="E38:E39"/>
    <mergeCell ref="A36:A37"/>
    <mergeCell ref="B36:B37"/>
    <mergeCell ref="C36:C37"/>
    <mergeCell ref="D38:D39"/>
    <mergeCell ref="C34:C35"/>
    <mergeCell ref="D34:D35"/>
    <mergeCell ref="D36:D37"/>
    <mergeCell ref="F52:F53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F44:F45"/>
    <mergeCell ref="G44:G45"/>
    <mergeCell ref="F46:F47"/>
    <mergeCell ref="G46:G47"/>
    <mergeCell ref="F48:F49"/>
    <mergeCell ref="G48:G49"/>
    <mergeCell ref="F50:F51"/>
    <mergeCell ref="G50:G51"/>
    <mergeCell ref="F36:F37"/>
    <mergeCell ref="G36:G37"/>
    <mergeCell ref="F38:F39"/>
    <mergeCell ref="G38:G39"/>
    <mergeCell ref="F40:F41"/>
    <mergeCell ref="G40:G41"/>
    <mergeCell ref="F42:F43"/>
    <mergeCell ref="G42:G43"/>
    <mergeCell ref="F34:F35"/>
    <mergeCell ref="G34:G35"/>
    <mergeCell ref="F24:F25"/>
    <mergeCell ref="F26:F27"/>
    <mergeCell ref="F28:F29"/>
    <mergeCell ref="G30:G31"/>
    <mergeCell ref="G32:G33"/>
    <mergeCell ref="A4:A5"/>
    <mergeCell ref="B4:B5"/>
    <mergeCell ref="C4:C5"/>
    <mergeCell ref="D4:D5"/>
    <mergeCell ref="F8:F9"/>
    <mergeCell ref="F10:F11"/>
    <mergeCell ref="E16:E17"/>
    <mergeCell ref="E4:E5"/>
    <mergeCell ref="A6:A7"/>
    <mergeCell ref="F32:F33"/>
    <mergeCell ref="G4:G5"/>
    <mergeCell ref="E6:E7"/>
    <mergeCell ref="G6:G7"/>
    <mergeCell ref="F4:F5"/>
    <mergeCell ref="F6:F7"/>
    <mergeCell ref="G8:G9"/>
    <mergeCell ref="B6:B7"/>
    <mergeCell ref="A8:A9"/>
    <mergeCell ref="B8:B9"/>
    <mergeCell ref="C8:C9"/>
    <mergeCell ref="D8:D9"/>
    <mergeCell ref="C6:C7"/>
    <mergeCell ref="D6:D7"/>
    <mergeCell ref="E8:E9"/>
    <mergeCell ref="A12:A13"/>
    <mergeCell ref="B12:B13"/>
    <mergeCell ref="C12:C13"/>
    <mergeCell ref="D12:D13"/>
    <mergeCell ref="A10:A11"/>
    <mergeCell ref="B10:B11"/>
    <mergeCell ref="C10:C11"/>
    <mergeCell ref="D10:D11"/>
    <mergeCell ref="G10:G11"/>
    <mergeCell ref="E12:E13"/>
    <mergeCell ref="G12:G13"/>
    <mergeCell ref="E14:E15"/>
    <mergeCell ref="G14:G15"/>
    <mergeCell ref="F12:F13"/>
    <mergeCell ref="F14:F15"/>
    <mergeCell ref="E10:E11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F16:F17"/>
    <mergeCell ref="A20:A21"/>
    <mergeCell ref="B20:B21"/>
    <mergeCell ref="C20:C21"/>
    <mergeCell ref="D20:D21"/>
    <mergeCell ref="A18:A19"/>
    <mergeCell ref="B18:B19"/>
    <mergeCell ref="C18:C19"/>
    <mergeCell ref="D18:D19"/>
    <mergeCell ref="F20:F21"/>
    <mergeCell ref="F22:F23"/>
    <mergeCell ref="E18:E19"/>
    <mergeCell ref="G18:G19"/>
    <mergeCell ref="E20:E21"/>
    <mergeCell ref="G20:G21"/>
    <mergeCell ref="E22:E23"/>
    <mergeCell ref="G22:G23"/>
    <mergeCell ref="F18:F19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6:E27"/>
    <mergeCell ref="G26:G27"/>
    <mergeCell ref="E28:E29"/>
    <mergeCell ref="G28:G29"/>
    <mergeCell ref="B2:C2"/>
    <mergeCell ref="D2:G2"/>
    <mergeCell ref="F3:G3"/>
    <mergeCell ref="C3:E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zoomScalePageLayoutView="0" workbookViewId="0" topLeftCell="A46">
      <selection activeCell="G64" sqref="G64:G6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93" t="s">
        <v>30</v>
      </c>
      <c r="B1" s="193"/>
      <c r="C1" s="193"/>
      <c r="D1" s="193"/>
      <c r="E1" s="193"/>
      <c r="F1" s="193"/>
      <c r="G1" s="193"/>
    </row>
    <row r="2" spans="2:7" ht="19.5" customHeight="1" thickBot="1">
      <c r="B2" s="160" t="s">
        <v>33</v>
      </c>
      <c r="C2" s="160"/>
      <c r="D2" s="161" t="str">
        <f>HYPERLINK('[1]реквизиты'!$A$2)</f>
        <v>Чемпионат России по самбо среди мужчин</v>
      </c>
      <c r="E2" s="162"/>
      <c r="F2" s="162"/>
      <c r="G2" s="163"/>
    </row>
    <row r="3" spans="2:7" ht="12.75" customHeight="1">
      <c r="B3" s="119"/>
      <c r="C3" s="194" t="str">
        <f>HYPERLINK('[1]реквизиты'!$A$3)</f>
        <v>4-7  марта  2010 г.  г. Ярославль</v>
      </c>
      <c r="D3" s="194"/>
      <c r="F3" s="195" t="s">
        <v>251</v>
      </c>
      <c r="G3" s="195"/>
    </row>
    <row r="4" spans="1:7" ht="12.75" customHeight="1">
      <c r="A4" s="188" t="s">
        <v>2</v>
      </c>
      <c r="B4" s="188" t="s">
        <v>3</v>
      </c>
      <c r="C4" s="188" t="s">
        <v>4</v>
      </c>
      <c r="D4" s="188" t="s">
        <v>5</v>
      </c>
      <c r="E4" s="188" t="s">
        <v>6</v>
      </c>
      <c r="F4" s="188" t="s">
        <v>9</v>
      </c>
      <c r="G4" s="188" t="s">
        <v>7</v>
      </c>
    </row>
    <row r="5" spans="1:7" ht="12.75" customHeight="1">
      <c r="A5" s="174"/>
      <c r="B5" s="174"/>
      <c r="C5" s="174"/>
      <c r="D5" s="174"/>
      <c r="E5" s="174"/>
      <c r="F5" s="174"/>
      <c r="G5" s="174"/>
    </row>
    <row r="6" spans="1:7" ht="12.75" customHeight="1">
      <c r="A6" s="180"/>
      <c r="B6" s="181">
        <v>1</v>
      </c>
      <c r="C6" s="179" t="s">
        <v>188</v>
      </c>
      <c r="D6" s="178" t="s">
        <v>189</v>
      </c>
      <c r="E6" s="178" t="s">
        <v>190</v>
      </c>
      <c r="F6" s="178" t="s">
        <v>191</v>
      </c>
      <c r="G6" s="179" t="s">
        <v>187</v>
      </c>
    </row>
    <row r="7" spans="1:7" ht="15" customHeight="1">
      <c r="A7" s="180"/>
      <c r="B7" s="181"/>
      <c r="C7" s="179"/>
      <c r="D7" s="178"/>
      <c r="E7" s="178"/>
      <c r="F7" s="178"/>
      <c r="G7" s="179"/>
    </row>
    <row r="8" spans="1:7" ht="12.75" customHeight="1">
      <c r="A8" s="180"/>
      <c r="B8" s="181">
        <v>2</v>
      </c>
      <c r="C8" s="179" t="s">
        <v>129</v>
      </c>
      <c r="D8" s="178" t="s">
        <v>130</v>
      </c>
      <c r="E8" s="178" t="s">
        <v>131</v>
      </c>
      <c r="F8" s="178" t="s">
        <v>132</v>
      </c>
      <c r="G8" s="179" t="s">
        <v>133</v>
      </c>
    </row>
    <row r="9" spans="1:7" ht="15" customHeight="1">
      <c r="A9" s="180"/>
      <c r="B9" s="181"/>
      <c r="C9" s="179"/>
      <c r="D9" s="178"/>
      <c r="E9" s="178"/>
      <c r="F9" s="178"/>
      <c r="G9" s="179"/>
    </row>
    <row r="10" spans="1:7" ht="15" customHeight="1">
      <c r="A10" s="180"/>
      <c r="B10" s="181">
        <v>3</v>
      </c>
      <c r="C10" s="179" t="s">
        <v>87</v>
      </c>
      <c r="D10" s="178" t="s">
        <v>88</v>
      </c>
      <c r="E10" s="178" t="s">
        <v>89</v>
      </c>
      <c r="F10" s="178" t="s">
        <v>90</v>
      </c>
      <c r="G10" s="179" t="s">
        <v>91</v>
      </c>
    </row>
    <row r="11" spans="1:7" ht="15.75" customHeight="1">
      <c r="A11" s="180"/>
      <c r="B11" s="181"/>
      <c r="C11" s="179"/>
      <c r="D11" s="178"/>
      <c r="E11" s="178"/>
      <c r="F11" s="178"/>
      <c r="G11" s="179"/>
    </row>
    <row r="12" spans="1:7" ht="12.75" customHeight="1">
      <c r="A12" s="180"/>
      <c r="B12" s="181">
        <v>4</v>
      </c>
      <c r="C12" s="179" t="s">
        <v>166</v>
      </c>
      <c r="D12" s="178" t="s">
        <v>167</v>
      </c>
      <c r="E12" s="178" t="s">
        <v>168</v>
      </c>
      <c r="F12" s="178" t="s">
        <v>169</v>
      </c>
      <c r="G12" s="179" t="s">
        <v>170</v>
      </c>
    </row>
    <row r="13" spans="1:7" ht="15" customHeight="1">
      <c r="A13" s="180"/>
      <c r="B13" s="181"/>
      <c r="C13" s="179"/>
      <c r="D13" s="178"/>
      <c r="E13" s="178"/>
      <c r="F13" s="178"/>
      <c r="G13" s="179"/>
    </row>
    <row r="14" spans="1:7" ht="12.75" customHeight="1">
      <c r="A14" s="180"/>
      <c r="B14" s="181">
        <v>5</v>
      </c>
      <c r="C14" s="184" t="s">
        <v>238</v>
      </c>
      <c r="D14" s="187" t="s">
        <v>239</v>
      </c>
      <c r="E14" s="183" t="s">
        <v>240</v>
      </c>
      <c r="F14" s="186"/>
      <c r="G14" s="184" t="s">
        <v>241</v>
      </c>
    </row>
    <row r="15" spans="1:7" ht="15" customHeight="1">
      <c r="A15" s="180"/>
      <c r="B15" s="181"/>
      <c r="C15" s="184"/>
      <c r="D15" s="185"/>
      <c r="E15" s="183"/>
      <c r="F15" s="186"/>
      <c r="G15" s="185"/>
    </row>
    <row r="16" spans="1:7" ht="12.75" customHeight="1">
      <c r="A16" s="180"/>
      <c r="B16" s="181">
        <v>6</v>
      </c>
      <c r="C16" s="179" t="s">
        <v>208</v>
      </c>
      <c r="D16" s="178" t="s">
        <v>209</v>
      </c>
      <c r="E16" s="178" t="s">
        <v>210</v>
      </c>
      <c r="F16" s="178" t="s">
        <v>211</v>
      </c>
      <c r="G16" s="179" t="s">
        <v>212</v>
      </c>
    </row>
    <row r="17" spans="1:7" ht="15" customHeight="1">
      <c r="A17" s="180"/>
      <c r="B17" s="181"/>
      <c r="C17" s="179"/>
      <c r="D17" s="178"/>
      <c r="E17" s="178"/>
      <c r="F17" s="178"/>
      <c r="G17" s="179"/>
    </row>
    <row r="18" spans="1:7" ht="12.75" customHeight="1">
      <c r="A18" s="180"/>
      <c r="B18" s="181">
        <v>7</v>
      </c>
      <c r="C18" s="179" t="s">
        <v>156</v>
      </c>
      <c r="D18" s="178" t="s">
        <v>157</v>
      </c>
      <c r="E18" s="178" t="s">
        <v>158</v>
      </c>
      <c r="F18" s="178" t="s">
        <v>159</v>
      </c>
      <c r="G18" s="179" t="s">
        <v>160</v>
      </c>
    </row>
    <row r="19" spans="1:7" ht="15" customHeight="1">
      <c r="A19" s="180"/>
      <c r="B19" s="181"/>
      <c r="C19" s="179"/>
      <c r="D19" s="178"/>
      <c r="E19" s="178"/>
      <c r="F19" s="178"/>
      <c r="G19" s="179"/>
    </row>
    <row r="20" spans="1:7" ht="12.75" customHeight="1">
      <c r="A20" s="180"/>
      <c r="B20" s="181">
        <v>8</v>
      </c>
      <c r="C20" s="179" t="s">
        <v>151</v>
      </c>
      <c r="D20" s="178" t="s">
        <v>152</v>
      </c>
      <c r="E20" s="178" t="s">
        <v>153</v>
      </c>
      <c r="F20" s="178" t="s">
        <v>154</v>
      </c>
      <c r="G20" s="179" t="s">
        <v>155</v>
      </c>
    </row>
    <row r="21" spans="1:7" ht="15" customHeight="1">
      <c r="A21" s="180"/>
      <c r="B21" s="181"/>
      <c r="C21" s="179"/>
      <c r="D21" s="178"/>
      <c r="E21" s="178"/>
      <c r="F21" s="178"/>
      <c r="G21" s="179"/>
    </row>
    <row r="22" spans="1:7" ht="12.75" customHeight="1">
      <c r="A22" s="180"/>
      <c r="B22" s="181">
        <v>9</v>
      </c>
      <c r="C22" s="179" t="s">
        <v>198</v>
      </c>
      <c r="D22" s="178" t="s">
        <v>199</v>
      </c>
      <c r="E22" s="178" t="s">
        <v>200</v>
      </c>
      <c r="F22" s="178" t="s">
        <v>201</v>
      </c>
      <c r="G22" s="179" t="s">
        <v>202</v>
      </c>
    </row>
    <row r="23" spans="1:7" ht="15" customHeight="1">
      <c r="A23" s="180"/>
      <c r="B23" s="181"/>
      <c r="C23" s="179"/>
      <c r="D23" s="178"/>
      <c r="E23" s="178"/>
      <c r="F23" s="178"/>
      <c r="G23" s="179"/>
    </row>
    <row r="24" spans="1:7" ht="12.75" customHeight="1">
      <c r="A24" s="180"/>
      <c r="B24" s="181">
        <v>10</v>
      </c>
      <c r="C24" s="184" t="s">
        <v>246</v>
      </c>
      <c r="D24" s="187" t="s">
        <v>247</v>
      </c>
      <c r="E24" s="183" t="s">
        <v>248</v>
      </c>
      <c r="F24" s="186" t="s">
        <v>249</v>
      </c>
      <c r="G24" s="184" t="s">
        <v>250</v>
      </c>
    </row>
    <row r="25" spans="1:7" ht="15" customHeight="1">
      <c r="A25" s="180"/>
      <c r="B25" s="181"/>
      <c r="C25" s="184"/>
      <c r="D25" s="185"/>
      <c r="E25" s="183"/>
      <c r="F25" s="186"/>
      <c r="G25" s="185"/>
    </row>
    <row r="26" spans="1:7" ht="12.75" customHeight="1">
      <c r="A26" s="180"/>
      <c r="B26" s="181">
        <v>11</v>
      </c>
      <c r="C26" s="179" t="s">
        <v>213</v>
      </c>
      <c r="D26" s="178" t="s">
        <v>214</v>
      </c>
      <c r="E26" s="178" t="s">
        <v>215</v>
      </c>
      <c r="F26" s="178"/>
      <c r="G26" s="179" t="s">
        <v>216</v>
      </c>
    </row>
    <row r="27" spans="1:7" ht="15" customHeight="1">
      <c r="A27" s="180"/>
      <c r="B27" s="181"/>
      <c r="C27" s="179"/>
      <c r="D27" s="182"/>
      <c r="E27" s="178"/>
      <c r="F27" s="178"/>
      <c r="G27" s="182"/>
    </row>
    <row r="28" spans="1:7" ht="15.75" customHeight="1">
      <c r="A28" s="180"/>
      <c r="B28" s="181">
        <v>12</v>
      </c>
      <c r="C28" s="179" t="s">
        <v>102</v>
      </c>
      <c r="D28" s="178" t="s">
        <v>103</v>
      </c>
      <c r="E28" s="178" t="s">
        <v>99</v>
      </c>
      <c r="F28" s="178" t="s">
        <v>104</v>
      </c>
      <c r="G28" s="179" t="s">
        <v>105</v>
      </c>
    </row>
    <row r="29" spans="1:7" ht="15" customHeight="1">
      <c r="A29" s="180"/>
      <c r="B29" s="181"/>
      <c r="C29" s="179"/>
      <c r="D29" s="178"/>
      <c r="E29" s="178"/>
      <c r="F29" s="178"/>
      <c r="G29" s="179"/>
    </row>
    <row r="30" spans="1:7" ht="12.75" customHeight="1">
      <c r="A30" s="180"/>
      <c r="B30" s="181">
        <v>13</v>
      </c>
      <c r="C30" s="179" t="s">
        <v>171</v>
      </c>
      <c r="D30" s="178" t="s">
        <v>172</v>
      </c>
      <c r="E30" s="178" t="s">
        <v>173</v>
      </c>
      <c r="F30" s="178" t="s">
        <v>174</v>
      </c>
      <c r="G30" s="179" t="s">
        <v>170</v>
      </c>
    </row>
    <row r="31" spans="1:7" ht="15" customHeight="1">
      <c r="A31" s="180"/>
      <c r="B31" s="181"/>
      <c r="C31" s="179"/>
      <c r="D31" s="178"/>
      <c r="E31" s="178"/>
      <c r="F31" s="178"/>
      <c r="G31" s="179"/>
    </row>
    <row r="32" spans="1:7" ht="12.75" customHeight="1">
      <c r="A32" s="180"/>
      <c r="B32" s="181">
        <v>14</v>
      </c>
      <c r="C32" s="179" t="s">
        <v>203</v>
      </c>
      <c r="D32" s="178" t="s">
        <v>204</v>
      </c>
      <c r="E32" s="178" t="s">
        <v>205</v>
      </c>
      <c r="F32" s="178" t="s">
        <v>206</v>
      </c>
      <c r="G32" s="179" t="s">
        <v>207</v>
      </c>
    </row>
    <row r="33" spans="1:7" ht="15" customHeight="1">
      <c r="A33" s="180"/>
      <c r="B33" s="181"/>
      <c r="C33" s="179"/>
      <c r="D33" s="178"/>
      <c r="E33" s="178"/>
      <c r="F33" s="178"/>
      <c r="G33" s="179"/>
    </row>
    <row r="34" spans="1:7" ht="12.75" customHeight="1">
      <c r="A34" s="180"/>
      <c r="B34" s="181">
        <v>15</v>
      </c>
      <c r="C34" s="179" t="s">
        <v>124</v>
      </c>
      <c r="D34" s="178" t="s">
        <v>125</v>
      </c>
      <c r="E34" s="178" t="s">
        <v>126</v>
      </c>
      <c r="F34" s="178" t="s">
        <v>127</v>
      </c>
      <c r="G34" s="179" t="s">
        <v>128</v>
      </c>
    </row>
    <row r="35" spans="1:7" ht="15" customHeight="1">
      <c r="A35" s="180"/>
      <c r="B35" s="181"/>
      <c r="C35" s="179"/>
      <c r="D35" s="178"/>
      <c r="E35" s="178"/>
      <c r="F35" s="178"/>
      <c r="G35" s="179"/>
    </row>
    <row r="36" spans="1:7" ht="15.75" customHeight="1">
      <c r="A36" s="180"/>
      <c r="B36" s="181">
        <v>16</v>
      </c>
      <c r="C36" s="184" t="s">
        <v>242</v>
      </c>
      <c r="D36" s="187" t="s">
        <v>243</v>
      </c>
      <c r="E36" s="183" t="s">
        <v>244</v>
      </c>
      <c r="F36" s="186"/>
      <c r="G36" s="184" t="s">
        <v>245</v>
      </c>
    </row>
    <row r="37" spans="1:7" ht="12.75" customHeight="1">
      <c r="A37" s="180"/>
      <c r="B37" s="181"/>
      <c r="C37" s="184"/>
      <c r="D37" s="185"/>
      <c r="E37" s="183"/>
      <c r="F37" s="186"/>
      <c r="G37" s="185"/>
    </row>
    <row r="38" spans="1:7" ht="12.75" customHeight="1">
      <c r="A38" s="180"/>
      <c r="B38" s="181">
        <v>17</v>
      </c>
      <c r="C38" s="179" t="s">
        <v>161</v>
      </c>
      <c r="D38" s="178" t="s">
        <v>162</v>
      </c>
      <c r="E38" s="178" t="s">
        <v>163</v>
      </c>
      <c r="F38" s="178" t="s">
        <v>164</v>
      </c>
      <c r="G38" s="179" t="s">
        <v>165</v>
      </c>
    </row>
    <row r="39" spans="1:7" ht="12.75" customHeight="1">
      <c r="A39" s="180"/>
      <c r="B39" s="181"/>
      <c r="C39" s="179"/>
      <c r="D39" s="178"/>
      <c r="E39" s="178"/>
      <c r="F39" s="178"/>
      <c r="G39" s="179"/>
    </row>
    <row r="40" spans="1:7" ht="12.75" customHeight="1">
      <c r="A40" s="180"/>
      <c r="B40" s="181">
        <v>18</v>
      </c>
      <c r="C40" s="179" t="s">
        <v>192</v>
      </c>
      <c r="D40" s="178" t="s">
        <v>193</v>
      </c>
      <c r="E40" s="178" t="s">
        <v>194</v>
      </c>
      <c r="F40" s="178" t="s">
        <v>195</v>
      </c>
      <c r="G40" s="179" t="s">
        <v>187</v>
      </c>
    </row>
    <row r="41" spans="1:7" ht="12.75" customHeight="1">
      <c r="A41" s="180"/>
      <c r="B41" s="181"/>
      <c r="C41" s="179"/>
      <c r="D41" s="178"/>
      <c r="E41" s="178"/>
      <c r="F41" s="178"/>
      <c r="G41" s="179"/>
    </row>
    <row r="42" spans="1:7" ht="12.75" customHeight="1">
      <c r="A42" s="180"/>
      <c r="B42" s="181">
        <v>19</v>
      </c>
      <c r="C42" s="179" t="s">
        <v>175</v>
      </c>
      <c r="D42" s="178" t="s">
        <v>176</v>
      </c>
      <c r="E42" s="178" t="s">
        <v>173</v>
      </c>
      <c r="F42" s="178" t="s">
        <v>177</v>
      </c>
      <c r="G42" s="179" t="s">
        <v>170</v>
      </c>
    </row>
    <row r="43" spans="1:7" ht="12.75" customHeight="1">
      <c r="A43" s="180"/>
      <c r="B43" s="181"/>
      <c r="C43" s="179"/>
      <c r="D43" s="178"/>
      <c r="E43" s="178"/>
      <c r="F43" s="178"/>
      <c r="G43" s="179"/>
    </row>
    <row r="44" spans="1:7" ht="12.75" customHeight="1">
      <c r="A44" s="180"/>
      <c r="B44" s="181">
        <v>20</v>
      </c>
      <c r="C44" s="179" t="s">
        <v>106</v>
      </c>
      <c r="D44" s="178" t="s">
        <v>107</v>
      </c>
      <c r="E44" s="178" t="s">
        <v>108</v>
      </c>
      <c r="F44" s="178"/>
      <c r="G44" s="179" t="s">
        <v>109</v>
      </c>
    </row>
    <row r="45" spans="1:7" ht="12.75" customHeight="1">
      <c r="A45" s="180"/>
      <c r="B45" s="181"/>
      <c r="C45" s="179"/>
      <c r="D45" s="178"/>
      <c r="E45" s="178"/>
      <c r="F45" s="178"/>
      <c r="G45" s="179"/>
    </row>
    <row r="46" spans="1:7" ht="12.75" customHeight="1">
      <c r="A46" s="180"/>
      <c r="B46" s="181">
        <v>21</v>
      </c>
      <c r="C46" s="179" t="s">
        <v>147</v>
      </c>
      <c r="D46" s="178" t="s">
        <v>148</v>
      </c>
      <c r="E46" s="178" t="s">
        <v>149</v>
      </c>
      <c r="F46" s="178"/>
      <c r="G46" s="179" t="s">
        <v>150</v>
      </c>
    </row>
    <row r="47" spans="1:7" ht="12.75" customHeight="1">
      <c r="A47" s="180"/>
      <c r="B47" s="181"/>
      <c r="C47" s="179"/>
      <c r="D47" s="178"/>
      <c r="E47" s="178"/>
      <c r="F47" s="178"/>
      <c r="G47" s="179"/>
    </row>
    <row r="48" spans="1:7" ht="12.75" customHeight="1">
      <c r="A48" s="180"/>
      <c r="B48" s="181">
        <v>22</v>
      </c>
      <c r="C48" s="184" t="s">
        <v>230</v>
      </c>
      <c r="D48" s="187" t="s">
        <v>231</v>
      </c>
      <c r="E48" s="183" t="s">
        <v>108</v>
      </c>
      <c r="F48" s="186" t="s">
        <v>232</v>
      </c>
      <c r="G48" s="184" t="s">
        <v>233</v>
      </c>
    </row>
    <row r="49" spans="1:7" ht="12.75" customHeight="1">
      <c r="A49" s="180"/>
      <c r="B49" s="181"/>
      <c r="C49" s="184"/>
      <c r="D49" s="185"/>
      <c r="E49" s="183"/>
      <c r="F49" s="186"/>
      <c r="G49" s="185"/>
    </row>
    <row r="50" spans="1:7" ht="12.75" customHeight="1">
      <c r="A50" s="180"/>
      <c r="B50" s="181">
        <v>23</v>
      </c>
      <c r="C50" s="184" t="s">
        <v>234</v>
      </c>
      <c r="D50" s="187" t="s">
        <v>235</v>
      </c>
      <c r="E50" s="183" t="s">
        <v>108</v>
      </c>
      <c r="F50" s="186" t="s">
        <v>236</v>
      </c>
      <c r="G50" s="184" t="s">
        <v>237</v>
      </c>
    </row>
    <row r="51" spans="1:7" ht="12.75" customHeight="1">
      <c r="A51" s="180"/>
      <c r="B51" s="181"/>
      <c r="C51" s="184"/>
      <c r="D51" s="185"/>
      <c r="E51" s="183"/>
      <c r="F51" s="186"/>
      <c r="G51" s="185"/>
    </row>
    <row r="52" spans="1:7" ht="12.75" customHeight="1">
      <c r="A52" s="180"/>
      <c r="B52" s="181">
        <v>24</v>
      </c>
      <c r="C52" s="179" t="s">
        <v>196</v>
      </c>
      <c r="D52" s="178" t="s">
        <v>197</v>
      </c>
      <c r="E52" s="178" t="s">
        <v>185</v>
      </c>
      <c r="F52" s="178"/>
      <c r="G52" s="179" t="s">
        <v>187</v>
      </c>
    </row>
    <row r="53" spans="1:7" ht="12.75" customHeight="1">
      <c r="A53" s="180"/>
      <c r="B53" s="181"/>
      <c r="C53" s="179"/>
      <c r="D53" s="178"/>
      <c r="E53" s="178"/>
      <c r="F53" s="178"/>
      <c r="G53" s="179"/>
    </row>
    <row r="54" spans="1:7" ht="12.75" customHeight="1">
      <c r="A54" s="180"/>
      <c r="B54" s="181">
        <v>25</v>
      </c>
      <c r="C54" s="179" t="s">
        <v>115</v>
      </c>
      <c r="D54" s="178" t="s">
        <v>116</v>
      </c>
      <c r="E54" s="178" t="s">
        <v>117</v>
      </c>
      <c r="F54" s="178" t="s">
        <v>118</v>
      </c>
      <c r="G54" s="179" t="s">
        <v>119</v>
      </c>
    </row>
    <row r="55" spans="1:7" ht="12.75" customHeight="1">
      <c r="A55" s="180"/>
      <c r="B55" s="181"/>
      <c r="C55" s="179"/>
      <c r="D55" s="178"/>
      <c r="E55" s="178"/>
      <c r="F55" s="178"/>
      <c r="G55" s="179"/>
    </row>
    <row r="56" spans="1:7" ht="12.75" customHeight="1">
      <c r="A56" s="180"/>
      <c r="B56" s="181">
        <v>26</v>
      </c>
      <c r="C56" s="179" t="s">
        <v>142</v>
      </c>
      <c r="D56" s="178" t="s">
        <v>143</v>
      </c>
      <c r="E56" s="178" t="s">
        <v>144</v>
      </c>
      <c r="F56" s="178" t="s">
        <v>145</v>
      </c>
      <c r="G56" s="179" t="s">
        <v>146</v>
      </c>
    </row>
    <row r="57" spans="1:7" ht="12.75" customHeight="1">
      <c r="A57" s="180"/>
      <c r="B57" s="181"/>
      <c r="C57" s="179"/>
      <c r="D57" s="178"/>
      <c r="E57" s="178"/>
      <c r="F57" s="178"/>
      <c r="G57" s="179"/>
    </row>
    <row r="58" spans="1:7" ht="12.75" customHeight="1">
      <c r="A58" s="180"/>
      <c r="B58" s="181">
        <v>27</v>
      </c>
      <c r="C58" s="184" t="s">
        <v>226</v>
      </c>
      <c r="D58" s="187" t="s">
        <v>227</v>
      </c>
      <c r="E58" s="183" t="s">
        <v>228</v>
      </c>
      <c r="F58" s="186"/>
      <c r="G58" s="184" t="s">
        <v>229</v>
      </c>
    </row>
    <row r="59" spans="1:7" ht="12.75" customHeight="1">
      <c r="A59" s="180"/>
      <c r="B59" s="181"/>
      <c r="C59" s="184"/>
      <c r="D59" s="185"/>
      <c r="E59" s="183"/>
      <c r="F59" s="186"/>
      <c r="G59" s="185"/>
    </row>
    <row r="60" spans="1:7" ht="12.75" customHeight="1">
      <c r="A60" s="180"/>
      <c r="B60" s="181">
        <v>28</v>
      </c>
      <c r="C60" s="179" t="s">
        <v>73</v>
      </c>
      <c r="D60" s="178" t="s">
        <v>74</v>
      </c>
      <c r="E60" s="178" t="s">
        <v>75</v>
      </c>
      <c r="F60" s="178" t="s">
        <v>76</v>
      </c>
      <c r="G60" s="179" t="s">
        <v>77</v>
      </c>
    </row>
    <row r="61" spans="1:7" ht="12.75" customHeight="1">
      <c r="A61" s="180"/>
      <c r="B61" s="181"/>
      <c r="C61" s="179"/>
      <c r="D61" s="178"/>
      <c r="E61" s="178"/>
      <c r="F61" s="178"/>
      <c r="G61" s="179"/>
    </row>
    <row r="62" spans="1:7" ht="12.75" customHeight="1">
      <c r="A62" s="180"/>
      <c r="B62" s="181">
        <v>29</v>
      </c>
      <c r="C62" s="179" t="s">
        <v>92</v>
      </c>
      <c r="D62" s="178" t="s">
        <v>93</v>
      </c>
      <c r="E62" s="178" t="s">
        <v>94</v>
      </c>
      <c r="F62" s="178" t="s">
        <v>95</v>
      </c>
      <c r="G62" s="179" t="s">
        <v>96</v>
      </c>
    </row>
    <row r="63" spans="1:7" ht="12.75" customHeight="1">
      <c r="A63" s="180"/>
      <c r="B63" s="181"/>
      <c r="C63" s="179"/>
      <c r="D63" s="178"/>
      <c r="E63" s="178"/>
      <c r="F63" s="178"/>
      <c r="G63" s="179"/>
    </row>
    <row r="64" spans="1:7" ht="12.75" customHeight="1">
      <c r="A64" s="180"/>
      <c r="B64" s="181">
        <v>30</v>
      </c>
      <c r="C64" s="179" t="s">
        <v>120</v>
      </c>
      <c r="D64" s="178" t="s">
        <v>121</v>
      </c>
      <c r="E64" s="178" t="s">
        <v>122</v>
      </c>
      <c r="F64" s="178" t="s">
        <v>123</v>
      </c>
      <c r="G64" s="179" t="s">
        <v>263</v>
      </c>
    </row>
    <row r="65" spans="1:7" ht="12.75" customHeight="1">
      <c r="A65" s="180"/>
      <c r="B65" s="181"/>
      <c r="C65" s="179"/>
      <c r="D65" s="178"/>
      <c r="E65" s="178"/>
      <c r="F65" s="178"/>
      <c r="G65" s="179"/>
    </row>
    <row r="66" spans="1:7" ht="12.75" customHeight="1">
      <c r="A66" s="180"/>
      <c r="B66" s="181">
        <v>31</v>
      </c>
      <c r="C66" s="179" t="s">
        <v>97</v>
      </c>
      <c r="D66" s="178" t="s">
        <v>98</v>
      </c>
      <c r="E66" s="178" t="s">
        <v>99</v>
      </c>
      <c r="F66" s="178" t="s">
        <v>100</v>
      </c>
      <c r="G66" s="179" t="s">
        <v>101</v>
      </c>
    </row>
    <row r="67" spans="1:7" ht="12.75" customHeight="1">
      <c r="A67" s="180"/>
      <c r="B67" s="181"/>
      <c r="C67" s="179"/>
      <c r="D67" s="178"/>
      <c r="E67" s="178"/>
      <c r="F67" s="178"/>
      <c r="G67" s="179"/>
    </row>
    <row r="68" spans="1:7" ht="12.75" customHeight="1">
      <c r="A68" s="180"/>
      <c r="B68" s="181">
        <v>32</v>
      </c>
      <c r="C68" s="179" t="s">
        <v>78</v>
      </c>
      <c r="D68" s="178" t="s">
        <v>79</v>
      </c>
      <c r="E68" s="178" t="s">
        <v>80</v>
      </c>
      <c r="F68" s="178"/>
      <c r="G68" s="179" t="s">
        <v>81</v>
      </c>
    </row>
    <row r="69" spans="1:7" ht="12.75" customHeight="1">
      <c r="A69" s="180"/>
      <c r="B69" s="181"/>
      <c r="C69" s="179"/>
      <c r="D69" s="178"/>
      <c r="E69" s="178"/>
      <c r="F69" s="178"/>
      <c r="G69" s="179"/>
    </row>
    <row r="70" spans="1:7" ht="12.75" customHeight="1">
      <c r="A70" s="180"/>
      <c r="B70" s="181">
        <v>33</v>
      </c>
      <c r="C70" s="179" t="s">
        <v>138</v>
      </c>
      <c r="D70" s="178" t="s">
        <v>139</v>
      </c>
      <c r="E70" s="178" t="s">
        <v>136</v>
      </c>
      <c r="F70" s="178" t="s">
        <v>140</v>
      </c>
      <c r="G70" s="179" t="s">
        <v>141</v>
      </c>
    </row>
    <row r="71" spans="1:7" ht="12.75" customHeight="1">
      <c r="A71" s="180"/>
      <c r="B71" s="181"/>
      <c r="C71" s="179"/>
      <c r="D71" s="178"/>
      <c r="E71" s="178"/>
      <c r="F71" s="178"/>
      <c r="G71" s="179"/>
    </row>
    <row r="72" spans="1:7" ht="12.75" customHeight="1">
      <c r="A72" s="180"/>
      <c r="B72" s="181">
        <v>34</v>
      </c>
      <c r="C72" s="184" t="s">
        <v>217</v>
      </c>
      <c r="D72" s="187" t="s">
        <v>218</v>
      </c>
      <c r="E72" s="183" t="s">
        <v>219</v>
      </c>
      <c r="F72" s="186" t="s">
        <v>220</v>
      </c>
      <c r="G72" s="184" t="s">
        <v>114</v>
      </c>
    </row>
    <row r="73" spans="1:7" ht="12.75" customHeight="1">
      <c r="A73" s="180"/>
      <c r="B73" s="181"/>
      <c r="C73" s="184"/>
      <c r="D73" s="185"/>
      <c r="E73" s="183"/>
      <c r="F73" s="186"/>
      <c r="G73" s="185"/>
    </row>
    <row r="74" spans="1:7" ht="12.75" customHeight="1">
      <c r="A74" s="180"/>
      <c r="B74" s="181">
        <v>35</v>
      </c>
      <c r="C74" s="179" t="s">
        <v>110</v>
      </c>
      <c r="D74" s="178" t="s">
        <v>111</v>
      </c>
      <c r="E74" s="178" t="s">
        <v>112</v>
      </c>
      <c r="F74" s="178" t="s">
        <v>113</v>
      </c>
      <c r="G74" s="179" t="s">
        <v>114</v>
      </c>
    </row>
    <row r="75" spans="1:7" ht="12.75" customHeight="1">
      <c r="A75" s="180"/>
      <c r="B75" s="181"/>
      <c r="C75" s="179"/>
      <c r="D75" s="178"/>
      <c r="E75" s="178"/>
      <c r="F75" s="178"/>
      <c r="G75" s="179"/>
    </row>
    <row r="76" spans="1:7" ht="12.75" customHeight="1">
      <c r="A76" s="180"/>
      <c r="B76" s="181">
        <v>36</v>
      </c>
      <c r="C76" s="184" t="s">
        <v>221</v>
      </c>
      <c r="D76" s="187" t="s">
        <v>222</v>
      </c>
      <c r="E76" s="183" t="s">
        <v>223</v>
      </c>
      <c r="F76" s="186" t="s">
        <v>224</v>
      </c>
      <c r="G76" s="184" t="s">
        <v>225</v>
      </c>
    </row>
    <row r="77" spans="1:7" ht="12.75" customHeight="1">
      <c r="A77" s="180"/>
      <c r="B77" s="181"/>
      <c r="C77" s="184"/>
      <c r="D77" s="185"/>
      <c r="E77" s="183"/>
      <c r="F77" s="186"/>
      <c r="G77" s="185"/>
    </row>
    <row r="78" spans="1:7" ht="12.75" customHeight="1">
      <c r="A78" s="180"/>
      <c r="B78" s="181">
        <v>37</v>
      </c>
      <c r="C78" s="179" t="s">
        <v>82</v>
      </c>
      <c r="D78" s="178" t="s">
        <v>83</v>
      </c>
      <c r="E78" s="178" t="s">
        <v>84</v>
      </c>
      <c r="F78" s="178" t="s">
        <v>85</v>
      </c>
      <c r="G78" s="179" t="s">
        <v>86</v>
      </c>
    </row>
    <row r="79" spans="1:7" ht="12.75" customHeight="1">
      <c r="A79" s="180"/>
      <c r="B79" s="181"/>
      <c r="C79" s="179"/>
      <c r="D79" s="178"/>
      <c r="E79" s="178"/>
      <c r="F79" s="178"/>
      <c r="G79" s="179"/>
    </row>
    <row r="80" spans="1:7" ht="12.75" customHeight="1">
      <c r="A80" s="180"/>
      <c r="B80" s="181">
        <v>38</v>
      </c>
      <c r="C80" s="179" t="s">
        <v>178</v>
      </c>
      <c r="D80" s="178" t="s">
        <v>179</v>
      </c>
      <c r="E80" s="178" t="s">
        <v>180</v>
      </c>
      <c r="F80" s="178" t="s">
        <v>181</v>
      </c>
      <c r="G80" s="179" t="s">
        <v>182</v>
      </c>
    </row>
    <row r="81" spans="1:7" ht="12.75" customHeight="1">
      <c r="A81" s="180"/>
      <c r="B81" s="181"/>
      <c r="C81" s="179"/>
      <c r="D81" s="178"/>
      <c r="E81" s="178"/>
      <c r="F81" s="178"/>
      <c r="G81" s="179"/>
    </row>
    <row r="82" spans="1:7" ht="12.75" customHeight="1">
      <c r="A82" s="180"/>
      <c r="B82" s="181">
        <v>39</v>
      </c>
      <c r="C82" s="179" t="s">
        <v>183</v>
      </c>
      <c r="D82" s="178" t="s">
        <v>184</v>
      </c>
      <c r="E82" s="178" t="s">
        <v>185</v>
      </c>
      <c r="F82" s="178" t="s">
        <v>186</v>
      </c>
      <c r="G82" s="179" t="s">
        <v>187</v>
      </c>
    </row>
    <row r="83" spans="1:7" ht="12.75" customHeight="1">
      <c r="A83" s="180"/>
      <c r="B83" s="181"/>
      <c r="C83" s="179"/>
      <c r="D83" s="178"/>
      <c r="E83" s="178"/>
      <c r="F83" s="178"/>
      <c r="G83" s="179"/>
    </row>
    <row r="84" spans="1:7" ht="12.75" customHeight="1">
      <c r="A84" s="189"/>
      <c r="B84" s="181">
        <v>40</v>
      </c>
      <c r="C84" s="179" t="s">
        <v>134</v>
      </c>
      <c r="D84" s="178" t="s">
        <v>135</v>
      </c>
      <c r="E84" s="178" t="s">
        <v>136</v>
      </c>
      <c r="F84" s="178" t="s">
        <v>132</v>
      </c>
      <c r="G84" s="179" t="s">
        <v>137</v>
      </c>
    </row>
    <row r="85" spans="1:7" ht="12.75" customHeight="1">
      <c r="A85" s="189"/>
      <c r="B85" s="181"/>
      <c r="C85" s="179"/>
      <c r="D85" s="178"/>
      <c r="E85" s="178"/>
      <c r="F85" s="178"/>
      <c r="G85" s="179"/>
    </row>
    <row r="86" spans="1:7" ht="12.75" customHeight="1">
      <c r="A86" s="189"/>
      <c r="B86" s="181"/>
      <c r="C86" s="184"/>
      <c r="D86" s="191"/>
      <c r="E86" s="183"/>
      <c r="F86" s="186"/>
      <c r="G86" s="184"/>
    </row>
    <row r="87" spans="1:7" ht="12.75" customHeight="1">
      <c r="A87" s="189"/>
      <c r="B87" s="181"/>
      <c r="C87" s="184"/>
      <c r="D87" s="191"/>
      <c r="E87" s="183"/>
      <c r="F87" s="186"/>
      <c r="G87" s="190"/>
    </row>
    <row r="88" spans="1:7" ht="12.75" customHeight="1">
      <c r="A88" s="189"/>
      <c r="B88" s="181"/>
      <c r="C88" s="184"/>
      <c r="D88" s="191"/>
      <c r="E88" s="183"/>
      <c r="F88" s="186"/>
      <c r="G88" s="184"/>
    </row>
    <row r="89" spans="1:7" ht="12.75" customHeight="1">
      <c r="A89" s="189"/>
      <c r="B89" s="181"/>
      <c r="C89" s="184"/>
      <c r="D89" s="191"/>
      <c r="E89" s="183"/>
      <c r="F89" s="186"/>
      <c r="G89" s="190"/>
    </row>
    <row r="90" spans="1:7" ht="12.75" customHeight="1">
      <c r="A90" s="189"/>
      <c r="B90" s="181"/>
      <c r="C90" s="184"/>
      <c r="D90" s="191"/>
      <c r="E90" s="183"/>
      <c r="F90" s="186"/>
      <c r="G90" s="184"/>
    </row>
    <row r="91" spans="1:7" ht="12.75" customHeight="1">
      <c r="A91" s="189"/>
      <c r="B91" s="181"/>
      <c r="C91" s="184"/>
      <c r="D91" s="191"/>
      <c r="E91" s="183"/>
      <c r="F91" s="186"/>
      <c r="G91" s="190"/>
    </row>
    <row r="92" spans="1:7" ht="12.75" customHeight="1">
      <c r="A92" s="189"/>
      <c r="B92" s="181"/>
      <c r="C92" s="192"/>
      <c r="D92" s="189"/>
      <c r="E92" s="189"/>
      <c r="F92" s="186"/>
      <c r="G92" s="189"/>
    </row>
    <row r="93" spans="1:7" ht="12.75" customHeight="1">
      <c r="A93" s="189"/>
      <c r="B93" s="181"/>
      <c r="C93" s="192"/>
      <c r="D93" s="189"/>
      <c r="E93" s="189"/>
      <c r="F93" s="186"/>
      <c r="G93" s="189"/>
    </row>
    <row r="94" spans="1:7" ht="12.75" customHeight="1">
      <c r="A94" s="189"/>
      <c r="B94" s="181"/>
      <c r="C94" s="192"/>
      <c r="D94" s="189"/>
      <c r="E94" s="189"/>
      <c r="F94" s="186"/>
      <c r="G94" s="189"/>
    </row>
    <row r="95" spans="1:7" ht="12.75" customHeight="1">
      <c r="A95" s="189"/>
      <c r="B95" s="181"/>
      <c r="C95" s="192"/>
      <c r="D95" s="189"/>
      <c r="E95" s="189"/>
      <c r="F95" s="186"/>
      <c r="G95" s="189"/>
    </row>
    <row r="96" spans="1:7" ht="12.75" customHeight="1">
      <c r="A96" s="189"/>
      <c r="B96" s="181"/>
      <c r="C96" s="192"/>
      <c r="D96" s="189"/>
      <c r="E96" s="189"/>
      <c r="F96" s="186"/>
      <c r="G96" s="189"/>
    </row>
    <row r="97" spans="1:7" ht="12.75" customHeight="1">
      <c r="A97" s="189"/>
      <c r="B97" s="181"/>
      <c r="C97" s="192"/>
      <c r="D97" s="189"/>
      <c r="E97" s="189"/>
      <c r="F97" s="186"/>
      <c r="G97" s="189"/>
    </row>
    <row r="98" spans="1:7" ht="12.75" customHeight="1">
      <c r="A98" s="189"/>
      <c r="B98" s="181"/>
      <c r="C98" s="192"/>
      <c r="D98" s="189"/>
      <c r="E98" s="189"/>
      <c r="F98" s="186"/>
      <c r="G98" s="189"/>
    </row>
    <row r="99" spans="1:7" ht="12.75" customHeight="1">
      <c r="A99" s="189"/>
      <c r="B99" s="181"/>
      <c r="C99" s="192"/>
      <c r="D99" s="189"/>
      <c r="E99" s="189"/>
      <c r="F99" s="186"/>
      <c r="G99" s="189"/>
    </row>
    <row r="100" spans="1:7" ht="12.75" customHeight="1">
      <c r="A100" s="189"/>
      <c r="B100" s="181"/>
      <c r="C100" s="192"/>
      <c r="D100" s="189"/>
      <c r="E100" s="189"/>
      <c r="F100" s="186"/>
      <c r="G100" s="189"/>
    </row>
    <row r="101" spans="1:7" ht="12.75" customHeight="1">
      <c r="A101" s="189"/>
      <c r="B101" s="181"/>
      <c r="C101" s="192"/>
      <c r="D101" s="189"/>
      <c r="E101" s="189"/>
      <c r="F101" s="186"/>
      <c r="G101" s="189"/>
    </row>
    <row r="102" spans="1:7" ht="12.75" customHeight="1">
      <c r="A102" s="189"/>
      <c r="B102" s="181"/>
      <c r="C102" s="192"/>
      <c r="D102" s="189"/>
      <c r="E102" s="189"/>
      <c r="F102" s="186"/>
      <c r="G102" s="189"/>
    </row>
    <row r="103" spans="1:7" ht="12.75" customHeight="1">
      <c r="A103" s="189"/>
      <c r="B103" s="181"/>
      <c r="C103" s="192"/>
      <c r="D103" s="189"/>
      <c r="E103" s="189"/>
      <c r="F103" s="186"/>
      <c r="G103" s="189"/>
    </row>
    <row r="104" spans="1:7" ht="12.75" customHeight="1">
      <c r="A104" s="189"/>
      <c r="B104" s="181"/>
      <c r="C104" s="192"/>
      <c r="D104" s="189"/>
      <c r="E104" s="189"/>
      <c r="F104" s="186"/>
      <c r="G104" s="189"/>
    </row>
    <row r="105" spans="1:7" ht="12.75" customHeight="1">
      <c r="A105" s="189"/>
      <c r="B105" s="181"/>
      <c r="C105" s="192"/>
      <c r="D105" s="189"/>
      <c r="E105" s="189"/>
      <c r="F105" s="186"/>
      <c r="G105" s="189"/>
    </row>
    <row r="106" spans="1:7" ht="12.75" customHeight="1">
      <c r="A106" s="189"/>
      <c r="B106" s="181"/>
      <c r="C106" s="192"/>
      <c r="D106" s="189"/>
      <c r="E106" s="189"/>
      <c r="F106" s="186"/>
      <c r="G106" s="189"/>
    </row>
    <row r="107" spans="1:7" ht="12.75" customHeight="1">
      <c r="A107" s="189"/>
      <c r="B107" s="181"/>
      <c r="C107" s="192"/>
      <c r="D107" s="189"/>
      <c r="E107" s="189"/>
      <c r="F107" s="186"/>
      <c r="G107" s="189"/>
    </row>
    <row r="108" spans="1:7" ht="12.75" customHeight="1">
      <c r="A108" s="189"/>
      <c r="B108" s="181"/>
      <c r="C108" s="192"/>
      <c r="D108" s="189"/>
      <c r="E108" s="189"/>
      <c r="F108" s="186"/>
      <c r="G108" s="189"/>
    </row>
    <row r="109" spans="1:7" ht="12.75" customHeight="1">
      <c r="A109" s="189"/>
      <c r="B109" s="181"/>
      <c r="C109" s="192"/>
      <c r="D109" s="189"/>
      <c r="E109" s="189"/>
      <c r="F109" s="186"/>
      <c r="G109" s="189"/>
    </row>
    <row r="110" spans="1:7" ht="12.75" customHeight="1">
      <c r="A110" s="189"/>
      <c r="B110" s="181"/>
      <c r="C110" s="192"/>
      <c r="D110" s="189"/>
      <c r="E110" s="189"/>
      <c r="F110" s="186"/>
      <c r="G110" s="189"/>
    </row>
    <row r="111" spans="1:7" ht="12.75" customHeight="1">
      <c r="A111" s="189"/>
      <c r="B111" s="181"/>
      <c r="C111" s="192"/>
      <c r="D111" s="189"/>
      <c r="E111" s="189"/>
      <c r="F111" s="186"/>
      <c r="G111" s="189"/>
    </row>
    <row r="112" spans="1:7" ht="12.75" customHeight="1">
      <c r="A112" s="189"/>
      <c r="B112" s="181"/>
      <c r="C112" s="192"/>
      <c r="D112" s="189"/>
      <c r="E112" s="189"/>
      <c r="F112" s="186"/>
      <c r="G112" s="189"/>
    </row>
    <row r="113" spans="1:7" ht="12.75" customHeight="1">
      <c r="A113" s="189"/>
      <c r="B113" s="181"/>
      <c r="C113" s="192"/>
      <c r="D113" s="189"/>
      <c r="E113" s="189"/>
      <c r="F113" s="186"/>
      <c r="G113" s="189"/>
    </row>
    <row r="114" spans="1:7" ht="12.75" customHeight="1">
      <c r="A114" s="189"/>
      <c r="B114" s="181"/>
      <c r="C114" s="192"/>
      <c r="D114" s="189"/>
      <c r="E114" s="189"/>
      <c r="F114" s="186"/>
      <c r="G114" s="189"/>
    </row>
    <row r="115" spans="1:7" ht="12.75" customHeight="1">
      <c r="A115" s="189"/>
      <c r="B115" s="181"/>
      <c r="C115" s="192"/>
      <c r="D115" s="189"/>
      <c r="E115" s="189"/>
      <c r="F115" s="186"/>
      <c r="G115" s="189"/>
    </row>
    <row r="116" spans="1:7" ht="12.75" customHeight="1">
      <c r="A116" s="189"/>
      <c r="B116" s="181"/>
      <c r="C116" s="192"/>
      <c r="D116" s="189"/>
      <c r="E116" s="189"/>
      <c r="F116" s="186"/>
      <c r="G116" s="189"/>
    </row>
    <row r="117" spans="1:7" ht="12.75" customHeight="1">
      <c r="A117" s="189"/>
      <c r="B117" s="181"/>
      <c r="C117" s="192"/>
      <c r="D117" s="189"/>
      <c r="E117" s="189"/>
      <c r="F117" s="186"/>
      <c r="G117" s="189"/>
    </row>
    <row r="118" spans="1:7" ht="12.75" customHeight="1">
      <c r="A118" s="189"/>
      <c r="B118" s="181"/>
      <c r="C118" s="192"/>
      <c r="D118" s="189"/>
      <c r="E118" s="189"/>
      <c r="F118" s="186"/>
      <c r="G118" s="189"/>
    </row>
    <row r="119" spans="1:7" ht="12.75" customHeight="1">
      <c r="A119" s="189"/>
      <c r="B119" s="181"/>
      <c r="C119" s="192"/>
      <c r="D119" s="189"/>
      <c r="E119" s="189"/>
      <c r="F119" s="186"/>
      <c r="G119" s="189"/>
    </row>
    <row r="120" spans="1:7" ht="12.75" customHeight="1">
      <c r="A120" s="189"/>
      <c r="B120" s="181"/>
      <c r="C120" s="192"/>
      <c r="D120" s="189"/>
      <c r="E120" s="189"/>
      <c r="F120" s="186"/>
      <c r="G120" s="189"/>
    </row>
    <row r="121" spans="1:7" ht="12.75" customHeight="1">
      <c r="A121" s="189"/>
      <c r="B121" s="181"/>
      <c r="C121" s="192"/>
      <c r="D121" s="189"/>
      <c r="E121" s="189"/>
      <c r="F121" s="186"/>
      <c r="G121" s="189"/>
    </row>
    <row r="122" spans="1:7" ht="12.75" customHeight="1">
      <c r="A122" s="189"/>
      <c r="B122" s="181"/>
      <c r="C122" s="192"/>
      <c r="D122" s="189"/>
      <c r="E122" s="189"/>
      <c r="F122" s="186"/>
      <c r="G122" s="189"/>
    </row>
    <row r="123" spans="1:7" ht="12.75" customHeight="1">
      <c r="A123" s="189"/>
      <c r="B123" s="181"/>
      <c r="C123" s="192"/>
      <c r="D123" s="189"/>
      <c r="E123" s="189"/>
      <c r="F123" s="186"/>
      <c r="G123" s="189"/>
    </row>
    <row r="124" spans="1:7" ht="12.75" customHeight="1">
      <c r="A124" s="189"/>
      <c r="B124" s="181"/>
      <c r="C124" s="192"/>
      <c r="D124" s="189"/>
      <c r="E124" s="189"/>
      <c r="F124" s="186"/>
      <c r="G124" s="189"/>
    </row>
    <row r="125" spans="1:7" ht="12.75" customHeight="1">
      <c r="A125" s="189"/>
      <c r="B125" s="181"/>
      <c r="C125" s="192"/>
      <c r="D125" s="189"/>
      <c r="E125" s="189"/>
      <c r="F125" s="186"/>
      <c r="G125" s="189"/>
    </row>
    <row r="126" spans="1:7" ht="12.75" customHeight="1">
      <c r="A126" s="189"/>
      <c r="B126" s="181"/>
      <c r="C126" s="192"/>
      <c r="D126" s="189"/>
      <c r="E126" s="189"/>
      <c r="F126" s="186"/>
      <c r="G126" s="189"/>
    </row>
    <row r="127" spans="1:7" ht="12.75" customHeight="1">
      <c r="A127" s="189"/>
      <c r="B127" s="181"/>
      <c r="C127" s="192"/>
      <c r="D127" s="189"/>
      <c r="E127" s="189"/>
      <c r="F127" s="186"/>
      <c r="G127" s="189"/>
    </row>
    <row r="128" spans="1:7" ht="12.75" customHeight="1">
      <c r="A128" s="189"/>
      <c r="B128" s="181"/>
      <c r="C128" s="192"/>
      <c r="D128" s="189"/>
      <c r="E128" s="189"/>
      <c r="F128" s="186"/>
      <c r="G128" s="189"/>
    </row>
    <row r="129" spans="1:7" ht="12.75" customHeight="1">
      <c r="A129" s="189"/>
      <c r="B129" s="181"/>
      <c r="C129" s="192"/>
      <c r="D129" s="189"/>
      <c r="E129" s="189"/>
      <c r="F129" s="186"/>
      <c r="G129" s="189"/>
    </row>
    <row r="130" spans="1:7" ht="12.75">
      <c r="A130" s="189"/>
      <c r="B130" s="181"/>
      <c r="C130" s="192"/>
      <c r="D130" s="189"/>
      <c r="E130" s="189"/>
      <c r="F130" s="186"/>
      <c r="G130" s="189"/>
    </row>
    <row r="131" spans="1:7" ht="12.75">
      <c r="A131" s="189"/>
      <c r="B131" s="181"/>
      <c r="C131" s="192"/>
      <c r="D131" s="189"/>
      <c r="E131" s="189"/>
      <c r="F131" s="186"/>
      <c r="G131" s="189"/>
    </row>
    <row r="132" spans="1:7" ht="12.75">
      <c r="A132" s="189"/>
      <c r="B132" s="181"/>
      <c r="C132" s="192"/>
      <c r="D132" s="189"/>
      <c r="E132" s="189"/>
      <c r="F132" s="186"/>
      <c r="G132" s="189"/>
    </row>
    <row r="133" spans="1:7" ht="12.75">
      <c r="A133" s="189"/>
      <c r="B133" s="181"/>
      <c r="C133" s="192"/>
      <c r="D133" s="189"/>
      <c r="E133" s="189"/>
      <c r="F133" s="186"/>
      <c r="G133" s="189"/>
    </row>
    <row r="134" spans="1:6" ht="12.75">
      <c r="A134" s="114" t="str">
        <f>HYPERLINK('[1]реквизиты'!$A$6)</f>
        <v>Гл. судья, судья МК</v>
      </c>
      <c r="B134" s="25"/>
      <c r="C134" s="115"/>
      <c r="D134" s="116"/>
      <c r="E134" s="117" t="str">
        <f>HYPERLINK('[1]реквизиты'!$G$6)</f>
        <v>Р.М. Бабоян</v>
      </c>
      <c r="F134" s="118" t="str">
        <f>HYPERLINK('[1]реквизиты'!$G$7)</f>
        <v>/ г. Армавир /</v>
      </c>
    </row>
    <row r="135" spans="1:7" ht="12.75">
      <c r="A135" s="114" t="str">
        <f>HYPERLINK('[1]реквизиты'!$A$8)</f>
        <v>Гл. секретарь, судья МК</v>
      </c>
      <c r="B135" s="25"/>
      <c r="C135" s="115"/>
      <c r="D135" s="116"/>
      <c r="E135" s="117" t="str">
        <f>HYPERLINK('[1]реквизиты'!$G$8)</f>
        <v>Р.М. Закиров</v>
      </c>
      <c r="F135" s="118" t="str">
        <f>HYPERLINK('[1]реквизиты'!$G$9)</f>
        <v>/  г. Пермь /</v>
      </c>
      <c r="G135" s="25"/>
    </row>
    <row r="136" spans="1:7" ht="12.75">
      <c r="A136" s="25"/>
      <c r="B136" s="25"/>
      <c r="C136" s="25"/>
      <c r="D136" s="25"/>
      <c r="E136" s="25"/>
      <c r="G136" s="25"/>
    </row>
  </sheetData>
  <sheetProtection/>
  <mergeCells count="460">
    <mergeCell ref="F130:F131"/>
    <mergeCell ref="G130:G131"/>
    <mergeCell ref="C128:C129"/>
    <mergeCell ref="D128:D129"/>
    <mergeCell ref="E128:E129"/>
    <mergeCell ref="F128:F129"/>
    <mergeCell ref="G128:G129"/>
    <mergeCell ref="A1:G1"/>
    <mergeCell ref="B2:C2"/>
    <mergeCell ref="D2:G2"/>
    <mergeCell ref="C3:D3"/>
    <mergeCell ref="F3:G3"/>
    <mergeCell ref="A128:A129"/>
    <mergeCell ref="B128:B129"/>
    <mergeCell ref="A132:A133"/>
    <mergeCell ref="B132:B133"/>
    <mergeCell ref="G132:G133"/>
    <mergeCell ref="A130:A131"/>
    <mergeCell ref="B130:B131"/>
    <mergeCell ref="C130:C131"/>
    <mergeCell ref="D130:D131"/>
    <mergeCell ref="C132:C133"/>
    <mergeCell ref="D132:D133"/>
    <mergeCell ref="E132:E133"/>
    <mergeCell ref="F132:F133"/>
    <mergeCell ref="E130:E131"/>
    <mergeCell ref="A126:A127"/>
    <mergeCell ref="B126:B127"/>
    <mergeCell ref="C126:C127"/>
    <mergeCell ref="D126:D127"/>
    <mergeCell ref="E126:E127"/>
    <mergeCell ref="F126:F127"/>
    <mergeCell ref="G126:G127"/>
    <mergeCell ref="E122:E123"/>
    <mergeCell ref="F122:F123"/>
    <mergeCell ref="G122:G123"/>
    <mergeCell ref="E124:E125"/>
    <mergeCell ref="F124:F125"/>
    <mergeCell ref="G124:G125"/>
    <mergeCell ref="A124:A125"/>
    <mergeCell ref="B124:B125"/>
    <mergeCell ref="C124:C125"/>
    <mergeCell ref="D124:D125"/>
    <mergeCell ref="E118:E119"/>
    <mergeCell ref="F118:F119"/>
    <mergeCell ref="C118:C119"/>
    <mergeCell ref="D118:D119"/>
    <mergeCell ref="A122:A123"/>
    <mergeCell ref="B122:B123"/>
    <mergeCell ref="C122:C123"/>
    <mergeCell ref="D122:D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E110:E111"/>
    <mergeCell ref="F110:F111"/>
    <mergeCell ref="C110:C111"/>
    <mergeCell ref="D110:D111"/>
    <mergeCell ref="A114:A115"/>
    <mergeCell ref="B114:B115"/>
    <mergeCell ref="C114:C115"/>
    <mergeCell ref="D114:D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E102:E103"/>
    <mergeCell ref="F102:F103"/>
    <mergeCell ref="C102:C103"/>
    <mergeCell ref="D102:D103"/>
    <mergeCell ref="A106:A107"/>
    <mergeCell ref="B106:B107"/>
    <mergeCell ref="C106:C107"/>
    <mergeCell ref="D106:D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E94:E95"/>
    <mergeCell ref="F94:F95"/>
    <mergeCell ref="C94:C95"/>
    <mergeCell ref="D94:D95"/>
    <mergeCell ref="A98:A99"/>
    <mergeCell ref="B98:B99"/>
    <mergeCell ref="C98:C99"/>
    <mergeCell ref="D98:D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E86:E87"/>
    <mergeCell ref="F86:F87"/>
    <mergeCell ref="C86:C87"/>
    <mergeCell ref="D86:D87"/>
    <mergeCell ref="A90:A91"/>
    <mergeCell ref="B90:B91"/>
    <mergeCell ref="C90:C91"/>
    <mergeCell ref="D90:D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E78:E79"/>
    <mergeCell ref="F78:F79"/>
    <mergeCell ref="C78:C79"/>
    <mergeCell ref="D78:D79"/>
    <mergeCell ref="A82:A83"/>
    <mergeCell ref="B82:B83"/>
    <mergeCell ref="C82:C83"/>
    <mergeCell ref="D82:D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74:G75"/>
    <mergeCell ref="A76:A77"/>
    <mergeCell ref="B76:B77"/>
    <mergeCell ref="C76:C77"/>
    <mergeCell ref="D76:D77"/>
    <mergeCell ref="E76:E77"/>
    <mergeCell ref="F76:F77"/>
    <mergeCell ref="G76:G77"/>
    <mergeCell ref="D74:D75"/>
    <mergeCell ref="E74:E75"/>
    <mergeCell ref="F74:F75"/>
    <mergeCell ref="B70:B71"/>
    <mergeCell ref="A74:A75"/>
    <mergeCell ref="B74:B75"/>
    <mergeCell ref="C74:C75"/>
    <mergeCell ref="E70:E71"/>
    <mergeCell ref="F70:F71"/>
    <mergeCell ref="C70:C71"/>
    <mergeCell ref="D70:D71"/>
    <mergeCell ref="F10:F1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64:A65"/>
    <mergeCell ref="B64:B65"/>
    <mergeCell ref="C64:C65"/>
    <mergeCell ref="D64:D65"/>
    <mergeCell ref="A66:A67"/>
    <mergeCell ref="B66:B67"/>
    <mergeCell ref="C66:C67"/>
    <mergeCell ref="D66:D67"/>
    <mergeCell ref="A62:A63"/>
    <mergeCell ref="B62:B63"/>
    <mergeCell ref="C62:C63"/>
    <mergeCell ref="D62:D63"/>
    <mergeCell ref="E64:E65"/>
    <mergeCell ref="G64:G65"/>
    <mergeCell ref="F62:F63"/>
    <mergeCell ref="F64:F65"/>
    <mergeCell ref="E62:E63"/>
    <mergeCell ref="G62:G63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56:A57"/>
    <mergeCell ref="B56:B57"/>
    <mergeCell ref="C56:C57"/>
    <mergeCell ref="D56:D57"/>
    <mergeCell ref="A58:A59"/>
    <mergeCell ref="B58:B59"/>
    <mergeCell ref="C58:C59"/>
    <mergeCell ref="D58:D59"/>
    <mergeCell ref="A54:A55"/>
    <mergeCell ref="B54:B55"/>
    <mergeCell ref="C54:C55"/>
    <mergeCell ref="D54:D55"/>
    <mergeCell ref="E56:E57"/>
    <mergeCell ref="G56:G57"/>
    <mergeCell ref="F54:F55"/>
    <mergeCell ref="F56:F57"/>
    <mergeCell ref="E54:E55"/>
    <mergeCell ref="G54:G55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48:A49"/>
    <mergeCell ref="B48:B49"/>
    <mergeCell ref="C48:C49"/>
    <mergeCell ref="D48:D49"/>
    <mergeCell ref="A50:A51"/>
    <mergeCell ref="B50:B51"/>
    <mergeCell ref="C50:C51"/>
    <mergeCell ref="D50:D51"/>
    <mergeCell ref="A46:A47"/>
    <mergeCell ref="B46:B47"/>
    <mergeCell ref="C46:C47"/>
    <mergeCell ref="D46:D47"/>
    <mergeCell ref="E48:E49"/>
    <mergeCell ref="G48:G49"/>
    <mergeCell ref="F46:F47"/>
    <mergeCell ref="F48:F49"/>
    <mergeCell ref="E46:E47"/>
    <mergeCell ref="G46:G47"/>
    <mergeCell ref="E44:E45"/>
    <mergeCell ref="G44:G45"/>
    <mergeCell ref="F42:F43"/>
    <mergeCell ref="F44:F45"/>
    <mergeCell ref="A44:A45"/>
    <mergeCell ref="B44:B45"/>
    <mergeCell ref="C44:C45"/>
    <mergeCell ref="D44:D45"/>
    <mergeCell ref="B34:B35"/>
    <mergeCell ref="B36:B37"/>
    <mergeCell ref="E42:E43"/>
    <mergeCell ref="G42:G43"/>
    <mergeCell ref="E40:E41"/>
    <mergeCell ref="G40:G41"/>
    <mergeCell ref="F40:F41"/>
    <mergeCell ref="C38:C39"/>
    <mergeCell ref="D38:D39"/>
    <mergeCell ref="E38:E39"/>
    <mergeCell ref="A34:A35"/>
    <mergeCell ref="A36:A37"/>
    <mergeCell ref="A38:A39"/>
    <mergeCell ref="A40:A41"/>
    <mergeCell ref="A42:A43"/>
    <mergeCell ref="B42:B43"/>
    <mergeCell ref="C42:C43"/>
    <mergeCell ref="D42:D43"/>
    <mergeCell ref="B38:B39"/>
    <mergeCell ref="B40:B41"/>
    <mergeCell ref="C40:C41"/>
    <mergeCell ref="D40:D41"/>
    <mergeCell ref="E10:E11"/>
    <mergeCell ref="G38:G39"/>
    <mergeCell ref="F38:F39"/>
    <mergeCell ref="C36:C37"/>
    <mergeCell ref="D36:D37"/>
    <mergeCell ref="E36:E37"/>
    <mergeCell ref="G36:G37"/>
    <mergeCell ref="F36:F37"/>
    <mergeCell ref="F26:F27"/>
    <mergeCell ref="F28:F29"/>
    <mergeCell ref="E4:E5"/>
    <mergeCell ref="G4:G5"/>
    <mergeCell ref="D8:D9"/>
    <mergeCell ref="G6:G7"/>
    <mergeCell ref="F4:F5"/>
    <mergeCell ref="F6:F7"/>
    <mergeCell ref="F8:F9"/>
    <mergeCell ref="C34:C35"/>
    <mergeCell ref="D34:D35"/>
    <mergeCell ref="E34:E35"/>
    <mergeCell ref="G34:G35"/>
    <mergeCell ref="F34:F35"/>
    <mergeCell ref="A8:A9"/>
    <mergeCell ref="B8:B9"/>
    <mergeCell ref="C8:C9"/>
    <mergeCell ref="E6:E7"/>
    <mergeCell ref="A6:A7"/>
    <mergeCell ref="B6:B7"/>
    <mergeCell ref="C6:C7"/>
    <mergeCell ref="D6:D7"/>
    <mergeCell ref="G10:G11"/>
    <mergeCell ref="E8:E9"/>
    <mergeCell ref="G8:G9"/>
    <mergeCell ref="A12:A13"/>
    <mergeCell ref="B12:B13"/>
    <mergeCell ref="C12:C13"/>
    <mergeCell ref="D12:D13"/>
    <mergeCell ref="B10:B11"/>
    <mergeCell ref="C10:C11"/>
    <mergeCell ref="D10:D11"/>
    <mergeCell ref="E12:E13"/>
    <mergeCell ref="G12:G13"/>
    <mergeCell ref="E14:E15"/>
    <mergeCell ref="G14:G15"/>
    <mergeCell ref="F12:F13"/>
    <mergeCell ref="E18:E19"/>
    <mergeCell ref="G18:G19"/>
    <mergeCell ref="A16:A17"/>
    <mergeCell ref="B16:B17"/>
    <mergeCell ref="A18:A19"/>
    <mergeCell ref="B18:B19"/>
    <mergeCell ref="E16:E17"/>
    <mergeCell ref="G16:G17"/>
    <mergeCell ref="C16:C17"/>
    <mergeCell ref="D16:D17"/>
    <mergeCell ref="A14:A15"/>
    <mergeCell ref="B14:B15"/>
    <mergeCell ref="C14:C15"/>
    <mergeCell ref="D14:D15"/>
    <mergeCell ref="A20:A21"/>
    <mergeCell ref="B20:B21"/>
    <mergeCell ref="C20:C21"/>
    <mergeCell ref="D20:D21"/>
    <mergeCell ref="A24:A25"/>
    <mergeCell ref="B24:B25"/>
    <mergeCell ref="C18:C19"/>
    <mergeCell ref="D18:D19"/>
    <mergeCell ref="A22:A23"/>
    <mergeCell ref="B22:B23"/>
    <mergeCell ref="C22:C23"/>
    <mergeCell ref="D22:D23"/>
    <mergeCell ref="C24:C25"/>
    <mergeCell ref="D24:D25"/>
    <mergeCell ref="E26:E27"/>
    <mergeCell ref="G26:G27"/>
    <mergeCell ref="E24:E25"/>
    <mergeCell ref="G24:G25"/>
    <mergeCell ref="F24:F25"/>
    <mergeCell ref="E20:E21"/>
    <mergeCell ref="G20:G21"/>
    <mergeCell ref="E22:E23"/>
    <mergeCell ref="G22:G23"/>
    <mergeCell ref="F22:F23"/>
    <mergeCell ref="A26:A27"/>
    <mergeCell ref="B26:B27"/>
    <mergeCell ref="C26:C27"/>
    <mergeCell ref="D26:D27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E28:E29"/>
    <mergeCell ref="G28:G29"/>
    <mergeCell ref="E30:E31"/>
    <mergeCell ref="G30:G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9">
      <selection activeCell="M26" sqref="M26"/>
    </sheetView>
  </sheetViews>
  <sheetFormatPr defaultColWidth="9.140625" defaultRowHeight="12.75"/>
  <sheetData>
    <row r="1" spans="1:8" ht="30.75" customHeight="1" thickBot="1">
      <c r="A1" s="196" t="str">
        <f>HYPERLINK('[1]реквизиты'!$A$2)</f>
        <v>Чемпионат России по самбо среди мужчин</v>
      </c>
      <c r="B1" s="197"/>
      <c r="C1" s="197"/>
      <c r="D1" s="197"/>
      <c r="E1" s="197"/>
      <c r="F1" s="197"/>
      <c r="G1" s="197"/>
      <c r="H1" s="198"/>
    </row>
    <row r="2" spans="1:8" ht="12.75">
      <c r="A2" s="199" t="str">
        <f>HYPERLINK('[1]реквизиты'!$A$3)</f>
        <v>4-7  марта  2010 г.  г. Ярославль</v>
      </c>
      <c r="B2" s="199"/>
      <c r="C2" s="199"/>
      <c r="D2" s="199"/>
      <c r="E2" s="199"/>
      <c r="F2" s="199"/>
      <c r="G2" s="199"/>
      <c r="H2" s="199"/>
    </row>
    <row r="3" spans="1:8" ht="18.75" thickBot="1">
      <c r="A3" s="200" t="s">
        <v>67</v>
      </c>
      <c r="B3" s="200"/>
      <c r="C3" s="200"/>
      <c r="D3" s="200"/>
      <c r="E3" s="200"/>
      <c r="F3" s="200"/>
      <c r="G3" s="200"/>
      <c r="H3" s="200"/>
    </row>
    <row r="4" spans="2:8" ht="18.75" thickBot="1">
      <c r="B4" s="132"/>
      <c r="C4" s="133"/>
      <c r="D4" s="201" t="str">
        <f>HYPERLINK('пр.взв.'!F3)</f>
        <v>в.к. 62   кг</v>
      </c>
      <c r="E4" s="202"/>
      <c r="F4" s="203"/>
      <c r="G4" s="133"/>
      <c r="H4" s="133"/>
    </row>
    <row r="5" spans="1:8" ht="18.75" thickBot="1">
      <c r="A5" s="133"/>
      <c r="B5" s="133"/>
      <c r="C5" s="133"/>
      <c r="D5" s="133"/>
      <c r="E5" s="133"/>
      <c r="F5" s="133"/>
      <c r="G5" s="133"/>
      <c r="H5" s="133"/>
    </row>
    <row r="6" spans="1:10" ht="18">
      <c r="A6" s="214" t="s">
        <v>68</v>
      </c>
      <c r="B6" s="207" t="str">
        <f>VLOOKUP(J6,'пр.взв.'!B6:G133,2,FALSE)</f>
        <v>Уин Виталий Юрьевич</v>
      </c>
      <c r="C6" s="207"/>
      <c r="D6" s="207"/>
      <c r="E6" s="207"/>
      <c r="F6" s="207"/>
      <c r="G6" s="207"/>
      <c r="H6" s="209" t="str">
        <f>VLOOKUP(J6,'пр.взв.'!B6:G133,3,FALSE)</f>
        <v>25.06.87 мс</v>
      </c>
      <c r="I6" s="133"/>
      <c r="J6" s="134">
        <v>30</v>
      </c>
    </row>
    <row r="7" spans="1:10" ht="18">
      <c r="A7" s="215"/>
      <c r="B7" s="208"/>
      <c r="C7" s="208"/>
      <c r="D7" s="208"/>
      <c r="E7" s="208"/>
      <c r="F7" s="208"/>
      <c r="G7" s="208"/>
      <c r="H7" s="210"/>
      <c r="I7" s="133"/>
      <c r="J7" s="134"/>
    </row>
    <row r="8" spans="1:10" ht="18">
      <c r="A8" s="215"/>
      <c r="B8" s="211" t="str">
        <f>VLOOKUP(J6,'пр.взв.'!B6:G133,4,FALSE)</f>
        <v>СФО р.Алтай Д</v>
      </c>
      <c r="C8" s="211"/>
      <c r="D8" s="211"/>
      <c r="E8" s="211"/>
      <c r="F8" s="211"/>
      <c r="G8" s="211"/>
      <c r="H8" s="210"/>
      <c r="I8" s="133"/>
      <c r="J8" s="134"/>
    </row>
    <row r="9" spans="1:10" ht="18.75" thickBot="1">
      <c r="A9" s="216"/>
      <c r="B9" s="212"/>
      <c r="C9" s="212"/>
      <c r="D9" s="212"/>
      <c r="E9" s="212"/>
      <c r="F9" s="212"/>
      <c r="G9" s="212"/>
      <c r="H9" s="213"/>
      <c r="I9" s="133"/>
      <c r="J9" s="134"/>
    </row>
    <row r="10" spans="1:10" ht="18.75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8">
      <c r="A11" s="204" t="s">
        <v>69</v>
      </c>
      <c r="B11" s="207" t="str">
        <f>VLOOKUP(J11,'пр.взв.'!B6:G133,2,FALSE)</f>
        <v>Хлыбов Илья Евгеньевич</v>
      </c>
      <c r="C11" s="207"/>
      <c r="D11" s="207"/>
      <c r="E11" s="207"/>
      <c r="F11" s="207"/>
      <c r="G11" s="207"/>
      <c r="H11" s="209" t="str">
        <f>VLOOKUP(J11,'пр.взв.'!B6:G133,3,FALSE)</f>
        <v>27.10.86 змс</v>
      </c>
      <c r="I11" s="133"/>
      <c r="J11" s="134">
        <v>39</v>
      </c>
    </row>
    <row r="12" spans="1:10" ht="18">
      <c r="A12" s="205"/>
      <c r="B12" s="208"/>
      <c r="C12" s="208"/>
      <c r="D12" s="208"/>
      <c r="E12" s="208"/>
      <c r="F12" s="208"/>
      <c r="G12" s="208"/>
      <c r="H12" s="210"/>
      <c r="I12" s="133"/>
      <c r="J12" s="134"/>
    </row>
    <row r="13" spans="1:10" ht="18">
      <c r="A13" s="205"/>
      <c r="B13" s="211" t="str">
        <f>VLOOKUP(J11,'пр.взв.'!B6:G133,4,FALSE)</f>
        <v>УФО Свердловская ПР</v>
      </c>
      <c r="C13" s="211"/>
      <c r="D13" s="211"/>
      <c r="E13" s="211"/>
      <c r="F13" s="211"/>
      <c r="G13" s="211"/>
      <c r="H13" s="210"/>
      <c r="I13" s="133"/>
      <c r="J13" s="134"/>
    </row>
    <row r="14" spans="1:10" ht="18.75" thickBot="1">
      <c r="A14" s="206"/>
      <c r="B14" s="212"/>
      <c r="C14" s="212"/>
      <c r="D14" s="212"/>
      <c r="E14" s="212"/>
      <c r="F14" s="212"/>
      <c r="G14" s="212"/>
      <c r="H14" s="213"/>
      <c r="I14" s="133"/>
      <c r="J14" s="134"/>
    </row>
    <row r="15" spans="1:10" ht="18.75" thickBot="1">
      <c r="A15" s="133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ht="18">
      <c r="A16" s="220" t="s">
        <v>70</v>
      </c>
      <c r="B16" s="207" t="str">
        <f>VLOOKUP(J16,'пр.взв.'!B6:G133,2,FALSE)</f>
        <v>Сергеев Виталий Николаевич</v>
      </c>
      <c r="C16" s="207"/>
      <c r="D16" s="207"/>
      <c r="E16" s="207"/>
      <c r="F16" s="207"/>
      <c r="G16" s="207"/>
      <c r="H16" s="209" t="str">
        <f>VLOOKUP(J16,'пр.взв.'!B6:G133,3,FALSE)</f>
        <v>03.01.83 змс</v>
      </c>
      <c r="I16" s="133"/>
      <c r="J16" s="134">
        <v>20</v>
      </c>
    </row>
    <row r="17" spans="1:10" ht="18">
      <c r="A17" s="221"/>
      <c r="B17" s="208"/>
      <c r="C17" s="208"/>
      <c r="D17" s="208"/>
      <c r="E17" s="208"/>
      <c r="F17" s="208"/>
      <c r="G17" s="208"/>
      <c r="H17" s="210"/>
      <c r="I17" s="133"/>
      <c r="J17" s="134"/>
    </row>
    <row r="18" spans="1:10" ht="18">
      <c r="A18" s="221"/>
      <c r="B18" s="211" t="str">
        <f>VLOOKUP(J16,'пр.взв.'!B6:G133,4,FALSE)</f>
        <v>Москва Д</v>
      </c>
      <c r="C18" s="211"/>
      <c r="D18" s="211"/>
      <c r="E18" s="211"/>
      <c r="F18" s="211"/>
      <c r="G18" s="211"/>
      <c r="H18" s="210"/>
      <c r="I18" s="133"/>
      <c r="J18" s="134"/>
    </row>
    <row r="19" spans="1:10" ht="18.75" thickBot="1">
      <c r="A19" s="222"/>
      <c r="B19" s="212"/>
      <c r="C19" s="212"/>
      <c r="D19" s="212"/>
      <c r="E19" s="212"/>
      <c r="F19" s="212"/>
      <c r="G19" s="212"/>
      <c r="H19" s="213"/>
      <c r="I19" s="133"/>
      <c r="J19" s="134"/>
    </row>
    <row r="20" spans="1:10" ht="18.75" thickBot="1">
      <c r="A20" s="133"/>
      <c r="B20" s="133"/>
      <c r="C20" s="133"/>
      <c r="D20" s="133"/>
      <c r="E20" s="133"/>
      <c r="F20" s="133"/>
      <c r="G20" s="133"/>
      <c r="H20" s="133"/>
      <c r="I20" s="133"/>
      <c r="J20" s="134"/>
    </row>
    <row r="21" spans="1:10" ht="18">
      <c r="A21" s="220" t="s">
        <v>70</v>
      </c>
      <c r="B21" s="207" t="str">
        <f>VLOOKUP(J21,'пр.взв.'!B6:G133,2,FALSE)</f>
        <v>Гильванов Дамир Тагирович</v>
      </c>
      <c r="C21" s="207"/>
      <c r="D21" s="207"/>
      <c r="E21" s="207"/>
      <c r="F21" s="207"/>
      <c r="G21" s="207"/>
      <c r="H21" s="209" t="str">
        <f>VLOOKUP(J21,'пр.взв.'!B6:G133,3,FALSE)</f>
        <v>15.02.76 змс</v>
      </c>
      <c r="I21" s="133"/>
      <c r="J21" s="134">
        <v>9</v>
      </c>
    </row>
    <row r="22" spans="1:10" ht="18">
      <c r="A22" s="221"/>
      <c r="B22" s="208"/>
      <c r="C22" s="208"/>
      <c r="D22" s="208"/>
      <c r="E22" s="208"/>
      <c r="F22" s="208"/>
      <c r="G22" s="208"/>
      <c r="H22" s="210"/>
      <c r="I22" s="133"/>
      <c r="J22" s="134"/>
    </row>
    <row r="23" spans="1:9" ht="18">
      <c r="A23" s="221"/>
      <c r="B23" s="211" t="str">
        <f>VLOOKUP(J21,'пр.взв.'!B6:G133,4,FALSE)</f>
        <v>СФО Кемеровская Новокузнецк Д</v>
      </c>
      <c r="C23" s="211"/>
      <c r="D23" s="211"/>
      <c r="E23" s="211"/>
      <c r="F23" s="211"/>
      <c r="G23" s="211"/>
      <c r="H23" s="210"/>
      <c r="I23" s="133"/>
    </row>
    <row r="24" spans="1:9" ht="18.75" thickBot="1">
      <c r="A24" s="222"/>
      <c r="B24" s="212"/>
      <c r="C24" s="212"/>
      <c r="D24" s="212"/>
      <c r="E24" s="212"/>
      <c r="F24" s="212"/>
      <c r="G24" s="212"/>
      <c r="H24" s="213"/>
      <c r="I24" s="133"/>
    </row>
    <row r="25" spans="1:8" ht="18">
      <c r="A25" s="133"/>
      <c r="B25" s="133"/>
      <c r="C25" s="133"/>
      <c r="D25" s="133"/>
      <c r="E25" s="133"/>
      <c r="F25" s="133"/>
      <c r="G25" s="133"/>
      <c r="H25" s="133"/>
    </row>
    <row r="26" spans="1:8" ht="18">
      <c r="A26" s="133" t="s">
        <v>71</v>
      </c>
      <c r="B26" s="133"/>
      <c r="C26" s="133"/>
      <c r="D26" s="133"/>
      <c r="E26" s="133"/>
      <c r="F26" s="133"/>
      <c r="G26" s="133"/>
      <c r="H26" s="133"/>
    </row>
    <row r="27" ht="13.5" thickBot="1"/>
    <row r="28" spans="1:10" ht="12.75">
      <c r="A28" s="217" t="str">
        <f>VLOOKUP(J28,'пр.взв.'!B7:G133,6,FALSE)</f>
        <v>Аткунов СЮ, Грушин СЮ</v>
      </c>
      <c r="B28" s="218"/>
      <c r="C28" s="218"/>
      <c r="D28" s="218"/>
      <c r="E28" s="218"/>
      <c r="F28" s="218"/>
      <c r="G28" s="218"/>
      <c r="H28" s="209"/>
      <c r="J28">
        <v>30</v>
      </c>
    </row>
    <row r="29" spans="1:8" ht="13.5" thickBot="1">
      <c r="A29" s="219"/>
      <c r="B29" s="212"/>
      <c r="C29" s="212"/>
      <c r="D29" s="212"/>
      <c r="E29" s="212"/>
      <c r="F29" s="212"/>
      <c r="G29" s="212"/>
      <c r="H29" s="213"/>
    </row>
    <row r="32" spans="1:8" ht="18">
      <c r="A32" s="133" t="s">
        <v>72</v>
      </c>
      <c r="B32" s="133"/>
      <c r="C32" s="133"/>
      <c r="D32" s="133"/>
      <c r="E32" s="133"/>
      <c r="F32" s="133"/>
      <c r="G32" s="133"/>
      <c r="H32" s="133"/>
    </row>
    <row r="33" spans="1:8" ht="18">
      <c r="A33" s="133"/>
      <c r="B33" s="133"/>
      <c r="C33" s="133"/>
      <c r="D33" s="133"/>
      <c r="E33" s="133"/>
      <c r="F33" s="133"/>
      <c r="G33" s="133"/>
      <c r="H33" s="133"/>
    </row>
    <row r="34" spans="1:8" ht="18">
      <c r="A34" s="133"/>
      <c r="B34" s="133"/>
      <c r="C34" s="133"/>
      <c r="D34" s="133"/>
      <c r="E34" s="133"/>
      <c r="F34" s="133"/>
      <c r="G34" s="133"/>
      <c r="H34" s="133"/>
    </row>
    <row r="35" spans="1:8" ht="18">
      <c r="A35" s="135"/>
      <c r="B35" s="135"/>
      <c r="C35" s="135"/>
      <c r="D35" s="135"/>
      <c r="E35" s="135"/>
      <c r="F35" s="135"/>
      <c r="G35" s="135"/>
      <c r="H35" s="135"/>
    </row>
    <row r="36" spans="1:8" ht="18">
      <c r="A36" s="136"/>
      <c r="B36" s="136"/>
      <c r="C36" s="136"/>
      <c r="D36" s="136"/>
      <c r="E36" s="136"/>
      <c r="F36" s="136"/>
      <c r="G36" s="136"/>
      <c r="H36" s="136"/>
    </row>
    <row r="37" spans="1:8" ht="18">
      <c r="A37" s="135"/>
      <c r="B37" s="135"/>
      <c r="C37" s="135"/>
      <c r="D37" s="135"/>
      <c r="E37" s="135"/>
      <c r="F37" s="135"/>
      <c r="G37" s="135"/>
      <c r="H37" s="135"/>
    </row>
    <row r="38" spans="1:8" ht="18">
      <c r="A38" s="137"/>
      <c r="B38" s="137"/>
      <c r="C38" s="137"/>
      <c r="D38" s="137"/>
      <c r="E38" s="137"/>
      <c r="F38" s="137"/>
      <c r="G38" s="137"/>
      <c r="H38" s="137"/>
    </row>
    <row r="39" spans="1:8" ht="18">
      <c r="A39" s="135"/>
      <c r="B39" s="135"/>
      <c r="C39" s="135"/>
      <c r="D39" s="135"/>
      <c r="E39" s="135"/>
      <c r="F39" s="135"/>
      <c r="G39" s="135"/>
      <c r="H39" s="135"/>
    </row>
    <row r="40" spans="1:8" ht="18">
      <c r="A40" s="137"/>
      <c r="B40" s="137"/>
      <c r="C40" s="137"/>
      <c r="D40" s="137"/>
      <c r="E40" s="137"/>
      <c r="F40" s="137"/>
      <c r="G40" s="137"/>
      <c r="H40" s="137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A38" sqref="A1:H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61" t="str">
        <f>HYPERLINK('[1]реквизиты'!$A$2)</f>
        <v>Чемпионат России по самбо среди мужчин</v>
      </c>
      <c r="B1" s="162"/>
      <c r="C1" s="162"/>
      <c r="D1" s="162"/>
      <c r="E1" s="162"/>
      <c r="F1" s="162"/>
      <c r="G1" s="162"/>
      <c r="H1" s="163"/>
    </row>
    <row r="2" spans="4:6" ht="12.75" customHeight="1">
      <c r="D2" s="228" t="str">
        <f>HYPERLINK('пр.взв.'!F3)</f>
        <v>в.к. 62   кг</v>
      </c>
      <c r="E2" s="228"/>
      <c r="F2" s="228"/>
    </row>
    <row r="3" spans="3:6" ht="19.5" customHeight="1">
      <c r="C3" s="64" t="s">
        <v>29</v>
      </c>
      <c r="D3" s="229"/>
      <c r="E3" s="229"/>
      <c r="F3" s="229"/>
    </row>
    <row r="4" ht="21" customHeight="1">
      <c r="C4" s="65" t="s">
        <v>12</v>
      </c>
    </row>
    <row r="5" spans="1:8" ht="12.75">
      <c r="A5" s="191" t="s">
        <v>13</v>
      </c>
      <c r="B5" s="191" t="s">
        <v>3</v>
      </c>
      <c r="C5" s="174" t="s">
        <v>4</v>
      </c>
      <c r="D5" s="191" t="s">
        <v>14</v>
      </c>
      <c r="E5" s="191" t="s">
        <v>15</v>
      </c>
      <c r="F5" s="191" t="s">
        <v>16</v>
      </c>
      <c r="G5" s="191" t="s">
        <v>17</v>
      </c>
      <c r="H5" s="191" t="s">
        <v>18</v>
      </c>
    </row>
    <row r="6" spans="1:8" ht="12.75">
      <c r="A6" s="173"/>
      <c r="B6" s="173"/>
      <c r="C6" s="173"/>
      <c r="D6" s="173"/>
      <c r="E6" s="173"/>
      <c r="F6" s="173"/>
      <c r="G6" s="173"/>
      <c r="H6" s="173"/>
    </row>
    <row r="7" spans="1:8" ht="12.75">
      <c r="A7" s="227"/>
      <c r="B7" s="224">
        <v>19</v>
      </c>
      <c r="C7" s="225" t="str">
        <f>VLOOKUP(B7,'пр.взв.'!B6:C132,2,FALSE)</f>
        <v>Рочев Олег Александрович</v>
      </c>
      <c r="D7" s="225" t="str">
        <f>VLOOKUP(B7,'пр.взв.'!B6:D132,3,FALSE)</f>
        <v>25.07.79 змс</v>
      </c>
      <c r="E7" s="225" t="str">
        <f>VLOOKUP(B7,'пр.взв.'!B6:E132,4,FALSE)</f>
        <v>ПФО Пермск Краснокамск ПР</v>
      </c>
      <c r="F7" s="226"/>
      <c r="G7" s="186"/>
      <c r="H7" s="191"/>
    </row>
    <row r="8" spans="1:8" ht="12.75">
      <c r="A8" s="227"/>
      <c r="B8" s="191"/>
      <c r="C8" s="225"/>
      <c r="D8" s="225"/>
      <c r="E8" s="225"/>
      <c r="F8" s="226"/>
      <c r="G8" s="186"/>
      <c r="H8" s="191"/>
    </row>
    <row r="9" spans="1:8" ht="12.75">
      <c r="A9" s="223"/>
      <c r="B9" s="224">
        <v>20</v>
      </c>
      <c r="C9" s="225" t="str">
        <f>VLOOKUP(B9,'пр.взв.'!B6:C132,2,FALSE)</f>
        <v>Сергеев Виталий Николаевич</v>
      </c>
      <c r="D9" s="225" t="str">
        <f>VLOOKUP(B9,'пр.взв.'!B6:D132,3,FALSE)</f>
        <v>03.01.83 змс</v>
      </c>
      <c r="E9" s="225" t="str">
        <f>VLOOKUP(B9,'пр.взв.'!B6:E132,4,FALSE)</f>
        <v>Москва Д</v>
      </c>
      <c r="F9" s="226"/>
      <c r="G9" s="191"/>
      <c r="H9" s="191"/>
    </row>
    <row r="10" spans="1:8" ht="12.75">
      <c r="A10" s="223"/>
      <c r="B10" s="191"/>
      <c r="C10" s="225"/>
      <c r="D10" s="225"/>
      <c r="E10" s="225"/>
      <c r="F10" s="226"/>
      <c r="G10" s="191"/>
      <c r="H10" s="191"/>
    </row>
    <row r="11" spans="1:2" ht="34.5" customHeight="1">
      <c r="A11" s="31" t="s">
        <v>19</v>
      </c>
      <c r="B11" s="31"/>
    </row>
    <row r="12" spans="2:8" ht="19.5" customHeight="1">
      <c r="B12" s="31" t="s">
        <v>0</v>
      </c>
      <c r="C12" s="66"/>
      <c r="D12" s="66"/>
      <c r="E12" s="66"/>
      <c r="F12" s="66"/>
      <c r="G12" s="66"/>
      <c r="H12" s="66"/>
    </row>
    <row r="13" spans="2:8" ht="19.5" customHeight="1">
      <c r="B13" s="31" t="s">
        <v>1</v>
      </c>
      <c r="C13" s="66"/>
      <c r="D13" s="66"/>
      <c r="E13" s="66"/>
      <c r="F13" s="66"/>
      <c r="G13" s="66"/>
      <c r="H13" s="66"/>
    </row>
    <row r="14" ht="19.5" customHeight="1"/>
    <row r="15" spans="3:7" ht="24" customHeight="1">
      <c r="C15" s="64" t="s">
        <v>29</v>
      </c>
      <c r="D15" s="229" t="str">
        <f>HYPERLINK('пр.взв.'!F3)</f>
        <v>в.к. 62   кг</v>
      </c>
      <c r="E15" s="229"/>
      <c r="F15" s="229"/>
      <c r="G15" s="120"/>
    </row>
    <row r="16" spans="3:7" ht="12.75" customHeight="1">
      <c r="C16" s="65" t="s">
        <v>20</v>
      </c>
      <c r="D16" s="230"/>
      <c r="E16" s="230"/>
      <c r="F16" s="230"/>
      <c r="G16" s="121"/>
    </row>
    <row r="17" spans="1:8" ht="12.75">
      <c r="A17" s="191" t="s">
        <v>13</v>
      </c>
      <c r="B17" s="191" t="s">
        <v>3</v>
      </c>
      <c r="C17" s="174" t="s">
        <v>4</v>
      </c>
      <c r="D17" s="174" t="s">
        <v>14</v>
      </c>
      <c r="E17" s="174" t="s">
        <v>15</v>
      </c>
      <c r="F17" s="174" t="s">
        <v>16</v>
      </c>
      <c r="G17" s="174" t="s">
        <v>17</v>
      </c>
      <c r="H17" s="191" t="s">
        <v>18</v>
      </c>
    </row>
    <row r="18" spans="1:8" ht="12.75">
      <c r="A18" s="173"/>
      <c r="B18" s="173"/>
      <c r="C18" s="173"/>
      <c r="D18" s="173"/>
      <c r="E18" s="173"/>
      <c r="F18" s="173"/>
      <c r="G18" s="173"/>
      <c r="H18" s="173"/>
    </row>
    <row r="19" spans="1:8" ht="12.75">
      <c r="A19" s="227"/>
      <c r="B19" s="224">
        <v>40</v>
      </c>
      <c r="C19" s="225" t="str">
        <f>VLOOKUP(B19,'пр.взв.'!B6:C132,2,FALSE)</f>
        <v>Сапожников Владимир Сергеевич</v>
      </c>
      <c r="D19" s="225" t="str">
        <f>VLOOKUP(B19,'пр.взв.'!B6:D132,3,FALSE)</f>
        <v>22.05.81 мс</v>
      </c>
      <c r="E19" s="225" t="str">
        <f>VLOOKUP(B19,'пр.взв.'!B6:E132,4,FALSE)</f>
        <v>ЦФО Ярославская Ярославль Д</v>
      </c>
      <c r="F19" s="226"/>
      <c r="G19" s="186"/>
      <c r="H19" s="191"/>
    </row>
    <row r="20" spans="1:8" ht="12.75">
      <c r="A20" s="227"/>
      <c r="B20" s="191"/>
      <c r="C20" s="225"/>
      <c r="D20" s="225"/>
      <c r="E20" s="225"/>
      <c r="F20" s="226"/>
      <c r="G20" s="186"/>
      <c r="H20" s="191"/>
    </row>
    <row r="21" spans="1:8" ht="12.75">
      <c r="A21" s="223"/>
      <c r="B21" s="224">
        <v>9</v>
      </c>
      <c r="C21" s="225" t="str">
        <f>VLOOKUP(B21,'пр.взв.'!B6:C132,2,FALSE)</f>
        <v>Гильванов Дамир Тагирович</v>
      </c>
      <c r="D21" s="225" t="str">
        <f>VLOOKUP(B21,'пр.взв.'!B6:D132,3,FALSE)</f>
        <v>15.02.76 змс</v>
      </c>
      <c r="E21" s="225" t="str">
        <f>VLOOKUP(B21,'пр.взв.'!B6:E132,4,FALSE)</f>
        <v>СФО Кемеровская Новокузнецк Д</v>
      </c>
      <c r="F21" s="226"/>
      <c r="G21" s="191"/>
      <c r="H21" s="191"/>
    </row>
    <row r="22" spans="1:8" ht="12.75">
      <c r="A22" s="223"/>
      <c r="B22" s="191"/>
      <c r="C22" s="225"/>
      <c r="D22" s="225"/>
      <c r="E22" s="225"/>
      <c r="F22" s="226"/>
      <c r="G22" s="191"/>
      <c r="H22" s="191"/>
    </row>
    <row r="23" spans="1:2" ht="32.25" customHeight="1">
      <c r="A23" s="31" t="s">
        <v>19</v>
      </c>
      <c r="B23" s="31"/>
    </row>
    <row r="24" spans="2:8" ht="19.5" customHeight="1">
      <c r="B24" s="31" t="s">
        <v>0</v>
      </c>
      <c r="C24" s="66"/>
      <c r="D24" s="66"/>
      <c r="E24" s="66"/>
      <c r="F24" s="66"/>
      <c r="G24" s="66"/>
      <c r="H24" s="66"/>
    </row>
    <row r="25" spans="2:8" ht="19.5" customHeight="1">
      <c r="B25" s="31" t="s">
        <v>1</v>
      </c>
      <c r="C25" s="66"/>
      <c r="D25" s="66"/>
      <c r="E25" s="66"/>
      <c r="F25" s="66"/>
      <c r="G25" s="66"/>
      <c r="H25" s="66"/>
    </row>
    <row r="27" spans="4:6" ht="12.75">
      <c r="D27" s="12"/>
      <c r="E27" s="12"/>
      <c r="F27" s="12"/>
    </row>
    <row r="28" spans="4:7" ht="12.75" customHeight="1">
      <c r="D28" s="229" t="str">
        <f>HYPERLINK('пр.взв.'!F3)</f>
        <v>в.к. 62   кг</v>
      </c>
      <c r="E28" s="229"/>
      <c r="F28" s="229"/>
      <c r="G28" s="120"/>
    </row>
    <row r="29" spans="3:7" ht="15.75" customHeight="1">
      <c r="C29" s="63" t="s">
        <v>21</v>
      </c>
      <c r="D29" s="230"/>
      <c r="E29" s="230"/>
      <c r="F29" s="230"/>
      <c r="G29" s="121"/>
    </row>
    <row r="30" spans="1:8" ht="12.75">
      <c r="A30" s="191" t="s">
        <v>13</v>
      </c>
      <c r="B30" s="191" t="s">
        <v>3</v>
      </c>
      <c r="C30" s="174" t="s">
        <v>4</v>
      </c>
      <c r="D30" s="174" t="s">
        <v>14</v>
      </c>
      <c r="E30" s="174" t="s">
        <v>15</v>
      </c>
      <c r="F30" s="174" t="s">
        <v>16</v>
      </c>
      <c r="G30" s="174" t="s">
        <v>17</v>
      </c>
      <c r="H30" s="191" t="s">
        <v>18</v>
      </c>
    </row>
    <row r="31" spans="1:8" ht="12.75">
      <c r="A31" s="173"/>
      <c r="B31" s="173"/>
      <c r="C31" s="173"/>
      <c r="D31" s="173"/>
      <c r="E31" s="173"/>
      <c r="F31" s="173"/>
      <c r="G31" s="173"/>
      <c r="H31" s="173"/>
    </row>
    <row r="32" spans="1:8" ht="12.75">
      <c r="A32" s="227"/>
      <c r="B32" s="224">
        <v>39</v>
      </c>
      <c r="C32" s="225" t="str">
        <f>VLOOKUP(B32,'пр.взв.'!B6:C132,2,FALSE)</f>
        <v>Хлыбов Илья Евгеньевич</v>
      </c>
      <c r="D32" s="225" t="str">
        <f>VLOOKUP(B32,'пр.взв.'!B6:D132,3,FALSE)</f>
        <v>27.10.86 змс</v>
      </c>
      <c r="E32" s="225" t="str">
        <f>VLOOKUP(B32,'пр.взв.'!B6:E132,4,FALSE)</f>
        <v>УФО Свердловская ПР</v>
      </c>
      <c r="F32" s="226"/>
      <c r="G32" s="186"/>
      <c r="H32" s="191"/>
    </row>
    <row r="33" spans="1:8" ht="12.75">
      <c r="A33" s="227"/>
      <c r="B33" s="191"/>
      <c r="C33" s="225"/>
      <c r="D33" s="225"/>
      <c r="E33" s="225"/>
      <c r="F33" s="226"/>
      <c r="G33" s="186"/>
      <c r="H33" s="191"/>
    </row>
    <row r="34" spans="1:8" ht="12.75">
      <c r="A34" s="223"/>
      <c r="B34" s="224">
        <v>30</v>
      </c>
      <c r="C34" s="225" t="str">
        <f>VLOOKUP(B34,'пр.взв.'!B6:C132,2,FALSE)</f>
        <v>Уин Виталий Юрьевич</v>
      </c>
      <c r="D34" s="225" t="str">
        <f>VLOOKUP(B34,'пр.взв.'!B6:D132,3,FALSE)</f>
        <v>25.06.87 мс</v>
      </c>
      <c r="E34" s="225" t="str">
        <f>VLOOKUP(B34,'пр.взв.'!B6:E132,4,FALSE)</f>
        <v>СФО р.Алтай Д</v>
      </c>
      <c r="F34" s="226"/>
      <c r="G34" s="191"/>
      <c r="H34" s="191"/>
    </row>
    <row r="35" spans="1:8" ht="12.75">
      <c r="A35" s="223"/>
      <c r="B35" s="191"/>
      <c r="C35" s="225"/>
      <c r="D35" s="225"/>
      <c r="E35" s="225"/>
      <c r="F35" s="226"/>
      <c r="G35" s="191"/>
      <c r="H35" s="191"/>
    </row>
    <row r="36" spans="1:2" ht="38.25" customHeight="1">
      <c r="A36" s="31" t="s">
        <v>19</v>
      </c>
      <c r="B36" s="31"/>
    </row>
    <row r="37" spans="2:8" ht="19.5" customHeight="1">
      <c r="B37" s="31" t="s">
        <v>0</v>
      </c>
      <c r="C37" s="66"/>
      <c r="D37" s="66"/>
      <c r="E37" s="66"/>
      <c r="F37" s="66"/>
      <c r="G37" s="66"/>
      <c r="H37" s="66"/>
    </row>
    <row r="38" spans="2:8" ht="19.5" customHeight="1">
      <c r="B38" s="31" t="s">
        <v>1</v>
      </c>
      <c r="C38" s="66"/>
      <c r="D38" s="66"/>
      <c r="E38" s="66"/>
      <c r="F38" s="66"/>
      <c r="G38" s="66"/>
      <c r="H38" s="66"/>
    </row>
    <row r="42" spans="1:7" ht="12.75">
      <c r="A42" s="26">
        <f>HYPERLINK('[1]реквизиты'!$A$20)</f>
      </c>
      <c r="B42" s="30"/>
      <c r="C42" s="30"/>
      <c r="D42" s="30"/>
      <c r="E42" s="12"/>
      <c r="F42" s="67">
        <f>HYPERLINK('[1]реквизиты'!$G$20)</f>
      </c>
      <c r="G42" s="28">
        <f>HYPERLINK('[1]реквизиты'!$G$21)</f>
      </c>
    </row>
    <row r="43" spans="1:7" ht="12.75">
      <c r="A43" s="30"/>
      <c r="B43" s="30"/>
      <c r="C43" s="30"/>
      <c r="D43" s="30"/>
      <c r="E43" s="12"/>
      <c r="F43" s="127"/>
      <c r="G43" s="12"/>
    </row>
    <row r="44" spans="1:7" ht="12.75">
      <c r="A44" s="27">
        <f>HYPERLINK('[1]реквизиты'!$A$22)</f>
      </c>
      <c r="C44" s="30"/>
      <c r="D44" s="30"/>
      <c r="E44" s="27"/>
      <c r="F44" s="67">
        <f>HYPERLINK('[1]реквизиты'!$G$22)</f>
      </c>
      <c r="G44" s="29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6"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9:E10"/>
    <mergeCell ref="F9:F10"/>
    <mergeCell ref="H5:H6"/>
    <mergeCell ref="D2:F3"/>
    <mergeCell ref="E7:E8"/>
    <mergeCell ref="F7:F8"/>
    <mergeCell ref="G7:G8"/>
    <mergeCell ref="H7:H8"/>
    <mergeCell ref="G9:G10"/>
    <mergeCell ref="H9:H10"/>
    <mergeCell ref="A9:A10"/>
    <mergeCell ref="B9:B10"/>
    <mergeCell ref="C9:C10"/>
    <mergeCell ref="D9:D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A21:A22"/>
    <mergeCell ref="B21:B22"/>
    <mergeCell ref="C21:C22"/>
    <mergeCell ref="D21:D22"/>
    <mergeCell ref="E30:E31"/>
    <mergeCell ref="F30:F31"/>
    <mergeCell ref="G19:G20"/>
    <mergeCell ref="H19:H20"/>
    <mergeCell ref="E21:E22"/>
    <mergeCell ref="F21:F22"/>
    <mergeCell ref="G21:G22"/>
    <mergeCell ref="H21:H22"/>
    <mergeCell ref="E19:E20"/>
    <mergeCell ref="F19:F20"/>
    <mergeCell ref="A30:A31"/>
    <mergeCell ref="B30:B31"/>
    <mergeCell ref="C30:C31"/>
    <mergeCell ref="D30:D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G34:G35"/>
    <mergeCell ref="H34:H35"/>
    <mergeCell ref="A34:A35"/>
    <mergeCell ref="B34:B35"/>
    <mergeCell ref="C34:C35"/>
    <mergeCell ref="D34:D35"/>
    <mergeCell ref="E34:E35"/>
    <mergeCell ref="F34:F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H89" sqref="A1:H89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37" t="str">
        <f>HYPERLINK('[1]реквизиты'!$A$2)</f>
        <v>Чемпионат России по самбо среди мужчин</v>
      </c>
      <c r="B1" s="237"/>
      <c r="C1" s="237"/>
      <c r="D1" s="237"/>
      <c r="E1" s="237"/>
      <c r="F1" s="237"/>
      <c r="G1" s="237"/>
      <c r="H1" s="237"/>
    </row>
    <row r="2" spans="1:8" ht="13.5" customHeight="1" thickBot="1">
      <c r="A2" s="194"/>
      <c r="B2" s="238"/>
      <c r="C2" s="238"/>
      <c r="D2" s="238"/>
      <c r="E2" s="238"/>
      <c r="F2" s="238"/>
      <c r="G2" s="238"/>
      <c r="H2" s="239" t="str">
        <f>HYPERLINK('пр.взв.'!F3)</f>
        <v>в.к. 62   кг</v>
      </c>
    </row>
    <row r="3" spans="1:8" ht="12" customHeight="1">
      <c r="A3" s="240">
        <v>2</v>
      </c>
      <c r="B3" s="233" t="str">
        <f>VLOOKUP(A3,'пр.взв.'!B5:C132,2,FALSE)</f>
        <v>Тагиров Мурад Магомедович</v>
      </c>
      <c r="C3" s="233" t="str">
        <f>VLOOKUP(A3,'пр.взв.'!B5:G132,3,FALSE)</f>
        <v>22.05.85 мс</v>
      </c>
      <c r="D3" s="233" t="str">
        <f>VLOOKUP(A3,'пр.взв.'!B5:E132,4,FALSE)</f>
        <v>ЦФО Ярославская  Ярославль МО</v>
      </c>
      <c r="E3" s="140"/>
      <c r="H3" s="239"/>
    </row>
    <row r="4" spans="1:8" ht="12" customHeight="1">
      <c r="A4" s="231"/>
      <c r="B4" s="234"/>
      <c r="C4" s="234"/>
      <c r="D4" s="234"/>
      <c r="E4" s="141"/>
      <c r="F4" s="1"/>
      <c r="H4" s="239" t="s">
        <v>11</v>
      </c>
    </row>
    <row r="5" spans="1:8" ht="12" customHeight="1">
      <c r="A5" s="231">
        <v>34</v>
      </c>
      <c r="B5" s="243" t="str">
        <f>VLOOKUP(A5,'пр.взв.'!B7:C134,2,FALSE)</f>
        <v>Кульмяев Николай Васильевич</v>
      </c>
      <c r="C5" s="243" t="str">
        <f>VLOOKUP(A5,'пр.взв.'!B7:G134,3,FALSE)</f>
        <v>29.05.86 кмс</v>
      </c>
      <c r="D5" s="243" t="str">
        <f>VLOOKUP(A5,'пр.взв.'!B7:E134,4,FALSE)</f>
        <v>ПФО Нижегородская Выкса Д</v>
      </c>
      <c r="E5" s="142"/>
      <c r="F5" s="1"/>
      <c r="G5" s="1"/>
      <c r="H5" s="239"/>
    </row>
    <row r="6" spans="1:7" ht="12" customHeight="1" thickBot="1">
      <c r="A6" s="232"/>
      <c r="B6" s="244"/>
      <c r="C6" s="244"/>
      <c r="D6" s="244"/>
      <c r="E6" s="143"/>
      <c r="F6" s="8"/>
      <c r="G6" s="1"/>
    </row>
    <row r="7" spans="1:7" ht="12" customHeight="1">
      <c r="A7" s="240">
        <v>18</v>
      </c>
      <c r="B7" s="233" t="str">
        <f>VLOOKUP(A7,'пр.взв.'!B9:C136,2,FALSE)</f>
        <v>Аксаментов Евгений Валерьевич</v>
      </c>
      <c r="C7" s="233" t="str">
        <f>VLOOKUP(A7,'пр.взв.'!B9:G136,3,FALSE)</f>
        <v>16.12.89 мсмк</v>
      </c>
      <c r="D7" s="233" t="str">
        <f>VLOOKUP(A7,'пр.взв.'!B9:E136,4,FALSE)</f>
        <v>УФО Свердловская В.Пышма Д</v>
      </c>
      <c r="E7" s="143"/>
      <c r="F7" s="5"/>
      <c r="G7" s="1"/>
    </row>
    <row r="8" spans="1:7" ht="12" customHeight="1">
      <c r="A8" s="231"/>
      <c r="B8" s="234"/>
      <c r="C8" s="234"/>
      <c r="D8" s="234"/>
      <c r="E8" s="138">
        <v>18</v>
      </c>
      <c r="F8" s="6"/>
      <c r="G8" s="1"/>
    </row>
    <row r="9" spans="1:7" ht="12" customHeight="1">
      <c r="A9" s="231">
        <v>50</v>
      </c>
      <c r="B9" s="241" t="e">
        <f>VLOOKUP(A9,'пр.взв.'!B11:C138,2,FALSE)</f>
        <v>#N/A</v>
      </c>
      <c r="C9" s="241" t="e">
        <f>VLOOKUP(A9,'пр.взв.'!B11:G138,3,FALSE)</f>
        <v>#N/A</v>
      </c>
      <c r="D9" s="241" t="e">
        <f>VLOOKUP(A9,'пр.взв.'!B11:E138,4,FALSE)</f>
        <v>#N/A</v>
      </c>
      <c r="E9" s="139"/>
      <c r="F9" s="6"/>
      <c r="G9" s="1"/>
    </row>
    <row r="10" spans="1:7" ht="12" customHeight="1" thickBot="1">
      <c r="A10" s="232"/>
      <c r="B10" s="242"/>
      <c r="C10" s="242"/>
      <c r="D10" s="242"/>
      <c r="E10" s="141"/>
      <c r="F10" s="6"/>
      <c r="G10" s="8"/>
    </row>
    <row r="11" spans="1:7" ht="12" customHeight="1">
      <c r="A11" s="240">
        <v>10</v>
      </c>
      <c r="B11" s="233" t="str">
        <f>VLOOKUP(A11,'пр.взв.'!B13:C140,2,FALSE)</f>
        <v>Морозов Дмитрий Сергеевич</v>
      </c>
      <c r="C11" s="233" t="str">
        <f>VLOOKUP(A11,'пр.взв.'!B13:G140,3,FALSE)</f>
        <v>26.12.83 мс</v>
      </c>
      <c r="D11" s="233" t="str">
        <f>VLOOKUP(A11,'пр.взв.'!B13:E140,4,FALSE)</f>
        <v>СЗФО Вологодская Вологда ПР</v>
      </c>
      <c r="E11" s="141"/>
      <c r="F11" s="6"/>
      <c r="G11" s="5"/>
    </row>
    <row r="12" spans="1:7" ht="12" customHeight="1">
      <c r="A12" s="231"/>
      <c r="B12" s="234"/>
      <c r="C12" s="234"/>
      <c r="D12" s="234"/>
      <c r="E12" s="139">
        <v>10</v>
      </c>
      <c r="F12" s="6"/>
      <c r="G12" s="6"/>
    </row>
    <row r="13" spans="1:7" ht="12" customHeight="1">
      <c r="A13" s="231">
        <v>42</v>
      </c>
      <c r="B13" s="241" t="e">
        <f>VLOOKUP(A13,'пр.взв.'!B15:C142,2,FALSE)</f>
        <v>#N/A</v>
      </c>
      <c r="C13" s="241" t="e">
        <f>VLOOKUP(A13,'пр.взв.'!B15:G142,3,FALSE)</f>
        <v>#N/A</v>
      </c>
      <c r="D13" s="241" t="e">
        <f>VLOOKUP(A13,'пр.взв.'!B15:E142,4,FALSE)</f>
        <v>#N/A</v>
      </c>
      <c r="E13" s="142"/>
      <c r="F13" s="6"/>
      <c r="G13" s="6"/>
    </row>
    <row r="14" spans="1:7" ht="12" customHeight="1" thickBot="1">
      <c r="A14" s="232"/>
      <c r="B14" s="242"/>
      <c r="C14" s="242"/>
      <c r="D14" s="242"/>
      <c r="E14" s="143"/>
      <c r="F14" s="10"/>
      <c r="G14" s="6"/>
    </row>
    <row r="15" spans="1:7" ht="12" customHeight="1">
      <c r="A15" s="240">
        <v>26</v>
      </c>
      <c r="B15" s="233" t="str">
        <f>VLOOKUP(A15,'пр.взв.'!B17:C144,2,FALSE)</f>
        <v>Мудранов Аслан Заудинович</v>
      </c>
      <c r="C15" s="233" t="str">
        <f>VLOOKUP(A15,'пр.взв.'!B17:G144,3,FALSE)</f>
        <v>16.09.87 мс</v>
      </c>
      <c r="D15" s="233" t="str">
        <f>VLOOKUP(A15,'пр.взв.'!B17:E144,4,FALSE)</f>
        <v>ЮФО Краснодарский Армавир Д</v>
      </c>
      <c r="E15" s="143"/>
      <c r="F15" s="1"/>
      <c r="G15" s="6"/>
    </row>
    <row r="16" spans="1:7" ht="12" customHeight="1">
      <c r="A16" s="231"/>
      <c r="B16" s="234"/>
      <c r="C16" s="234"/>
      <c r="D16" s="234"/>
      <c r="E16" s="138">
        <v>26</v>
      </c>
      <c r="F16" s="1"/>
      <c r="G16" s="6"/>
    </row>
    <row r="17" spans="1:7" ht="12" customHeight="1">
      <c r="A17" s="231">
        <v>58</v>
      </c>
      <c r="B17" s="241" t="e">
        <f>VLOOKUP(A17,'пр.взв.'!B19:C146,2,FALSE)</f>
        <v>#N/A</v>
      </c>
      <c r="C17" s="241" t="e">
        <f>VLOOKUP(A17,'пр.взв.'!B19:G146,3,FALSE)</f>
        <v>#N/A</v>
      </c>
      <c r="D17" s="241" t="e">
        <f>VLOOKUP(A17,'пр.взв.'!B19:E146,4,FALSE)</f>
        <v>#N/A</v>
      </c>
      <c r="E17" s="139"/>
      <c r="F17" s="1"/>
      <c r="G17" s="6"/>
    </row>
    <row r="18" spans="1:7" ht="12" customHeight="1" thickBot="1">
      <c r="A18" s="232"/>
      <c r="B18" s="242"/>
      <c r="C18" s="242"/>
      <c r="D18" s="242"/>
      <c r="E18" s="141"/>
      <c r="F18" s="1"/>
      <c r="G18" s="6"/>
    </row>
    <row r="19" spans="1:8" ht="12" customHeight="1">
      <c r="A19" s="240">
        <v>6</v>
      </c>
      <c r="B19" s="233" t="str">
        <f>VLOOKUP(A19,'пр.взв.'!B5:C132,2,FALSE)</f>
        <v>Корякин Виталий Олегович</v>
      </c>
      <c r="C19" s="233" t="str">
        <f>VLOOKUP(A19,'пр.взв.'!B5:G132,3,FALSE)</f>
        <v>16.05.82 мс</v>
      </c>
      <c r="D19" s="233" t="str">
        <f>VLOOKUP(A19,'пр.взв.'!B5:G132,4,FALSE)</f>
        <v>ЦФО Тульская Тула Д</v>
      </c>
      <c r="E19" s="141"/>
      <c r="F19" s="1"/>
      <c r="G19" s="6"/>
      <c r="H19" s="61"/>
    </row>
    <row r="20" spans="1:8" ht="12" customHeight="1">
      <c r="A20" s="231"/>
      <c r="B20" s="234"/>
      <c r="C20" s="234"/>
      <c r="D20" s="234"/>
      <c r="E20" s="139"/>
      <c r="F20" s="1"/>
      <c r="G20" s="6"/>
      <c r="H20" s="60"/>
    </row>
    <row r="21" spans="1:8" ht="12" customHeight="1">
      <c r="A21" s="231">
        <v>38</v>
      </c>
      <c r="B21" s="243" t="str">
        <f>VLOOKUP(A21,'пр.взв.'!B23:C150,2,FALSE)</f>
        <v>Клинов Антон Эдуардович</v>
      </c>
      <c r="C21" s="243" t="str">
        <f>VLOOKUP(A21,'пр.взв.'!B23:G150,3,FALSE)</f>
        <v>15.06.87 мсмк</v>
      </c>
      <c r="D21" s="243" t="str">
        <f>VLOOKUP(A21,'пр.взв.'!B23:E150,4,FALSE)</f>
        <v>ПФО Пермь МО</v>
      </c>
      <c r="E21" s="142"/>
      <c r="F21" s="1"/>
      <c r="G21" s="6"/>
      <c r="H21" s="60"/>
    </row>
    <row r="22" spans="1:8" ht="12" customHeight="1" thickBot="1">
      <c r="A22" s="232"/>
      <c r="B22" s="244"/>
      <c r="C22" s="244"/>
      <c r="D22" s="244"/>
      <c r="E22" s="143"/>
      <c r="F22" s="8"/>
      <c r="G22" s="6"/>
      <c r="H22" s="60"/>
    </row>
    <row r="23" spans="1:8" ht="12" customHeight="1">
      <c r="A23" s="240">
        <v>22</v>
      </c>
      <c r="B23" s="233" t="str">
        <f>VLOOKUP(A23,'пр.взв.'!B25:C152,2,FALSE)</f>
        <v>Сидоренко Александр Александрович</v>
      </c>
      <c r="C23" s="233" t="str">
        <f>VLOOKUP(A23,'пр.взв.'!B25:G152,3,FALSE)</f>
        <v>05.01.88 мс</v>
      </c>
      <c r="D23" s="233" t="str">
        <f>VLOOKUP(A23,'пр.взв.'!B25:E152,4,FALSE)</f>
        <v>Москва Д</v>
      </c>
      <c r="E23" s="143"/>
      <c r="F23" s="5"/>
      <c r="G23" s="6"/>
      <c r="H23" s="60"/>
    </row>
    <row r="24" spans="1:8" ht="12" customHeight="1">
      <c r="A24" s="231"/>
      <c r="B24" s="234"/>
      <c r="C24" s="234"/>
      <c r="D24" s="234"/>
      <c r="E24" s="138">
        <v>22</v>
      </c>
      <c r="F24" s="6"/>
      <c r="G24" s="6"/>
      <c r="H24" s="60"/>
    </row>
    <row r="25" spans="1:8" ht="12" customHeight="1">
      <c r="A25" s="231">
        <v>54</v>
      </c>
      <c r="B25" s="241" t="e">
        <f>VLOOKUP(A25,'пр.взв.'!B27:C154,2,FALSE)</f>
        <v>#N/A</v>
      </c>
      <c r="C25" s="241" t="e">
        <f>VLOOKUP(A25,'пр.взв.'!B27:G154,3,FALSE)</f>
        <v>#N/A</v>
      </c>
      <c r="D25" s="241" t="e">
        <f>VLOOKUP(A25,'пр.взв.'!B27:E154,4,FALSE)</f>
        <v>#N/A</v>
      </c>
      <c r="E25" s="139"/>
      <c r="F25" s="6"/>
      <c r="G25" s="6"/>
      <c r="H25" s="60"/>
    </row>
    <row r="26" spans="1:8" ht="12" customHeight="1" thickBot="1">
      <c r="A26" s="232"/>
      <c r="B26" s="242"/>
      <c r="C26" s="242"/>
      <c r="D26" s="242"/>
      <c r="E26" s="141"/>
      <c r="F26" s="6"/>
      <c r="G26" s="6"/>
      <c r="H26" s="60"/>
    </row>
    <row r="27" spans="1:8" ht="12" customHeight="1">
      <c r="A27" s="240">
        <v>14</v>
      </c>
      <c r="B27" s="233" t="str">
        <f>VLOOKUP(A27,'пр.взв.'!B29:C156,2,FALSE)</f>
        <v>Гусев Сергей Викторович</v>
      </c>
      <c r="C27" s="233" t="str">
        <f>VLOOKUP(A27,'пр.взв.'!B29:G156,3,FALSE)</f>
        <v>24.06.82 мс</v>
      </c>
      <c r="D27" s="233" t="str">
        <f>VLOOKUP(A27,'пр.взв.'!B29:E156,4,FALSE)</f>
        <v>ЦФО Владимирская Ковров Д</v>
      </c>
      <c r="E27" s="141"/>
      <c r="F27" s="6"/>
      <c r="G27" s="10"/>
      <c r="H27" s="60"/>
    </row>
    <row r="28" spans="1:8" ht="12" customHeight="1">
      <c r="A28" s="231"/>
      <c r="B28" s="234"/>
      <c r="C28" s="234"/>
      <c r="D28" s="234"/>
      <c r="E28" s="139">
        <v>14</v>
      </c>
      <c r="F28" s="6"/>
      <c r="G28" s="1"/>
      <c r="H28" s="60"/>
    </row>
    <row r="29" spans="1:8" ht="12" customHeight="1">
      <c r="A29" s="231">
        <v>46</v>
      </c>
      <c r="B29" s="241" t="e">
        <f>VLOOKUP(A29,'пр.взв.'!B31:C158,2,FALSE)</f>
        <v>#N/A</v>
      </c>
      <c r="C29" s="241" t="e">
        <f>VLOOKUP(A29,'пр.взв.'!B31:G158,3,FALSE)</f>
        <v>#N/A</v>
      </c>
      <c r="D29" s="241" t="e">
        <f>VLOOKUP(A29,'пр.взв.'!B31:E158,4,FALSE)</f>
        <v>#N/A</v>
      </c>
      <c r="E29" s="142"/>
      <c r="F29" s="6"/>
      <c r="G29" s="1"/>
      <c r="H29" s="60"/>
    </row>
    <row r="30" spans="1:8" ht="12" customHeight="1" thickBot="1">
      <c r="A30" s="232"/>
      <c r="B30" s="242"/>
      <c r="C30" s="242"/>
      <c r="D30" s="242"/>
      <c r="E30" s="143"/>
      <c r="F30" s="10"/>
      <c r="G30" s="1"/>
      <c r="H30" s="60"/>
    </row>
    <row r="31" spans="1:8" ht="12" customHeight="1">
      <c r="A31" s="240">
        <v>30</v>
      </c>
      <c r="B31" s="233" t="str">
        <f>VLOOKUP(A31,'пр.взв.'!B33:C160,2,FALSE)</f>
        <v>Уин Виталий Юрьевич</v>
      </c>
      <c r="C31" s="233" t="str">
        <f>VLOOKUP(A31,'пр.взв.'!B33:G160,3,FALSE)</f>
        <v>25.06.87 мс</v>
      </c>
      <c r="D31" s="233" t="str">
        <f>VLOOKUP(A31,'пр.взв.'!B33:E160,4,FALSE)</f>
        <v>СФО р.Алтай Д</v>
      </c>
      <c r="E31" s="143"/>
      <c r="F31" s="1"/>
      <c r="G31" s="1"/>
      <c r="H31" s="60"/>
    </row>
    <row r="32" spans="1:8" ht="12" customHeight="1">
      <c r="A32" s="231"/>
      <c r="B32" s="234"/>
      <c r="C32" s="234"/>
      <c r="D32" s="234"/>
      <c r="E32" s="138">
        <v>30</v>
      </c>
      <c r="F32" s="1"/>
      <c r="G32" s="1"/>
      <c r="H32" s="60"/>
    </row>
    <row r="33" spans="1:8" ht="12" customHeight="1">
      <c r="A33" s="231">
        <v>62</v>
      </c>
      <c r="B33" s="241" t="e">
        <f>VLOOKUP(A33,'пр.взв.'!B35:C162,2,FALSE)</f>
        <v>#N/A</v>
      </c>
      <c r="C33" s="241" t="e">
        <f>VLOOKUP(A33,'пр.взв.'!B35:G162,3,FALSE)</f>
        <v>#N/A</v>
      </c>
      <c r="D33" s="241" t="e">
        <f>VLOOKUP(A33,'пр.взв.'!B35:E162,4,FALSE)</f>
        <v>#N/A</v>
      </c>
      <c r="E33" s="139"/>
      <c r="F33" s="1"/>
      <c r="G33" s="1"/>
      <c r="H33" s="60"/>
    </row>
    <row r="34" spans="1:8" ht="12" customHeight="1" thickBot="1">
      <c r="A34" s="232"/>
      <c r="B34" s="242"/>
      <c r="C34" s="242"/>
      <c r="D34" s="242"/>
      <c r="E34" s="140"/>
      <c r="H34" s="60"/>
    </row>
    <row r="35" spans="1:8" ht="12" customHeight="1" thickBot="1">
      <c r="A35" s="77"/>
      <c r="B35" s="82"/>
      <c r="C35" s="82"/>
      <c r="D35" s="83"/>
      <c r="E35" s="141"/>
      <c r="F35" s="1"/>
      <c r="G35" s="1"/>
      <c r="H35" s="62"/>
    </row>
    <row r="36" spans="1:8" ht="12" customHeight="1">
      <c r="A36" s="240">
        <v>4</v>
      </c>
      <c r="B36" s="233" t="str">
        <f>VLOOKUP(A36,'пр.взв.'!B5:G132,2,FALSE)</f>
        <v>Нечаев Дмитрий Николаевич</v>
      </c>
      <c r="C36" s="233" t="str">
        <f>VLOOKUP(A36,'пр.взв.'!B5:G132,3,FALSE)</f>
        <v>07.08.76 мсмк</v>
      </c>
      <c r="D36" s="233" t="str">
        <f>VLOOKUP(A36,'пр.взв.'!B5:G132,4,FALSE)</f>
        <v>ПФО Пермск Краснокамск Д</v>
      </c>
      <c r="E36" s="140"/>
      <c r="H36" s="60"/>
    </row>
    <row r="37" spans="1:8" ht="12" customHeight="1">
      <c r="A37" s="231"/>
      <c r="B37" s="234"/>
      <c r="C37" s="234"/>
      <c r="D37" s="234"/>
      <c r="E37" s="141"/>
      <c r="F37" s="1"/>
      <c r="H37" s="60"/>
    </row>
    <row r="38" spans="1:8" ht="12" customHeight="1">
      <c r="A38" s="231">
        <v>36</v>
      </c>
      <c r="B38" s="243" t="str">
        <f>VLOOKUP(A38,'пр.взв.'!B7:G134,2,FALSE)</f>
        <v>Блохин Владимир Александрович</v>
      </c>
      <c r="C38" s="243" t="str">
        <f>VLOOKUP(A38,'пр.взв.'!B7:G134,3,FALSE)</f>
        <v>05.02.83 мс</v>
      </c>
      <c r="D38" s="243" t="str">
        <f>VLOOKUP(A38,'пр.взв.'!B7:G134,4,FALSE)</f>
        <v>ЦФО Рязанская Рязань МО</v>
      </c>
      <c r="E38" s="142"/>
      <c r="F38" s="1"/>
      <c r="G38" s="1"/>
      <c r="H38" s="60"/>
    </row>
    <row r="39" spans="1:8" ht="12" customHeight="1" thickBot="1">
      <c r="A39" s="232"/>
      <c r="B39" s="244"/>
      <c r="C39" s="244"/>
      <c r="D39" s="244"/>
      <c r="E39" s="143"/>
      <c r="F39" s="8"/>
      <c r="G39" s="1"/>
      <c r="H39" s="60"/>
    </row>
    <row r="40" spans="1:8" ht="12" customHeight="1">
      <c r="A40" s="245">
        <v>20</v>
      </c>
      <c r="B40" s="233" t="str">
        <f>VLOOKUP(A40,'пр.взв.'!B9:G136,2,FALSE)</f>
        <v>Сергеев Виталий Николаевич</v>
      </c>
      <c r="C40" s="233" t="str">
        <f>VLOOKUP(A40,'пр.взв.'!B9:G136,3,FALSE)</f>
        <v>03.01.83 змс</v>
      </c>
      <c r="D40" s="233" t="str">
        <f>VLOOKUP(A40,'пр.взв.'!B9:G136,4,FALSE)</f>
        <v>Москва Д</v>
      </c>
      <c r="E40" s="143"/>
      <c r="F40" s="5"/>
      <c r="G40" s="1"/>
      <c r="H40" s="60"/>
    </row>
    <row r="41" spans="1:8" ht="12" customHeight="1">
      <c r="A41" s="231"/>
      <c r="B41" s="234"/>
      <c r="C41" s="234"/>
      <c r="D41" s="234"/>
      <c r="E41" s="138">
        <v>20</v>
      </c>
      <c r="F41" s="6"/>
      <c r="G41" s="1"/>
      <c r="H41" s="60"/>
    </row>
    <row r="42" spans="1:8" ht="12" customHeight="1">
      <c r="A42" s="231">
        <v>52</v>
      </c>
      <c r="B42" s="241" t="e">
        <f>VLOOKUP(A42,'пр.взв.'!B11:G138,2,FALSE)</f>
        <v>#N/A</v>
      </c>
      <c r="C42" s="241" t="e">
        <f>VLOOKUP(A42,'пр.взв.'!B11:G138,3,FALSE)</f>
        <v>#N/A</v>
      </c>
      <c r="D42" s="241" t="e">
        <f>VLOOKUP(A42,'пр.взв.'!B11:G138,4,FALSE)</f>
        <v>#N/A</v>
      </c>
      <c r="E42" s="139"/>
      <c r="F42" s="6"/>
      <c r="G42" s="1"/>
      <c r="H42" s="60"/>
    </row>
    <row r="43" spans="1:8" ht="12" customHeight="1" thickBot="1">
      <c r="A43" s="232"/>
      <c r="B43" s="242"/>
      <c r="C43" s="242"/>
      <c r="D43" s="242"/>
      <c r="E43" s="141"/>
      <c r="F43" s="6"/>
      <c r="G43" s="8"/>
      <c r="H43" s="60"/>
    </row>
    <row r="44" spans="1:8" ht="12" customHeight="1">
      <c r="A44" s="240">
        <v>12</v>
      </c>
      <c r="B44" s="233" t="str">
        <f>VLOOKUP(A44,'пр.взв.'!B13:G140,2,FALSE)</f>
        <v>Павлов Вячеслав Александрович</v>
      </c>
      <c r="C44" s="233" t="str">
        <f>VLOOKUP(A44,'пр.взв.'!B13:G140,3,FALSE)</f>
        <v>11.07.87 мсмк</v>
      </c>
      <c r="D44" s="233" t="str">
        <f>VLOOKUP(A44,'пр.взв.'!B13:G140,4,FALSE)</f>
        <v>ЮФО Адыгея Майкоп ВС</v>
      </c>
      <c r="E44" s="141"/>
      <c r="F44" s="6"/>
      <c r="G44" s="5"/>
      <c r="H44" s="60"/>
    </row>
    <row r="45" spans="1:8" ht="12" customHeight="1">
      <c r="A45" s="231"/>
      <c r="B45" s="234"/>
      <c r="C45" s="234"/>
      <c r="D45" s="234"/>
      <c r="E45" s="139">
        <v>12</v>
      </c>
      <c r="F45" s="6"/>
      <c r="G45" s="6"/>
      <c r="H45" s="60"/>
    </row>
    <row r="46" spans="1:8" ht="12" customHeight="1">
      <c r="A46" s="231">
        <v>44</v>
      </c>
      <c r="B46" s="241" t="e">
        <f>VLOOKUP(A46,'пр.взв.'!B15:G142,2,FALSE)</f>
        <v>#N/A</v>
      </c>
      <c r="C46" s="241" t="e">
        <f>VLOOKUP(A46,'пр.взв.'!B15:G142,3,FALSE)</f>
        <v>#N/A</v>
      </c>
      <c r="D46" s="241" t="e">
        <f>VLOOKUP(A46,'пр.взв.'!B15:G142,4,FALSE)</f>
        <v>#N/A</v>
      </c>
      <c r="E46" s="142"/>
      <c r="F46" s="6"/>
      <c r="G46" s="6"/>
      <c r="H46" s="60"/>
    </row>
    <row r="47" spans="1:8" ht="12" customHeight="1" thickBot="1">
      <c r="A47" s="232"/>
      <c r="B47" s="242"/>
      <c r="C47" s="242"/>
      <c r="D47" s="242"/>
      <c r="E47" s="143"/>
      <c r="F47" s="10"/>
      <c r="G47" s="6"/>
      <c r="H47" s="60"/>
    </row>
    <row r="48" spans="1:8" ht="12" customHeight="1">
      <c r="A48" s="240">
        <v>28</v>
      </c>
      <c r="B48" s="233" t="str">
        <f>VLOOKUP(A48,'пр.взв.'!B17:G144,2,FALSE)</f>
        <v>Завалей Сергей Викторович</v>
      </c>
      <c r="C48" s="233" t="str">
        <f>VLOOKUP(A48,'пр.взв.'!B17:G144,3,FALSE)</f>
        <v>31.12.88 мс</v>
      </c>
      <c r="D48" s="233" t="str">
        <f>VLOOKUP(A48,'пр.взв.'!B17:G144,4,FALSE)</f>
        <v>ДВФО Приморский Владивосток</v>
      </c>
      <c r="E48" s="143"/>
      <c r="F48" s="1"/>
      <c r="G48" s="6"/>
      <c r="H48" s="60"/>
    </row>
    <row r="49" spans="1:8" ht="12" customHeight="1">
      <c r="A49" s="231"/>
      <c r="B49" s="234"/>
      <c r="C49" s="234"/>
      <c r="D49" s="234"/>
      <c r="E49" s="138">
        <v>28</v>
      </c>
      <c r="F49" s="1"/>
      <c r="G49" s="6"/>
      <c r="H49" s="60"/>
    </row>
    <row r="50" spans="1:8" ht="12" customHeight="1">
      <c r="A50" s="231">
        <v>60</v>
      </c>
      <c r="B50" s="241" t="e">
        <f>VLOOKUP(A50,'пр.взв.'!B19:G146,2,FALSE)</f>
        <v>#N/A</v>
      </c>
      <c r="C50" s="241" t="e">
        <f>VLOOKUP(A50,'пр.взв.'!B19:G146,3,FALSE)</f>
        <v>#N/A</v>
      </c>
      <c r="D50" s="241" t="e">
        <f>VLOOKUP(A50,'пр.взв.'!B19:G146,4,FALSE)</f>
        <v>#N/A</v>
      </c>
      <c r="E50" s="139"/>
      <c r="F50" s="1"/>
      <c r="G50" s="6"/>
      <c r="H50" s="60"/>
    </row>
    <row r="51" spans="1:8" ht="12" customHeight="1" thickBot="1">
      <c r="A51" s="232"/>
      <c r="B51" s="242"/>
      <c r="C51" s="242"/>
      <c r="D51" s="242"/>
      <c r="E51" s="141"/>
      <c r="F51" s="1"/>
      <c r="G51" s="6"/>
      <c r="H51" s="60"/>
    </row>
    <row r="52" spans="1:8" ht="12" customHeight="1">
      <c r="A52" s="240">
        <v>8</v>
      </c>
      <c r="B52" s="233" t="str">
        <f>VLOOKUP(A52,'пр.взв.'!B5:G132,2,FALSE)</f>
        <v>Хованский Сергей Александрович</v>
      </c>
      <c r="C52" s="233" t="str">
        <f>VLOOKUP(A52,'пр.взв.'!B5:G132,3,FALSE)</f>
        <v>09.10..81 мс</v>
      </c>
      <c r="D52" s="233" t="str">
        <f>VLOOKUP(A52,'пр.взв.'!B5:G132,4,FALSE)</f>
        <v>ЮФО Краснодарский Лабинск Д</v>
      </c>
      <c r="E52" s="141"/>
      <c r="F52" s="1"/>
      <c r="G52" s="6"/>
      <c r="H52" s="60"/>
    </row>
    <row r="53" spans="1:8" ht="12" customHeight="1">
      <c r="A53" s="231"/>
      <c r="B53" s="234"/>
      <c r="C53" s="234"/>
      <c r="D53" s="234"/>
      <c r="E53" s="139"/>
      <c r="F53" s="1"/>
      <c r="G53" s="6"/>
      <c r="H53" s="62"/>
    </row>
    <row r="54" spans="1:7" ht="12" customHeight="1">
      <c r="A54" s="231">
        <v>40</v>
      </c>
      <c r="B54" s="243" t="str">
        <f>VLOOKUP(A54,'пр.взв.'!B23:G150,2,FALSE)</f>
        <v>Сапожников Владимир Сергеевич</v>
      </c>
      <c r="C54" s="243" t="str">
        <f>VLOOKUP(A54,'пр.взв.'!B23:G150,3,FALSE)</f>
        <v>22.05.81 мс</v>
      </c>
      <c r="D54" s="243" t="str">
        <f>VLOOKUP(A54,'пр.взв.'!B23:G150,4,FALSE)</f>
        <v>ЦФО Ярославская Ярославль Д</v>
      </c>
      <c r="E54" s="142"/>
      <c r="F54" s="1"/>
      <c r="G54" s="6"/>
    </row>
    <row r="55" spans="1:7" ht="12" customHeight="1" thickBot="1">
      <c r="A55" s="232"/>
      <c r="B55" s="244"/>
      <c r="C55" s="244"/>
      <c r="D55" s="244"/>
      <c r="E55" s="143"/>
      <c r="F55" s="8"/>
      <c r="G55" s="6"/>
    </row>
    <row r="56" spans="1:7" ht="12" customHeight="1">
      <c r="A56" s="240">
        <v>24</v>
      </c>
      <c r="B56" s="233" t="str">
        <f>VLOOKUP(A56,'пр.взв.'!B25:G152,2,FALSE)</f>
        <v>Гребенщиков Кирилл Сергеевич</v>
      </c>
      <c r="C56" s="233" t="str">
        <f>VLOOKUP(A56,'пр.взв.'!B25:G152,3,FALSE)</f>
        <v>09.05.91.кмс</v>
      </c>
      <c r="D56" s="233" t="str">
        <f>VLOOKUP(A56,'пр.взв.'!B25:G152,4,FALSE)</f>
        <v>УФО Свердловская ПР</v>
      </c>
      <c r="E56" s="143"/>
      <c r="F56" s="5"/>
      <c r="G56" s="6"/>
    </row>
    <row r="57" spans="1:7" ht="12" customHeight="1">
      <c r="A57" s="231"/>
      <c r="B57" s="234"/>
      <c r="C57" s="234"/>
      <c r="D57" s="234"/>
      <c r="E57" s="138">
        <v>24</v>
      </c>
      <c r="F57" s="6"/>
      <c r="G57" s="6"/>
    </row>
    <row r="58" spans="1:7" ht="12" customHeight="1">
      <c r="A58" s="231">
        <v>56</v>
      </c>
      <c r="B58" s="241" t="e">
        <f>VLOOKUP(A58,'пр.взв.'!B27:G154,2,FALSE)</f>
        <v>#N/A</v>
      </c>
      <c r="C58" s="241" t="e">
        <f>VLOOKUP(A58,'пр.взв.'!B27:G154,3,FALSE)</f>
        <v>#N/A</v>
      </c>
      <c r="D58" s="241" t="e">
        <f>VLOOKUP(A58,'пр.взв.'!B27:G154,4,FALSE)</f>
        <v>#N/A</v>
      </c>
      <c r="E58" s="139"/>
      <c r="F58" s="6"/>
      <c r="G58" s="6"/>
    </row>
    <row r="59" spans="1:7" ht="12" customHeight="1" thickBot="1">
      <c r="A59" s="232"/>
      <c r="B59" s="242"/>
      <c r="C59" s="242"/>
      <c r="D59" s="242"/>
      <c r="E59" s="141"/>
      <c r="F59" s="6"/>
      <c r="G59" s="6"/>
    </row>
    <row r="60" spans="1:7" ht="12" customHeight="1">
      <c r="A60" s="240">
        <v>16</v>
      </c>
      <c r="B60" s="233" t="str">
        <f>VLOOKUP(A60,'пр.взв.'!B29:G156,2,FALSE)</f>
        <v>Устян Сергей Павликович</v>
      </c>
      <c r="C60" s="233" t="str">
        <f>VLOOKUP(A60,'пр.взв.'!B29:G156,3,FALSE)</f>
        <v>28.11.89 кмс</v>
      </c>
      <c r="D60" s="233" t="str">
        <f>VLOOKUP(A60,'пр.взв.'!B29:G156,4,FALSE)</f>
        <v>С.Петербург ПР</v>
      </c>
      <c r="E60" s="141"/>
      <c r="F60" s="6"/>
      <c r="G60" s="10"/>
    </row>
    <row r="61" spans="1:7" ht="12" customHeight="1">
      <c r="A61" s="231"/>
      <c r="B61" s="234"/>
      <c r="C61" s="234"/>
      <c r="D61" s="234"/>
      <c r="E61" s="139">
        <v>16</v>
      </c>
      <c r="F61" s="6"/>
      <c r="G61" s="1"/>
    </row>
    <row r="62" spans="1:7" ht="12" customHeight="1">
      <c r="A62" s="231">
        <v>48</v>
      </c>
      <c r="B62" s="241" t="e">
        <f>VLOOKUP(A62,'пр.взв.'!B31:G158,2,FALSE)</f>
        <v>#N/A</v>
      </c>
      <c r="C62" s="241" t="e">
        <f>VLOOKUP(A62,'пр.взв.'!B31:G158,3,FALSE)</f>
        <v>#N/A</v>
      </c>
      <c r="D62" s="241" t="e">
        <f>VLOOKUP(A62,'пр.взв.'!B31:G158,4,FALSE)</f>
        <v>#N/A</v>
      </c>
      <c r="E62" s="142"/>
      <c r="F62" s="6"/>
      <c r="G62" s="1"/>
    </row>
    <row r="63" spans="1:7" ht="12" customHeight="1" thickBot="1">
      <c r="A63" s="232"/>
      <c r="B63" s="242"/>
      <c r="C63" s="242"/>
      <c r="D63" s="242"/>
      <c r="E63" s="143"/>
      <c r="F63" s="10"/>
      <c r="G63" s="1"/>
    </row>
    <row r="64" spans="1:7" ht="12" customHeight="1">
      <c r="A64" s="240">
        <v>32</v>
      </c>
      <c r="B64" s="233" t="str">
        <f>VLOOKUP(A64,'пр.взв.'!B33:G160,2,FALSE)</f>
        <v>Баранов Сергей Борисович</v>
      </c>
      <c r="C64" s="233" t="str">
        <f>VLOOKUP(A64,'пр.взв.'!B33:G160,3,FALSE)</f>
        <v>27.07.86 кмс</v>
      </c>
      <c r="D64" s="233" t="str">
        <f>VLOOKUP(A64,'пр.взв.'!B33:G160,4,FALSE)</f>
        <v>ЦФО Липецкая  ипецк ЛОК</v>
      </c>
      <c r="E64" s="143"/>
      <c r="F64" s="1"/>
      <c r="G64" s="1"/>
    </row>
    <row r="65" spans="1:7" ht="12" customHeight="1">
      <c r="A65" s="231"/>
      <c r="B65" s="234"/>
      <c r="C65" s="234"/>
      <c r="D65" s="234"/>
      <c r="E65" s="138">
        <v>32</v>
      </c>
      <c r="F65" s="1"/>
      <c r="G65" s="1"/>
    </row>
    <row r="66" spans="1:7" ht="12" customHeight="1">
      <c r="A66" s="231">
        <v>64</v>
      </c>
      <c r="B66" s="241" t="e">
        <f>VLOOKUP(A66,'пр.взв.'!B35:G162,2,FALSE)</f>
        <v>#N/A</v>
      </c>
      <c r="C66" s="241" t="e">
        <f>VLOOKUP(A66,'пр.взв.'!B35:G162,3,FALSE)</f>
        <v>#N/A</v>
      </c>
      <c r="D66" s="241" t="e">
        <f>VLOOKUP(A66,'пр.взв.'!B35:G162,4,FALSE)</f>
        <v>#N/A</v>
      </c>
      <c r="E66" s="139"/>
      <c r="F66" s="1"/>
      <c r="G66" s="1"/>
    </row>
    <row r="67" spans="1:5" ht="12" customHeight="1" thickBot="1">
      <c r="A67" s="232"/>
      <c r="B67" s="242"/>
      <c r="C67" s="242"/>
      <c r="D67" s="242"/>
      <c r="E67" s="140"/>
    </row>
    <row r="68" spans="2:4" ht="12" customHeight="1">
      <c r="B68" s="83"/>
      <c r="C68" s="83"/>
      <c r="D68" s="83"/>
    </row>
    <row r="69" spans="2:4" ht="27.75" customHeight="1">
      <c r="B69" s="83"/>
      <c r="C69" s="83"/>
      <c r="D69" s="83"/>
    </row>
    <row r="70" spans="1:8" ht="19.5" customHeight="1">
      <c r="A70" s="31" t="s">
        <v>22</v>
      </c>
      <c r="B70" s="91"/>
      <c r="C70" s="91"/>
      <c r="D70" s="91"/>
      <c r="E70" s="235" t="str">
        <f>HYPERLINK('пр.взв.'!F3)</f>
        <v>в.к. 62   кг</v>
      </c>
      <c r="F70" s="91"/>
      <c r="G70" s="31" t="s">
        <v>23</v>
      </c>
      <c r="H70" s="91"/>
    </row>
    <row r="71" spans="1:8" ht="12.75">
      <c r="A71" s="91"/>
      <c r="B71" s="91"/>
      <c r="C71" s="91"/>
      <c r="D71" s="91"/>
      <c r="E71" s="236"/>
      <c r="F71" s="91"/>
      <c r="G71" s="91"/>
      <c r="H71" s="91"/>
    </row>
    <row r="72" spans="1:8" ht="19.5" customHeight="1">
      <c r="A72" s="91"/>
      <c r="B72" s="91"/>
      <c r="C72" s="91"/>
      <c r="D72" s="91"/>
      <c r="E72" s="91"/>
      <c r="F72" s="91"/>
      <c r="G72" s="91"/>
      <c r="H72" s="91"/>
    </row>
    <row r="73" spans="1:9" ht="19.5" customHeight="1">
      <c r="A73" s="16"/>
      <c r="B73" s="18"/>
      <c r="C73" s="13"/>
      <c r="D73" s="17"/>
      <c r="E73" s="17"/>
      <c r="G73" s="122"/>
      <c r="H73" s="122"/>
      <c r="I73" s="12"/>
    </row>
    <row r="74" spans="1:9" ht="19.5" customHeight="1">
      <c r="A74" s="12"/>
      <c r="B74" s="19"/>
      <c r="G74" s="122"/>
      <c r="H74" s="122"/>
      <c r="I74" s="12"/>
    </row>
    <row r="75" spans="1:9" ht="19.5" customHeight="1">
      <c r="A75" s="12"/>
      <c r="B75" s="69"/>
      <c r="C75" s="68"/>
      <c r="D75" s="21"/>
      <c r="E75" s="17"/>
      <c r="G75" s="48"/>
      <c r="H75" s="122"/>
      <c r="I75" s="12"/>
    </row>
    <row r="76" spans="1:9" ht="19.5" customHeight="1">
      <c r="A76" s="11"/>
      <c r="B76" s="15"/>
      <c r="C76" s="20"/>
      <c r="D76" s="123"/>
      <c r="E76" s="17"/>
      <c r="G76" s="48"/>
      <c r="H76" s="122"/>
      <c r="I76" s="12"/>
    </row>
    <row r="77" spans="1:9" ht="19.5" customHeight="1">
      <c r="A77" s="12"/>
      <c r="B77" s="20"/>
      <c r="C77" s="20"/>
      <c r="D77" s="60"/>
      <c r="E77" s="18"/>
      <c r="F77" s="20"/>
      <c r="H77" s="122"/>
      <c r="I77" s="12"/>
    </row>
    <row r="78" spans="1:9" ht="19.5" customHeight="1">
      <c r="A78" s="12"/>
      <c r="B78" s="20"/>
      <c r="C78" s="14"/>
      <c r="D78" s="62"/>
      <c r="E78" s="19"/>
      <c r="F78" s="124"/>
      <c r="H78" s="122"/>
      <c r="I78" s="12"/>
    </row>
    <row r="79" spans="2:9" ht="19.5" customHeight="1">
      <c r="B79" s="125"/>
      <c r="C79" s="125"/>
      <c r="D79" s="12"/>
      <c r="E79" s="19"/>
      <c r="F79" s="18"/>
      <c r="H79" s="122"/>
      <c r="I79" s="12"/>
    </row>
    <row r="80" spans="3:9" ht="19.5" customHeight="1">
      <c r="C80" s="17"/>
      <c r="D80" s="12"/>
      <c r="E80" s="15"/>
      <c r="F80" s="19"/>
      <c r="H80" s="122"/>
      <c r="I80" s="12"/>
    </row>
    <row r="81" spans="1:9" ht="19.5" customHeight="1">
      <c r="A81" s="16"/>
      <c r="B81" s="18"/>
      <c r="D81" s="12"/>
      <c r="F81" s="60"/>
      <c r="H81" s="122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122"/>
      <c r="I82" s="12"/>
    </row>
    <row r="83" spans="1:9" ht="19.5" customHeight="1">
      <c r="A83" s="12"/>
      <c r="B83" s="69"/>
      <c r="C83" s="68"/>
      <c r="D83" s="61"/>
      <c r="E83" s="17"/>
      <c r="F83" s="19"/>
      <c r="G83" s="61"/>
      <c r="H83" s="122"/>
      <c r="I83" s="12"/>
    </row>
    <row r="84" spans="1:9" ht="19.5" customHeight="1">
      <c r="A84" s="11"/>
      <c r="B84" s="15"/>
      <c r="C84" s="20"/>
      <c r="D84" s="60"/>
      <c r="E84" s="13"/>
      <c r="F84" s="19"/>
      <c r="G84" s="60"/>
      <c r="H84" s="122"/>
      <c r="I84" s="12"/>
    </row>
    <row r="85" spans="1:9" ht="19.5" customHeight="1">
      <c r="A85" s="12"/>
      <c r="B85" s="20"/>
      <c r="C85" s="20"/>
      <c r="D85" s="60"/>
      <c r="E85" s="18"/>
      <c r="F85" s="19"/>
      <c r="G85" s="60"/>
      <c r="H85" s="122"/>
      <c r="I85" s="12"/>
    </row>
    <row r="86" spans="1:9" ht="19.5" customHeight="1">
      <c r="A86" s="12"/>
      <c r="B86" s="20"/>
      <c r="C86" s="14"/>
      <c r="D86" s="62"/>
      <c r="E86" s="19"/>
      <c r="F86" s="126"/>
      <c r="G86" s="60"/>
      <c r="H86" s="122"/>
      <c r="I86" s="12"/>
    </row>
    <row r="87" spans="2:9" ht="19.5" customHeight="1">
      <c r="B87" s="125"/>
      <c r="C87" s="125"/>
      <c r="E87" s="19"/>
      <c r="F87" s="22"/>
      <c r="G87" s="60"/>
      <c r="H87" s="122"/>
      <c r="I87" s="12"/>
    </row>
    <row r="88" spans="3:9" ht="19.5" customHeight="1">
      <c r="C88" s="17"/>
      <c r="E88" s="15"/>
      <c r="F88" s="20"/>
      <c r="G88" s="62"/>
      <c r="H88" s="122"/>
      <c r="I88" s="12"/>
    </row>
    <row r="89" spans="1:9" ht="19.5" customHeight="1">
      <c r="A89" s="122"/>
      <c r="B89" s="122"/>
      <c r="C89" s="122"/>
      <c r="D89" s="122"/>
      <c r="E89" s="122"/>
      <c r="F89" s="122"/>
      <c r="G89" s="48"/>
      <c r="H89" s="122"/>
      <c r="I89" s="12"/>
    </row>
    <row r="90" spans="1:9" ht="19.5" customHeight="1">
      <c r="A90" s="122"/>
      <c r="B90" s="20"/>
      <c r="C90" s="81"/>
      <c r="D90" s="122"/>
      <c r="E90" s="20"/>
      <c r="F90" s="22"/>
      <c r="G90" s="48"/>
      <c r="H90" s="122"/>
      <c r="I90" s="12"/>
    </row>
    <row r="91" spans="1:9" ht="19.5" customHeight="1">
      <c r="A91" s="122"/>
      <c r="B91" s="20"/>
      <c r="C91" s="22"/>
      <c r="D91" s="81"/>
      <c r="E91" s="81"/>
      <c r="F91" s="20"/>
      <c r="G91" s="122"/>
      <c r="H91" s="122"/>
      <c r="I91" s="12"/>
    </row>
    <row r="92" spans="1:9" ht="19.5" customHeight="1">
      <c r="A92" s="122"/>
      <c r="B92" s="122"/>
      <c r="C92" s="20"/>
      <c r="D92" s="122"/>
      <c r="E92" s="22"/>
      <c r="F92" s="20"/>
      <c r="G92" s="122"/>
      <c r="H92" s="122"/>
      <c r="I92" s="12"/>
    </row>
    <row r="93" spans="1:9" ht="19.5" customHeight="1">
      <c r="A93" s="122"/>
      <c r="B93" s="122"/>
      <c r="C93" s="22"/>
      <c r="D93" s="122"/>
      <c r="E93" s="20"/>
      <c r="F93" s="81"/>
      <c r="G93" s="48"/>
      <c r="H93" s="122"/>
      <c r="I93" s="12"/>
    </row>
    <row r="94" spans="1:9" ht="19.5" customHeight="1">
      <c r="A94" s="122"/>
      <c r="B94" s="20"/>
      <c r="C94" s="22"/>
      <c r="D94" s="81"/>
      <c r="E94" s="81"/>
      <c r="F94" s="20"/>
      <c r="G94" s="48"/>
      <c r="H94" s="122"/>
      <c r="I94" s="12"/>
    </row>
    <row r="95" spans="1:9" ht="19.5" customHeight="1">
      <c r="A95" s="122"/>
      <c r="B95" s="122"/>
      <c r="C95" s="20"/>
      <c r="D95" s="122"/>
      <c r="E95" s="22"/>
      <c r="F95" s="20"/>
      <c r="G95" s="48"/>
      <c r="H95" s="122"/>
      <c r="I95" s="12"/>
    </row>
    <row r="96" spans="1:9" ht="19.5" customHeight="1">
      <c r="A96" s="122"/>
      <c r="B96" s="122"/>
      <c r="C96" s="22"/>
      <c r="D96" s="122"/>
      <c r="E96" s="20"/>
      <c r="F96" s="81"/>
      <c r="G96" s="48"/>
      <c r="H96" s="122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D13:D14"/>
    <mergeCell ref="A11:A12"/>
    <mergeCell ref="B11:B12"/>
    <mergeCell ref="C11:C12"/>
    <mergeCell ref="D11:D12"/>
    <mergeCell ref="C7:C8"/>
    <mergeCell ref="A13:A14"/>
    <mergeCell ref="B13:B14"/>
    <mergeCell ref="C13:C1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70">
      <selection activeCell="H91" sqref="A1:H9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37" t="str">
        <f>HYPERLINK('[1]реквизиты'!$A$2)</f>
        <v>Чемпионат России по самбо среди мужчин</v>
      </c>
      <c r="B1" s="237"/>
      <c r="C1" s="237"/>
      <c r="D1" s="237"/>
      <c r="E1" s="237"/>
      <c r="F1" s="237"/>
      <c r="G1" s="237"/>
      <c r="H1" s="237"/>
      <c r="I1" s="79"/>
      <c r="J1" s="79"/>
      <c r="K1" s="79"/>
      <c r="O1" s="32"/>
      <c r="P1" s="32"/>
      <c r="Q1" s="32"/>
      <c r="R1" s="33"/>
      <c r="S1" s="12"/>
      <c r="T1" s="12"/>
    </row>
    <row r="2" spans="1:19" ht="12.75" customHeight="1" thickBot="1">
      <c r="A2" s="248"/>
      <c r="B2" s="249"/>
      <c r="C2" s="249"/>
      <c r="D2" s="249"/>
      <c r="E2" s="249"/>
      <c r="F2" s="249"/>
      <c r="G2" s="249"/>
      <c r="H2" s="239" t="str">
        <f>HYPERLINK('пр.взв.'!F3)</f>
        <v>в.к. 62   кг</v>
      </c>
      <c r="O2" s="34"/>
      <c r="P2" s="34"/>
      <c r="Q2" s="34"/>
      <c r="R2" s="24"/>
      <c r="S2" s="24"/>
    </row>
    <row r="3" spans="1:8" ht="12" customHeight="1">
      <c r="A3" s="240">
        <v>1</v>
      </c>
      <c r="B3" s="246" t="str">
        <f>VLOOKUP(A3,'пр.взв.'!B5:C132,2,FALSE)</f>
        <v>Селиков Алексей Александрович</v>
      </c>
      <c r="C3" s="246" t="str">
        <f>VLOOKUP(A3,'пр.взв.'!B5:G132,3,FALSE)</f>
        <v>01.06.87 мс</v>
      </c>
      <c r="D3" s="246" t="str">
        <f>VLOOKUP(A3,'пр.взв.'!B5:E132,4,FALSE)</f>
        <v>УФО Свердловская   ПР</v>
      </c>
      <c r="E3" s="83"/>
      <c r="F3" s="83"/>
      <c r="G3" s="83"/>
      <c r="H3" s="239"/>
    </row>
    <row r="4" spans="1:8" ht="12" customHeight="1">
      <c r="A4" s="231"/>
      <c r="B4" s="247"/>
      <c r="C4" s="247"/>
      <c r="D4" s="247"/>
      <c r="E4" s="1"/>
      <c r="F4" s="1"/>
      <c r="G4" s="84"/>
      <c r="H4" s="84"/>
    </row>
    <row r="5" spans="1:8" ht="12" customHeight="1">
      <c r="A5" s="231">
        <v>33</v>
      </c>
      <c r="B5" s="234" t="str">
        <f>VLOOKUP(A5,'пр.взв.'!B7:C134,2,FALSE)</f>
        <v>Викторов Роман Александрович</v>
      </c>
      <c r="C5" s="234" t="str">
        <f>VLOOKUP(A5,'пр.взв.'!B7:G134,3,FALSE)</f>
        <v>14.01.84 мс</v>
      </c>
      <c r="D5" s="234" t="str">
        <f>VLOOKUP(A5,'пр.взв.'!B7:E134,4,FALSE)</f>
        <v>ЦФО Ярославская Ярославль Д</v>
      </c>
      <c r="E5" s="3"/>
      <c r="F5" s="1"/>
      <c r="G5" s="1"/>
      <c r="H5" s="239" t="s">
        <v>10</v>
      </c>
    </row>
    <row r="6" spans="1:8" ht="12" customHeight="1" thickBot="1">
      <c r="A6" s="232"/>
      <c r="B6" s="247"/>
      <c r="C6" s="247"/>
      <c r="D6" s="247"/>
      <c r="E6" s="4"/>
      <c r="F6" s="8"/>
      <c r="G6" s="1"/>
      <c r="H6" s="239"/>
    </row>
    <row r="7" spans="1:8" ht="12" customHeight="1">
      <c r="A7" s="240">
        <v>17</v>
      </c>
      <c r="B7" s="246" t="str">
        <f>VLOOKUP(A7,'пр.взв.'!B9:C136,2,FALSE)</f>
        <v>Мацков Владислав Игоревич</v>
      </c>
      <c r="C7" s="246" t="str">
        <f>VLOOKUP(A7,'пр.взв.'!B9:G136,3,FALSE)</f>
        <v>26.06.88 мс</v>
      </c>
      <c r="D7" s="246" t="str">
        <f>VLOOKUP(A7,'пр.взв.'!B9:E136,4,FALSE)</f>
        <v>ЦФО Московская Дмитров Д</v>
      </c>
      <c r="E7" s="4"/>
      <c r="F7" s="5"/>
      <c r="G7" s="1"/>
      <c r="H7" s="84"/>
    </row>
    <row r="8" spans="1:8" ht="12" customHeight="1">
      <c r="A8" s="231"/>
      <c r="B8" s="247"/>
      <c r="C8" s="247"/>
      <c r="D8" s="247"/>
      <c r="E8" s="9"/>
      <c r="F8" s="6"/>
      <c r="G8" s="1"/>
      <c r="H8" s="84"/>
    </row>
    <row r="9" spans="1:8" ht="12" customHeight="1">
      <c r="A9" s="231">
        <v>49</v>
      </c>
      <c r="B9" s="250" t="e">
        <f>VLOOKUP(A9,'пр.взв.'!B11:C138,2,FALSE)</f>
        <v>#N/A</v>
      </c>
      <c r="C9" s="250" t="e">
        <f>VLOOKUP(A9,'пр.взв.'!B11:G138,3,FALSE)</f>
        <v>#N/A</v>
      </c>
      <c r="D9" s="250" t="e">
        <f>VLOOKUP(A9,'пр.взв.'!B11:E138,4,FALSE)</f>
        <v>#N/A</v>
      </c>
      <c r="E9" s="2"/>
      <c r="F9" s="6"/>
      <c r="G9" s="1"/>
      <c r="H9" s="84"/>
    </row>
    <row r="10" spans="1:8" ht="12" customHeight="1" thickBot="1">
      <c r="A10" s="232"/>
      <c r="B10" s="251"/>
      <c r="C10" s="251"/>
      <c r="D10" s="251"/>
      <c r="E10" s="1"/>
      <c r="F10" s="6"/>
      <c r="G10" s="8"/>
      <c r="H10" s="84"/>
    </row>
    <row r="11" spans="1:8" ht="12" customHeight="1">
      <c r="A11" s="240">
        <v>9</v>
      </c>
      <c r="B11" s="246" t="str">
        <f>VLOOKUP(A11,'пр.взв.'!B13:C140,2,FALSE)</f>
        <v>Гильванов Дамир Тагирович</v>
      </c>
      <c r="C11" s="246" t="str">
        <f>VLOOKUP(A11,'пр.взв.'!B13:G140,3,FALSE)</f>
        <v>15.02.76 змс</v>
      </c>
      <c r="D11" s="246" t="str">
        <f>VLOOKUP(A11,'пр.взв.'!B13:E140,4,FALSE)</f>
        <v>СФО Кемеровская Новокузнецк Д</v>
      </c>
      <c r="E11" s="1"/>
      <c r="F11" s="6"/>
      <c r="G11" s="5"/>
      <c r="H11" s="84"/>
    </row>
    <row r="12" spans="1:8" ht="12" customHeight="1">
      <c r="A12" s="231"/>
      <c r="B12" s="247"/>
      <c r="C12" s="247"/>
      <c r="D12" s="247"/>
      <c r="E12" s="7"/>
      <c r="F12" s="6"/>
      <c r="G12" s="6"/>
      <c r="H12" s="84"/>
    </row>
    <row r="13" spans="1:8" ht="12" customHeight="1">
      <c r="A13" s="231">
        <v>41</v>
      </c>
      <c r="B13" s="250" t="e">
        <f>VLOOKUP(A13,'пр.взв.'!B15:C142,2,FALSE)</f>
        <v>#N/A</v>
      </c>
      <c r="C13" s="250" t="e">
        <f>VLOOKUP(A13,'пр.взв.'!B15:G142,3,FALSE)</f>
        <v>#N/A</v>
      </c>
      <c r="D13" s="250" t="e">
        <f>VLOOKUP(A13,'пр.взв.'!B15:E142,4,FALSE)</f>
        <v>#N/A</v>
      </c>
      <c r="E13" s="3"/>
      <c r="F13" s="6"/>
      <c r="G13" s="6"/>
      <c r="H13" s="84"/>
    </row>
    <row r="14" spans="1:8" ht="12" customHeight="1" thickBot="1">
      <c r="A14" s="232"/>
      <c r="B14" s="251"/>
      <c r="C14" s="251"/>
      <c r="D14" s="251"/>
      <c r="E14" s="4"/>
      <c r="F14" s="10"/>
      <c r="G14" s="6"/>
      <c r="H14" s="84"/>
    </row>
    <row r="15" spans="1:8" ht="12" customHeight="1">
      <c r="A15" s="240">
        <v>25</v>
      </c>
      <c r="B15" s="246" t="str">
        <f>VLOOKUP(A15,'пр.взв.'!B17:C144,2,FALSE)</f>
        <v>Егоров Геннадий Петрович</v>
      </c>
      <c r="C15" s="246" t="str">
        <f>VLOOKUP(A15,'пр.взв.'!B17:G144,3,FALSE)</f>
        <v>03.06.87 мсмк</v>
      </c>
      <c r="D15" s="246" t="str">
        <f>VLOOKUP(A15,'пр.взв.'!B17:E144,4,FALSE)</f>
        <v>ПФО Чувашская Р Чебоксары ПР</v>
      </c>
      <c r="E15" s="4"/>
      <c r="F15" s="1"/>
      <c r="G15" s="6"/>
      <c r="H15" s="84"/>
    </row>
    <row r="16" spans="1:8" ht="12" customHeight="1">
      <c r="A16" s="231"/>
      <c r="B16" s="247"/>
      <c r="C16" s="247"/>
      <c r="D16" s="247"/>
      <c r="E16" s="9"/>
      <c r="F16" s="1"/>
      <c r="G16" s="6"/>
      <c r="H16" s="84"/>
    </row>
    <row r="17" spans="1:8" ht="12" customHeight="1">
      <c r="A17" s="231">
        <v>57</v>
      </c>
      <c r="B17" s="250" t="e">
        <f>VLOOKUP(A17,'пр.взв.'!B19:C146,2,FALSE)</f>
        <v>#N/A</v>
      </c>
      <c r="C17" s="250" t="e">
        <f>VLOOKUP(A17,'пр.взв.'!B19:G146,3,FALSE)</f>
        <v>#N/A</v>
      </c>
      <c r="D17" s="250" t="e">
        <f>VLOOKUP(A17,'пр.взв.'!B19:E146,4,FALSE)</f>
        <v>#N/A</v>
      </c>
      <c r="E17" s="2"/>
      <c r="F17" s="1"/>
      <c r="G17" s="6"/>
      <c r="H17" s="84"/>
    </row>
    <row r="18" spans="1:8" ht="12" customHeight="1" thickBot="1">
      <c r="A18" s="232"/>
      <c r="B18" s="251"/>
      <c r="C18" s="251"/>
      <c r="D18" s="251"/>
      <c r="E18" s="1"/>
      <c r="F18" s="1"/>
      <c r="G18" s="6"/>
      <c r="H18" s="84"/>
    </row>
    <row r="19" spans="1:8" ht="12" customHeight="1">
      <c r="A19" s="240">
        <v>5</v>
      </c>
      <c r="B19" s="246" t="str">
        <f>VLOOKUP(A19,'пр.взв.'!B5:C132,2,FALSE)</f>
        <v>Шкоров Василий Александрович</v>
      </c>
      <c r="C19" s="246" t="str">
        <f>VLOOKUP(A19,'пр.взв.'!B5:G132,3,FALSE)</f>
        <v>24.10.89 кмс</v>
      </c>
      <c r="D19" s="246" t="str">
        <f>VLOOKUP(A19,'пр.взв.'!B5:G132,4,FALSE)</f>
        <v>Москва </v>
      </c>
      <c r="E19" s="1"/>
      <c r="F19" s="1"/>
      <c r="G19" s="6"/>
      <c r="H19" s="86"/>
    </row>
    <row r="20" spans="1:8" ht="12" customHeight="1">
      <c r="A20" s="231"/>
      <c r="B20" s="247"/>
      <c r="C20" s="247"/>
      <c r="D20" s="247"/>
      <c r="E20" s="7"/>
      <c r="F20" s="1"/>
      <c r="G20" s="6"/>
      <c r="H20" s="85"/>
    </row>
    <row r="21" spans="1:8" ht="12" customHeight="1">
      <c r="A21" s="231">
        <v>37</v>
      </c>
      <c r="B21" s="234" t="str">
        <f>VLOOKUP(A21,'пр.взв.'!B23:C150,2,FALSE)</f>
        <v>Мурысев Александр Александрович</v>
      </c>
      <c r="C21" s="234" t="str">
        <f>VLOOKUP(A21,'пр.взв.'!B23:G150,3,FALSE)</f>
        <v>02.10.84 мс</v>
      </c>
      <c r="D21" s="234" t="str">
        <f>VLOOKUP(A21,'пр.взв.'!B23:E150,4,FALSE)</f>
        <v>ПФО Нижегородская Выкса ПР</v>
      </c>
      <c r="E21" s="3"/>
      <c r="F21" s="1"/>
      <c r="G21" s="6"/>
      <c r="H21" s="85"/>
    </row>
    <row r="22" spans="1:8" ht="12" customHeight="1" thickBot="1">
      <c r="A22" s="232"/>
      <c r="B22" s="247"/>
      <c r="C22" s="247"/>
      <c r="D22" s="247"/>
      <c r="E22" s="4"/>
      <c r="F22" s="8"/>
      <c r="G22" s="6"/>
      <c r="H22" s="85"/>
    </row>
    <row r="23" spans="1:8" ht="12" customHeight="1">
      <c r="A23" s="240">
        <v>21</v>
      </c>
      <c r="B23" s="246" t="str">
        <f>VLOOKUP(A23,'пр.взв.'!B25:C152,2,FALSE)</f>
        <v>Алиев Джафер Аблямитович</v>
      </c>
      <c r="C23" s="246" t="str">
        <f>VLOOKUP(A23,'пр.взв.'!B25:G152,3,FALSE)</f>
        <v>09.04.88 мс</v>
      </c>
      <c r="D23" s="246" t="str">
        <f>VLOOKUP(A23,'пр.взв.'!B25:E152,4,FALSE)</f>
        <v>ЮФО Краснодарский Армавир МО</v>
      </c>
      <c r="E23" s="4"/>
      <c r="F23" s="5"/>
      <c r="G23" s="6"/>
      <c r="H23" s="85"/>
    </row>
    <row r="24" spans="1:8" ht="12" customHeight="1">
      <c r="A24" s="231"/>
      <c r="B24" s="247"/>
      <c r="C24" s="247"/>
      <c r="D24" s="247"/>
      <c r="E24" s="9"/>
      <c r="F24" s="6"/>
      <c r="G24" s="6"/>
      <c r="H24" s="85"/>
    </row>
    <row r="25" spans="1:8" ht="12" customHeight="1">
      <c r="A25" s="231">
        <v>53</v>
      </c>
      <c r="B25" s="250" t="e">
        <f>VLOOKUP(A25,'пр.взв.'!B27:C154,2,FALSE)</f>
        <v>#N/A</v>
      </c>
      <c r="C25" s="250" t="e">
        <f>VLOOKUP(A25,'пр.взв.'!B27:G154,3,FALSE)</f>
        <v>#N/A</v>
      </c>
      <c r="D25" s="250" t="e">
        <f>VLOOKUP(A25,'пр.взв.'!B27:E154,4,FALSE)</f>
        <v>#N/A</v>
      </c>
      <c r="E25" s="2"/>
      <c r="F25" s="6"/>
      <c r="G25" s="6"/>
      <c r="H25" s="85"/>
    </row>
    <row r="26" spans="1:8" ht="12" customHeight="1" thickBot="1">
      <c r="A26" s="232"/>
      <c r="B26" s="251"/>
      <c r="C26" s="251"/>
      <c r="D26" s="251"/>
      <c r="E26" s="1"/>
      <c r="F26" s="6"/>
      <c r="G26" s="6"/>
      <c r="H26" s="85"/>
    </row>
    <row r="27" spans="1:8" ht="12" customHeight="1">
      <c r="A27" s="240">
        <v>13</v>
      </c>
      <c r="B27" s="246" t="str">
        <f>VLOOKUP(A27,'пр.взв.'!B29:C156,2,FALSE)</f>
        <v>Паньков Александр Владимирович </v>
      </c>
      <c r="C27" s="246" t="str">
        <f>VLOOKUP(A27,'пр.взв.'!B29:G156,3,FALSE)</f>
        <v>20.06.79 мсмк</v>
      </c>
      <c r="D27" s="246" t="str">
        <f>VLOOKUP(A27,'пр.взв.'!B29:E156,4,FALSE)</f>
        <v>ПФО Пермск Краснокамск ПР</v>
      </c>
      <c r="E27" s="1"/>
      <c r="F27" s="6"/>
      <c r="G27" s="10"/>
      <c r="H27" s="85"/>
    </row>
    <row r="28" spans="1:8" ht="12" customHeight="1">
      <c r="A28" s="231"/>
      <c r="B28" s="247"/>
      <c r="C28" s="247"/>
      <c r="D28" s="247"/>
      <c r="E28" s="7"/>
      <c r="F28" s="6"/>
      <c r="G28" s="1"/>
      <c r="H28" s="85"/>
    </row>
    <row r="29" spans="1:8" ht="12" customHeight="1">
      <c r="A29" s="231">
        <v>45</v>
      </c>
      <c r="B29" s="250" t="e">
        <f>VLOOKUP(A29,'пр.взв.'!B31:C158,2,FALSE)</f>
        <v>#N/A</v>
      </c>
      <c r="C29" s="250" t="e">
        <f>VLOOKUP(A29,'пр.взв.'!B31:G158,3,FALSE)</f>
        <v>#N/A</v>
      </c>
      <c r="D29" s="250" t="e">
        <f>VLOOKUP(A29,'пр.взв.'!B31:E158,4,FALSE)</f>
        <v>#N/A</v>
      </c>
      <c r="E29" s="3"/>
      <c r="F29" s="6"/>
      <c r="G29" s="1"/>
      <c r="H29" s="85"/>
    </row>
    <row r="30" spans="1:8" ht="12" customHeight="1" thickBot="1">
      <c r="A30" s="232"/>
      <c r="B30" s="251"/>
      <c r="C30" s="251"/>
      <c r="D30" s="251"/>
      <c r="E30" s="4"/>
      <c r="F30" s="10"/>
      <c r="G30" s="1"/>
      <c r="H30" s="85"/>
    </row>
    <row r="31" spans="1:8" ht="12" customHeight="1">
      <c r="A31" s="240">
        <v>29</v>
      </c>
      <c r="B31" s="246" t="str">
        <f>VLOOKUP(A31,'пр.взв.'!B33:C160,2,FALSE)</f>
        <v>Гюльахмедов Султан Аминуллаевич</v>
      </c>
      <c r="C31" s="246" t="str">
        <f>VLOOKUP(A31,'пр.взв.'!B33:G160,3,FALSE)</f>
        <v>21.11.90 кмс</v>
      </c>
      <c r="D31" s="246" t="str">
        <f>VLOOKUP(A31,'пр.взв.'!B33:E160,4,FALSE)</f>
        <v>ЦФО Липецкая Липецк ЛОК</v>
      </c>
      <c r="E31" s="4"/>
      <c r="F31" s="1"/>
      <c r="G31" s="1"/>
      <c r="H31" s="85"/>
    </row>
    <row r="32" spans="1:8" ht="12" customHeight="1">
      <c r="A32" s="231"/>
      <c r="B32" s="247"/>
      <c r="C32" s="247"/>
      <c r="D32" s="247"/>
      <c r="E32" s="9"/>
      <c r="F32" s="1"/>
      <c r="G32" s="1"/>
      <c r="H32" s="85"/>
    </row>
    <row r="33" spans="1:8" ht="12" customHeight="1">
      <c r="A33" s="231">
        <v>61</v>
      </c>
      <c r="B33" s="252" t="e">
        <f>VLOOKUP(A33,'пр.взв.'!B35:C162,2,FALSE)</f>
        <v>#N/A</v>
      </c>
      <c r="C33" s="252" t="e">
        <f>VLOOKUP(A33,'пр.взв.'!B35:G162,3,FALSE)</f>
        <v>#N/A</v>
      </c>
      <c r="D33" s="252" t="e">
        <f>VLOOKUP(A33,'пр.взв.'!B35:E162,4,FALSE)</f>
        <v>#N/A</v>
      </c>
      <c r="E33" s="2"/>
      <c r="F33" s="1"/>
      <c r="G33" s="1"/>
      <c r="H33" s="85"/>
    </row>
    <row r="34" spans="1:8" ht="12" customHeight="1" thickBot="1">
      <c r="A34" s="232"/>
      <c r="B34" s="253"/>
      <c r="C34" s="253"/>
      <c r="D34" s="253"/>
      <c r="E34" s="83"/>
      <c r="F34" s="83"/>
      <c r="G34" s="83"/>
      <c r="H34" s="88"/>
    </row>
    <row r="35" spans="1:16" ht="12" customHeight="1" thickBot="1">
      <c r="A35" s="77"/>
      <c r="B35" s="82"/>
      <c r="C35" s="82"/>
      <c r="D35" s="83"/>
      <c r="E35" s="1"/>
      <c r="F35" s="1"/>
      <c r="G35" s="1"/>
      <c r="H35" s="89"/>
      <c r="P35" s="25"/>
    </row>
    <row r="36" spans="1:8" ht="12" customHeight="1">
      <c r="A36" s="240">
        <v>3</v>
      </c>
      <c r="B36" s="246" t="str">
        <f>VLOOKUP(A36,'пр.взв.'!B5:G132,2,FALSE)</f>
        <v>Изамутдинов Гусен Мугутдинович</v>
      </c>
      <c r="C36" s="246" t="str">
        <f>VLOOKUP(A36,'пр.взв.'!B5:G132,3,FALSE)</f>
        <v>28.11.81 мс</v>
      </c>
      <c r="D36" s="246" t="str">
        <f>VLOOKUP(A36,'пр.взв.'!B5:G132,4,FALSE)</f>
        <v>ДВФО Приморский Большой Камень ВС</v>
      </c>
      <c r="E36" s="83"/>
      <c r="F36" s="83"/>
      <c r="G36" s="83"/>
      <c r="H36" s="88"/>
    </row>
    <row r="37" spans="1:16" ht="12" customHeight="1">
      <c r="A37" s="231"/>
      <c r="B37" s="247"/>
      <c r="C37" s="247"/>
      <c r="D37" s="247"/>
      <c r="E37" s="1"/>
      <c r="F37" s="1"/>
      <c r="G37" s="84"/>
      <c r="H37" s="85"/>
      <c r="P37" s="12"/>
    </row>
    <row r="38" spans="1:8" ht="12" customHeight="1">
      <c r="A38" s="231">
        <v>35</v>
      </c>
      <c r="B38" s="234" t="str">
        <f>VLOOKUP(A38,'пр.взв.'!B7:G134,2,FALSE)</f>
        <v>Саратовцев Вадим Игоревич</v>
      </c>
      <c r="C38" s="234" t="str">
        <f>VLOOKUP(A38,'пр.взв.'!B7:G134,3,FALSE)</f>
        <v>05.10.85 мс</v>
      </c>
      <c r="D38" s="234" t="str">
        <f>VLOOKUP(A38,'пр.взв.'!B7:G134,4,FALSE)</f>
        <v>ПФО Нижегородская Выкса ВВ</v>
      </c>
      <c r="E38" s="3"/>
      <c r="F38" s="1"/>
      <c r="G38" s="1"/>
      <c r="H38" s="85"/>
    </row>
    <row r="39" spans="1:8" ht="12" customHeight="1" thickBot="1">
      <c r="A39" s="232"/>
      <c r="B39" s="247"/>
      <c r="C39" s="247"/>
      <c r="D39" s="247"/>
      <c r="E39" s="4"/>
      <c r="F39" s="8"/>
      <c r="G39" s="1"/>
      <c r="H39" s="85"/>
    </row>
    <row r="40" spans="1:8" ht="12" customHeight="1">
      <c r="A40" s="240">
        <v>19</v>
      </c>
      <c r="B40" s="246" t="str">
        <f>VLOOKUP(A40,'пр.взв.'!B9:G136,2,FALSE)</f>
        <v>Рочев Олег Александрович</v>
      </c>
      <c r="C40" s="246" t="str">
        <f>VLOOKUP(A40,'пр.взв.'!B9:G136,3,FALSE)</f>
        <v>25.07.79 змс</v>
      </c>
      <c r="D40" s="246" t="str">
        <f>VLOOKUP(A40,'пр.взв.'!B9:G136,4,FALSE)</f>
        <v>ПФО Пермск Краснокамск ПР</v>
      </c>
      <c r="E40" s="4"/>
      <c r="F40" s="5"/>
      <c r="G40" s="1"/>
      <c r="H40" s="85"/>
    </row>
    <row r="41" spans="1:8" ht="12" customHeight="1">
      <c r="A41" s="231"/>
      <c r="B41" s="247"/>
      <c r="C41" s="247"/>
      <c r="D41" s="247"/>
      <c r="E41" s="9"/>
      <c r="F41" s="6"/>
      <c r="G41" s="1"/>
      <c r="H41" s="85"/>
    </row>
    <row r="42" spans="1:8" ht="12" customHeight="1">
      <c r="A42" s="231">
        <v>51</v>
      </c>
      <c r="B42" s="250" t="e">
        <f>VLOOKUP(A42,'пр.взв.'!B11:G138,2,FALSE)</f>
        <v>#N/A</v>
      </c>
      <c r="C42" s="250" t="e">
        <f>VLOOKUP(A42,'пр.взв.'!B11:G138,3,FALSE)</f>
        <v>#N/A</v>
      </c>
      <c r="D42" s="250" t="e">
        <f>VLOOKUP(A42,'пр.взв.'!B11:G138,4,FALSE)</f>
        <v>#N/A</v>
      </c>
      <c r="E42" s="2"/>
      <c r="F42" s="6"/>
      <c r="G42" s="1"/>
      <c r="H42" s="85"/>
    </row>
    <row r="43" spans="1:8" ht="12" customHeight="1" thickBot="1">
      <c r="A43" s="254"/>
      <c r="B43" s="251"/>
      <c r="C43" s="251"/>
      <c r="D43" s="251"/>
      <c r="E43" s="1"/>
      <c r="F43" s="6"/>
      <c r="G43" s="8"/>
      <c r="H43" s="85"/>
    </row>
    <row r="44" spans="1:8" ht="12" customHeight="1">
      <c r="A44" s="240">
        <v>11</v>
      </c>
      <c r="B44" s="246" t="str">
        <f>VLOOKUP(A44,'пр.взв.'!B13:G140,2,FALSE)</f>
        <v>Абдуллин Руслан Мансурович</v>
      </c>
      <c r="C44" s="246" t="str">
        <f>VLOOKUP(A44,'пр.взв.'!B13:G140,3,FALSE)</f>
        <v>17.02.89 мс</v>
      </c>
      <c r="D44" s="246" t="str">
        <f>VLOOKUP(A44,'пр.взв.'!B13:G140,4,FALSE)</f>
        <v>СФО Омская Омск Д</v>
      </c>
      <c r="E44" s="1"/>
      <c r="F44" s="6"/>
      <c r="G44" s="5"/>
      <c r="H44" s="85"/>
    </row>
    <row r="45" spans="1:8" ht="12" customHeight="1">
      <c r="A45" s="231"/>
      <c r="B45" s="247"/>
      <c r="C45" s="247"/>
      <c r="D45" s="247"/>
      <c r="E45" s="7"/>
      <c r="F45" s="6"/>
      <c r="G45" s="6"/>
      <c r="H45" s="85"/>
    </row>
    <row r="46" spans="1:8" ht="12" customHeight="1">
      <c r="A46" s="231">
        <v>43</v>
      </c>
      <c r="B46" s="250" t="e">
        <f>VLOOKUP(A46,'пр.взв.'!B15:G142,2,FALSE)</f>
        <v>#N/A</v>
      </c>
      <c r="C46" s="250" t="e">
        <f>VLOOKUP(A46,'пр.взв.'!B15:G142,3,FALSE)</f>
        <v>#N/A</v>
      </c>
      <c r="D46" s="250" t="e">
        <f>VLOOKUP(A46,'пр.взв.'!B15:G142,4,FALSE)</f>
        <v>#N/A</v>
      </c>
      <c r="E46" s="3"/>
      <c r="F46" s="6"/>
      <c r="G46" s="6"/>
      <c r="H46" s="85"/>
    </row>
    <row r="47" spans="1:8" ht="12" customHeight="1" thickBot="1">
      <c r="A47" s="232"/>
      <c r="B47" s="251"/>
      <c r="C47" s="251"/>
      <c r="D47" s="251"/>
      <c r="E47" s="4"/>
      <c r="F47" s="10"/>
      <c r="G47" s="6"/>
      <c r="H47" s="85"/>
    </row>
    <row r="48" spans="1:8" ht="12" customHeight="1">
      <c r="A48" s="240">
        <v>27</v>
      </c>
      <c r="B48" s="246" t="str">
        <f>VLOOKUP(A48,'пр.взв.'!B17:G144,2,FALSE)</f>
        <v>Газимагомедов Шамиль Саидович</v>
      </c>
      <c r="C48" s="246" t="str">
        <f>VLOOKUP(A48,'пр.взв.'!B17:G144,3,FALSE)</f>
        <v>23.10.90 кмс</v>
      </c>
      <c r="D48" s="246" t="str">
        <f>VLOOKUP(A48,'пр.взв.'!B17:G144,4,FALSE)</f>
        <v>ЮФО Р. Дагестан Махачкала ПР</v>
      </c>
      <c r="E48" s="4"/>
      <c r="F48" s="1"/>
      <c r="G48" s="6"/>
      <c r="H48" s="85"/>
    </row>
    <row r="49" spans="1:8" ht="12" customHeight="1">
      <c r="A49" s="231"/>
      <c r="B49" s="247"/>
      <c r="C49" s="247"/>
      <c r="D49" s="247"/>
      <c r="E49" s="9"/>
      <c r="F49" s="1"/>
      <c r="G49" s="6"/>
      <c r="H49" s="85"/>
    </row>
    <row r="50" spans="1:8" ht="12" customHeight="1">
      <c r="A50" s="231">
        <v>59</v>
      </c>
      <c r="B50" s="250" t="e">
        <f>VLOOKUP(A50,'пр.взв.'!B19:G146,2,FALSE)</f>
        <v>#N/A</v>
      </c>
      <c r="C50" s="250" t="e">
        <f>VLOOKUP(A50,'пр.взв.'!B19:G146,3,FALSE)</f>
        <v>#N/A</v>
      </c>
      <c r="D50" s="250" t="e">
        <f>VLOOKUP(A50,'пр.взв.'!B19:G146,4,FALSE)</f>
        <v>#N/A</v>
      </c>
      <c r="E50" s="2"/>
      <c r="F50" s="1"/>
      <c r="G50" s="6"/>
      <c r="H50" s="85"/>
    </row>
    <row r="51" spans="1:8" ht="12" customHeight="1" thickBot="1">
      <c r="A51" s="232"/>
      <c r="B51" s="251"/>
      <c r="C51" s="251"/>
      <c r="D51" s="251"/>
      <c r="E51" s="1"/>
      <c r="F51" s="1"/>
      <c r="G51" s="6"/>
      <c r="H51" s="85"/>
    </row>
    <row r="52" spans="1:8" ht="12" customHeight="1">
      <c r="A52" s="240">
        <v>7</v>
      </c>
      <c r="B52" s="246" t="str">
        <f>VLOOKUP(A52,'пр.взв.'!B5:G132,2,FALSE)</f>
        <v>Саакян Виталий Рачилович</v>
      </c>
      <c r="C52" s="246" t="str">
        <f>VLOOKUP(A52,'пр.взв.'!B5:G132,3,FALSE)</f>
        <v>10.04.87 мсмк</v>
      </c>
      <c r="D52" s="246" t="str">
        <f>VLOOKUP(A52,'пр.взв.'!B5:G132,4,FALSE)</f>
        <v>ЮФО Краснодарски Армавир Д</v>
      </c>
      <c r="E52" s="1"/>
      <c r="F52" s="1"/>
      <c r="G52" s="6"/>
      <c r="H52" s="85"/>
    </row>
    <row r="53" spans="1:8" ht="12" customHeight="1">
      <c r="A53" s="231"/>
      <c r="B53" s="247"/>
      <c r="C53" s="247"/>
      <c r="D53" s="247"/>
      <c r="E53" s="7"/>
      <c r="F53" s="1"/>
      <c r="G53" s="6"/>
      <c r="H53" s="89"/>
    </row>
    <row r="54" spans="1:8" ht="12" customHeight="1">
      <c r="A54" s="231">
        <v>39</v>
      </c>
      <c r="B54" s="234" t="str">
        <f>VLOOKUP(A54,'пр.взв.'!B23:G150,2,FALSE)</f>
        <v>Хлыбов Илья Евгеньевич</v>
      </c>
      <c r="C54" s="234" t="str">
        <f>VLOOKUP(A54,'пр.взв.'!B23:G150,3,FALSE)</f>
        <v>27.10.86 змс</v>
      </c>
      <c r="D54" s="234" t="str">
        <f>VLOOKUP(A54,'пр.взв.'!B23:G150,4,FALSE)</f>
        <v>УФО Свердловская ПР</v>
      </c>
      <c r="E54" s="3"/>
      <c r="F54" s="1"/>
      <c r="G54" s="6"/>
      <c r="H54" s="84"/>
    </row>
    <row r="55" spans="1:8" ht="12" customHeight="1" thickBot="1">
      <c r="A55" s="232"/>
      <c r="B55" s="247"/>
      <c r="C55" s="247"/>
      <c r="D55" s="247"/>
      <c r="E55" s="4"/>
      <c r="F55" s="8"/>
      <c r="G55" s="6"/>
      <c r="H55" s="84"/>
    </row>
    <row r="56" spans="1:8" ht="12" customHeight="1">
      <c r="A56" s="240">
        <v>23</v>
      </c>
      <c r="B56" s="246" t="str">
        <f>VLOOKUP(A56,'пр.взв.'!B25:G152,2,FALSE)</f>
        <v>Сливин Александр Игоревич</v>
      </c>
      <c r="C56" s="246" t="str">
        <f>VLOOKUP(A56,'пр.взв.'!B25:G152,3,FALSE)</f>
        <v>11.12.89 кмс</v>
      </c>
      <c r="D56" s="246" t="str">
        <f>VLOOKUP(A56,'пр.взв.'!B25:G152,4,FALSE)</f>
        <v>Москва Д</v>
      </c>
      <c r="E56" s="4"/>
      <c r="F56" s="5"/>
      <c r="G56" s="6"/>
      <c r="H56" s="84"/>
    </row>
    <row r="57" spans="1:8" ht="12" customHeight="1">
      <c r="A57" s="231"/>
      <c r="B57" s="247"/>
      <c r="C57" s="247"/>
      <c r="D57" s="247"/>
      <c r="E57" s="9"/>
      <c r="F57" s="6"/>
      <c r="G57" s="6"/>
      <c r="H57" s="84"/>
    </row>
    <row r="58" spans="1:8" ht="12" customHeight="1">
      <c r="A58" s="231">
        <v>55</v>
      </c>
      <c r="B58" s="250" t="e">
        <f>VLOOKUP(A58,'пр.взв.'!B27:G154,2,FALSE)</f>
        <v>#N/A</v>
      </c>
      <c r="C58" s="250" t="e">
        <f>VLOOKUP(A58,'пр.взв.'!B27:G154,3,FALSE)</f>
        <v>#N/A</v>
      </c>
      <c r="D58" s="250" t="e">
        <f>VLOOKUP(A58,'пр.взв.'!B27:G154,4,FALSE)</f>
        <v>#N/A</v>
      </c>
      <c r="E58" s="2"/>
      <c r="F58" s="6"/>
      <c r="G58" s="6"/>
      <c r="H58" s="84"/>
    </row>
    <row r="59" spans="1:8" ht="12" customHeight="1" thickBot="1">
      <c r="A59" s="232"/>
      <c r="B59" s="251"/>
      <c r="C59" s="251"/>
      <c r="D59" s="251"/>
      <c r="E59" s="1"/>
      <c r="F59" s="6"/>
      <c r="G59" s="6"/>
      <c r="H59" s="84"/>
    </row>
    <row r="60" spans="1:8" ht="12" customHeight="1">
      <c r="A60" s="240">
        <v>15</v>
      </c>
      <c r="B60" s="246" t="str">
        <f>VLOOKUP(A60,'пр.взв.'!B29:G156,2,FALSE)</f>
        <v>Еричев Андрей Александрович</v>
      </c>
      <c r="C60" s="246" t="str">
        <f>VLOOKUP(A60,'пр.взв.'!B29:G156,3,FALSE)</f>
        <v>30.04.86 мс</v>
      </c>
      <c r="D60" s="246" t="str">
        <f>VLOOKUP(A60,'пр.взв.'!B29:G156,4,FALSE)</f>
        <v>ЦФО Владимирская Владимир Д</v>
      </c>
      <c r="E60" s="1"/>
      <c r="F60" s="6"/>
      <c r="G60" s="10"/>
      <c r="H60" s="84"/>
    </row>
    <row r="61" spans="1:8" ht="12" customHeight="1">
      <c r="A61" s="231"/>
      <c r="B61" s="247"/>
      <c r="C61" s="247"/>
      <c r="D61" s="247"/>
      <c r="E61" s="7"/>
      <c r="F61" s="6"/>
      <c r="G61" s="1"/>
      <c r="H61" s="84"/>
    </row>
    <row r="62" spans="1:8" ht="12" customHeight="1">
      <c r="A62" s="231">
        <v>47</v>
      </c>
      <c r="B62" s="250" t="e">
        <f>VLOOKUP(A62,'пр.взв.'!B31:G158,2,FALSE)</f>
        <v>#N/A</v>
      </c>
      <c r="C62" s="250" t="e">
        <f>VLOOKUP(A62,'пр.взв.'!B31:G158,3,FALSE)</f>
        <v>#N/A</v>
      </c>
      <c r="D62" s="250" t="e">
        <f>VLOOKUP(A62,'пр.взв.'!B31:G158,4,FALSE)</f>
        <v>#N/A</v>
      </c>
      <c r="E62" s="3"/>
      <c r="F62" s="6"/>
      <c r="G62" s="1"/>
      <c r="H62" s="84"/>
    </row>
    <row r="63" spans="1:8" ht="12" customHeight="1" thickBot="1">
      <c r="A63" s="232"/>
      <c r="B63" s="251"/>
      <c r="C63" s="251"/>
      <c r="D63" s="251"/>
      <c r="E63" s="4"/>
      <c r="F63" s="10"/>
      <c r="G63" s="1"/>
      <c r="H63" s="84"/>
    </row>
    <row r="64" spans="1:8" ht="12" customHeight="1">
      <c r="A64" s="240">
        <v>31</v>
      </c>
      <c r="B64" s="246" t="str">
        <f>VLOOKUP(A64,'пр.взв.'!B33:G160,2,FALSE)</f>
        <v>Биджосян Армен Роберти</v>
      </c>
      <c r="C64" s="246" t="str">
        <f>VLOOKUP(A64,'пр.взв.'!B33:G160,3,FALSE)</f>
        <v>13.06.76 змс</v>
      </c>
      <c r="D64" s="246" t="str">
        <f>VLOOKUP(A64,'пр.взв.'!B33:G160,4,FALSE)</f>
        <v>ЮФО Адыгея Майкоп ВС</v>
      </c>
      <c r="E64" s="4"/>
      <c r="F64" s="1"/>
      <c r="G64" s="1"/>
      <c r="H64" s="84"/>
    </row>
    <row r="65" spans="1:8" ht="12" customHeight="1">
      <c r="A65" s="231"/>
      <c r="B65" s="247"/>
      <c r="C65" s="247"/>
      <c r="D65" s="247"/>
      <c r="E65" s="9"/>
      <c r="F65" s="1"/>
      <c r="G65" s="1"/>
      <c r="H65" s="84"/>
    </row>
    <row r="66" spans="1:8" ht="12" customHeight="1">
      <c r="A66" s="231">
        <v>63</v>
      </c>
      <c r="B66" s="252" t="e">
        <f>VLOOKUP(A66,'пр.взв.'!B35:G162,2,FALSE)</f>
        <v>#N/A</v>
      </c>
      <c r="C66" s="252" t="e">
        <f>VLOOKUP(A66,'пр.взв.'!B35:G162,3,FALSE)</f>
        <v>#N/A</v>
      </c>
      <c r="D66" s="252" t="e">
        <f>VLOOKUP(A66,'пр.взв.'!B35:G162,4,FALSE)</f>
        <v>#N/A</v>
      </c>
      <c r="E66" s="2"/>
      <c r="F66" s="1"/>
      <c r="G66" s="1"/>
      <c r="H66" s="84"/>
    </row>
    <row r="67" spans="1:8" ht="12" customHeight="1" thickBot="1">
      <c r="A67" s="232"/>
      <c r="B67" s="253"/>
      <c r="C67" s="253"/>
      <c r="D67" s="253"/>
      <c r="E67" s="83"/>
      <c r="F67" s="83"/>
      <c r="G67" s="83"/>
      <c r="H67" s="83"/>
    </row>
    <row r="68" spans="1:8" ht="12.75">
      <c r="A68" s="83"/>
      <c r="B68" s="83"/>
      <c r="C68" s="83"/>
      <c r="D68" s="83"/>
      <c r="E68" s="83"/>
      <c r="F68" s="83"/>
      <c r="G68" s="83"/>
      <c r="H68" s="83"/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/>
      <c r="B70" s="83"/>
      <c r="C70" s="83"/>
      <c r="D70" s="83"/>
      <c r="E70" s="83"/>
      <c r="F70" s="83"/>
      <c r="G70" s="83"/>
      <c r="H70" s="83"/>
    </row>
    <row r="71" spans="1:8" ht="12.75">
      <c r="A71" s="83"/>
      <c r="B71" s="83"/>
      <c r="C71" s="83"/>
      <c r="D71" s="83"/>
      <c r="E71" s="83"/>
      <c r="F71" s="83"/>
      <c r="G71" s="83"/>
      <c r="H71" s="83"/>
    </row>
    <row r="72" spans="1:8" ht="12.75">
      <c r="A72" s="31" t="s">
        <v>22</v>
      </c>
      <c r="B72" s="91"/>
      <c r="C72" s="91"/>
      <c r="D72" s="91"/>
      <c r="E72" s="235" t="str">
        <f>HYPERLINK('пр.взв.'!F3)</f>
        <v>в.к. 62   кг</v>
      </c>
      <c r="F72" s="91"/>
      <c r="G72" s="31" t="s">
        <v>24</v>
      </c>
      <c r="H72" s="91"/>
    </row>
    <row r="73" spans="1:8" ht="12.75">
      <c r="A73" s="91"/>
      <c r="B73" s="91"/>
      <c r="C73" s="91"/>
      <c r="D73" s="91"/>
      <c r="E73" s="236"/>
      <c r="F73" s="91"/>
      <c r="G73" s="91"/>
      <c r="H73" s="91"/>
    </row>
    <row r="74" spans="1:8" ht="19.5" customHeight="1">
      <c r="A74" s="91"/>
      <c r="B74" s="91"/>
      <c r="C74" s="91"/>
      <c r="D74" s="91"/>
      <c r="E74" s="91"/>
      <c r="F74" s="91"/>
      <c r="G74" s="91"/>
      <c r="H74" s="91"/>
    </row>
    <row r="75" spans="1:9" ht="19.5" customHeight="1">
      <c r="A75" s="16"/>
      <c r="B75" s="18"/>
      <c r="C75" s="13"/>
      <c r="D75" s="17"/>
      <c r="E75" s="17"/>
      <c r="G75" s="122"/>
      <c r="H75" s="122"/>
      <c r="I75" s="12"/>
    </row>
    <row r="76" spans="1:9" ht="19.5" customHeight="1">
      <c r="A76" s="12"/>
      <c r="B76" s="19"/>
      <c r="G76" s="122"/>
      <c r="H76" s="122"/>
      <c r="I76" s="12"/>
    </row>
    <row r="77" spans="1:9" ht="19.5" customHeight="1">
      <c r="A77" s="12"/>
      <c r="B77" s="69"/>
      <c r="C77" s="68"/>
      <c r="D77" s="21"/>
      <c r="E77" s="17"/>
      <c r="G77" s="48"/>
      <c r="H77" s="122"/>
      <c r="I77" s="12"/>
    </row>
    <row r="78" spans="1:9" ht="19.5" customHeight="1">
      <c r="A78" s="11"/>
      <c r="B78" s="15"/>
      <c r="C78" s="20"/>
      <c r="D78" s="123"/>
      <c r="E78" s="17"/>
      <c r="G78" s="48"/>
      <c r="H78" s="122"/>
      <c r="I78" s="12"/>
    </row>
    <row r="79" spans="1:9" ht="19.5" customHeight="1">
      <c r="A79" s="12"/>
      <c r="B79" s="20"/>
      <c r="C79" s="20"/>
      <c r="D79" s="60"/>
      <c r="E79" s="18"/>
      <c r="F79" s="20"/>
      <c r="H79" s="122"/>
      <c r="I79" s="12"/>
    </row>
    <row r="80" spans="1:9" ht="19.5" customHeight="1">
      <c r="A80" s="12"/>
      <c r="B80" s="20"/>
      <c r="C80" s="14"/>
      <c r="D80" s="62"/>
      <c r="E80" s="19"/>
      <c r="F80" s="124"/>
      <c r="H80" s="122"/>
      <c r="I80" s="12"/>
    </row>
    <row r="81" spans="2:9" ht="19.5" customHeight="1">
      <c r="B81" s="125"/>
      <c r="C81" s="125"/>
      <c r="D81" s="12"/>
      <c r="E81" s="19"/>
      <c r="F81" s="18"/>
      <c r="H81" s="122"/>
      <c r="I81" s="12"/>
    </row>
    <row r="82" spans="3:9" ht="19.5" customHeight="1">
      <c r="C82" s="17"/>
      <c r="D82" s="12"/>
      <c r="E82" s="15"/>
      <c r="F82" s="19"/>
      <c r="H82" s="122"/>
      <c r="I82" s="12"/>
    </row>
    <row r="83" spans="1:9" ht="19.5" customHeight="1">
      <c r="A83" s="16"/>
      <c r="B83" s="18"/>
      <c r="D83" s="12"/>
      <c r="F83" s="60"/>
      <c r="H83" s="122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122"/>
      <c r="I84" s="12"/>
    </row>
    <row r="85" spans="1:9" ht="19.5" customHeight="1">
      <c r="A85" s="12"/>
      <c r="B85" s="69"/>
      <c r="C85" s="68"/>
      <c r="D85" s="61"/>
      <c r="E85" s="17"/>
      <c r="F85" s="19"/>
      <c r="G85" s="61"/>
      <c r="H85" s="122"/>
      <c r="I85" s="12"/>
    </row>
    <row r="86" spans="1:9" ht="19.5" customHeight="1">
      <c r="A86" s="11"/>
      <c r="B86" s="15"/>
      <c r="C86" s="20"/>
      <c r="D86" s="60"/>
      <c r="E86" s="13"/>
      <c r="F86" s="19"/>
      <c r="G86" s="60"/>
      <c r="H86" s="122"/>
      <c r="I86" s="12"/>
    </row>
    <row r="87" spans="1:9" ht="19.5" customHeight="1">
      <c r="A87" s="12"/>
      <c r="B87" s="20"/>
      <c r="C87" s="20"/>
      <c r="D87" s="60"/>
      <c r="E87" s="18"/>
      <c r="F87" s="19"/>
      <c r="G87" s="60"/>
      <c r="H87" s="122"/>
      <c r="I87" s="12"/>
    </row>
    <row r="88" spans="1:9" ht="19.5" customHeight="1">
      <c r="A88" s="12"/>
      <c r="B88" s="20"/>
      <c r="C88" s="14"/>
      <c r="D88" s="62"/>
      <c r="E88" s="19"/>
      <c r="F88" s="126"/>
      <c r="G88" s="60"/>
      <c r="H88" s="122"/>
      <c r="I88" s="12"/>
    </row>
    <row r="89" spans="2:9" ht="19.5" customHeight="1">
      <c r="B89" s="125"/>
      <c r="C89" s="125"/>
      <c r="E89" s="19"/>
      <c r="F89" s="22"/>
      <c r="G89" s="60"/>
      <c r="H89" s="122"/>
      <c r="I89" s="12"/>
    </row>
    <row r="90" spans="3:9" ht="19.5" customHeight="1">
      <c r="C90" s="17"/>
      <c r="E90" s="15"/>
      <c r="F90" s="20"/>
      <c r="G90" s="62"/>
      <c r="H90" s="122"/>
      <c r="I90" s="12"/>
    </row>
    <row r="91" spans="1:9" ht="19.5" customHeight="1">
      <c r="A91" s="122"/>
      <c r="B91" s="122"/>
      <c r="C91" s="122"/>
      <c r="D91" s="122"/>
      <c r="E91" s="122"/>
      <c r="F91" s="122"/>
      <c r="G91" s="48"/>
      <c r="H91" s="122"/>
      <c r="I91" s="12"/>
    </row>
    <row r="92" spans="1:9" ht="19.5" customHeight="1">
      <c r="A92" s="122"/>
      <c r="B92" s="20"/>
      <c r="C92" s="81"/>
      <c r="D92" s="122"/>
      <c r="E92" s="20"/>
      <c r="F92" s="22"/>
      <c r="G92" s="48"/>
      <c r="H92" s="122"/>
      <c r="I92" s="12"/>
    </row>
    <row r="93" spans="1:9" ht="19.5" customHeight="1">
      <c r="A93" s="122"/>
      <c r="B93" s="20"/>
      <c r="C93" s="22"/>
      <c r="D93" s="81"/>
      <c r="E93" s="81"/>
      <c r="F93" s="20"/>
      <c r="G93" s="122"/>
      <c r="H93" s="122"/>
      <c r="I93" s="12"/>
    </row>
    <row r="94" spans="1:9" ht="19.5" customHeight="1">
      <c r="A94" s="122"/>
      <c r="B94" s="122"/>
      <c r="C94" s="20"/>
      <c r="D94" s="122"/>
      <c r="E94" s="22"/>
      <c r="F94" s="20"/>
      <c r="G94" s="122"/>
      <c r="H94" s="122"/>
      <c r="I94" s="12"/>
    </row>
    <row r="95" spans="1:9" ht="19.5" customHeight="1">
      <c r="A95" s="122"/>
      <c r="B95" s="122"/>
      <c r="C95" s="22"/>
      <c r="D95" s="122"/>
      <c r="E95" s="20"/>
      <c r="F95" s="81"/>
      <c r="G95" s="48"/>
      <c r="H95" s="122"/>
      <c r="I95" s="12"/>
    </row>
    <row r="96" spans="1:9" ht="19.5" customHeight="1">
      <c r="A96" s="122"/>
      <c r="B96" s="20"/>
      <c r="C96" s="22"/>
      <c r="D96" s="81"/>
      <c r="E96" s="81"/>
      <c r="F96" s="20"/>
      <c r="G96" s="48"/>
      <c r="H96" s="122"/>
      <c r="I96" s="12"/>
    </row>
    <row r="97" spans="1:9" ht="19.5" customHeight="1">
      <c r="A97" s="122"/>
      <c r="B97" s="122"/>
      <c r="C97" s="20"/>
      <c r="D97" s="122"/>
      <c r="E97" s="22"/>
      <c r="F97" s="20"/>
      <c r="G97" s="48"/>
      <c r="H97" s="122"/>
      <c r="I97" s="12"/>
    </row>
    <row r="98" spans="1:9" ht="19.5" customHeight="1">
      <c r="A98" s="122"/>
      <c r="B98" s="122"/>
      <c r="C98" s="22"/>
      <c r="D98" s="122"/>
      <c r="E98" s="20"/>
      <c r="F98" s="81"/>
      <c r="G98" s="48"/>
      <c r="H98" s="122"/>
      <c r="I98" s="12"/>
    </row>
    <row r="99" spans="1:9" ht="19.5" customHeight="1">
      <c r="A99" s="122"/>
      <c r="B99" s="122"/>
      <c r="C99" s="122"/>
      <c r="D99" s="122"/>
      <c r="E99" s="122"/>
      <c r="F99" s="122"/>
      <c r="G99" s="122"/>
      <c r="H99" s="122"/>
      <c r="I99" s="12"/>
    </row>
    <row r="100" ht="19.5" customHeight="1"/>
    <row r="101" spans="1:8" ht="12.75">
      <c r="A101" s="84"/>
      <c r="B101" s="84"/>
      <c r="C101" s="84"/>
      <c r="D101" s="84"/>
      <c r="E101" s="84"/>
      <c r="F101" s="84"/>
      <c r="G101" s="90"/>
      <c r="H101" s="90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D13:D14"/>
    <mergeCell ref="A11:A12"/>
    <mergeCell ref="B11:B12"/>
    <mergeCell ref="C11:C12"/>
    <mergeCell ref="D11:D12"/>
    <mergeCell ref="C7:C8"/>
    <mergeCell ref="A13:A14"/>
    <mergeCell ref="B13:B14"/>
    <mergeCell ref="C13:C1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">
      <selection activeCell="S68" sqref="A1:S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2:18" ht="15" customHeight="1" thickBot="1">
      <c r="B2" s="79"/>
      <c r="C2" s="237" t="s">
        <v>31</v>
      </c>
      <c r="D2" s="237"/>
      <c r="E2" s="237"/>
      <c r="F2" s="237"/>
      <c r="G2" s="237"/>
      <c r="H2" s="237"/>
      <c r="I2" s="264" t="str">
        <f>HYPERLINK('[1]реквизиты'!$A$2)</f>
        <v>Чемпионат России по самбо среди мужчин</v>
      </c>
      <c r="J2" s="265"/>
      <c r="K2" s="265"/>
      <c r="L2" s="265"/>
      <c r="M2" s="265"/>
      <c r="N2" s="265"/>
      <c r="O2" s="265"/>
      <c r="P2" s="265"/>
      <c r="Q2" s="265"/>
      <c r="R2" s="266"/>
    </row>
    <row r="3" spans="1:19" ht="11.25" customHeight="1" thickBot="1">
      <c r="A3" s="24"/>
      <c r="B3" s="24"/>
      <c r="C3" s="84"/>
      <c r="D3" s="34"/>
      <c r="E3" s="256" t="str">
        <f>HYPERLINK('[1]реквизиты'!$A$3)</f>
        <v>4-7  марта  2010 г.  г. Ярославль</v>
      </c>
      <c r="F3" s="257"/>
      <c r="G3" s="257"/>
      <c r="H3" s="257"/>
      <c r="I3" s="257"/>
      <c r="J3" s="257"/>
      <c r="K3" s="257"/>
      <c r="L3" s="257"/>
      <c r="M3" s="257"/>
      <c r="N3" s="257"/>
      <c r="O3" s="83"/>
      <c r="P3" s="258" t="str">
        <f>HYPERLINK('пр.взв.'!F3)</f>
        <v>в.к. 62   кг</v>
      </c>
      <c r="Q3" s="259"/>
      <c r="R3" s="260"/>
      <c r="S3" s="76"/>
    </row>
    <row r="4" spans="1:18" ht="12" customHeight="1" thickBot="1">
      <c r="A4" s="240">
        <v>2</v>
      </c>
      <c r="B4" s="233" t="str">
        <f>VLOOKUP(A4,'пр.взв.'!B6:C133,2,FALSE)</f>
        <v>Тагиров Мурад Магомедович</v>
      </c>
      <c r="C4" s="233" t="str">
        <f>VLOOKUP(A4,'пр.взв.'!B6:G133,3,FALSE)</f>
        <v>22.05.85 мс</v>
      </c>
      <c r="D4" s="233" t="str">
        <f>VLOOKUP(A4,'пр.взв.'!B6:E133,4,FALSE)</f>
        <v>ЦФО Ярославская  Ярославль МО</v>
      </c>
      <c r="E4" s="92"/>
      <c r="F4" s="92"/>
      <c r="G4" s="39"/>
      <c r="H4" s="78" t="s">
        <v>11</v>
      </c>
      <c r="I4" s="70"/>
      <c r="J4" s="93"/>
      <c r="K4" s="94"/>
      <c r="L4" s="94"/>
      <c r="M4" s="94"/>
      <c r="N4" s="84"/>
      <c r="O4" s="80"/>
      <c r="P4" s="261"/>
      <c r="Q4" s="262"/>
      <c r="R4" s="263"/>
    </row>
    <row r="5" spans="1:19" ht="12" customHeight="1">
      <c r="A5" s="231"/>
      <c r="B5" s="234"/>
      <c r="C5" s="234"/>
      <c r="D5" s="234"/>
      <c r="E5" s="37" t="s">
        <v>35</v>
      </c>
      <c r="F5" s="35"/>
      <c r="G5" s="43"/>
      <c r="H5" s="44"/>
      <c r="I5" s="45"/>
      <c r="J5" s="75"/>
      <c r="K5" s="94"/>
      <c r="L5" s="81"/>
      <c r="M5" s="13"/>
      <c r="N5" s="95"/>
      <c r="O5" s="95"/>
      <c r="P5" s="95"/>
      <c r="Q5" s="90"/>
      <c r="R5" s="48"/>
      <c r="S5" s="12"/>
    </row>
    <row r="6" spans="1:19" ht="12" customHeight="1" thickBot="1">
      <c r="A6" s="231">
        <v>34</v>
      </c>
      <c r="B6" s="243" t="str">
        <f>VLOOKUP(A6,'пр.взв.'!B8:C135,2,FALSE)</f>
        <v>Кульмяев Николай Васильевич</v>
      </c>
      <c r="C6" s="243" t="str">
        <f>VLOOKUP(A6,'пр.взв.'!B8:G135,3,FALSE)</f>
        <v>29.05.86 кмс</v>
      </c>
      <c r="D6" s="243" t="str">
        <f>VLOOKUP(A6,'пр.взв.'!B8:E135,4,FALSE)</f>
        <v>ПФО Нижегородская Выкса Д</v>
      </c>
      <c r="E6" s="38" t="s">
        <v>254</v>
      </c>
      <c r="F6" s="49"/>
      <c r="G6" s="35"/>
      <c r="H6" s="50"/>
      <c r="I6" s="47"/>
      <c r="J6" s="93"/>
      <c r="K6" s="94"/>
      <c r="L6" s="99"/>
      <c r="M6" s="81"/>
      <c r="N6" s="95"/>
      <c r="O6" s="95"/>
      <c r="P6" s="95"/>
      <c r="Q6" s="255" t="s">
        <v>27</v>
      </c>
      <c r="R6" s="255"/>
      <c r="S6" s="12"/>
    </row>
    <row r="7" spans="1:19" ht="12" customHeight="1" thickBot="1">
      <c r="A7" s="232"/>
      <c r="B7" s="244"/>
      <c r="C7" s="244"/>
      <c r="D7" s="244"/>
      <c r="E7" s="35"/>
      <c r="F7" s="36"/>
      <c r="G7" s="37" t="s">
        <v>48</v>
      </c>
      <c r="H7" s="46"/>
      <c r="I7" s="45"/>
      <c r="J7" s="96"/>
      <c r="K7" s="92"/>
      <c r="L7" s="81"/>
      <c r="M7" s="22"/>
      <c r="N7" s="13">
        <v>14</v>
      </c>
      <c r="O7" s="87"/>
      <c r="P7" s="13"/>
      <c r="Q7" s="255"/>
      <c r="R7" s="255"/>
      <c r="S7" s="12"/>
    </row>
    <row r="8" spans="1:19" ht="12" customHeight="1" thickBot="1">
      <c r="A8" s="240">
        <v>18</v>
      </c>
      <c r="B8" s="233" t="str">
        <f>VLOOKUP(A8,'пр.взв.'!B10:C137,2,FALSE)</f>
        <v>Аксаментов Евгений Валерьевич</v>
      </c>
      <c r="C8" s="233" t="str">
        <f>VLOOKUP(A8,'пр.взв.'!B10:G137,3,FALSE)</f>
        <v>16.12.89 мсмк</v>
      </c>
      <c r="D8" s="233" t="str">
        <f>VLOOKUP(A8,'пр.взв.'!B10:E137,4,FALSE)</f>
        <v>УФО Свердловская В.Пышма Д</v>
      </c>
      <c r="E8" s="92"/>
      <c r="F8" s="35"/>
      <c r="G8" s="38" t="s">
        <v>253</v>
      </c>
      <c r="H8" s="71"/>
      <c r="I8" s="72"/>
      <c r="J8" s="93"/>
      <c r="K8" s="94"/>
      <c r="L8" s="99"/>
      <c r="M8" s="20"/>
      <c r="N8" s="18"/>
      <c r="O8" s="41"/>
      <c r="P8" s="144"/>
      <c r="Q8" s="46"/>
      <c r="R8" s="48"/>
      <c r="S8" s="12"/>
    </row>
    <row r="9" spans="1:19" ht="12" customHeight="1">
      <c r="A9" s="231"/>
      <c r="B9" s="234"/>
      <c r="C9" s="234"/>
      <c r="D9" s="234"/>
      <c r="E9" s="37" t="s">
        <v>48</v>
      </c>
      <c r="F9" s="51"/>
      <c r="G9" s="35"/>
      <c r="H9" s="44"/>
      <c r="I9" s="73"/>
      <c r="J9" s="47"/>
      <c r="K9" s="94"/>
      <c r="L9" s="99"/>
      <c r="M9" s="22"/>
      <c r="N9" s="19"/>
      <c r="O9" s="40">
        <v>38</v>
      </c>
      <c r="P9" s="144"/>
      <c r="Q9" s="144"/>
      <c r="R9" s="48"/>
      <c r="S9" s="12"/>
    </row>
    <row r="10" spans="1:19" ht="12" customHeight="1" thickBot="1">
      <c r="A10" s="231">
        <v>50</v>
      </c>
      <c r="B10" s="241" t="e">
        <f>VLOOKUP(A10,'пр.взв.'!B12:C139,2,FALSE)</f>
        <v>#N/A</v>
      </c>
      <c r="C10" s="241" t="e">
        <f>VLOOKUP(A10,'пр.взв.'!B12:G139,3,FALSE)</f>
        <v>#N/A</v>
      </c>
      <c r="D10" s="241" t="e">
        <f>VLOOKUP(A10,'пр.взв.'!B12:E139,4,FALSE)</f>
        <v>#N/A</v>
      </c>
      <c r="E10" s="38"/>
      <c r="F10" s="35"/>
      <c r="G10" s="35"/>
      <c r="H10" s="50"/>
      <c r="I10" s="73"/>
      <c r="J10" s="47"/>
      <c r="K10" s="94"/>
      <c r="L10" s="99"/>
      <c r="M10" s="99"/>
      <c r="N10" s="15">
        <v>38</v>
      </c>
      <c r="O10" s="148" t="s">
        <v>254</v>
      </c>
      <c r="P10" s="144"/>
      <c r="Q10" s="144"/>
      <c r="R10" s="84"/>
      <c r="S10" s="12"/>
    </row>
    <row r="11" spans="1:19" ht="12" customHeight="1" thickBot="1">
      <c r="A11" s="232"/>
      <c r="B11" s="242"/>
      <c r="C11" s="242"/>
      <c r="D11" s="242"/>
      <c r="E11" s="35"/>
      <c r="F11" s="35"/>
      <c r="G11" s="36"/>
      <c r="H11" s="47"/>
      <c r="I11" s="97"/>
      <c r="J11" s="93"/>
      <c r="K11" s="94"/>
      <c r="L11" s="99"/>
      <c r="M11" s="99"/>
      <c r="N11" s="95"/>
      <c r="O11" s="53"/>
      <c r="P11" s="40">
        <v>18</v>
      </c>
      <c r="Q11" s="144"/>
      <c r="R11" s="90"/>
      <c r="S11" s="12"/>
    </row>
    <row r="12" spans="1:19" ht="12" customHeight="1" thickBot="1">
      <c r="A12" s="240">
        <v>10</v>
      </c>
      <c r="B12" s="233" t="str">
        <f>VLOOKUP(A12,'пр.взв.'!B14:C141,2,FALSE)</f>
        <v>Морозов Дмитрий Сергеевич</v>
      </c>
      <c r="C12" s="233" t="str">
        <f>VLOOKUP(A12,'пр.взв.'!B14:G141,3,FALSE)</f>
        <v>26.12.83 мс</v>
      </c>
      <c r="D12" s="233" t="str">
        <f>VLOOKUP(A12,'пр.взв.'!B14:E141,4,FALSE)</f>
        <v>СЗФО Вологодская Вологда ПР</v>
      </c>
      <c r="E12" s="92"/>
      <c r="F12" s="92"/>
      <c r="G12" s="35"/>
      <c r="H12" s="45"/>
      <c r="I12" s="37" t="s">
        <v>48</v>
      </c>
      <c r="J12" s="98"/>
      <c r="K12" s="93"/>
      <c r="L12" s="81"/>
      <c r="M12" s="99"/>
      <c r="N12" s="20"/>
      <c r="O12" s="149">
        <v>18</v>
      </c>
      <c r="P12" s="150" t="s">
        <v>255</v>
      </c>
      <c r="Q12" s="151"/>
      <c r="R12" s="48"/>
      <c r="S12" s="12"/>
    </row>
    <row r="13" spans="1:19" ht="12" customHeight="1" thickBot="1">
      <c r="A13" s="231"/>
      <c r="B13" s="234"/>
      <c r="C13" s="234"/>
      <c r="D13" s="234"/>
      <c r="E13" s="37" t="s">
        <v>40</v>
      </c>
      <c r="F13" s="35"/>
      <c r="G13" s="35"/>
      <c r="H13" s="55"/>
      <c r="I13" s="38" t="s">
        <v>253</v>
      </c>
      <c r="J13" s="93"/>
      <c r="K13" s="59"/>
      <c r="L13" s="99"/>
      <c r="M13" s="81"/>
      <c r="N13" s="95"/>
      <c r="O13" s="144"/>
      <c r="P13" s="44"/>
      <c r="Q13" s="151"/>
      <c r="R13" s="48"/>
      <c r="S13" s="12"/>
    </row>
    <row r="14" spans="1:19" ht="12" customHeight="1" thickBot="1">
      <c r="A14" s="231">
        <v>42</v>
      </c>
      <c r="B14" s="241" t="e">
        <f>VLOOKUP(A14,'пр.взв.'!B16:C143,2,FALSE)</f>
        <v>#N/A</v>
      </c>
      <c r="C14" s="241" t="e">
        <f>VLOOKUP(A14,'пр.взв.'!B16:G143,3,FALSE)</f>
        <v>#N/A</v>
      </c>
      <c r="D14" s="241" t="e">
        <f>VLOOKUP(A14,'пр.взв.'!B16:E143,4,FALSE)</f>
        <v>#N/A</v>
      </c>
      <c r="E14" s="38"/>
      <c r="F14" s="49"/>
      <c r="G14" s="35"/>
      <c r="H14" s="54"/>
      <c r="I14" s="96"/>
      <c r="J14" s="96"/>
      <c r="K14" s="100"/>
      <c r="L14" s="81"/>
      <c r="M14" s="22"/>
      <c r="N14" s="13">
        <v>4</v>
      </c>
      <c r="O14" s="41"/>
      <c r="P14" s="48"/>
      <c r="Q14" s="73" t="s">
        <v>66</v>
      </c>
      <c r="R14" s="48"/>
      <c r="S14" s="12"/>
    </row>
    <row r="15" spans="1:19" ht="12" customHeight="1" thickBot="1">
      <c r="A15" s="232"/>
      <c r="B15" s="242"/>
      <c r="C15" s="242"/>
      <c r="D15" s="242"/>
      <c r="E15" s="35"/>
      <c r="F15" s="36"/>
      <c r="G15" s="37" t="s">
        <v>56</v>
      </c>
      <c r="H15" s="56"/>
      <c r="I15" s="93"/>
      <c r="J15" s="93"/>
      <c r="K15" s="59"/>
      <c r="L15" s="99"/>
      <c r="M15" s="20"/>
      <c r="N15" s="18"/>
      <c r="O15" s="41"/>
      <c r="P15" s="44"/>
      <c r="Q15" s="152" t="s">
        <v>254</v>
      </c>
      <c r="R15" s="84"/>
      <c r="S15" s="12"/>
    </row>
    <row r="16" spans="1:19" ht="12" customHeight="1" thickBot="1">
      <c r="A16" s="240">
        <v>26</v>
      </c>
      <c r="B16" s="233" t="str">
        <f>VLOOKUP(A16,'пр.взв.'!B18:C145,2,FALSE)</f>
        <v>Мудранов Аслан Заудинович</v>
      </c>
      <c r="C16" s="233" t="str">
        <f>VLOOKUP(A16,'пр.взв.'!B18:G145,3,FALSE)</f>
        <v>16.09.87 мс</v>
      </c>
      <c r="D16" s="233" t="str">
        <f>VLOOKUP(A16,'пр.взв.'!B18:E145,4,FALSE)</f>
        <v>ЮФО Краснодарский Армавир Д</v>
      </c>
      <c r="E16" s="92"/>
      <c r="F16" s="35"/>
      <c r="G16" s="38" t="s">
        <v>253</v>
      </c>
      <c r="H16" s="50"/>
      <c r="I16" s="96"/>
      <c r="J16" s="96"/>
      <c r="K16" s="100"/>
      <c r="L16" s="101"/>
      <c r="M16" s="22"/>
      <c r="N16" s="19"/>
      <c r="O16" s="40">
        <v>28</v>
      </c>
      <c r="P16" s="44"/>
      <c r="Q16" s="153"/>
      <c r="R16" s="84"/>
      <c r="S16" s="12"/>
    </row>
    <row r="17" spans="1:19" ht="12" customHeight="1" thickBot="1">
      <c r="A17" s="231"/>
      <c r="B17" s="234"/>
      <c r="C17" s="234"/>
      <c r="D17" s="234"/>
      <c r="E17" s="37" t="s">
        <v>56</v>
      </c>
      <c r="F17" s="51"/>
      <c r="G17" s="35"/>
      <c r="H17" s="44"/>
      <c r="I17" s="93"/>
      <c r="J17" s="93"/>
      <c r="K17" s="111"/>
      <c r="L17" s="99"/>
      <c r="M17" s="99"/>
      <c r="N17" s="15">
        <v>28</v>
      </c>
      <c r="O17" s="148" t="s">
        <v>254</v>
      </c>
      <c r="P17" s="44"/>
      <c r="Q17" s="153"/>
      <c r="R17" s="84"/>
      <c r="S17" s="12"/>
    </row>
    <row r="18" spans="1:19" ht="12" customHeight="1" thickBot="1">
      <c r="A18" s="231">
        <v>58</v>
      </c>
      <c r="B18" s="241" t="e">
        <f>VLOOKUP(A18,'пр.взв.'!B20:C147,2,FALSE)</f>
        <v>#N/A</v>
      </c>
      <c r="C18" s="241" t="e">
        <f>VLOOKUP(A18,'пр.взв.'!B20:G147,3,FALSE)</f>
        <v>#N/A</v>
      </c>
      <c r="D18" s="241" t="e">
        <f>VLOOKUP(A18,'пр.взв.'!B20:E147,4,FALSE)</f>
        <v>#N/A</v>
      </c>
      <c r="E18" s="38"/>
      <c r="F18" s="35"/>
      <c r="G18" s="35"/>
      <c r="H18" s="50"/>
      <c r="I18" s="96"/>
      <c r="J18" s="96"/>
      <c r="K18" s="112"/>
      <c r="L18" s="92"/>
      <c r="M18" s="96"/>
      <c r="N18" s="102"/>
      <c r="O18" s="156"/>
      <c r="P18" s="157" t="s">
        <v>66</v>
      </c>
      <c r="Q18" s="158"/>
      <c r="R18" s="109">
        <v>9</v>
      </c>
      <c r="S18" s="12"/>
    </row>
    <row r="19" spans="1:19" ht="12" customHeight="1" thickBot="1">
      <c r="A19" s="232"/>
      <c r="B19" s="242"/>
      <c r="C19" s="242"/>
      <c r="D19" s="242"/>
      <c r="E19" s="35"/>
      <c r="F19" s="35"/>
      <c r="G19" s="35"/>
      <c r="H19" s="44"/>
      <c r="I19" s="93"/>
      <c r="J19" s="93"/>
      <c r="K19" s="109">
        <v>30</v>
      </c>
      <c r="L19" s="94"/>
      <c r="M19" s="94"/>
      <c r="N19" s="90"/>
      <c r="O19" s="149">
        <v>40</v>
      </c>
      <c r="P19" s="48" t="s">
        <v>254</v>
      </c>
      <c r="Q19" s="53"/>
      <c r="R19" s="38" t="s">
        <v>254</v>
      </c>
      <c r="S19" s="12"/>
    </row>
    <row r="20" spans="1:19" ht="12" customHeight="1" thickBot="1">
      <c r="A20" s="240">
        <v>6</v>
      </c>
      <c r="B20" s="233" t="str">
        <f>VLOOKUP(A20,'пр.взв.'!B6:C133,2,FALSE)</f>
        <v>Корякин Виталий Олегович</v>
      </c>
      <c r="C20" s="233" t="str">
        <f>VLOOKUP(A20,'пр.взв.'!B6:G133,3,FALSE)</f>
        <v>16.05.82 мс</v>
      </c>
      <c r="D20" s="233" t="str">
        <f>VLOOKUP(A20,'пр.взв.'!B6:G133,4,FALSE)</f>
        <v>ЦФО Тульская Тула Д</v>
      </c>
      <c r="E20" s="92"/>
      <c r="F20" s="92"/>
      <c r="G20" s="39"/>
      <c r="H20" s="39"/>
      <c r="I20" s="40"/>
      <c r="J20" s="41"/>
      <c r="K20" s="38" t="s">
        <v>254</v>
      </c>
      <c r="L20" s="103"/>
      <c r="M20" s="59"/>
      <c r="N20" s="90"/>
      <c r="O20" s="94"/>
      <c r="P20" s="45"/>
      <c r="Q20" s="154"/>
      <c r="R20" s="83"/>
      <c r="S20" s="36"/>
    </row>
    <row r="21" spans="1:19" ht="12" customHeight="1">
      <c r="A21" s="231"/>
      <c r="B21" s="234"/>
      <c r="C21" s="234"/>
      <c r="D21" s="234"/>
      <c r="E21" s="37" t="s">
        <v>64</v>
      </c>
      <c r="F21" s="35"/>
      <c r="G21" s="43"/>
      <c r="H21" s="44"/>
      <c r="I21" s="45"/>
      <c r="J21" s="46"/>
      <c r="K21" s="58"/>
      <c r="L21" s="93"/>
      <c r="M21" s="59"/>
      <c r="N21" s="90"/>
      <c r="O21" s="94"/>
      <c r="P21" s="48"/>
      <c r="Q21" s="155"/>
      <c r="R21" s="84"/>
      <c r="S21" s="35"/>
    </row>
    <row r="22" spans="1:19" ht="12" customHeight="1" thickBot="1">
      <c r="A22" s="231">
        <v>38</v>
      </c>
      <c r="B22" s="243" t="str">
        <f>VLOOKUP(A22,'пр.взв.'!B24:C151,2,FALSE)</f>
        <v>Клинов Антон Эдуардович</v>
      </c>
      <c r="C22" s="243" t="str">
        <f>VLOOKUP(A22,'пр.взв.'!B24:G151,3,FALSE)</f>
        <v>15.06.87 мсмк</v>
      </c>
      <c r="D22" s="243" t="str">
        <f>VLOOKUP(A22,'пр.взв.'!B24:E151,4,FALSE)</f>
        <v>ПФО Пермь МО</v>
      </c>
      <c r="E22" s="38" t="s">
        <v>254</v>
      </c>
      <c r="F22" s="49"/>
      <c r="G22" s="35"/>
      <c r="H22" s="50"/>
      <c r="I22" s="47"/>
      <c r="J22" s="45"/>
      <c r="K22" s="100"/>
      <c r="L22" s="96"/>
      <c r="M22" s="100"/>
      <c r="N22" s="102"/>
      <c r="O22" s="92"/>
      <c r="P22" s="92"/>
      <c r="Q22" s="56" t="s">
        <v>39</v>
      </c>
      <c r="R22" s="83"/>
      <c r="S22" s="12"/>
    </row>
    <row r="23" spans="1:19" ht="12" customHeight="1" thickBot="1">
      <c r="A23" s="232"/>
      <c r="B23" s="244"/>
      <c r="C23" s="244"/>
      <c r="D23" s="244"/>
      <c r="E23" s="35"/>
      <c r="F23" s="36"/>
      <c r="G23" s="37" t="s">
        <v>64</v>
      </c>
      <c r="H23" s="46"/>
      <c r="I23" s="45"/>
      <c r="J23" s="47"/>
      <c r="K23" s="59"/>
      <c r="L23" s="93"/>
      <c r="M23" s="59"/>
      <c r="N23" s="90"/>
      <c r="O23" s="45"/>
      <c r="P23" s="47"/>
      <c r="Q23" s="46"/>
      <c r="R23" s="48"/>
      <c r="S23" s="12"/>
    </row>
    <row r="24" spans="1:19" ht="12" customHeight="1" thickBot="1">
      <c r="A24" s="240">
        <v>22</v>
      </c>
      <c r="B24" s="233" t="str">
        <f>VLOOKUP(A24,'пр.взв.'!B26:C153,2,FALSE)</f>
        <v>Сидоренко Александр Александрович</v>
      </c>
      <c r="C24" s="233" t="str">
        <f>VLOOKUP(A24,'пр.взв.'!B26:G153,3,FALSE)</f>
        <v>05.01.88 мс</v>
      </c>
      <c r="D24" s="233" t="str">
        <f>VLOOKUP(A24,'пр.взв.'!B26:E153,4,FALSE)</f>
        <v>Москва Д</v>
      </c>
      <c r="E24" s="92"/>
      <c r="F24" s="35"/>
      <c r="G24" s="38" t="s">
        <v>254</v>
      </c>
      <c r="H24" s="52"/>
      <c r="I24" s="46"/>
      <c r="J24" s="47"/>
      <c r="K24" s="58"/>
      <c r="L24" s="93"/>
      <c r="M24" s="59"/>
      <c r="N24" s="128"/>
      <c r="O24" s="128"/>
      <c r="P24" s="129"/>
      <c r="Q24" s="128"/>
      <c r="R24" s="128"/>
      <c r="S24" s="12"/>
    </row>
    <row r="25" spans="1:19" ht="12" customHeight="1">
      <c r="A25" s="231"/>
      <c r="B25" s="234"/>
      <c r="C25" s="234"/>
      <c r="D25" s="234"/>
      <c r="E25" s="37" t="s">
        <v>52</v>
      </c>
      <c r="F25" s="51"/>
      <c r="G25" s="35"/>
      <c r="H25" s="53"/>
      <c r="I25" s="47"/>
      <c r="J25" s="46"/>
      <c r="K25" s="59"/>
      <c r="L25" s="93"/>
      <c r="M25" s="59"/>
      <c r="N25" s="130"/>
      <c r="O25" s="130"/>
      <c r="P25" s="130"/>
      <c r="Q25" s="130"/>
      <c r="R25" s="130"/>
      <c r="S25" s="12"/>
    </row>
    <row r="26" spans="1:19" ht="12" customHeight="1" thickBot="1">
      <c r="A26" s="231">
        <v>54</v>
      </c>
      <c r="B26" s="241" t="e">
        <f>VLOOKUP(A26,'пр.взв.'!B28:C155,2,FALSE)</f>
        <v>#N/A</v>
      </c>
      <c r="C26" s="241" t="e">
        <f>VLOOKUP(A26,'пр.взв.'!B28:G155,3,FALSE)</f>
        <v>#N/A</v>
      </c>
      <c r="D26" s="241" t="e">
        <f>VLOOKUP(A26,'пр.взв.'!B28:E155,4,FALSE)</f>
        <v>#N/A</v>
      </c>
      <c r="E26" s="38"/>
      <c r="F26" s="35"/>
      <c r="G26" s="35"/>
      <c r="H26" s="54"/>
      <c r="I26" s="47"/>
      <c r="J26" s="45"/>
      <c r="K26" s="100"/>
      <c r="L26" s="96"/>
      <c r="M26" s="100"/>
      <c r="N26" s="130"/>
      <c r="O26" s="130"/>
      <c r="P26" s="130"/>
      <c r="Q26" s="130"/>
      <c r="R26" s="130"/>
      <c r="S26" s="12"/>
    </row>
    <row r="27" spans="1:19" ht="12" customHeight="1" thickBot="1">
      <c r="A27" s="232"/>
      <c r="B27" s="242"/>
      <c r="C27" s="242"/>
      <c r="D27" s="242"/>
      <c r="E27" s="35"/>
      <c r="F27" s="35"/>
      <c r="G27" s="36"/>
      <c r="H27" s="47"/>
      <c r="I27" s="37" t="s">
        <v>60</v>
      </c>
      <c r="J27" s="57"/>
      <c r="K27" s="59"/>
      <c r="L27" s="93"/>
      <c r="M27" s="59"/>
      <c r="N27" s="90"/>
      <c r="O27" s="90"/>
      <c r="P27" s="22"/>
      <c r="Q27" s="20"/>
      <c r="R27" s="48"/>
      <c r="S27" s="12"/>
    </row>
    <row r="28" spans="1:19" ht="12" customHeight="1" thickBot="1">
      <c r="A28" s="240">
        <v>14</v>
      </c>
      <c r="B28" s="233" t="str">
        <f>VLOOKUP(A28,'пр.взв.'!B30:C157,2,FALSE)</f>
        <v>Гусев Сергей Викторович</v>
      </c>
      <c r="C28" s="233" t="str">
        <f>VLOOKUP(A28,'пр.взв.'!B30:G157,3,FALSE)</f>
        <v>24.06.82 мс</v>
      </c>
      <c r="D28" s="233" t="str">
        <f>VLOOKUP(A28,'пр.взв.'!B30:E157,4,FALSE)</f>
        <v>ЦФО Владимирская Ковров Д</v>
      </c>
      <c r="E28" s="92"/>
      <c r="F28" s="92"/>
      <c r="G28" s="35"/>
      <c r="H28" s="45"/>
      <c r="I28" s="38" t="s">
        <v>254</v>
      </c>
      <c r="J28" s="47"/>
      <c r="K28" s="93"/>
      <c r="L28" s="93"/>
      <c r="M28" s="59"/>
      <c r="N28" s="90"/>
      <c r="P28" s="20"/>
      <c r="Q28" s="81"/>
      <c r="R28" s="48"/>
      <c r="S28" s="12"/>
    </row>
    <row r="29" spans="1:19" ht="12" customHeight="1">
      <c r="A29" s="231"/>
      <c r="B29" s="234"/>
      <c r="C29" s="234"/>
      <c r="D29" s="234"/>
      <c r="E29" s="37" t="s">
        <v>44</v>
      </c>
      <c r="F29" s="35"/>
      <c r="G29" s="35"/>
      <c r="H29" s="55"/>
      <c r="I29" s="93"/>
      <c r="J29" s="94"/>
      <c r="K29" s="94"/>
      <c r="L29" s="93"/>
      <c r="M29" s="59"/>
      <c r="N29" s="90"/>
      <c r="O29" s="90"/>
      <c r="P29" s="90"/>
      <c r="Q29" s="90"/>
      <c r="R29" s="90"/>
      <c r="S29" s="12"/>
    </row>
    <row r="30" spans="1:19" ht="12" customHeight="1" thickBot="1">
      <c r="A30" s="231">
        <v>46</v>
      </c>
      <c r="B30" s="241" t="e">
        <f>VLOOKUP(A30,'пр.взв.'!B32:C159,2,FALSE)</f>
        <v>#N/A</v>
      </c>
      <c r="C30" s="241" t="e">
        <f>VLOOKUP(A30,'пр.взв.'!B32:G159,3,FALSE)</f>
        <v>#N/A</v>
      </c>
      <c r="D30" s="241" t="e">
        <f>VLOOKUP(A30,'пр.взв.'!B32:E159,4,FALSE)</f>
        <v>#N/A</v>
      </c>
      <c r="E30" s="38"/>
      <c r="F30" s="49"/>
      <c r="G30" s="35"/>
      <c r="H30" s="54"/>
      <c r="I30" s="96"/>
      <c r="J30" s="92"/>
      <c r="K30" s="92"/>
      <c r="L30" s="96"/>
      <c r="M30" s="100"/>
      <c r="N30" s="102"/>
      <c r="O30" s="102"/>
      <c r="P30" s="102"/>
      <c r="Q30" s="102"/>
      <c r="R30" s="102"/>
      <c r="S30" s="12"/>
    </row>
    <row r="31" spans="1:19" ht="12" customHeight="1" thickBot="1">
      <c r="A31" s="232"/>
      <c r="B31" s="242"/>
      <c r="C31" s="242"/>
      <c r="D31" s="242"/>
      <c r="E31" s="35"/>
      <c r="F31" s="36"/>
      <c r="G31" s="37" t="s">
        <v>60</v>
      </c>
      <c r="H31" s="56"/>
      <c r="I31" s="93"/>
      <c r="J31" s="94"/>
      <c r="K31" s="94"/>
      <c r="L31" s="93"/>
      <c r="M31" s="59"/>
      <c r="N31" s="90"/>
      <c r="O31" s="90"/>
      <c r="P31" s="90"/>
      <c r="Q31" s="90"/>
      <c r="R31" s="90"/>
      <c r="S31" s="12"/>
    </row>
    <row r="32" spans="1:18" ht="12" customHeight="1" thickBot="1">
      <c r="A32" s="240">
        <v>30</v>
      </c>
      <c r="B32" s="233" t="str">
        <f>VLOOKUP(A32,'пр.взв.'!B34:C161,2,FALSE)</f>
        <v>Уин Виталий Юрьевич</v>
      </c>
      <c r="C32" s="233" t="str">
        <f>VLOOKUP(A32,'пр.взв.'!B34:G161,3,FALSE)</f>
        <v>25.06.87 мс</v>
      </c>
      <c r="D32" s="233" t="str">
        <f>VLOOKUP(A32,'пр.взв.'!B34:E161,4,FALSE)</f>
        <v>СФО р.Алтай Д</v>
      </c>
      <c r="E32" s="92"/>
      <c r="F32" s="35"/>
      <c r="G32" s="38" t="s">
        <v>254</v>
      </c>
      <c r="H32" s="50"/>
      <c r="I32" s="96"/>
      <c r="J32" s="92"/>
      <c r="K32" s="92"/>
      <c r="L32" s="96"/>
      <c r="M32" s="100"/>
      <c r="N32" s="102"/>
      <c r="O32" s="102"/>
      <c r="P32" s="83"/>
      <c r="Q32" s="83"/>
      <c r="R32" s="83"/>
    </row>
    <row r="33" spans="1:18" ht="12" customHeight="1">
      <c r="A33" s="231"/>
      <c r="B33" s="234"/>
      <c r="C33" s="234"/>
      <c r="D33" s="234"/>
      <c r="E33" s="37" t="s">
        <v>60</v>
      </c>
      <c r="F33" s="51"/>
      <c r="G33" s="35"/>
      <c r="H33" s="44"/>
      <c r="I33" s="93"/>
      <c r="J33" s="94"/>
      <c r="K33" s="94"/>
      <c r="L33" s="93"/>
      <c r="M33" s="59"/>
      <c r="N33" s="90"/>
      <c r="O33" s="90"/>
      <c r="P33" s="84"/>
      <c r="Q33" s="84"/>
      <c r="R33" s="84"/>
    </row>
    <row r="34" spans="1:18" ht="12" customHeight="1" thickBot="1">
      <c r="A34" s="231">
        <v>62</v>
      </c>
      <c r="B34" s="241" t="e">
        <f>VLOOKUP(A34,'пр.взв.'!B36:C163,2,FALSE)</f>
        <v>#N/A</v>
      </c>
      <c r="C34" s="241" t="e">
        <f>VLOOKUP(A34,'пр.взв.'!B36:G163,3,FALSE)</f>
        <v>#N/A</v>
      </c>
      <c r="D34" s="241" t="e">
        <f>VLOOKUP(A34,'пр.взв.'!B36:E163,4,FALSE)</f>
        <v>#N/A</v>
      </c>
      <c r="E34" s="38"/>
      <c r="F34" s="35"/>
      <c r="G34" s="35"/>
      <c r="H34" s="50"/>
      <c r="I34" s="96"/>
      <c r="J34" s="92"/>
      <c r="K34" s="92"/>
      <c r="L34" s="96"/>
      <c r="M34" s="100"/>
      <c r="N34" s="102"/>
      <c r="O34" s="102"/>
      <c r="P34" s="83"/>
      <c r="Q34" s="83"/>
      <c r="R34" s="83"/>
    </row>
    <row r="35" spans="1:18" ht="12" customHeight="1" thickBot="1">
      <c r="A35" s="232"/>
      <c r="B35" s="242"/>
      <c r="C35" s="242"/>
      <c r="D35" s="242"/>
      <c r="E35" s="35"/>
      <c r="F35" s="35"/>
      <c r="G35" s="35"/>
      <c r="H35" s="44"/>
      <c r="I35" s="93"/>
      <c r="J35" s="94"/>
      <c r="K35" s="94"/>
      <c r="L35" s="93"/>
      <c r="M35" s="74" t="s">
        <v>60</v>
      </c>
      <c r="N35" s="90"/>
      <c r="O35" s="90"/>
      <c r="P35" s="84"/>
      <c r="Q35" s="84"/>
      <c r="R35" s="84"/>
    </row>
    <row r="36" spans="1:18" ht="5.25" customHeight="1" thickBot="1">
      <c r="A36" s="77"/>
      <c r="B36" s="82"/>
      <c r="C36" s="82"/>
      <c r="D36" s="83"/>
      <c r="E36" s="35"/>
      <c r="F36" s="35"/>
      <c r="G36" s="35"/>
      <c r="H36" s="93"/>
      <c r="I36" s="47"/>
      <c r="J36" s="94"/>
      <c r="K36" s="94"/>
      <c r="L36" s="93"/>
      <c r="M36" s="104"/>
      <c r="N36" s="90"/>
      <c r="O36" s="90"/>
      <c r="P36" s="84"/>
      <c r="Q36" s="84"/>
      <c r="R36" s="84"/>
    </row>
    <row r="37" spans="1:18" ht="12" customHeight="1" thickBot="1">
      <c r="A37" s="240">
        <v>4</v>
      </c>
      <c r="B37" s="233" t="str">
        <f>VLOOKUP(A37,'пр.взв.'!B6:G133,2,FALSE)</f>
        <v>Нечаев Дмитрий Николаевич</v>
      </c>
      <c r="C37" s="233" t="str">
        <f>VLOOKUP(A37,'пр.взв.'!B6:G133,3,FALSE)</f>
        <v>07.08.76 мсмк</v>
      </c>
      <c r="D37" s="233" t="str">
        <f>VLOOKUP(A37,'пр.взв.'!B6:G133,4,FALSE)</f>
        <v>ПФО Пермск Краснокамск Д</v>
      </c>
      <c r="E37" s="92"/>
      <c r="F37" s="92"/>
      <c r="G37" s="39"/>
      <c r="H37" s="94"/>
      <c r="I37" s="70"/>
      <c r="J37" s="93"/>
      <c r="K37" s="94"/>
      <c r="L37" s="93"/>
      <c r="M37" s="105" t="s">
        <v>256</v>
      </c>
      <c r="N37" s="90"/>
      <c r="O37" s="90"/>
      <c r="P37" s="84"/>
      <c r="Q37" s="84"/>
      <c r="R37" s="84"/>
    </row>
    <row r="38" spans="1:18" ht="12" customHeight="1">
      <c r="A38" s="231"/>
      <c r="B38" s="234"/>
      <c r="C38" s="234"/>
      <c r="D38" s="234"/>
      <c r="E38" s="37" t="s">
        <v>37</v>
      </c>
      <c r="F38" s="35"/>
      <c r="G38" s="43"/>
      <c r="H38" s="44"/>
      <c r="I38" s="45"/>
      <c r="J38" s="75"/>
      <c r="K38" s="94"/>
      <c r="L38" s="93"/>
      <c r="M38" s="59"/>
      <c r="N38" s="90"/>
      <c r="O38" s="90"/>
      <c r="P38" s="84"/>
      <c r="Q38" s="84"/>
      <c r="R38" s="84"/>
    </row>
    <row r="39" spans="1:18" ht="12" customHeight="1" thickBot="1">
      <c r="A39" s="231">
        <v>36</v>
      </c>
      <c r="B39" s="243" t="str">
        <f>VLOOKUP(A39,'пр.взв.'!B8:G135,2,FALSE)</f>
        <v>Блохин Владимир Александрович</v>
      </c>
      <c r="C39" s="243" t="str">
        <f>VLOOKUP(A39,'пр.взв.'!B8:G135,3,FALSE)</f>
        <v>05.02.83 мс</v>
      </c>
      <c r="D39" s="243" t="str">
        <f>VLOOKUP(A39,'пр.взв.'!B8:G135,4,FALSE)</f>
        <v>ЦФО Рязанская Рязань МО</v>
      </c>
      <c r="E39" s="38" t="s">
        <v>254</v>
      </c>
      <c r="F39" s="49"/>
      <c r="G39" s="35"/>
      <c r="H39" s="50"/>
      <c r="I39" s="47"/>
      <c r="J39" s="93"/>
      <c r="K39" s="94"/>
      <c r="L39" s="93"/>
      <c r="M39" s="59"/>
      <c r="N39" s="90"/>
      <c r="O39" s="90"/>
      <c r="P39" s="84"/>
      <c r="Q39" s="84"/>
      <c r="R39" s="84"/>
    </row>
    <row r="40" spans="1:18" ht="12" customHeight="1" thickBot="1">
      <c r="A40" s="232"/>
      <c r="B40" s="244"/>
      <c r="C40" s="244"/>
      <c r="D40" s="244"/>
      <c r="E40" s="35"/>
      <c r="F40" s="36"/>
      <c r="G40" s="37" t="s">
        <v>50</v>
      </c>
      <c r="H40" s="46"/>
      <c r="I40" s="45"/>
      <c r="J40" s="96"/>
      <c r="K40" s="92"/>
      <c r="L40" s="96"/>
      <c r="M40" s="100"/>
      <c r="N40" s="102"/>
      <c r="O40" s="102"/>
      <c r="P40" s="83"/>
      <c r="Q40" s="83"/>
      <c r="R40" s="83"/>
    </row>
    <row r="41" spans="1:18" ht="12" customHeight="1" thickBot="1">
      <c r="A41" s="240">
        <v>20</v>
      </c>
      <c r="B41" s="233" t="str">
        <f>VLOOKUP(A41,'пр.взв.'!B10:G137,2,FALSE)</f>
        <v>Сергеев Виталий Николаевич</v>
      </c>
      <c r="C41" s="233" t="str">
        <f>VLOOKUP(A41,'пр.взв.'!B10:G137,3,FALSE)</f>
        <v>03.01.83 змс</v>
      </c>
      <c r="D41" s="233" t="str">
        <f>VLOOKUP(A41,'пр.взв.'!B10:G137,4,FALSE)</f>
        <v>Москва Д</v>
      </c>
      <c r="E41" s="92"/>
      <c r="F41" s="35"/>
      <c r="G41" s="38" t="s">
        <v>254</v>
      </c>
      <c r="H41" s="71"/>
      <c r="I41" s="72"/>
      <c r="J41" s="93"/>
      <c r="K41" s="94"/>
      <c r="L41" s="93"/>
      <c r="M41" s="59"/>
      <c r="N41" s="90"/>
      <c r="O41" s="90"/>
      <c r="P41" s="84"/>
      <c r="Q41" s="84"/>
      <c r="R41" s="84"/>
    </row>
    <row r="42" spans="1:18" ht="12" customHeight="1">
      <c r="A42" s="231"/>
      <c r="B42" s="234"/>
      <c r="C42" s="234"/>
      <c r="D42" s="234"/>
      <c r="E42" s="37" t="s">
        <v>50</v>
      </c>
      <c r="F42" s="51"/>
      <c r="G42" s="35"/>
      <c r="H42" s="44"/>
      <c r="I42" s="73"/>
      <c r="J42" s="47"/>
      <c r="K42" s="94"/>
      <c r="L42" s="93"/>
      <c r="M42" s="59"/>
      <c r="N42" s="90"/>
      <c r="O42" s="90"/>
      <c r="P42" s="84"/>
      <c r="Q42" s="84"/>
      <c r="R42" s="84"/>
    </row>
    <row r="43" spans="1:18" ht="12" customHeight="1" thickBot="1">
      <c r="A43" s="231">
        <v>52</v>
      </c>
      <c r="B43" s="241" t="e">
        <f>VLOOKUP(A43,'пр.взв.'!B12:G139,2,FALSE)</f>
        <v>#N/A</v>
      </c>
      <c r="C43" s="241" t="e">
        <f>VLOOKUP(A43,'пр.взв.'!B12:G139,3,FALSE)</f>
        <v>#N/A</v>
      </c>
      <c r="D43" s="241" t="e">
        <f>VLOOKUP(A43,'пр.взв.'!B12:G139,4,FALSE)</f>
        <v>#N/A</v>
      </c>
      <c r="E43" s="38"/>
      <c r="F43" s="35"/>
      <c r="G43" s="35"/>
      <c r="H43" s="50"/>
      <c r="I43" s="73"/>
      <c r="J43" s="47"/>
      <c r="K43" s="94"/>
      <c r="L43" s="93"/>
      <c r="M43" s="59"/>
      <c r="N43" s="90"/>
      <c r="O43" s="90"/>
      <c r="P43" s="84"/>
      <c r="Q43" s="84"/>
      <c r="R43" s="84"/>
    </row>
    <row r="44" spans="1:18" ht="12" customHeight="1" thickBot="1">
      <c r="A44" s="232"/>
      <c r="B44" s="242"/>
      <c r="C44" s="242"/>
      <c r="D44" s="242"/>
      <c r="E44" s="35"/>
      <c r="F44" s="35"/>
      <c r="G44" s="36"/>
      <c r="H44" s="47"/>
      <c r="I44" s="97"/>
      <c r="J44" s="93"/>
      <c r="K44" s="94"/>
      <c r="L44" s="93"/>
      <c r="M44" s="59"/>
      <c r="N44" s="90"/>
      <c r="O44" s="90"/>
      <c r="P44" s="84"/>
      <c r="Q44" s="84"/>
      <c r="R44" s="84"/>
    </row>
    <row r="45" spans="1:18" ht="12" customHeight="1" thickBot="1">
      <c r="A45" s="240">
        <v>12</v>
      </c>
      <c r="B45" s="233" t="str">
        <f>VLOOKUP(A45,'пр.взв.'!B14:G141,2,FALSE)</f>
        <v>Павлов Вячеслав Александрович</v>
      </c>
      <c r="C45" s="233" t="str">
        <f>VLOOKUP(A45,'пр.взв.'!B14:G141,3,FALSE)</f>
        <v>11.07.87 мсмк</v>
      </c>
      <c r="D45" s="233" t="str">
        <f>VLOOKUP(A45,'пр.взв.'!B14:G141,4,FALSE)</f>
        <v>ЮФО Адыгея Майкоп ВС</v>
      </c>
      <c r="E45" s="92"/>
      <c r="F45" s="92"/>
      <c r="G45" s="35"/>
      <c r="H45" s="45"/>
      <c r="I45" s="37" t="s">
        <v>50</v>
      </c>
      <c r="J45" s="98"/>
      <c r="K45" s="94"/>
      <c r="L45" s="93"/>
      <c r="M45" s="59"/>
      <c r="N45" s="90"/>
      <c r="O45" s="90"/>
      <c r="P45" s="84"/>
      <c r="Q45" s="84"/>
      <c r="R45" s="84"/>
    </row>
    <row r="46" spans="1:18" ht="12" customHeight="1" thickBot="1">
      <c r="A46" s="231"/>
      <c r="B46" s="234"/>
      <c r="C46" s="234"/>
      <c r="D46" s="234"/>
      <c r="E46" s="37" t="s">
        <v>42</v>
      </c>
      <c r="F46" s="35"/>
      <c r="G46" s="35"/>
      <c r="H46" s="55"/>
      <c r="I46" s="38" t="s">
        <v>254</v>
      </c>
      <c r="J46" s="93"/>
      <c r="K46" s="59"/>
      <c r="L46" s="93"/>
      <c r="M46" s="59"/>
      <c r="N46" s="90"/>
      <c r="O46" s="90"/>
      <c r="P46" s="84"/>
      <c r="Q46" s="84"/>
      <c r="R46" s="84"/>
    </row>
    <row r="47" spans="1:18" ht="12" customHeight="1" thickBot="1">
      <c r="A47" s="231">
        <v>44</v>
      </c>
      <c r="B47" s="241" t="e">
        <f>VLOOKUP(A47,'пр.взв.'!B16:G143,2,FALSE)</f>
        <v>#N/A</v>
      </c>
      <c r="C47" s="241" t="e">
        <f>VLOOKUP(A47,'пр.взв.'!B16:G143,3,FALSE)</f>
        <v>#N/A</v>
      </c>
      <c r="D47" s="241" t="e">
        <f>VLOOKUP(A47,'пр.взв.'!B16:G143,4,FALSE)</f>
        <v>#N/A</v>
      </c>
      <c r="E47" s="38"/>
      <c r="F47" s="49"/>
      <c r="G47" s="35"/>
      <c r="H47" s="54"/>
      <c r="I47" s="96"/>
      <c r="J47" s="96"/>
      <c r="K47" s="100"/>
      <c r="L47" s="96"/>
      <c r="M47" s="100"/>
      <c r="N47" s="102"/>
      <c r="O47" s="102"/>
      <c r="P47" s="83"/>
      <c r="Q47" s="83"/>
      <c r="R47" s="83"/>
    </row>
    <row r="48" spans="1:18" ht="12" customHeight="1" thickBot="1">
      <c r="A48" s="232"/>
      <c r="B48" s="242"/>
      <c r="C48" s="242"/>
      <c r="D48" s="242"/>
      <c r="E48" s="35"/>
      <c r="F48" s="36"/>
      <c r="G48" s="37" t="s">
        <v>58</v>
      </c>
      <c r="H48" s="56"/>
      <c r="I48" s="93"/>
      <c r="J48" s="93"/>
      <c r="K48" s="59"/>
      <c r="L48" s="93"/>
      <c r="M48" s="59"/>
      <c r="N48" s="90"/>
      <c r="O48" s="90"/>
      <c r="P48" s="84"/>
      <c r="Q48" s="84"/>
      <c r="R48" s="84"/>
    </row>
    <row r="49" spans="1:18" ht="12" customHeight="1" thickBot="1">
      <c r="A49" s="240">
        <v>28</v>
      </c>
      <c r="B49" s="233" t="str">
        <f>VLOOKUP(A49,'пр.взв.'!B18:G145,2,FALSE)</f>
        <v>Завалей Сергей Викторович</v>
      </c>
      <c r="C49" s="233" t="str">
        <f>VLOOKUP(A49,'пр.взв.'!B18:G145,3,FALSE)</f>
        <v>31.12.88 мс</v>
      </c>
      <c r="D49" s="233" t="str">
        <f>VLOOKUP(A49,'пр.взв.'!B18:G145,4,FALSE)</f>
        <v>ДВФО Приморский Владивосток</v>
      </c>
      <c r="E49" s="92"/>
      <c r="F49" s="35"/>
      <c r="G49" s="38" t="s">
        <v>253</v>
      </c>
      <c r="H49" s="50"/>
      <c r="I49" s="96"/>
      <c r="J49" s="96"/>
      <c r="K49" s="100"/>
      <c r="L49" s="96"/>
      <c r="M49" s="100"/>
      <c r="N49" s="102"/>
      <c r="O49" s="102"/>
      <c r="P49" s="83"/>
      <c r="Q49" s="83"/>
      <c r="R49" s="83"/>
    </row>
    <row r="50" spans="1:18" ht="12" customHeight="1">
      <c r="A50" s="231"/>
      <c r="B50" s="234"/>
      <c r="C50" s="234"/>
      <c r="D50" s="234"/>
      <c r="E50" s="37" t="s">
        <v>58</v>
      </c>
      <c r="F50" s="51"/>
      <c r="G50" s="35"/>
      <c r="H50" s="44"/>
      <c r="I50" s="93"/>
      <c r="J50" s="93"/>
      <c r="K50" s="59"/>
      <c r="L50" s="93"/>
      <c r="M50" s="59"/>
      <c r="N50" s="90"/>
      <c r="O50" s="90"/>
      <c r="P50" s="84"/>
      <c r="Q50" s="84"/>
      <c r="R50" s="84"/>
    </row>
    <row r="51" spans="1:18" ht="12" customHeight="1" thickBot="1">
      <c r="A51" s="231">
        <v>60</v>
      </c>
      <c r="B51" s="241" t="e">
        <f>VLOOKUP(A51,'пр.взв.'!B20:G147,2,FALSE)</f>
        <v>#N/A</v>
      </c>
      <c r="C51" s="241" t="e">
        <f>VLOOKUP(A51,'пр.взв.'!B20:G147,3,FALSE)</f>
        <v>#N/A</v>
      </c>
      <c r="D51" s="241" t="e">
        <f>VLOOKUP(A51,'пр.взв.'!B20:G147,4,FALSE)</f>
        <v>#N/A</v>
      </c>
      <c r="E51" s="38"/>
      <c r="F51" s="35"/>
      <c r="G51" s="35"/>
      <c r="H51" s="50"/>
      <c r="I51" s="96"/>
      <c r="J51" s="96"/>
      <c r="K51" s="100"/>
      <c r="L51" s="96"/>
      <c r="M51" s="100"/>
      <c r="N51" s="102"/>
      <c r="O51" s="102"/>
      <c r="P51" s="83"/>
      <c r="Q51" s="83"/>
      <c r="R51" s="83"/>
    </row>
    <row r="52" spans="1:18" ht="12" customHeight="1" thickBot="1">
      <c r="A52" s="232"/>
      <c r="B52" s="242"/>
      <c r="C52" s="242"/>
      <c r="D52" s="242"/>
      <c r="E52" s="35"/>
      <c r="F52" s="35"/>
      <c r="G52" s="35"/>
      <c r="H52" s="44"/>
      <c r="I52" s="93"/>
      <c r="J52" s="93"/>
      <c r="K52" s="37" t="s">
        <v>50</v>
      </c>
      <c r="L52" s="106"/>
      <c r="M52" s="59"/>
      <c r="N52" s="90"/>
      <c r="O52" s="90"/>
      <c r="P52" s="84"/>
      <c r="Q52" s="84"/>
      <c r="R52" s="84"/>
    </row>
    <row r="53" spans="1:18" ht="12" customHeight="1" thickBot="1">
      <c r="A53" s="240">
        <v>8</v>
      </c>
      <c r="B53" s="233" t="str">
        <f>VLOOKUP(A53,'пр.взв.'!B6:G133,2,FALSE)</f>
        <v>Хованский Сергей Александрович</v>
      </c>
      <c r="C53" s="233" t="str">
        <f>VLOOKUP(A53,'пр.взв.'!B6:G133,3,FALSE)</f>
        <v>09.10..81 мс</v>
      </c>
      <c r="D53" s="233" t="str">
        <f>VLOOKUP(A53,'пр.взв.'!B6:G133,4,FALSE)</f>
        <v>ЮФО Краснодарский Лабинск Д</v>
      </c>
      <c r="E53" s="92"/>
      <c r="F53" s="92"/>
      <c r="G53" s="39"/>
      <c r="H53" s="39"/>
      <c r="I53" s="40"/>
      <c r="J53" s="41"/>
      <c r="K53" s="38" t="s">
        <v>255</v>
      </c>
      <c r="L53" s="94"/>
      <c r="M53" s="94"/>
      <c r="N53" s="84"/>
      <c r="O53" s="84"/>
      <c r="P53" s="84"/>
      <c r="Q53" s="84"/>
      <c r="R53" s="84"/>
    </row>
    <row r="54" spans="1:18" ht="12" customHeight="1">
      <c r="A54" s="231"/>
      <c r="B54" s="234"/>
      <c r="C54" s="234"/>
      <c r="D54" s="234"/>
      <c r="E54" s="37" t="s">
        <v>66</v>
      </c>
      <c r="F54" s="35"/>
      <c r="G54" s="43"/>
      <c r="H54" s="44"/>
      <c r="I54" s="45"/>
      <c r="J54" s="46"/>
      <c r="K54" s="59"/>
      <c r="L54" s="94"/>
      <c r="M54" s="94"/>
      <c r="N54" s="84"/>
      <c r="O54" s="84"/>
      <c r="P54" s="84"/>
      <c r="Q54" s="84"/>
      <c r="R54" s="84"/>
    </row>
    <row r="55" spans="1:18" ht="12" customHeight="1" thickBot="1">
      <c r="A55" s="231">
        <v>40</v>
      </c>
      <c r="B55" s="243" t="str">
        <f>VLOOKUP(A55,'пр.взв.'!B24:G151,2,FALSE)</f>
        <v>Сапожников Владимир Сергеевич</v>
      </c>
      <c r="C55" s="243" t="str">
        <f>VLOOKUP(A55,'пр.взв.'!B24:G151,3,FALSE)</f>
        <v>22.05.81 мс</v>
      </c>
      <c r="D55" s="243" t="str">
        <f>VLOOKUP(A55,'пр.взв.'!B24:G151,4,FALSE)</f>
        <v>ЦФО Ярославская Ярославль Д</v>
      </c>
      <c r="E55" s="38" t="s">
        <v>254</v>
      </c>
      <c r="F55" s="49"/>
      <c r="G55" s="35"/>
      <c r="H55" s="50"/>
      <c r="I55" s="47"/>
      <c r="J55" s="45"/>
      <c r="K55" s="100"/>
      <c r="L55" s="92"/>
      <c r="M55" s="92"/>
      <c r="N55" s="83"/>
      <c r="O55" s="83"/>
      <c r="P55" s="83"/>
      <c r="Q55" s="83"/>
      <c r="R55" s="83"/>
    </row>
    <row r="56" spans="1:18" ht="12" customHeight="1" thickBot="1">
      <c r="A56" s="232"/>
      <c r="B56" s="244"/>
      <c r="C56" s="244"/>
      <c r="D56" s="244"/>
      <c r="E56" s="35"/>
      <c r="F56" s="36"/>
      <c r="G56" s="37" t="s">
        <v>66</v>
      </c>
      <c r="H56" s="46"/>
      <c r="I56" s="45"/>
      <c r="J56" s="47"/>
      <c r="K56" s="59"/>
      <c r="L56" s="94"/>
      <c r="M56" s="94"/>
      <c r="N56" s="84"/>
      <c r="O56" s="84"/>
      <c r="P56" s="84"/>
      <c r="Q56" s="84"/>
      <c r="R56" s="84"/>
    </row>
    <row r="57" spans="1:18" ht="12" customHeight="1" thickBot="1">
      <c r="A57" s="240">
        <v>24</v>
      </c>
      <c r="B57" s="233" t="str">
        <f>VLOOKUP(A57,'пр.взв.'!B26:G153,2,FALSE)</f>
        <v>Гребенщиков Кирилл Сергеевич</v>
      </c>
      <c r="C57" s="233" t="str">
        <f>VLOOKUP(A57,'пр.взв.'!B26:G153,3,FALSE)</f>
        <v>09.05.91.кмс</v>
      </c>
      <c r="D57" s="233" t="str">
        <f>VLOOKUP(A57,'пр.взв.'!B26:G153,4,FALSE)</f>
        <v>УФО Свердловская ПР</v>
      </c>
      <c r="E57" s="92"/>
      <c r="F57" s="35"/>
      <c r="G57" s="38" t="s">
        <v>255</v>
      </c>
      <c r="H57" s="52"/>
      <c r="I57" s="46"/>
      <c r="J57" s="47"/>
      <c r="K57" s="59"/>
      <c r="L57" s="94"/>
      <c r="M57" s="94"/>
      <c r="N57" s="84"/>
      <c r="O57" s="84"/>
      <c r="P57" s="84"/>
      <c r="Q57" s="84"/>
      <c r="R57" s="84"/>
    </row>
    <row r="58" spans="1:18" ht="12" customHeight="1">
      <c r="A58" s="231"/>
      <c r="B58" s="234"/>
      <c r="C58" s="234"/>
      <c r="D58" s="234"/>
      <c r="E58" s="37" t="s">
        <v>54</v>
      </c>
      <c r="F58" s="51"/>
      <c r="G58" s="35"/>
      <c r="H58" s="53"/>
      <c r="I58" s="47"/>
      <c r="J58" s="46"/>
      <c r="K58" s="59"/>
      <c r="L58" s="94"/>
      <c r="M58" s="94"/>
      <c r="N58" s="84"/>
      <c r="O58" s="84"/>
      <c r="P58" s="84"/>
      <c r="Q58" s="84"/>
      <c r="R58" s="84"/>
    </row>
    <row r="59" spans="1:18" ht="12" customHeight="1" thickBot="1">
      <c r="A59" s="231">
        <v>56</v>
      </c>
      <c r="B59" s="241" t="e">
        <f>VLOOKUP(A59,'пр.взв.'!B28:G155,2,FALSE)</f>
        <v>#N/A</v>
      </c>
      <c r="C59" s="241" t="e">
        <f>VLOOKUP(A59,'пр.взв.'!B28:G155,3,FALSE)</f>
        <v>#N/A</v>
      </c>
      <c r="D59" s="241" t="e">
        <f>VLOOKUP(A59,'пр.взв.'!B28:G155,4,FALSE)</f>
        <v>#N/A</v>
      </c>
      <c r="E59" s="38"/>
      <c r="F59" s="35"/>
      <c r="G59" s="35"/>
      <c r="H59" s="54"/>
      <c r="I59" s="47"/>
      <c r="J59" s="45"/>
      <c r="K59" s="100"/>
      <c r="L59" s="92"/>
      <c r="M59" s="92"/>
      <c r="N59" s="83"/>
      <c r="O59" s="83"/>
      <c r="P59" s="83"/>
      <c r="Q59" s="83"/>
      <c r="R59" s="83"/>
    </row>
    <row r="60" spans="1:18" ht="12" customHeight="1" thickBot="1">
      <c r="A60" s="232"/>
      <c r="B60" s="242"/>
      <c r="C60" s="242"/>
      <c r="D60" s="242"/>
      <c r="E60" s="35"/>
      <c r="F60" s="35"/>
      <c r="G60" s="36"/>
      <c r="H60" s="47"/>
      <c r="I60" s="37" t="s">
        <v>66</v>
      </c>
      <c r="J60" s="57"/>
      <c r="K60" s="59"/>
      <c r="L60" s="94"/>
      <c r="M60" s="94"/>
      <c r="N60" s="84"/>
      <c r="O60" s="84"/>
      <c r="P60" s="84"/>
      <c r="Q60" s="84"/>
      <c r="R60" s="84"/>
    </row>
    <row r="61" spans="1:18" ht="12" customHeight="1" thickBot="1">
      <c r="A61" s="240">
        <v>16</v>
      </c>
      <c r="B61" s="233" t="str">
        <f>VLOOKUP(A61,'пр.взв.'!B30:G157,2,FALSE)</f>
        <v>Устян Сергей Павликович</v>
      </c>
      <c r="C61" s="233" t="str">
        <f>VLOOKUP(A61,'пр.взв.'!B30:G157,3,FALSE)</f>
        <v>28.11.89 кмс</v>
      </c>
      <c r="D61" s="233" t="str">
        <f>VLOOKUP(A61,'пр.взв.'!B30:G157,4,FALSE)</f>
        <v>С.Петербург ПР</v>
      </c>
      <c r="E61" s="92"/>
      <c r="F61" s="92"/>
      <c r="G61" s="35"/>
      <c r="H61" s="45"/>
      <c r="I61" s="38" t="s">
        <v>253</v>
      </c>
      <c r="J61" s="47"/>
      <c r="K61" s="94"/>
      <c r="L61" s="94"/>
      <c r="M61" s="94"/>
      <c r="N61" s="84"/>
      <c r="O61" s="84"/>
      <c r="P61" s="84"/>
      <c r="Q61" s="84"/>
      <c r="R61" s="84"/>
    </row>
    <row r="62" spans="1:18" ht="12" customHeight="1">
      <c r="A62" s="231"/>
      <c r="B62" s="234"/>
      <c r="C62" s="234"/>
      <c r="D62" s="234"/>
      <c r="E62" s="37" t="s">
        <v>46</v>
      </c>
      <c r="F62" s="35"/>
      <c r="G62" s="35"/>
      <c r="H62" s="55"/>
      <c r="I62" s="93"/>
      <c r="J62" s="94"/>
      <c r="K62" s="94"/>
      <c r="L62" s="94"/>
      <c r="M62" s="94"/>
      <c r="N62" s="84"/>
      <c r="O62" s="84"/>
      <c r="P62" s="84"/>
      <c r="Q62" s="84"/>
      <c r="R62" s="84"/>
    </row>
    <row r="63" spans="1:9" ht="12" customHeight="1" thickBot="1">
      <c r="A63" s="231">
        <v>48</v>
      </c>
      <c r="B63" s="241" t="e">
        <f>VLOOKUP(A63,'пр.взв.'!B32:G159,2,FALSE)</f>
        <v>#N/A</v>
      </c>
      <c r="C63" s="241" t="e">
        <f>VLOOKUP(A63,'пр.взв.'!B32:G159,3,FALSE)</f>
        <v>#N/A</v>
      </c>
      <c r="D63" s="241" t="e">
        <f>VLOOKUP(A63,'пр.взв.'!B32:G159,4,FALSE)</f>
        <v>#N/A</v>
      </c>
      <c r="E63" s="38"/>
      <c r="F63" s="49"/>
      <c r="G63" s="35"/>
      <c r="H63" s="54"/>
      <c r="I63" s="96"/>
    </row>
    <row r="64" spans="1:18" ht="12" customHeight="1" thickBot="1">
      <c r="A64" s="232"/>
      <c r="B64" s="242"/>
      <c r="C64" s="242"/>
      <c r="D64" s="242"/>
      <c r="E64" s="35"/>
      <c r="F64" s="36"/>
      <c r="G64" s="37" t="s">
        <v>46</v>
      </c>
      <c r="H64" s="56"/>
      <c r="I64" s="93"/>
      <c r="J64" s="114" t="str">
        <f>HYPERLINK('[1]реквизиты'!$A$6)</f>
        <v>Гл. судья, судья МК</v>
      </c>
      <c r="L64" s="25"/>
      <c r="M64" s="115"/>
      <c r="N64" s="115"/>
      <c r="O64" s="115"/>
      <c r="P64" s="117" t="str">
        <f>HYPERLINK('[1]реквизиты'!$G$6)</f>
        <v>Р.М. Бабоян</v>
      </c>
      <c r="Q64" s="25"/>
      <c r="R64" s="84"/>
    </row>
    <row r="65" spans="1:18" ht="12" customHeight="1" thickBot="1">
      <c r="A65" s="240">
        <v>32</v>
      </c>
      <c r="B65" s="233" t="str">
        <f>VLOOKUP(A65,'пр.взв.'!B34:G161,2,FALSE)</f>
        <v>Баранов Сергей Борисович</v>
      </c>
      <c r="C65" s="233" t="str">
        <f>VLOOKUP(A65,'пр.взв.'!B34:G161,3,FALSE)</f>
        <v>27.07.86 кмс</v>
      </c>
      <c r="D65" s="233" t="str">
        <f>VLOOKUP(A65,'пр.взв.'!B34:G161,4,FALSE)</f>
        <v>ЦФО Липецкая  ипецк ЛОК</v>
      </c>
      <c r="E65" s="92"/>
      <c r="F65" s="35"/>
      <c r="G65" s="38" t="s">
        <v>255</v>
      </c>
      <c r="H65" s="50"/>
      <c r="I65" s="96"/>
      <c r="J65" s="25"/>
      <c r="L65" s="25"/>
      <c r="M65" s="115"/>
      <c r="N65" s="115"/>
      <c r="O65" s="115"/>
      <c r="P65" s="118" t="str">
        <f>HYPERLINK('[1]реквизиты'!$G$7)</f>
        <v>/ г. Армавир /</v>
      </c>
      <c r="Q65" s="25"/>
      <c r="R65" s="83"/>
    </row>
    <row r="66" spans="1:18" ht="12" customHeight="1">
      <c r="A66" s="231"/>
      <c r="B66" s="234"/>
      <c r="C66" s="234"/>
      <c r="D66" s="234"/>
      <c r="E66" s="37" t="s">
        <v>62</v>
      </c>
      <c r="F66" s="51"/>
      <c r="G66" s="35"/>
      <c r="H66" s="44"/>
      <c r="I66" s="93"/>
      <c r="J66" s="25"/>
      <c r="L66" s="25"/>
      <c r="M66" s="115"/>
      <c r="N66" s="115"/>
      <c r="O66" s="115"/>
      <c r="P66" s="25"/>
      <c r="Q66" s="25"/>
      <c r="R66" s="84"/>
    </row>
    <row r="67" spans="1:18" ht="12" customHeight="1" thickBot="1">
      <c r="A67" s="231">
        <v>64</v>
      </c>
      <c r="B67" s="241" t="e">
        <f>VLOOKUP(A67,'пр.взв.'!B36:G163,2,FALSE)</f>
        <v>#N/A</v>
      </c>
      <c r="C67" s="241" t="e">
        <f>VLOOKUP(A67,'пр.взв.'!B36:G163,3,FALSE)</f>
        <v>#N/A</v>
      </c>
      <c r="D67" s="241" t="e">
        <f>VLOOKUP(A67,'пр.взв.'!B36:G163,4,FALSE)</f>
        <v>#N/A</v>
      </c>
      <c r="E67" s="38"/>
      <c r="F67" s="35"/>
      <c r="G67" s="35"/>
      <c r="H67" s="26">
        <f>HYPERLINK('[1]реквизиты'!$A$20)</f>
      </c>
      <c r="I67" s="30"/>
      <c r="J67" s="114" t="str">
        <f>HYPERLINK('[1]реквизиты'!$A$8)</f>
        <v>Гл. секретарь, судья МК</v>
      </c>
      <c r="L67" s="25"/>
      <c r="M67" s="115"/>
      <c r="N67" s="115"/>
      <c r="O67" s="115"/>
      <c r="P67" s="117" t="str">
        <f>HYPERLINK('[1]реквизиты'!$G$8)</f>
        <v>Р.М. Закиров</v>
      </c>
      <c r="Q67" s="25"/>
      <c r="R67" s="84"/>
    </row>
    <row r="68" spans="1:18" ht="12" customHeight="1" thickBot="1">
      <c r="A68" s="232"/>
      <c r="B68" s="242"/>
      <c r="C68" s="242"/>
      <c r="D68" s="242"/>
      <c r="E68" s="35"/>
      <c r="F68" s="35"/>
      <c r="G68" s="35"/>
      <c r="H68" s="44"/>
      <c r="I68" s="93"/>
      <c r="J68" s="94"/>
      <c r="K68" s="25"/>
      <c r="L68" s="25"/>
      <c r="M68" s="25"/>
      <c r="N68" s="115"/>
      <c r="O68" s="115"/>
      <c r="P68" s="118" t="str">
        <f>HYPERLINK('[1]реквизиты'!$G$9)</f>
        <v>/  г. Пермь /</v>
      </c>
      <c r="Q68" s="25"/>
      <c r="R68" s="83"/>
    </row>
    <row r="69" spans="1:18" ht="6.75" customHeight="1">
      <c r="A69" s="83"/>
      <c r="B69" s="83"/>
      <c r="C69" s="83"/>
      <c r="D69" s="83"/>
      <c r="E69" s="83"/>
      <c r="F69" s="83"/>
      <c r="G69" s="83"/>
      <c r="H69" s="83"/>
      <c r="I69" s="83"/>
      <c r="J69" s="102"/>
      <c r="K69" s="102"/>
      <c r="L69" s="102"/>
      <c r="M69" s="102"/>
      <c r="N69" s="102"/>
      <c r="O69" s="102"/>
      <c r="P69" s="102"/>
      <c r="Q69" s="102"/>
      <c r="R69" s="83"/>
    </row>
    <row r="70" spans="1:18" ht="12" customHeight="1">
      <c r="A70" s="83"/>
      <c r="B70" s="83"/>
      <c r="C70" s="83"/>
      <c r="D70" s="83"/>
      <c r="E70" s="83"/>
      <c r="F70" s="83"/>
      <c r="G70" s="83"/>
      <c r="H70" s="27">
        <f>HYPERLINK('[1]реквизиты'!$A$22)</f>
      </c>
      <c r="I70" s="30"/>
      <c r="J70" s="30"/>
      <c r="K70" s="30"/>
      <c r="L70" s="90"/>
      <c r="M70" s="90"/>
      <c r="N70" s="90"/>
      <c r="O70" s="90"/>
      <c r="P70" s="90"/>
      <c r="Q70" s="27">
        <f>HYPERLINK('[1]реквизиты'!$G$22)</f>
      </c>
      <c r="R70" s="84"/>
    </row>
    <row r="71" spans="1:18" ht="12" customHeight="1">
      <c r="A71" s="84"/>
      <c r="B71" s="84"/>
      <c r="C71" s="84"/>
      <c r="D71" s="84"/>
      <c r="E71" s="84"/>
      <c r="F71" s="84"/>
      <c r="G71" s="84"/>
      <c r="H71" s="84"/>
      <c r="I71" s="84"/>
      <c r="J71" s="90"/>
      <c r="K71" s="90"/>
      <c r="L71" s="90"/>
      <c r="M71" s="90"/>
      <c r="N71" s="90"/>
      <c r="O71" s="90"/>
      <c r="P71" s="28">
        <f>HYPERLINK('[1]реквизиты'!$G$23)</f>
      </c>
      <c r="Q71" s="102"/>
      <c r="R71" s="83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PageLayoutView="0" workbookViewId="0" topLeftCell="A1">
      <selection activeCell="S68" sqref="A1:S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177" t="s">
        <v>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13"/>
      <c r="T1" s="113"/>
      <c r="U1" s="113"/>
      <c r="V1" s="113"/>
      <c r="W1" s="113"/>
      <c r="X1" s="113"/>
    </row>
    <row r="2" spans="2:18" ht="16.5" customHeight="1" thickBot="1">
      <c r="B2" s="79"/>
      <c r="C2" s="237" t="s">
        <v>31</v>
      </c>
      <c r="D2" s="237"/>
      <c r="E2" s="237"/>
      <c r="F2" s="237"/>
      <c r="G2" s="237"/>
      <c r="H2" s="286"/>
      <c r="I2" s="264" t="str">
        <f>HYPERLINK('[1]реквизиты'!$A$2)</f>
        <v>Чемпионат России по самбо среди мужчин</v>
      </c>
      <c r="J2" s="265"/>
      <c r="K2" s="265"/>
      <c r="L2" s="265"/>
      <c r="M2" s="265"/>
      <c r="N2" s="265"/>
      <c r="O2" s="265"/>
      <c r="P2" s="265"/>
      <c r="Q2" s="265"/>
      <c r="R2" s="266"/>
    </row>
    <row r="3" spans="1:20" ht="10.5" customHeight="1" thickBot="1">
      <c r="A3" s="107"/>
      <c r="B3" s="107"/>
      <c r="C3" s="91"/>
      <c r="D3" s="34"/>
      <c r="E3" s="256" t="str">
        <f>HYPERLINK('[1]реквизиты'!$A$3)</f>
        <v>4-7  марта  2010 г.  г. Ярославль</v>
      </c>
      <c r="F3" s="257"/>
      <c r="G3" s="257"/>
      <c r="H3" s="257"/>
      <c r="I3" s="257"/>
      <c r="J3" s="257"/>
      <c r="K3" s="257"/>
      <c r="L3" s="257"/>
      <c r="M3" s="257"/>
      <c r="N3" s="257"/>
      <c r="O3" s="83"/>
      <c r="P3" s="258" t="str">
        <f>HYPERLINK('пр.взв.'!F3)</f>
        <v>в.к. 62   кг</v>
      </c>
      <c r="Q3" s="259"/>
      <c r="R3" s="260"/>
      <c r="S3" s="76"/>
      <c r="T3" s="76"/>
    </row>
    <row r="4" spans="1:18" ht="12" customHeight="1" thickBot="1">
      <c r="A4" s="240">
        <v>1</v>
      </c>
      <c r="B4" s="246" t="str">
        <f>VLOOKUP(A4,'пр.взв.'!B6:C133,2,FALSE)</f>
        <v>Селиков Алексей Александрович</v>
      </c>
      <c r="C4" s="246" t="str">
        <f>VLOOKUP(A4,'пр.взв.'!B6:G133,3,FALSE)</f>
        <v>01.06.87 мс</v>
      </c>
      <c r="D4" s="246" t="str">
        <f>VLOOKUP(A4,'пр.взв.'!B6:E133,4,FALSE)</f>
        <v>УФО Свердловская   ПР</v>
      </c>
      <c r="E4" s="92"/>
      <c r="F4" s="92"/>
      <c r="G4" s="39"/>
      <c r="H4" s="78" t="s">
        <v>10</v>
      </c>
      <c r="I4" s="70"/>
      <c r="J4" s="93"/>
      <c r="K4" s="94"/>
      <c r="L4" s="94"/>
      <c r="M4" s="94"/>
      <c r="N4" s="84"/>
      <c r="O4" s="80"/>
      <c r="P4" s="261"/>
      <c r="Q4" s="262"/>
      <c r="R4" s="263"/>
    </row>
    <row r="5" spans="1:18" ht="12" customHeight="1">
      <c r="A5" s="231"/>
      <c r="B5" s="247"/>
      <c r="C5" s="247"/>
      <c r="D5" s="247"/>
      <c r="E5" s="37" t="s">
        <v>63</v>
      </c>
      <c r="F5" s="35"/>
      <c r="G5" s="43"/>
      <c r="H5" s="44"/>
      <c r="I5" s="45"/>
      <c r="J5" s="75"/>
      <c r="K5" s="94"/>
      <c r="L5" s="94"/>
      <c r="M5" s="94"/>
      <c r="N5" s="84"/>
      <c r="O5" s="84"/>
      <c r="P5" s="84"/>
      <c r="Q5" s="84"/>
      <c r="R5" s="84"/>
    </row>
    <row r="6" spans="1:18" ht="12" customHeight="1" thickBot="1">
      <c r="A6" s="231">
        <v>33</v>
      </c>
      <c r="B6" s="234" t="str">
        <f>VLOOKUP(A6,'пр.взв.'!B8:C135,2,FALSE)</f>
        <v>Викторов Роман Александрович</v>
      </c>
      <c r="C6" s="234" t="str">
        <f>VLOOKUP(A6,'пр.взв.'!B8:G135,3,FALSE)</f>
        <v>14.01.84 мс</v>
      </c>
      <c r="D6" s="234" t="str">
        <f>VLOOKUP(A6,'пр.взв.'!B8:E135,4,FALSE)</f>
        <v>ЦФО Ярославская Ярославль Д</v>
      </c>
      <c r="E6" s="38" t="s">
        <v>252</v>
      </c>
      <c r="F6" s="49"/>
      <c r="G6" s="35"/>
      <c r="H6" s="50"/>
      <c r="I6" s="47"/>
      <c r="J6" s="93"/>
      <c r="K6" s="94"/>
      <c r="L6" s="13"/>
      <c r="M6" s="40"/>
      <c r="N6" s="144"/>
      <c r="O6" s="144"/>
      <c r="P6" s="144"/>
      <c r="Q6" s="279" t="s">
        <v>26</v>
      </c>
      <c r="R6" s="279"/>
    </row>
    <row r="7" spans="1:18" ht="12" customHeight="1" thickBot="1">
      <c r="A7" s="232"/>
      <c r="B7" s="247"/>
      <c r="C7" s="247"/>
      <c r="D7" s="247"/>
      <c r="E7" s="35"/>
      <c r="F7" s="36"/>
      <c r="G7" s="37" t="s">
        <v>47</v>
      </c>
      <c r="H7" s="46"/>
      <c r="I7" s="45"/>
      <c r="J7" s="96"/>
      <c r="K7" s="92"/>
      <c r="L7" s="101"/>
      <c r="M7" s="40"/>
      <c r="N7" s="144"/>
      <c r="O7" s="144"/>
      <c r="P7" s="144"/>
      <c r="Q7" s="279"/>
      <c r="R7" s="279"/>
    </row>
    <row r="8" spans="1:18" ht="12" customHeight="1" thickBot="1">
      <c r="A8" s="240">
        <v>17</v>
      </c>
      <c r="B8" s="246" t="str">
        <f>VLOOKUP(A8,'пр.взв.'!B10:C137,2,FALSE)</f>
        <v>Мацков Владислав Игоревич</v>
      </c>
      <c r="C8" s="246" t="str">
        <f>VLOOKUP(A8,'пр.взв.'!B10:G137,3,FALSE)</f>
        <v>26.06.88 мс</v>
      </c>
      <c r="D8" s="246" t="str">
        <f>VLOOKUP(A8,'пр.взв.'!B10:E137,4,FALSE)</f>
        <v>ЦФО Московская Дмитров Д</v>
      </c>
      <c r="E8" s="92"/>
      <c r="F8" s="35"/>
      <c r="G8" s="38" t="s">
        <v>253</v>
      </c>
      <c r="H8" s="71"/>
      <c r="I8" s="72"/>
      <c r="J8" s="93"/>
      <c r="K8" s="94"/>
      <c r="L8" s="81"/>
      <c r="M8" s="45"/>
      <c r="N8" s="40">
        <v>25</v>
      </c>
      <c r="O8" s="146"/>
      <c r="P8" s="40"/>
      <c r="Q8" s="41"/>
      <c r="R8" s="42"/>
    </row>
    <row r="9" spans="1:18" ht="12" customHeight="1">
      <c r="A9" s="231"/>
      <c r="B9" s="247"/>
      <c r="C9" s="247"/>
      <c r="D9" s="247"/>
      <c r="E9" s="37" t="s">
        <v>47</v>
      </c>
      <c r="F9" s="51"/>
      <c r="G9" s="35"/>
      <c r="H9" s="44"/>
      <c r="I9" s="73"/>
      <c r="J9" s="47"/>
      <c r="K9" s="94"/>
      <c r="L9" s="99"/>
      <c r="M9" s="47"/>
      <c r="N9" s="145"/>
      <c r="O9" s="41"/>
      <c r="P9" s="144"/>
      <c r="Q9" s="144"/>
      <c r="R9" s="48"/>
    </row>
    <row r="10" spans="1:18" ht="12" customHeight="1" thickBot="1">
      <c r="A10" s="231">
        <v>49</v>
      </c>
      <c r="B10" s="250" t="e">
        <f>VLOOKUP(A10,'пр.взв.'!B12:C139,2,FALSE)</f>
        <v>#N/A</v>
      </c>
      <c r="C10" s="250" t="e">
        <f>VLOOKUP(A10,'пр.взв.'!B12:G139,3,FALSE)</f>
        <v>#N/A</v>
      </c>
      <c r="D10" s="250" t="e">
        <f>VLOOKUP(A10,'пр.взв.'!B12:E139,4,FALSE)</f>
        <v>#N/A</v>
      </c>
      <c r="E10" s="38"/>
      <c r="F10" s="35"/>
      <c r="G10" s="35"/>
      <c r="H10" s="50"/>
      <c r="I10" s="73"/>
      <c r="J10" s="47"/>
      <c r="K10" s="94"/>
      <c r="L10" s="99"/>
      <c r="M10" s="45"/>
      <c r="N10" s="55"/>
      <c r="O10" s="40">
        <v>25</v>
      </c>
      <c r="P10" s="144"/>
      <c r="Q10" s="144"/>
      <c r="R10" s="48"/>
    </row>
    <row r="11" spans="1:18" ht="12" customHeight="1" thickBot="1">
      <c r="A11" s="232"/>
      <c r="B11" s="251"/>
      <c r="C11" s="251"/>
      <c r="D11" s="251"/>
      <c r="E11" s="35"/>
      <c r="F11" s="35"/>
      <c r="G11" s="36"/>
      <c r="H11" s="47"/>
      <c r="I11" s="97"/>
      <c r="J11" s="93"/>
      <c r="K11" s="94"/>
      <c r="L11" s="99"/>
      <c r="M11" s="144"/>
      <c r="N11" s="56">
        <v>17</v>
      </c>
      <c r="O11" s="148" t="s">
        <v>254</v>
      </c>
      <c r="P11" s="144"/>
      <c r="Q11" s="144"/>
      <c r="R11" s="94"/>
    </row>
    <row r="12" spans="1:18" ht="12" customHeight="1" thickBot="1">
      <c r="A12" s="240">
        <v>9</v>
      </c>
      <c r="B12" s="246" t="str">
        <f>VLOOKUP(A12,'пр.взв.'!B14:C141,2,FALSE)</f>
        <v>Гильванов Дамир Тагирович</v>
      </c>
      <c r="C12" s="246" t="str">
        <f>VLOOKUP(A12,'пр.взв.'!B14:G141,3,FALSE)</f>
        <v>15.02.76 змс</v>
      </c>
      <c r="D12" s="246" t="str">
        <f>VLOOKUP(A12,'пр.взв.'!B14:E141,4,FALSE)</f>
        <v>СФО Кемеровская Новокузнецк Д</v>
      </c>
      <c r="E12" s="92"/>
      <c r="F12" s="92"/>
      <c r="G12" s="35"/>
      <c r="H12" s="45"/>
      <c r="I12" s="37" t="s">
        <v>39</v>
      </c>
      <c r="J12" s="98"/>
      <c r="K12" s="93"/>
      <c r="L12" s="99"/>
      <c r="M12" s="144"/>
      <c r="N12" s="144"/>
      <c r="O12" s="53"/>
      <c r="P12" s="40">
        <v>21</v>
      </c>
      <c r="Q12" s="144"/>
      <c r="R12" s="93"/>
    </row>
    <row r="13" spans="1:18" ht="12" customHeight="1" thickBot="1">
      <c r="A13" s="231"/>
      <c r="B13" s="247"/>
      <c r="C13" s="247"/>
      <c r="D13" s="247"/>
      <c r="E13" s="37" t="s">
        <v>39</v>
      </c>
      <c r="F13" s="35"/>
      <c r="G13" s="35"/>
      <c r="H13" s="55"/>
      <c r="I13" s="38" t="s">
        <v>254</v>
      </c>
      <c r="J13" s="93"/>
      <c r="K13" s="59"/>
      <c r="L13" s="81"/>
      <c r="M13" s="144"/>
      <c r="N13" s="47"/>
      <c r="O13" s="149">
        <v>21</v>
      </c>
      <c r="P13" s="150" t="s">
        <v>254</v>
      </c>
      <c r="Q13" s="151"/>
      <c r="R13" s="48"/>
    </row>
    <row r="14" spans="1:19" ht="12" customHeight="1" thickBot="1">
      <c r="A14" s="231">
        <v>41</v>
      </c>
      <c r="B14" s="250" t="e">
        <f>VLOOKUP(A14,'пр.взв.'!B16:C143,2,FALSE)</f>
        <v>#N/A</v>
      </c>
      <c r="C14" s="250" t="e">
        <f>VLOOKUP(A14,'пр.взв.'!B16:G143,3,FALSE)</f>
        <v>#N/A</v>
      </c>
      <c r="D14" s="250" t="e">
        <f>VLOOKUP(A14,'пр.взв.'!B16:E143,4,FALSE)</f>
        <v>#N/A</v>
      </c>
      <c r="E14" s="38"/>
      <c r="F14" s="49"/>
      <c r="G14" s="35"/>
      <c r="H14" s="54"/>
      <c r="I14" s="96"/>
      <c r="J14" s="96"/>
      <c r="K14" s="100"/>
      <c r="L14" s="101"/>
      <c r="M14" s="40">
        <v>7</v>
      </c>
      <c r="N14" s="144"/>
      <c r="O14" s="144"/>
      <c r="P14" s="44"/>
      <c r="Q14" s="151"/>
      <c r="R14" s="48"/>
      <c r="S14" s="12"/>
    </row>
    <row r="15" spans="1:19" ht="12" customHeight="1" thickBot="1">
      <c r="A15" s="232"/>
      <c r="B15" s="251"/>
      <c r="C15" s="251"/>
      <c r="D15" s="251"/>
      <c r="E15" s="35"/>
      <c r="F15" s="36"/>
      <c r="G15" s="37" t="s">
        <v>39</v>
      </c>
      <c r="H15" s="56"/>
      <c r="I15" s="93"/>
      <c r="J15" s="93"/>
      <c r="K15" s="59"/>
      <c r="L15" s="81"/>
      <c r="M15" s="145"/>
      <c r="N15" s="40">
        <v>23</v>
      </c>
      <c r="O15" s="41"/>
      <c r="P15" s="48"/>
      <c r="Q15" s="73">
        <v>19</v>
      </c>
      <c r="R15" s="48"/>
      <c r="S15" s="12"/>
    </row>
    <row r="16" spans="1:21" ht="12" customHeight="1" thickBot="1">
      <c r="A16" s="240">
        <v>25</v>
      </c>
      <c r="B16" s="246" t="str">
        <f>VLOOKUP(A16,'пр.взв.'!B18:C145,2,FALSE)</f>
        <v>Егоров Геннадий Петрович</v>
      </c>
      <c r="C16" s="246" t="str">
        <f>VLOOKUP(A16,'пр.взв.'!B18:G145,3,FALSE)</f>
        <v>03.06.87 мсмк</v>
      </c>
      <c r="D16" s="246" t="str">
        <f>VLOOKUP(A16,'пр.взв.'!B18:E145,4,FALSE)</f>
        <v>ПФО Чувашская Р Чебоксары ПР</v>
      </c>
      <c r="E16" s="92"/>
      <c r="F16" s="35"/>
      <c r="G16" s="38" t="s">
        <v>254</v>
      </c>
      <c r="H16" s="50"/>
      <c r="I16" s="96"/>
      <c r="J16" s="96"/>
      <c r="K16" s="100"/>
      <c r="L16" s="101"/>
      <c r="M16" s="55"/>
      <c r="N16" s="145" t="s">
        <v>254</v>
      </c>
      <c r="O16" s="41"/>
      <c r="P16" s="44"/>
      <c r="Q16" s="152" t="s">
        <v>256</v>
      </c>
      <c r="R16" s="94"/>
      <c r="S16" s="12"/>
      <c r="T16" s="12"/>
      <c r="U16" s="12"/>
    </row>
    <row r="17" spans="1:21" ht="12" customHeight="1">
      <c r="A17" s="231"/>
      <c r="B17" s="247"/>
      <c r="C17" s="247"/>
      <c r="D17" s="247"/>
      <c r="E17" s="37" t="s">
        <v>55</v>
      </c>
      <c r="F17" s="51"/>
      <c r="G17" s="35"/>
      <c r="H17" s="44"/>
      <c r="I17" s="93"/>
      <c r="J17" s="93"/>
      <c r="K17" s="59"/>
      <c r="L17" s="99"/>
      <c r="M17" s="147">
        <v>23</v>
      </c>
      <c r="N17" s="55"/>
      <c r="O17" s="40">
        <v>23</v>
      </c>
      <c r="P17" s="44"/>
      <c r="Q17" s="153"/>
      <c r="R17" s="94"/>
      <c r="S17" s="12"/>
      <c r="T17" s="12"/>
      <c r="U17" s="12"/>
    </row>
    <row r="18" spans="1:21" ht="12" customHeight="1" thickBot="1">
      <c r="A18" s="231">
        <v>57</v>
      </c>
      <c r="B18" s="250" t="e">
        <f>VLOOKUP(A18,'пр.взв.'!B20:C147,2,FALSE)</f>
        <v>#N/A</v>
      </c>
      <c r="C18" s="250" t="e">
        <f>VLOOKUP(A18,'пр.взв.'!B20:G147,3,FALSE)</f>
        <v>#N/A</v>
      </c>
      <c r="D18" s="250" t="e">
        <f>VLOOKUP(A18,'пр.взв.'!B20:E147,4,FALSE)</f>
        <v>#N/A</v>
      </c>
      <c r="E18" s="38"/>
      <c r="F18" s="35"/>
      <c r="G18" s="35"/>
      <c r="H18" s="50"/>
      <c r="I18" s="96"/>
      <c r="J18" s="96"/>
      <c r="K18" s="100"/>
      <c r="L18" s="101"/>
      <c r="M18" s="146"/>
      <c r="N18" s="56">
        <v>31</v>
      </c>
      <c r="O18" s="148"/>
      <c r="P18" s="44"/>
      <c r="Q18" s="153"/>
      <c r="R18" s="94"/>
      <c r="S18" s="12"/>
      <c r="T18" s="12"/>
      <c r="U18" s="12"/>
    </row>
    <row r="19" spans="1:21" ht="12" customHeight="1" thickBot="1">
      <c r="A19" s="232"/>
      <c r="B19" s="251"/>
      <c r="C19" s="251"/>
      <c r="D19" s="251"/>
      <c r="E19" s="35"/>
      <c r="F19" s="35"/>
      <c r="G19" s="35"/>
      <c r="H19" s="44"/>
      <c r="I19" s="93"/>
      <c r="J19" s="93"/>
      <c r="K19" s="37" t="s">
        <v>39</v>
      </c>
      <c r="L19" s="108"/>
      <c r="M19" s="144"/>
      <c r="N19" s="144"/>
      <c r="O19" s="53"/>
      <c r="P19" s="159">
        <v>19</v>
      </c>
      <c r="Q19" s="153"/>
      <c r="R19" s="109">
        <v>20</v>
      </c>
      <c r="S19" s="12"/>
      <c r="T19" s="12"/>
      <c r="U19" s="12"/>
    </row>
    <row r="20" spans="1:21" ht="12" customHeight="1" thickBot="1">
      <c r="A20" s="240">
        <v>5</v>
      </c>
      <c r="B20" s="246" t="str">
        <f>VLOOKUP(A20,'пр.взв.'!B6:C133,2,FALSE)</f>
        <v>Шкоров Василий Александрович</v>
      </c>
      <c r="C20" s="246" t="str">
        <f>VLOOKUP(A20,'пр.взв.'!B6:G133,3,FALSE)</f>
        <v>24.10.89 кмс</v>
      </c>
      <c r="D20" s="246" t="str">
        <f>VLOOKUP(A20,'пр.взв.'!B6:G133,4,FALSE)</f>
        <v>Москва </v>
      </c>
      <c r="E20" s="92"/>
      <c r="F20" s="92"/>
      <c r="G20" s="39"/>
      <c r="H20" s="39"/>
      <c r="I20" s="40"/>
      <c r="J20" s="41"/>
      <c r="K20" s="38" t="s">
        <v>254</v>
      </c>
      <c r="L20" s="19"/>
      <c r="M20" s="46"/>
      <c r="N20" s="47"/>
      <c r="O20" s="149">
        <v>19</v>
      </c>
      <c r="P20" s="48" t="s">
        <v>253</v>
      </c>
      <c r="Q20" s="53"/>
      <c r="R20" s="38"/>
      <c r="S20" s="12"/>
      <c r="T20" s="12"/>
      <c r="U20" s="12"/>
    </row>
    <row r="21" spans="1:21" ht="12" customHeight="1">
      <c r="A21" s="231"/>
      <c r="B21" s="247"/>
      <c r="C21" s="247"/>
      <c r="D21" s="247"/>
      <c r="E21" s="37" t="s">
        <v>38</v>
      </c>
      <c r="F21" s="35"/>
      <c r="G21" s="43"/>
      <c r="H21" s="44"/>
      <c r="I21" s="45"/>
      <c r="J21" s="46"/>
      <c r="K21" s="58"/>
      <c r="L21" s="85"/>
      <c r="M21" s="94"/>
      <c r="N21" s="94"/>
      <c r="O21" s="94"/>
      <c r="P21" s="45"/>
      <c r="Q21" s="154"/>
      <c r="R21" s="92" t="s">
        <v>254</v>
      </c>
      <c r="S21" s="12"/>
      <c r="T21" s="12"/>
      <c r="U21" s="12"/>
    </row>
    <row r="22" spans="1:21" ht="12" customHeight="1" thickBot="1">
      <c r="A22" s="231">
        <v>37</v>
      </c>
      <c r="B22" s="234" t="str">
        <f>VLOOKUP(A22,'пр.взв.'!B24:C151,2,FALSE)</f>
        <v>Мурысев Александр Александрович</v>
      </c>
      <c r="C22" s="234" t="str">
        <f>VLOOKUP(A22,'пр.взв.'!B24:G151,3,FALSE)</f>
        <v>02.10.84 мс</v>
      </c>
      <c r="D22" s="234" t="str">
        <f>VLOOKUP(A22,'пр.взв.'!B24:E151,4,FALSE)</f>
        <v>ПФО Нижегородская Выкса ПР</v>
      </c>
      <c r="E22" s="38" t="s">
        <v>254</v>
      </c>
      <c r="F22" s="49"/>
      <c r="G22" s="35"/>
      <c r="H22" s="50"/>
      <c r="I22" s="47"/>
      <c r="J22" s="45"/>
      <c r="K22" s="100"/>
      <c r="L22" s="88"/>
      <c r="M22" s="92"/>
      <c r="N22" s="92"/>
      <c r="O22" s="92"/>
      <c r="P22" s="48"/>
      <c r="Q22" s="155"/>
      <c r="R22" s="94"/>
      <c r="S22" s="36"/>
      <c r="T22" s="12"/>
      <c r="U22" s="12"/>
    </row>
    <row r="23" spans="1:21" ht="12" customHeight="1" thickBot="1">
      <c r="A23" s="232"/>
      <c r="B23" s="247"/>
      <c r="C23" s="247"/>
      <c r="D23" s="247"/>
      <c r="E23" s="35"/>
      <c r="F23" s="36"/>
      <c r="G23" s="37" t="s">
        <v>51</v>
      </c>
      <c r="H23" s="46"/>
      <c r="I23" s="45"/>
      <c r="J23" s="47"/>
      <c r="K23" s="59"/>
      <c r="L23" s="93"/>
      <c r="M23" s="59"/>
      <c r="N23" s="84"/>
      <c r="O23" s="84"/>
      <c r="P23" s="84"/>
      <c r="Q23" s="15">
        <v>20</v>
      </c>
      <c r="R23" s="84"/>
      <c r="S23" s="35"/>
      <c r="T23" s="12"/>
      <c r="U23" s="12"/>
    </row>
    <row r="24" spans="1:21" ht="12" customHeight="1" thickBot="1">
      <c r="A24" s="240">
        <v>21</v>
      </c>
      <c r="B24" s="246" t="str">
        <f>VLOOKUP(A24,'пр.взв.'!B26:C153,2,FALSE)</f>
        <v>Алиев Джафер Аблямитович</v>
      </c>
      <c r="C24" s="246" t="str">
        <f>VLOOKUP(A24,'пр.взв.'!B26:G153,3,FALSE)</f>
        <v>09.04.88 мс</v>
      </c>
      <c r="D24" s="246" t="str">
        <f>VLOOKUP(A24,'пр.взв.'!B26:E153,4,FALSE)</f>
        <v>ЮФО Краснодарский Армавир МО</v>
      </c>
      <c r="E24" s="92"/>
      <c r="F24" s="35"/>
      <c r="G24" s="38" t="s">
        <v>254</v>
      </c>
      <c r="H24" s="52"/>
      <c r="I24" s="46"/>
      <c r="J24" s="47"/>
      <c r="K24" s="58"/>
      <c r="L24" s="93"/>
      <c r="M24" s="59"/>
      <c r="N24" s="90"/>
      <c r="O24" s="22"/>
      <c r="P24" s="20"/>
      <c r="Q24" s="81"/>
      <c r="R24" s="48"/>
      <c r="S24" s="12"/>
      <c r="T24" s="12"/>
      <c r="U24" s="12"/>
    </row>
    <row r="25" spans="1:21" ht="12" customHeight="1" thickBot="1">
      <c r="A25" s="231"/>
      <c r="B25" s="247"/>
      <c r="C25" s="247"/>
      <c r="D25" s="247"/>
      <c r="E25" s="37" t="s">
        <v>51</v>
      </c>
      <c r="F25" s="51"/>
      <c r="G25" s="35"/>
      <c r="H25" s="53"/>
      <c r="I25" s="47"/>
      <c r="J25" s="46"/>
      <c r="K25" s="59"/>
      <c r="L25" s="93"/>
      <c r="M25" s="59"/>
      <c r="N25" s="90"/>
      <c r="O25" s="90"/>
      <c r="P25" s="30" t="s">
        <v>25</v>
      </c>
      <c r="Q25" s="90"/>
      <c r="R25" s="90"/>
      <c r="S25" s="12"/>
      <c r="T25" s="12"/>
      <c r="U25" s="12"/>
    </row>
    <row r="26" spans="1:21" ht="12" customHeight="1" thickBot="1">
      <c r="A26" s="231">
        <v>53</v>
      </c>
      <c r="B26" s="250" t="e">
        <f>VLOOKUP(A26,'пр.взв.'!B28:C155,2,FALSE)</f>
        <v>#N/A</v>
      </c>
      <c r="C26" s="250" t="e">
        <f>VLOOKUP(A26,'пр.взв.'!B28:G155,3,FALSE)</f>
        <v>#N/A</v>
      </c>
      <c r="D26" s="250" t="e">
        <f>VLOOKUP(A26,'пр.взв.'!B28:E155,4,FALSE)</f>
        <v>#N/A</v>
      </c>
      <c r="E26" s="38"/>
      <c r="F26" s="35"/>
      <c r="G26" s="35"/>
      <c r="H26" s="54"/>
      <c r="I26" s="47"/>
      <c r="J26" s="45"/>
      <c r="K26" s="100"/>
      <c r="L26" s="96"/>
      <c r="M26" s="100"/>
      <c r="N26" s="273" t="str">
        <f>VLOOKUP(R19,'пр.взв.'!B6:D133,2,FALSE)</f>
        <v>Сергеев Виталий Николаевич</v>
      </c>
      <c r="O26" s="274"/>
      <c r="P26" s="274"/>
      <c r="Q26" s="274"/>
      <c r="R26" s="275"/>
      <c r="S26" s="12"/>
      <c r="T26" s="12"/>
      <c r="U26" s="12"/>
    </row>
    <row r="27" spans="1:21" ht="12" customHeight="1" thickBot="1">
      <c r="A27" s="232"/>
      <c r="B27" s="251"/>
      <c r="C27" s="251"/>
      <c r="D27" s="251"/>
      <c r="E27" s="35"/>
      <c r="F27" s="35"/>
      <c r="G27" s="36"/>
      <c r="H27" s="47"/>
      <c r="I27" s="37" t="s">
        <v>51</v>
      </c>
      <c r="J27" s="57"/>
      <c r="K27" s="59"/>
      <c r="L27" s="93"/>
      <c r="M27" s="59"/>
      <c r="N27" s="276"/>
      <c r="O27" s="277"/>
      <c r="P27" s="277"/>
      <c r="Q27" s="277"/>
      <c r="R27" s="278"/>
      <c r="S27" s="12"/>
      <c r="T27" s="12"/>
      <c r="U27" s="12"/>
    </row>
    <row r="28" spans="1:21" ht="12" customHeight="1" thickBot="1">
      <c r="A28" s="240">
        <v>13</v>
      </c>
      <c r="B28" s="246" t="str">
        <f>VLOOKUP(A28,'пр.взв.'!B30:C157,2,FALSE)</f>
        <v>Паньков Александр Владимирович </v>
      </c>
      <c r="C28" s="246" t="str">
        <f>VLOOKUP(A28,'пр.взв.'!B30:G157,3,FALSE)</f>
        <v>20.06.79 мсмк</v>
      </c>
      <c r="D28" s="246" t="str">
        <f>VLOOKUP(A28,'пр.взв.'!B30:E157,4,FALSE)</f>
        <v>ПФО Пермск Краснокамск ПР</v>
      </c>
      <c r="E28" s="92"/>
      <c r="F28" s="92"/>
      <c r="G28" s="35"/>
      <c r="H28" s="45"/>
      <c r="I28" s="38" t="s">
        <v>254</v>
      </c>
      <c r="J28" s="47"/>
      <c r="K28" s="93"/>
      <c r="L28" s="93"/>
      <c r="M28" s="59"/>
      <c r="N28" s="20"/>
      <c r="O28" s="90"/>
      <c r="P28" s="81"/>
      <c r="Q28" s="20"/>
      <c r="R28" s="48"/>
      <c r="S28" s="12"/>
      <c r="T28" s="12"/>
      <c r="U28" s="12"/>
    </row>
    <row r="29" spans="1:21" ht="12" customHeight="1">
      <c r="A29" s="231"/>
      <c r="B29" s="247"/>
      <c r="C29" s="247"/>
      <c r="D29" s="247"/>
      <c r="E29" s="37" t="s">
        <v>43</v>
      </c>
      <c r="F29" s="35"/>
      <c r="G29" s="35"/>
      <c r="H29" s="55"/>
      <c r="I29" s="93"/>
      <c r="J29" s="94"/>
      <c r="K29" s="94"/>
      <c r="L29" s="93"/>
      <c r="M29" s="59"/>
      <c r="N29" s="90"/>
      <c r="P29" s="22"/>
      <c r="Q29" s="20"/>
      <c r="R29" s="48"/>
      <c r="S29" s="12"/>
      <c r="T29" s="12"/>
      <c r="U29" s="12"/>
    </row>
    <row r="30" spans="1:21" ht="12" customHeight="1" thickBot="1">
      <c r="A30" s="231">
        <v>45</v>
      </c>
      <c r="B30" s="250" t="e">
        <f>VLOOKUP(A30,'пр.взв.'!B32:C159,2,FALSE)</f>
        <v>#N/A</v>
      </c>
      <c r="C30" s="250" t="e">
        <f>VLOOKUP(A30,'пр.взв.'!B32:G159,3,FALSE)</f>
        <v>#N/A</v>
      </c>
      <c r="D30" s="250" t="e">
        <f>VLOOKUP(A30,'пр.взв.'!B32:E159,4,FALSE)</f>
        <v>#N/A</v>
      </c>
      <c r="E30" s="38"/>
      <c r="F30" s="49"/>
      <c r="G30" s="35"/>
      <c r="H30" s="54"/>
      <c r="I30" s="96"/>
      <c r="J30" s="92"/>
      <c r="K30" s="92"/>
      <c r="L30" s="96"/>
      <c r="M30" s="100"/>
      <c r="N30" s="90"/>
      <c r="O30" s="90"/>
      <c r="P30" s="30" t="s">
        <v>28</v>
      </c>
      <c r="Q30" s="84"/>
      <c r="R30" s="84"/>
      <c r="S30" s="12"/>
      <c r="T30" s="12"/>
      <c r="U30" s="12"/>
    </row>
    <row r="31" spans="1:21" ht="12" customHeight="1" thickBot="1">
      <c r="A31" s="232"/>
      <c r="B31" s="251"/>
      <c r="C31" s="251"/>
      <c r="D31" s="251"/>
      <c r="E31" s="35"/>
      <c r="F31" s="36"/>
      <c r="G31" s="37" t="s">
        <v>43</v>
      </c>
      <c r="H31" s="56"/>
      <c r="I31" s="93"/>
      <c r="J31" s="94"/>
      <c r="K31" s="94"/>
      <c r="L31" s="93"/>
      <c r="M31" s="131">
        <v>30</v>
      </c>
      <c r="N31" s="90"/>
      <c r="O31" s="90"/>
      <c r="P31" s="84"/>
      <c r="Q31" s="84"/>
      <c r="R31" s="84"/>
      <c r="S31" s="12"/>
      <c r="T31" s="12"/>
      <c r="U31" s="12"/>
    </row>
    <row r="32" spans="1:21" ht="12" customHeight="1" thickBot="1">
      <c r="A32" s="240">
        <v>29</v>
      </c>
      <c r="B32" s="246" t="str">
        <f>VLOOKUP(A32,'пр.взв.'!B34:C161,2,FALSE)</f>
        <v>Гюльахмедов Султан Аминуллаевич</v>
      </c>
      <c r="C32" s="246" t="str">
        <f>VLOOKUP(A32,'пр.взв.'!B34:G161,3,FALSE)</f>
        <v>21.11.90 кмс</v>
      </c>
      <c r="D32" s="246" t="str">
        <f>VLOOKUP(A32,'пр.взв.'!B34:E161,4,FALSE)</f>
        <v>ЦФО Липецкая Липецк ЛОК</v>
      </c>
      <c r="E32" s="92"/>
      <c r="F32" s="35"/>
      <c r="G32" s="38" t="s">
        <v>255</v>
      </c>
      <c r="H32" s="50"/>
      <c r="I32" s="96"/>
      <c r="J32" s="92"/>
      <c r="K32" s="92"/>
      <c r="L32" s="96"/>
      <c r="M32" s="100"/>
      <c r="N32" s="267" t="str">
        <f>VLOOKUP(M31,'пр.взв.'!B7:D147,2,FALSE)</f>
        <v>Уин Виталий Юрьевич</v>
      </c>
      <c r="O32" s="268"/>
      <c r="P32" s="268"/>
      <c r="Q32" s="268"/>
      <c r="R32" s="269"/>
      <c r="S32" s="12"/>
      <c r="T32" s="12"/>
      <c r="U32" s="12"/>
    </row>
    <row r="33" spans="1:19" ht="12" customHeight="1" thickBot="1">
      <c r="A33" s="231"/>
      <c r="B33" s="247"/>
      <c r="C33" s="247"/>
      <c r="D33" s="247"/>
      <c r="E33" s="37" t="s">
        <v>59</v>
      </c>
      <c r="F33" s="51"/>
      <c r="G33" s="35"/>
      <c r="H33" s="44"/>
      <c r="I33" s="93"/>
      <c r="J33" s="94"/>
      <c r="K33" s="94"/>
      <c r="L33" s="93"/>
      <c r="M33" s="59"/>
      <c r="N33" s="270"/>
      <c r="O33" s="271"/>
      <c r="P33" s="271"/>
      <c r="Q33" s="271"/>
      <c r="R33" s="272"/>
      <c r="S33" s="12"/>
    </row>
    <row r="34" spans="1:18" ht="12" customHeight="1" thickBot="1">
      <c r="A34" s="231">
        <v>61</v>
      </c>
      <c r="B34" s="252" t="e">
        <f>VLOOKUP(A34,'пр.взв.'!B36:C163,2,FALSE)</f>
        <v>#N/A</v>
      </c>
      <c r="C34" s="252" t="e">
        <f>VLOOKUP(A34,'пр.взв.'!B36:G163,3,FALSE)</f>
        <v>#N/A</v>
      </c>
      <c r="D34" s="252" t="e">
        <f>VLOOKUP(A34,'пр.взв.'!B36:E163,4,FALSE)</f>
        <v>#N/A</v>
      </c>
      <c r="E34" s="38"/>
      <c r="F34" s="35"/>
      <c r="G34" s="35"/>
      <c r="H34" s="50"/>
      <c r="I34" s="96"/>
      <c r="J34" s="92"/>
      <c r="K34" s="92"/>
      <c r="L34" s="96"/>
      <c r="M34" s="100"/>
      <c r="N34" s="102"/>
      <c r="O34" s="102"/>
      <c r="P34" s="83"/>
      <c r="Q34" s="83"/>
      <c r="R34" s="83"/>
    </row>
    <row r="35" spans="1:18" ht="12" customHeight="1" thickBot="1">
      <c r="A35" s="232"/>
      <c r="B35" s="253"/>
      <c r="C35" s="253"/>
      <c r="D35" s="253"/>
      <c r="E35" s="35"/>
      <c r="F35" s="35"/>
      <c r="G35" s="35"/>
      <c r="H35" s="44"/>
      <c r="I35" s="93"/>
      <c r="J35" s="94"/>
      <c r="K35" s="94"/>
      <c r="L35" s="93"/>
      <c r="M35" s="110">
        <v>39</v>
      </c>
      <c r="N35" s="90"/>
      <c r="O35" s="90"/>
      <c r="P35" s="84"/>
      <c r="Q35" s="84"/>
      <c r="R35" s="84"/>
    </row>
    <row r="36" spans="1:18" ht="6" customHeight="1" thickBot="1">
      <c r="A36" s="77"/>
      <c r="B36" s="82"/>
      <c r="C36" s="82"/>
      <c r="D36" s="83"/>
      <c r="E36" s="35"/>
      <c r="F36" s="35"/>
      <c r="G36" s="35"/>
      <c r="H36" s="93"/>
      <c r="I36" s="47"/>
      <c r="J36" s="94"/>
      <c r="K36" s="94"/>
      <c r="L36" s="93"/>
      <c r="M36" s="104"/>
      <c r="N36" s="90"/>
      <c r="O36" s="90"/>
      <c r="P36" s="84"/>
      <c r="Q36" s="84"/>
      <c r="R36" s="84"/>
    </row>
    <row r="37" spans="1:18" ht="12" customHeight="1" thickBot="1">
      <c r="A37" s="240">
        <v>3</v>
      </c>
      <c r="B37" s="246" t="str">
        <f>VLOOKUP(A37,'пр.взв.'!B6:G133,2,FALSE)</f>
        <v>Изамутдинов Гусен Мугутдинович</v>
      </c>
      <c r="C37" s="246" t="str">
        <f>VLOOKUP(A37,'пр.взв.'!B6:G133,3,FALSE)</f>
        <v>28.11.81 мс</v>
      </c>
      <c r="D37" s="246" t="str">
        <f>VLOOKUP(A37,'пр.взв.'!B6:G133,4,FALSE)</f>
        <v>ДВФО Приморский Большой Камень ВС</v>
      </c>
      <c r="E37" s="92"/>
      <c r="F37" s="92"/>
      <c r="G37" s="39"/>
      <c r="H37" s="94"/>
      <c r="I37" s="70"/>
      <c r="J37" s="93"/>
      <c r="K37" s="94"/>
      <c r="L37" s="93"/>
      <c r="M37" s="105" t="s">
        <v>253</v>
      </c>
      <c r="N37" s="90"/>
      <c r="O37" s="90"/>
      <c r="P37" s="84"/>
      <c r="Q37" s="84"/>
      <c r="R37" s="84"/>
    </row>
    <row r="38" spans="1:13" ht="12" customHeight="1">
      <c r="A38" s="231"/>
      <c r="B38" s="247"/>
      <c r="C38" s="247"/>
      <c r="D38" s="247"/>
      <c r="E38" s="37" t="s">
        <v>36</v>
      </c>
      <c r="F38" s="35"/>
      <c r="G38" s="43"/>
      <c r="H38" s="44"/>
      <c r="I38" s="45"/>
      <c r="J38" s="75"/>
      <c r="K38" s="94"/>
      <c r="L38" s="93"/>
      <c r="M38" s="59"/>
    </row>
    <row r="39" spans="1:43" ht="12" customHeight="1" thickBot="1">
      <c r="A39" s="231">
        <v>35</v>
      </c>
      <c r="B39" s="234" t="str">
        <f>VLOOKUP(A39,'пр.взв.'!B8:G135,2,FALSE)</f>
        <v>Саратовцев Вадим Игоревич</v>
      </c>
      <c r="C39" s="234" t="str">
        <f>VLOOKUP(A39,'пр.взв.'!B8:G135,3,FALSE)</f>
        <v>05.10.85 мс</v>
      </c>
      <c r="D39" s="234" t="str">
        <f>VLOOKUP(A39,'пр.взв.'!B8:G135,4,FALSE)</f>
        <v>ПФО Нижегородская Выкса ВВ</v>
      </c>
      <c r="E39" s="38" t="s">
        <v>254</v>
      </c>
      <c r="F39" s="49"/>
      <c r="G39" s="35"/>
      <c r="H39" s="50"/>
      <c r="I39" s="47"/>
      <c r="J39" s="93"/>
      <c r="K39" s="94"/>
      <c r="L39" s="93"/>
      <c r="M39" s="131">
        <v>39</v>
      </c>
      <c r="N39" s="90"/>
      <c r="O39" s="90"/>
      <c r="P39" s="84"/>
      <c r="Q39" s="84"/>
      <c r="R39" s="84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32"/>
      <c r="B40" s="247"/>
      <c r="C40" s="247"/>
      <c r="D40" s="247"/>
      <c r="E40" s="35"/>
      <c r="F40" s="36"/>
      <c r="G40" s="37" t="s">
        <v>49</v>
      </c>
      <c r="H40" s="46"/>
      <c r="I40" s="45"/>
      <c r="J40" s="96"/>
      <c r="K40" s="92"/>
      <c r="L40" s="96"/>
      <c r="M40" s="100"/>
      <c r="N40" s="280" t="str">
        <f>VLOOKUP(M39,'пр.взв.'!B7:D155,2,FALSE)</f>
        <v>Хлыбов Илья Евгеньевич</v>
      </c>
      <c r="O40" s="281"/>
      <c r="P40" s="281"/>
      <c r="Q40" s="281"/>
      <c r="R40" s="28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40">
        <v>19</v>
      </c>
      <c r="B41" s="246" t="str">
        <f>VLOOKUP(A41,'пр.взв.'!B10:G137,2,FALSE)</f>
        <v>Рочев Олег Александрович</v>
      </c>
      <c r="C41" s="246" t="str">
        <f>VLOOKUP(A41,'пр.взв.'!B10:G137,3,FALSE)</f>
        <v>25.07.79 змс</v>
      </c>
      <c r="D41" s="246" t="str">
        <f>VLOOKUP(A41,'пр.взв.'!B10:G137,4,FALSE)</f>
        <v>ПФО Пермск Краснокамск ПР</v>
      </c>
      <c r="E41" s="92"/>
      <c r="F41" s="35"/>
      <c r="G41" s="38" t="s">
        <v>253</v>
      </c>
      <c r="H41" s="71"/>
      <c r="I41" s="72"/>
      <c r="J41" s="93"/>
      <c r="K41" s="94"/>
      <c r="L41" s="93"/>
      <c r="M41" s="59"/>
      <c r="N41" s="283"/>
      <c r="O41" s="284"/>
      <c r="P41" s="284"/>
      <c r="Q41" s="284"/>
      <c r="R41" s="285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31"/>
      <c r="B42" s="247"/>
      <c r="C42" s="247"/>
      <c r="D42" s="247"/>
      <c r="E42" s="37" t="s">
        <v>49</v>
      </c>
      <c r="F42" s="51"/>
      <c r="G42" s="35"/>
      <c r="H42" s="44"/>
      <c r="I42" s="73"/>
      <c r="J42" s="47"/>
      <c r="K42" s="94"/>
      <c r="L42" s="93"/>
      <c r="M42" s="59"/>
      <c r="N42" s="20"/>
      <c r="O42" s="90"/>
      <c r="P42" s="81"/>
      <c r="Q42" s="20"/>
      <c r="R42" s="48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31">
        <v>51</v>
      </c>
      <c r="B43" s="250" t="e">
        <f>VLOOKUP(A43,'пр.взв.'!B12:G139,2,FALSE)</f>
        <v>#N/A</v>
      </c>
      <c r="C43" s="250" t="e">
        <f>VLOOKUP(A43,'пр.взв.'!B12:G139,3,FALSE)</f>
        <v>#N/A</v>
      </c>
      <c r="D43" s="250" t="e">
        <f>VLOOKUP(A43,'пр.взв.'!B12:G139,4,FALSE)</f>
        <v>#N/A</v>
      </c>
      <c r="E43" s="38"/>
      <c r="F43" s="35"/>
      <c r="G43" s="35"/>
      <c r="H43" s="50"/>
      <c r="I43" s="73"/>
      <c r="J43" s="47"/>
      <c r="K43" s="94"/>
      <c r="L43" s="93"/>
      <c r="M43" s="59"/>
      <c r="N43" s="90"/>
      <c r="O43" s="30"/>
      <c r="P43" s="22"/>
      <c r="Q43" s="20"/>
      <c r="R43" s="48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32"/>
      <c r="B44" s="251"/>
      <c r="C44" s="251"/>
      <c r="D44" s="251"/>
      <c r="E44" s="35"/>
      <c r="F44" s="35"/>
      <c r="G44" s="36"/>
      <c r="H44" s="47"/>
      <c r="I44" s="97"/>
      <c r="J44" s="93"/>
      <c r="K44" s="94"/>
      <c r="L44" s="93"/>
      <c r="M44" s="59"/>
      <c r="N44" s="90"/>
      <c r="O44" s="90"/>
      <c r="P44" s="84"/>
      <c r="Q44" s="84"/>
      <c r="R44" s="84"/>
    </row>
    <row r="45" spans="1:18" ht="12" customHeight="1" thickBot="1">
      <c r="A45" s="240">
        <v>11</v>
      </c>
      <c r="B45" s="246" t="str">
        <f>VLOOKUP(A45,'пр.взв.'!B14:G141,2,FALSE)</f>
        <v>Абдуллин Руслан Мансурович</v>
      </c>
      <c r="C45" s="246" t="str">
        <f>VLOOKUP(A45,'пр.взв.'!B14:G141,3,FALSE)</f>
        <v>17.02.89 мс</v>
      </c>
      <c r="D45" s="246" t="str">
        <f>VLOOKUP(A45,'пр.взв.'!B14:G141,4,FALSE)</f>
        <v>СФО Омская Омск Д</v>
      </c>
      <c r="E45" s="92"/>
      <c r="F45" s="92"/>
      <c r="G45" s="35"/>
      <c r="H45" s="45"/>
      <c r="I45" s="37" t="s">
        <v>49</v>
      </c>
      <c r="J45" s="98"/>
      <c r="K45" s="94"/>
      <c r="L45" s="93"/>
      <c r="M45" s="59"/>
      <c r="N45" s="90"/>
      <c r="O45" s="90"/>
      <c r="P45" s="84"/>
      <c r="Q45" s="84"/>
      <c r="R45" s="84"/>
    </row>
    <row r="46" spans="1:18" ht="12" customHeight="1" thickBot="1">
      <c r="A46" s="231"/>
      <c r="B46" s="247"/>
      <c r="C46" s="247"/>
      <c r="D46" s="247"/>
      <c r="E46" s="37" t="s">
        <v>41</v>
      </c>
      <c r="F46" s="35"/>
      <c r="G46" s="35"/>
      <c r="H46" s="55"/>
      <c r="I46" s="38" t="s">
        <v>254</v>
      </c>
      <c r="J46" s="93"/>
      <c r="K46" s="59"/>
      <c r="L46" s="93"/>
      <c r="M46" s="59"/>
      <c r="N46" s="90"/>
      <c r="O46" s="90"/>
      <c r="P46" s="30" t="s">
        <v>25</v>
      </c>
      <c r="Q46" s="90"/>
      <c r="R46" s="90"/>
    </row>
    <row r="47" spans="1:18" ht="12" customHeight="1" thickBot="1">
      <c r="A47" s="231">
        <v>43</v>
      </c>
      <c r="B47" s="250" t="e">
        <f>VLOOKUP(A47,'пр.взв.'!B16:G143,2,FALSE)</f>
        <v>#N/A</v>
      </c>
      <c r="C47" s="250" t="e">
        <f>VLOOKUP(A47,'пр.взв.'!B16:G143,3,FALSE)</f>
        <v>#N/A</v>
      </c>
      <c r="D47" s="250" t="e">
        <f>VLOOKUP(A47,'пр.взв.'!B16:G143,4,FALSE)</f>
        <v>#N/A</v>
      </c>
      <c r="E47" s="38"/>
      <c r="F47" s="49"/>
      <c r="G47" s="35"/>
      <c r="H47" s="54"/>
      <c r="I47" s="96"/>
      <c r="J47" s="96"/>
      <c r="K47" s="100"/>
      <c r="L47" s="96"/>
      <c r="M47" s="100"/>
      <c r="N47" s="273" t="str">
        <f>B12</f>
        <v>Гильванов Дамир Тагирович</v>
      </c>
      <c r="O47" s="274"/>
      <c r="P47" s="274"/>
      <c r="Q47" s="274"/>
      <c r="R47" s="275"/>
    </row>
    <row r="48" spans="1:18" ht="12" customHeight="1" thickBot="1">
      <c r="A48" s="232"/>
      <c r="B48" s="251"/>
      <c r="C48" s="251"/>
      <c r="D48" s="251"/>
      <c r="E48" s="35"/>
      <c r="F48" s="36"/>
      <c r="G48" s="37" t="s">
        <v>41</v>
      </c>
      <c r="H48" s="56"/>
      <c r="I48" s="93"/>
      <c r="J48" s="93"/>
      <c r="K48" s="59"/>
      <c r="L48" s="93"/>
      <c r="M48" s="59"/>
      <c r="N48" s="276"/>
      <c r="O48" s="277"/>
      <c r="P48" s="277"/>
      <c r="Q48" s="277"/>
      <c r="R48" s="278"/>
    </row>
    <row r="49" spans="1:18" ht="12" customHeight="1" thickBot="1">
      <c r="A49" s="240">
        <v>27</v>
      </c>
      <c r="B49" s="246" t="str">
        <f>VLOOKUP(A49,'пр.взв.'!B18:G145,2,FALSE)</f>
        <v>Газимагомедов Шамиль Саидович</v>
      </c>
      <c r="C49" s="246" t="str">
        <f>VLOOKUP(A49,'пр.взв.'!B18:G145,3,FALSE)</f>
        <v>23.10.90 кмс</v>
      </c>
      <c r="D49" s="246" t="str">
        <f>VLOOKUP(A49,'пр.взв.'!B18:G145,4,FALSE)</f>
        <v>ЮФО Р. Дагестан Махачкала ПР</v>
      </c>
      <c r="E49" s="92"/>
      <c r="F49" s="35"/>
      <c r="G49" s="38" t="s">
        <v>254</v>
      </c>
      <c r="H49" s="50"/>
      <c r="I49" s="96"/>
      <c r="J49" s="96"/>
      <c r="K49" s="100"/>
      <c r="L49" s="96"/>
      <c r="M49" s="100"/>
      <c r="N49" s="102"/>
      <c r="O49" s="102"/>
      <c r="P49" s="83"/>
      <c r="Q49" s="83"/>
      <c r="R49" s="83"/>
    </row>
    <row r="50" spans="1:18" ht="12" customHeight="1">
      <c r="A50" s="231"/>
      <c r="B50" s="247"/>
      <c r="C50" s="247"/>
      <c r="D50" s="247"/>
      <c r="E50" s="37" t="s">
        <v>57</v>
      </c>
      <c r="F50" s="51"/>
      <c r="G50" s="35"/>
      <c r="H50" s="44"/>
      <c r="I50" s="93"/>
      <c r="J50" s="93"/>
      <c r="K50" s="59"/>
      <c r="L50" s="93"/>
      <c r="M50" s="59"/>
      <c r="N50" s="90"/>
      <c r="O50" s="90"/>
      <c r="P50" s="84"/>
      <c r="Q50" s="84"/>
      <c r="R50" s="84"/>
    </row>
    <row r="51" spans="1:18" ht="12" customHeight="1" thickBot="1">
      <c r="A51" s="231">
        <v>59</v>
      </c>
      <c r="B51" s="250" t="e">
        <f>VLOOKUP(A51,'пр.взв.'!B20:G147,2,FALSE)</f>
        <v>#N/A</v>
      </c>
      <c r="C51" s="250" t="e">
        <f>VLOOKUP(A51,'пр.взв.'!B20:G147,3,FALSE)</f>
        <v>#N/A</v>
      </c>
      <c r="D51" s="250" t="e">
        <f>VLOOKUP(A51,'пр.взв.'!B20:G147,4,FALSE)</f>
        <v>#N/A</v>
      </c>
      <c r="E51" s="38"/>
      <c r="F51" s="35"/>
      <c r="G51" s="35"/>
      <c r="H51" s="50"/>
      <c r="I51" s="96"/>
      <c r="J51" s="96"/>
      <c r="K51" s="100"/>
      <c r="L51" s="96"/>
      <c r="M51" s="100"/>
      <c r="N51" s="102"/>
      <c r="O51" s="102"/>
      <c r="P51" s="83"/>
      <c r="Q51" s="83"/>
      <c r="R51" s="83"/>
    </row>
    <row r="52" spans="1:18" ht="12" customHeight="1" thickBot="1">
      <c r="A52" s="232"/>
      <c r="B52" s="251"/>
      <c r="C52" s="251"/>
      <c r="D52" s="251"/>
      <c r="E52" s="35"/>
      <c r="F52" s="35"/>
      <c r="G52" s="35"/>
      <c r="H52" s="44"/>
      <c r="I52" s="93"/>
      <c r="J52" s="93"/>
      <c r="K52" s="37" t="s">
        <v>65</v>
      </c>
      <c r="L52" s="106"/>
      <c r="M52" s="59"/>
      <c r="N52" s="90"/>
      <c r="O52" s="90"/>
      <c r="P52" s="84"/>
      <c r="Q52" s="84"/>
      <c r="R52" s="84"/>
    </row>
    <row r="53" spans="1:18" ht="12" customHeight="1" thickBot="1">
      <c r="A53" s="240">
        <v>7</v>
      </c>
      <c r="B53" s="246" t="str">
        <f>VLOOKUP(A53,'пр.взв.'!B6:G133,2,FALSE)</f>
        <v>Саакян Виталий Рачилович</v>
      </c>
      <c r="C53" s="246" t="str">
        <f>VLOOKUP(A53,'пр.взв.'!B6:G133,3,FALSE)</f>
        <v>10.04.87 мсмк</v>
      </c>
      <c r="D53" s="246" t="str">
        <f>VLOOKUP(A53,'пр.взв.'!B6:G133,4,FALSE)</f>
        <v>ЮФО Краснодарски Армавир Д</v>
      </c>
      <c r="E53" s="92"/>
      <c r="F53" s="92"/>
      <c r="G53" s="39"/>
      <c r="H53" s="39"/>
      <c r="I53" s="40"/>
      <c r="J53" s="41"/>
      <c r="K53" s="38" t="s">
        <v>254</v>
      </c>
      <c r="L53" s="94"/>
      <c r="M53" s="94"/>
      <c r="N53" s="84"/>
      <c r="O53" s="84"/>
      <c r="P53" s="84"/>
      <c r="Q53" s="84"/>
      <c r="R53" s="84"/>
    </row>
    <row r="54" spans="1:18" ht="12" customHeight="1">
      <c r="A54" s="231"/>
      <c r="B54" s="247"/>
      <c r="C54" s="247"/>
      <c r="D54" s="247"/>
      <c r="E54" s="37" t="s">
        <v>65</v>
      </c>
      <c r="F54" s="35"/>
      <c r="G54" s="43"/>
      <c r="H54" s="44"/>
      <c r="I54" s="45"/>
      <c r="J54" s="46"/>
      <c r="K54" s="59"/>
      <c r="L54" s="94"/>
      <c r="M54" s="94"/>
      <c r="N54" s="84"/>
      <c r="O54" s="84"/>
      <c r="P54" s="84"/>
      <c r="Q54" s="84"/>
      <c r="R54" s="84"/>
    </row>
    <row r="55" spans="1:18" ht="12" customHeight="1" thickBot="1">
      <c r="A55" s="231">
        <v>39</v>
      </c>
      <c r="B55" s="234" t="str">
        <f>VLOOKUP(A55,'пр.взв.'!B24:G151,2,FALSE)</f>
        <v>Хлыбов Илья Евгеньевич</v>
      </c>
      <c r="C55" s="234" t="str">
        <f>VLOOKUP(A55,'пр.взв.'!B24:G151,3,FALSE)</f>
        <v>27.10.86 змс</v>
      </c>
      <c r="D55" s="234" t="str">
        <f>VLOOKUP(A55,'пр.взв.'!B24:G151,4,FALSE)</f>
        <v>УФО Свердловская ПР</v>
      </c>
      <c r="E55" s="38" t="s">
        <v>253</v>
      </c>
      <c r="F55" s="49"/>
      <c r="G55" s="35"/>
      <c r="H55" s="50"/>
      <c r="I55" s="47"/>
      <c r="J55" s="45"/>
      <c r="K55" s="100"/>
      <c r="L55" s="92"/>
      <c r="M55" s="92"/>
      <c r="N55" s="83"/>
      <c r="O55" s="83"/>
      <c r="P55" s="83"/>
      <c r="Q55" s="83"/>
      <c r="R55" s="83"/>
    </row>
    <row r="56" spans="1:18" ht="12" customHeight="1" thickBot="1">
      <c r="A56" s="232"/>
      <c r="B56" s="247"/>
      <c r="C56" s="247"/>
      <c r="D56" s="247"/>
      <c r="E56" s="35"/>
      <c r="F56" s="36"/>
      <c r="G56" s="37" t="s">
        <v>65</v>
      </c>
      <c r="H56" s="46"/>
      <c r="I56" s="45"/>
      <c r="J56" s="47"/>
      <c r="K56" s="59"/>
      <c r="L56" s="94"/>
      <c r="M56" s="94"/>
      <c r="N56" s="84"/>
      <c r="O56" s="84"/>
      <c r="P56" s="84"/>
      <c r="Q56" s="84"/>
      <c r="R56" s="84"/>
    </row>
    <row r="57" spans="1:18" ht="12" customHeight="1" thickBot="1">
      <c r="A57" s="240">
        <v>23</v>
      </c>
      <c r="B57" s="246" t="str">
        <f>VLOOKUP(A57,'пр.взв.'!B26:G153,2,FALSE)</f>
        <v>Сливин Александр Игоревич</v>
      </c>
      <c r="C57" s="246" t="str">
        <f>VLOOKUP(A57,'пр.взв.'!B26:G153,3,FALSE)</f>
        <v>11.12.89 кмс</v>
      </c>
      <c r="D57" s="246" t="str">
        <f>VLOOKUP(A57,'пр.взв.'!B26:G153,4,FALSE)</f>
        <v>Москва Д</v>
      </c>
      <c r="E57" s="92"/>
      <c r="F57" s="35"/>
      <c r="G57" s="38" t="s">
        <v>253</v>
      </c>
      <c r="H57" s="52"/>
      <c r="I57" s="46"/>
      <c r="J57" s="47"/>
      <c r="K57" s="59"/>
      <c r="L57" s="94"/>
      <c r="M57" s="94"/>
      <c r="N57" s="84"/>
      <c r="O57" s="84"/>
      <c r="P57" s="84"/>
      <c r="Q57" s="84"/>
      <c r="R57" s="84"/>
    </row>
    <row r="58" spans="1:18" ht="12" customHeight="1">
      <c r="A58" s="231"/>
      <c r="B58" s="247"/>
      <c r="C58" s="247"/>
      <c r="D58" s="247"/>
      <c r="E58" s="37" t="s">
        <v>53</v>
      </c>
      <c r="F58" s="51"/>
      <c r="G58" s="35"/>
      <c r="H58" s="53"/>
      <c r="I58" s="47"/>
      <c r="J58" s="46"/>
      <c r="K58" s="59"/>
      <c r="L58" s="94"/>
      <c r="M58" s="94"/>
      <c r="N58" s="84"/>
      <c r="O58" s="84"/>
      <c r="P58" s="84"/>
      <c r="Q58" s="84"/>
      <c r="R58" s="84"/>
    </row>
    <row r="59" spans="1:18" ht="12" customHeight="1" thickBot="1">
      <c r="A59" s="231">
        <v>55</v>
      </c>
      <c r="B59" s="250" t="e">
        <f>VLOOKUP(A59,'пр.взв.'!B28:G155,2,FALSE)</f>
        <v>#N/A</v>
      </c>
      <c r="C59" s="250" t="e">
        <f>VLOOKUP(A59,'пр.взв.'!B28:G155,3,FALSE)</f>
        <v>#N/A</v>
      </c>
      <c r="D59" s="250" t="e">
        <f>VLOOKUP(A59,'пр.взв.'!B28:G155,4,FALSE)</f>
        <v>#N/A</v>
      </c>
      <c r="E59" s="38"/>
      <c r="F59" s="35"/>
      <c r="G59" s="35"/>
      <c r="H59" s="54"/>
      <c r="I59" s="47"/>
      <c r="J59" s="45"/>
      <c r="K59" s="100"/>
      <c r="L59" s="92"/>
      <c r="M59" s="92"/>
      <c r="N59" s="83"/>
      <c r="O59" s="83"/>
      <c r="P59" s="83"/>
      <c r="Q59" s="83"/>
      <c r="R59" s="83"/>
    </row>
    <row r="60" spans="1:18" ht="12" customHeight="1" thickBot="1">
      <c r="A60" s="232"/>
      <c r="B60" s="251"/>
      <c r="C60" s="251"/>
      <c r="D60" s="251"/>
      <c r="E60" s="35"/>
      <c r="F60" s="35"/>
      <c r="G60" s="36"/>
      <c r="H60" s="47"/>
      <c r="I60" s="37" t="s">
        <v>65</v>
      </c>
      <c r="J60" s="57"/>
      <c r="K60" s="59"/>
      <c r="L60" s="94"/>
      <c r="M60" s="94"/>
      <c r="N60" s="84"/>
      <c r="O60" s="84"/>
      <c r="P60" s="84"/>
      <c r="Q60" s="84"/>
      <c r="R60" s="84"/>
    </row>
    <row r="61" spans="1:18" ht="12" customHeight="1" thickBot="1">
      <c r="A61" s="240">
        <v>15</v>
      </c>
      <c r="B61" s="246" t="str">
        <f>VLOOKUP(A61,'пр.взв.'!B30:G157,2,FALSE)</f>
        <v>Еричев Андрей Александрович</v>
      </c>
      <c r="C61" s="246" t="str">
        <f>VLOOKUP(A61,'пр.взв.'!B30:G157,3,FALSE)</f>
        <v>30.04.86 мс</v>
      </c>
      <c r="D61" s="246" t="str">
        <f>VLOOKUP(A61,'пр.взв.'!B30:G157,4,FALSE)</f>
        <v>ЦФО Владимирская Владимир Д</v>
      </c>
      <c r="E61" s="92"/>
      <c r="F61" s="92"/>
      <c r="G61" s="35"/>
      <c r="H61" s="45"/>
      <c r="I61" s="38" t="s">
        <v>253</v>
      </c>
      <c r="J61" s="47"/>
      <c r="K61" s="94"/>
      <c r="L61" s="94"/>
      <c r="M61" s="94"/>
      <c r="N61" s="84"/>
      <c r="O61" s="84"/>
      <c r="P61" s="84"/>
      <c r="Q61" s="84"/>
      <c r="R61" s="84"/>
    </row>
    <row r="62" spans="1:18" ht="12" customHeight="1">
      <c r="A62" s="231"/>
      <c r="B62" s="247"/>
      <c r="C62" s="247"/>
      <c r="D62" s="247"/>
      <c r="E62" s="37" t="s">
        <v>45</v>
      </c>
      <c r="F62" s="35"/>
      <c r="G62" s="35"/>
      <c r="H62" s="55"/>
      <c r="I62" s="93"/>
      <c r="J62" s="94"/>
      <c r="K62" s="94"/>
      <c r="L62" s="94"/>
      <c r="M62" s="94"/>
      <c r="N62" s="84"/>
      <c r="O62" s="84"/>
      <c r="P62" s="84"/>
      <c r="Q62" s="84"/>
      <c r="R62" s="84"/>
    </row>
    <row r="63" spans="1:18" ht="12" customHeight="1" thickBot="1">
      <c r="A63" s="231">
        <v>47</v>
      </c>
      <c r="B63" s="250" t="e">
        <f>VLOOKUP(A63,'пр.взв.'!B32:G159,2,FALSE)</f>
        <v>#N/A</v>
      </c>
      <c r="C63" s="250" t="e">
        <f>VLOOKUP(A63,'пр.взв.'!B32:G159,3,FALSE)</f>
        <v>#N/A</v>
      </c>
      <c r="D63" s="250" t="e">
        <f>VLOOKUP(A63,'пр.взв.'!B32:G159,4,FALSE)</f>
        <v>#N/A</v>
      </c>
      <c r="E63" s="38"/>
      <c r="F63" s="49"/>
      <c r="G63" s="35"/>
      <c r="H63" s="54"/>
      <c r="I63" s="96"/>
      <c r="J63" s="92"/>
      <c r="K63" s="25"/>
      <c r="L63" s="25"/>
      <c r="M63" s="25"/>
      <c r="N63" s="25"/>
      <c r="O63" s="25"/>
      <c r="P63" s="25"/>
      <c r="Q63" s="25"/>
      <c r="R63" s="83"/>
    </row>
    <row r="64" spans="1:18" ht="12" customHeight="1" thickBot="1">
      <c r="A64" s="232"/>
      <c r="B64" s="251"/>
      <c r="C64" s="251"/>
      <c r="D64" s="251"/>
      <c r="E64" s="35"/>
      <c r="F64" s="36"/>
      <c r="G64" s="37" t="s">
        <v>61</v>
      </c>
      <c r="H64" s="56"/>
      <c r="I64" s="93"/>
      <c r="J64" s="114" t="str">
        <f>HYPERLINK('[1]реквизиты'!$A$6)</f>
        <v>Гл. судья, судья МК</v>
      </c>
      <c r="L64" s="25"/>
      <c r="M64" s="115"/>
      <c r="N64" s="115"/>
      <c r="O64" s="115"/>
      <c r="P64" s="117" t="str">
        <f>HYPERLINK('[1]реквизиты'!$G$6)</f>
        <v>Р.М. Бабоян</v>
      </c>
      <c r="Q64" s="25"/>
      <c r="R64" s="84"/>
    </row>
    <row r="65" spans="1:18" ht="12" customHeight="1" thickBot="1">
      <c r="A65" s="240">
        <v>31</v>
      </c>
      <c r="B65" s="246" t="str">
        <f>VLOOKUP(A65,'пр.взв.'!B34:G161,2,FALSE)</f>
        <v>Биджосян Армен Роберти</v>
      </c>
      <c r="C65" s="246" t="str">
        <f>VLOOKUP(A65,'пр.взв.'!B34:G161,3,FALSE)</f>
        <v>13.06.76 змс</v>
      </c>
      <c r="D65" s="246" t="str">
        <f>VLOOKUP(A65,'пр.взв.'!B34:G161,4,FALSE)</f>
        <v>ЮФО Адыгея Майкоп ВС</v>
      </c>
      <c r="E65" s="92"/>
      <c r="F65" s="35"/>
      <c r="G65" s="38" t="s">
        <v>253</v>
      </c>
      <c r="H65" s="50"/>
      <c r="I65" s="96"/>
      <c r="J65" s="25"/>
      <c r="L65" s="25"/>
      <c r="M65" s="115"/>
      <c r="N65" s="115"/>
      <c r="O65" s="115"/>
      <c r="P65" s="118" t="str">
        <f>HYPERLINK('[1]реквизиты'!$G$7)</f>
        <v>/ г. Армавир /</v>
      </c>
      <c r="Q65" s="25"/>
      <c r="R65" s="83"/>
    </row>
    <row r="66" spans="1:18" ht="12" customHeight="1">
      <c r="A66" s="231"/>
      <c r="B66" s="247"/>
      <c r="C66" s="247"/>
      <c r="D66" s="247"/>
      <c r="E66" s="37" t="s">
        <v>61</v>
      </c>
      <c r="F66" s="51"/>
      <c r="G66" s="35"/>
      <c r="H66" s="44"/>
      <c r="I66" s="93"/>
      <c r="J66" s="25"/>
      <c r="L66" s="25"/>
      <c r="M66" s="115"/>
      <c r="N66" s="115"/>
      <c r="O66" s="115"/>
      <c r="P66" s="25"/>
      <c r="Q66" s="25"/>
      <c r="R66" s="84"/>
    </row>
    <row r="67" spans="1:18" ht="12" customHeight="1" thickBot="1">
      <c r="A67" s="231">
        <v>63</v>
      </c>
      <c r="B67" s="252" t="e">
        <f>VLOOKUP(A67,'пр.взв.'!B36:G163,2,FALSE)</f>
        <v>#N/A</v>
      </c>
      <c r="C67" s="252" t="e">
        <f>VLOOKUP(A67,'пр.взв.'!B36:G163,3,FALSE)</f>
        <v>#N/A</v>
      </c>
      <c r="D67" s="252" t="e">
        <f>VLOOKUP(A67,'пр.взв.'!B36:G163,4,FALSE)</f>
        <v>#N/A</v>
      </c>
      <c r="E67" s="38"/>
      <c r="F67" s="35"/>
      <c r="G67" s="35"/>
      <c r="H67" s="26">
        <f>HYPERLINK('[1]реквизиты'!$A$20)</f>
      </c>
      <c r="I67" s="30"/>
      <c r="J67" s="114" t="str">
        <f>HYPERLINK('[1]реквизиты'!$A$8)</f>
        <v>Гл. секретарь, судья МК</v>
      </c>
      <c r="L67" s="25"/>
      <c r="M67" s="115"/>
      <c r="N67" s="115"/>
      <c r="O67" s="115"/>
      <c r="P67" s="117" t="str">
        <f>HYPERLINK('[1]реквизиты'!$G$8)</f>
        <v>Р.М. Закиров</v>
      </c>
      <c r="Q67" s="25"/>
      <c r="R67" s="84"/>
    </row>
    <row r="68" spans="1:18" ht="12" customHeight="1" thickBot="1">
      <c r="A68" s="232"/>
      <c r="B68" s="253"/>
      <c r="C68" s="253"/>
      <c r="D68" s="253"/>
      <c r="E68" s="35"/>
      <c r="F68" s="35"/>
      <c r="G68" s="35"/>
      <c r="H68" s="44"/>
      <c r="I68" s="93"/>
      <c r="J68" s="94"/>
      <c r="K68" s="25"/>
      <c r="L68" s="25"/>
      <c r="M68" s="25"/>
      <c r="N68" s="115"/>
      <c r="O68" s="115"/>
      <c r="P68" s="118" t="str">
        <f>HYPERLINK('[1]реквизиты'!$G$9)</f>
        <v>/  г. Пермь /</v>
      </c>
      <c r="Q68" s="25"/>
      <c r="R68" s="83"/>
    </row>
    <row r="69" spans="1:18" ht="9" customHeight="1">
      <c r="A69" s="83"/>
      <c r="B69" s="83"/>
      <c r="C69" s="83"/>
      <c r="D69" s="83"/>
      <c r="E69" s="92"/>
      <c r="F69" s="83"/>
      <c r="G69" s="83"/>
      <c r="H69" s="83"/>
      <c r="I69" s="83"/>
      <c r="J69" s="83"/>
      <c r="K69" s="25"/>
      <c r="L69" s="25"/>
      <c r="M69" s="25"/>
      <c r="N69" s="25"/>
      <c r="O69" s="25"/>
      <c r="P69" s="25"/>
      <c r="Q69" s="25"/>
      <c r="R69" s="83"/>
    </row>
    <row r="70" spans="1:18" ht="12.75">
      <c r="A70" s="83"/>
      <c r="B70" s="83"/>
      <c r="C70" s="83"/>
      <c r="D70" s="83"/>
      <c r="E70" s="92"/>
      <c r="F70" s="83"/>
      <c r="G70" s="83"/>
      <c r="H70" s="27">
        <f>HYPERLINK('[1]реквизиты'!$A$22)</f>
      </c>
      <c r="I70" s="30"/>
      <c r="J70" s="30"/>
      <c r="K70" s="25"/>
      <c r="L70" s="25"/>
      <c r="M70" s="25"/>
      <c r="N70" s="25"/>
      <c r="O70" s="25"/>
      <c r="P70" s="25"/>
      <c r="Q70" s="25"/>
      <c r="R70" s="84"/>
    </row>
    <row r="71" spans="1:18" ht="12.75">
      <c r="A71" s="84"/>
      <c r="B71" s="84"/>
      <c r="C71" s="84"/>
      <c r="D71" s="84"/>
      <c r="E71" s="94"/>
      <c r="F71" s="84"/>
      <c r="G71" s="84"/>
      <c r="H71" s="84"/>
      <c r="I71" s="84"/>
      <c r="J71" s="84"/>
      <c r="K71" s="90"/>
      <c r="L71" s="90"/>
      <c r="M71" s="90"/>
      <c r="N71" s="90"/>
      <c r="O71" s="90"/>
      <c r="P71" s="28">
        <f>HYPERLINK('[1]реквизиты'!$G$23)</f>
      </c>
      <c r="Q71" s="102"/>
      <c r="R71" s="83"/>
    </row>
    <row r="72" spans="1:18" ht="12.75">
      <c r="A72" s="83"/>
      <c r="B72" s="83"/>
      <c r="C72" s="83"/>
      <c r="D72" s="83"/>
      <c r="E72" s="92"/>
      <c r="F72" s="83"/>
      <c r="G72" s="83"/>
      <c r="H72" s="83"/>
      <c r="I72" s="83"/>
      <c r="J72" s="83"/>
      <c r="K72" s="83"/>
      <c r="L72" s="102"/>
      <c r="M72" s="102"/>
      <c r="N72" s="102"/>
      <c r="O72" s="102"/>
      <c r="P72" s="102"/>
      <c r="Q72" s="102"/>
      <c r="R72" s="83"/>
    </row>
    <row r="73" spans="1:18" ht="12.75">
      <c r="A73" s="83"/>
      <c r="B73" s="83"/>
      <c r="C73" s="83"/>
      <c r="D73" s="83"/>
      <c r="E73" s="92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2:5" ht="12.75">
      <c r="B74" s="83"/>
      <c r="C74" s="83"/>
      <c r="D74" s="83"/>
      <c r="E74" s="23"/>
    </row>
    <row r="75" spans="2:5" ht="12.75">
      <c r="B75" s="83"/>
      <c r="C75" s="83"/>
      <c r="D75" s="83"/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7:A68"/>
    <mergeCell ref="B67:B68"/>
    <mergeCell ref="C67:C68"/>
    <mergeCell ref="D67:D68"/>
    <mergeCell ref="A65:A66"/>
    <mergeCell ref="B65:B66"/>
    <mergeCell ref="C65:C66"/>
    <mergeCell ref="D65:D66"/>
    <mergeCell ref="B63:B64"/>
    <mergeCell ref="C63:C64"/>
    <mergeCell ref="D63:D64"/>
    <mergeCell ref="A61:A62"/>
    <mergeCell ref="B61:B62"/>
    <mergeCell ref="C61:C62"/>
    <mergeCell ref="D61:D62"/>
    <mergeCell ref="A63:A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D41:D42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B43:B44"/>
    <mergeCell ref="C43:C44"/>
    <mergeCell ref="A41:A42"/>
    <mergeCell ref="B41:B42"/>
    <mergeCell ref="C41:C42"/>
    <mergeCell ref="A43:A44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24:A25"/>
    <mergeCell ref="B24:B25"/>
    <mergeCell ref="C24:C25"/>
    <mergeCell ref="A26:A27"/>
    <mergeCell ref="B26:B27"/>
    <mergeCell ref="C26:C27"/>
    <mergeCell ref="D32:D33"/>
    <mergeCell ref="B32:B33"/>
    <mergeCell ref="C32:C33"/>
    <mergeCell ref="D28:D29"/>
    <mergeCell ref="D30:D31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D16:D17"/>
    <mergeCell ref="D8:D9"/>
    <mergeCell ref="D10:D11"/>
    <mergeCell ref="D12:D13"/>
    <mergeCell ref="D14:D15"/>
    <mergeCell ref="N32:R33"/>
    <mergeCell ref="P3:R4"/>
    <mergeCell ref="N26:R27"/>
    <mergeCell ref="Q6:R7"/>
    <mergeCell ref="E3:N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2010-03-07T15:16:08Z</cp:lastPrinted>
  <dcterms:created xsi:type="dcterms:W3CDTF">1996-10-08T23:32:33Z</dcterms:created>
  <dcterms:modified xsi:type="dcterms:W3CDTF">2010-03-09T10:08:25Z</dcterms:modified>
  <cp:category/>
  <cp:version/>
  <cp:contentType/>
  <cp:contentStatus/>
</cp:coreProperties>
</file>