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<sst xmlns="http://schemas.openxmlformats.org/spreadsheetml/2006/main" count="183" uniqueCount="104">
  <si>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</si>
  <si>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</si>
  <si>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</si>
  <si>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</si>
  <si>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</si>
  <si>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</si>
  <si>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</si>
  <si>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</si>
  <si>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</si>
  <si>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</si>
  <si>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</si>
  <si>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</si>
  <si>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</si>
  <si>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</si>
  <si>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</si>
  <si>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</si>
  <si>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</si>
  <si>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</si>
  <si>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</si>
  <si>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</si>
  <si>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</si>
  <si>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</si>
  <si>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</si>
  <si>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</si>
  <si>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</si>
  <si>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</si>
  <si>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</si>
  <si>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</si>
  <si>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</si>
  <si>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</si>
  <si>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</si>
  <si>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</si>
  <si>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</si>
  <si>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</si>
  <si>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</si>
  <si>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</si>
  <si>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</si>
  <si>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</si>
  <si>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</si>
  <si>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</si>
  <si>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</si>
  <si>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</si>
  <si>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СФО, Новосибирская, Новосибирск, Л</t>
  </si>
  <si>
    <t>в.к.   82     кг.</t>
  </si>
  <si>
    <t>Худяков Дмитрий Андреевич</t>
  </si>
  <si>
    <t>11.01.1991, КМС</t>
  </si>
  <si>
    <t>СФО, Томская, Томск, МО</t>
  </si>
  <si>
    <t>Некрасов Д.Г., Бузикова Л.С.</t>
  </si>
  <si>
    <t>Котов Сергей Валерьевич</t>
  </si>
  <si>
    <t>30.11.1990, МС</t>
  </si>
  <si>
    <t>СФО, Кемеровская, Новокузнецк, МО</t>
  </si>
  <si>
    <t>Параскивопуло И.В., Белашев А.К.</t>
  </si>
  <si>
    <t>Поздняков Сергей Евгеньевич</t>
  </si>
  <si>
    <t>12.08.1990, 1р</t>
  </si>
  <si>
    <t>ДВФО, Приморский, Владивосток, МО</t>
  </si>
  <si>
    <t>007164</t>
  </si>
  <si>
    <t>Сорванов В.А., Свиягина Е.В.</t>
  </si>
  <si>
    <t>Пономарев Максим Олегович</t>
  </si>
  <si>
    <t>02.02.1990, КМС</t>
  </si>
  <si>
    <t>007159</t>
  </si>
  <si>
    <t>Горбаль Александр Михайлович</t>
  </si>
  <si>
    <t>10.04.1991, КМС</t>
  </si>
  <si>
    <t>УФО, Курганская, Курган, МО</t>
  </si>
  <si>
    <t>Стенников М.Г., Бородин О.Б.</t>
  </si>
  <si>
    <t>Сутягинский Антон Михайлович</t>
  </si>
  <si>
    <t>24.04.1991, КМС</t>
  </si>
  <si>
    <t>СФО, Омская, Омск, Д</t>
  </si>
  <si>
    <t>014372</t>
  </si>
  <si>
    <t>Мордовин М.В., Литманович А.В.</t>
  </si>
  <si>
    <t>Конгар Николай Алдын-оолович</t>
  </si>
  <si>
    <t>02.03.1991, КМС</t>
  </si>
  <si>
    <t>Арутюнян Нарек Симонович</t>
  </si>
  <si>
    <t>1990, МС</t>
  </si>
  <si>
    <t>СФО, Иркутская, Иркутск, Д</t>
  </si>
  <si>
    <t>Журавлев Ю.М., Магура И.Б.</t>
  </si>
  <si>
    <t>Ефремов Константин Александрович</t>
  </si>
  <si>
    <t>25.05.1991, КМС</t>
  </si>
  <si>
    <t>Казаков А.Н.</t>
  </si>
  <si>
    <t>19.03.1990, КМС</t>
  </si>
  <si>
    <t>002718 054</t>
  </si>
  <si>
    <t>Тюрин Алексей Александрович</t>
  </si>
  <si>
    <t>Питунин А.Г.      Игнатенко А.Ф.</t>
  </si>
  <si>
    <t>Тихонов Андрей Игоревич</t>
  </si>
  <si>
    <t>29.03.1991, КМС</t>
  </si>
  <si>
    <t>УФО,Челябинская,   Челябинск,МО</t>
  </si>
  <si>
    <t>УФО,Челябинская,  Челябинск,МО</t>
  </si>
  <si>
    <t>020067 074</t>
  </si>
  <si>
    <t>Брызгалов В.А.,    Хлыстун А.А.</t>
  </si>
  <si>
    <t>5</t>
  </si>
  <si>
    <t>7</t>
  </si>
  <si>
    <t>6</t>
  </si>
  <si>
    <t>4</t>
  </si>
  <si>
    <t>8</t>
  </si>
  <si>
    <t>в.к.82 кг.</t>
  </si>
  <si>
    <t>утешительные</t>
  </si>
  <si>
    <t>1</t>
  </si>
  <si>
    <t>4:0</t>
  </si>
  <si>
    <t>9</t>
  </si>
  <si>
    <t>11</t>
  </si>
  <si>
    <t>3:0</t>
  </si>
  <si>
    <t>2</t>
  </si>
  <si>
    <t>3:1</t>
  </si>
  <si>
    <t>8-9</t>
  </si>
  <si>
    <t>10-11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</si>
</sst>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40" fillId="0" borderId="0" xfId="0" applyNumberFormat="1" applyFont="1" applyBorder="1" applyAlignment="1">
      <alignment horizontal="right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Alignment="1">
      <alignment horizontal="right" vertical="center"/>
    </xf>
    <xf numFmtId="49" fontId="41" fillId="0" borderId="0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0" xfId="0" applyNumberFormat="1" applyFont="1" applyAlignment="1">
      <alignment horizontal="left" vertical="center"/>
    </xf>
    <xf numFmtId="0" fontId="40" fillId="0" borderId="0" xfId="0" applyNumberFormat="1" applyFont="1" applyAlignment="1">
      <alignment horizontal="right" vertical="center"/>
    </xf>
    <xf numFmtId="0" fontId="40" fillId="0" borderId="0" xfId="0" applyNumberFormat="1" applyFont="1" applyBorder="1" applyAlignment="1">
      <alignment horizontal="left" vertical="center"/>
    </xf>
    <xf numFmtId="0" fontId="39" fillId="0" borderId="0" xfId="42" applyFont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/>
    </xf>
    <xf numFmtId="0" fontId="42" fillId="0" borderId="0" xfId="0" applyNumberFormat="1" applyFont="1" applyBorder="1" applyAlignment="1">
      <alignment horizontal="right" vertical="center" wrapText="1"/>
    </xf>
    <xf numFmtId="0" fontId="42" fillId="0" borderId="0" xfId="0" applyNumberFormat="1" applyFont="1" applyBorder="1" applyAlignment="1">
      <alignment vertical="center" wrapText="1"/>
    </xf>
    <xf numFmtId="0" fontId="43" fillId="0" borderId="0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12" fillId="24" borderId="26" xfId="42" applyFont="1" applyFill="1" applyBorder="1" applyAlignment="1" applyProtection="1">
      <alignment horizontal="center" vertical="center" wrapText="1"/>
      <protection/>
    </xf>
    <xf numFmtId="0" fontId="12" fillId="24" borderId="27" xfId="0" applyFont="1" applyFill="1" applyBorder="1" applyAlignment="1">
      <alignment horizontal="center" vertical="center" wrapText="1"/>
    </xf>
    <xf numFmtId="0" fontId="12" fillId="24" borderId="2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9" fillId="0" borderId="25" xfId="0" applyNumberFormat="1" applyFont="1" applyBorder="1" applyAlignment="1">
      <alignment horizontal="center" vertical="center" wrapText="1"/>
    </xf>
    <xf numFmtId="0" fontId="39" fillId="0" borderId="23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25" borderId="24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>
      <alignment horizontal="center" vertical="center" wrapText="1"/>
    </xf>
    <xf numFmtId="0" fontId="6" fillId="17" borderId="24" xfId="0" applyFont="1" applyFill="1" applyBorder="1" applyAlignment="1">
      <alignment horizontal="center" vertical="center" wrapText="1"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38" fillId="0" borderId="26" xfId="42" applyFont="1" applyBorder="1" applyAlignment="1" applyProtection="1">
      <alignment horizontal="center" vertical="center" wrapText="1"/>
      <protection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2" fillId="24" borderId="27" xfId="42" applyFont="1" applyFill="1" applyBorder="1" applyAlignment="1" applyProtection="1">
      <alignment horizontal="center" vertical="center" wrapText="1"/>
      <protection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6" xfId="42" applyFont="1" applyFill="1" applyBorder="1" applyAlignment="1" applyProtection="1">
      <alignment horizontal="center" vertical="center"/>
      <protection/>
    </xf>
    <xf numFmtId="0" fontId="17" fillId="25" borderId="27" xfId="42" applyFont="1" applyFill="1" applyBorder="1" applyAlignment="1" applyProtection="1">
      <alignment horizontal="center" vertical="center"/>
      <protection/>
    </xf>
    <xf numFmtId="0" fontId="17" fillId="25" borderId="28" xfId="42" applyFont="1" applyFill="1" applyBorder="1" applyAlignment="1" applyProtection="1">
      <alignment horizontal="center" vertical="center"/>
      <protection/>
    </xf>
    <xf numFmtId="0" fontId="18" fillId="26" borderId="42" xfId="0" applyFont="1" applyFill="1" applyBorder="1" applyAlignment="1">
      <alignment horizontal="center" vertical="center"/>
    </xf>
    <xf numFmtId="0" fontId="18" fillId="26" borderId="43" xfId="0" applyFont="1" applyFill="1" applyBorder="1" applyAlignment="1">
      <alignment horizontal="center" vertical="center"/>
    </xf>
    <xf numFmtId="0" fontId="18" fillId="26" borderId="30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25" borderId="42" xfId="0" applyFont="1" applyFill="1" applyBorder="1" applyAlignment="1">
      <alignment horizontal="center" vertical="center"/>
    </xf>
    <xf numFmtId="0" fontId="18" fillId="25" borderId="43" xfId="0" applyFont="1" applyFill="1" applyBorder="1" applyAlignment="1">
      <alignment horizontal="center" vertical="center"/>
    </xf>
    <xf numFmtId="0" fontId="18" fillId="25" borderId="30" xfId="0" applyFont="1" applyFill="1" applyBorder="1" applyAlignment="1">
      <alignment horizontal="center" vertical="center"/>
    </xf>
    <xf numFmtId="0" fontId="18" fillId="17" borderId="42" xfId="0" applyFont="1" applyFill="1" applyBorder="1" applyAlignment="1">
      <alignment horizontal="center" vertical="center"/>
    </xf>
    <xf numFmtId="0" fontId="18" fillId="17" borderId="43" xfId="0" applyFont="1" applyFill="1" applyBorder="1" applyAlignment="1">
      <alignment horizontal="center" vertical="center"/>
    </xf>
    <xf numFmtId="0" fontId="18" fillId="17" borderId="30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9" fillId="0" borderId="33" xfId="42" applyFont="1" applyBorder="1" applyAlignment="1" applyProtection="1">
      <alignment horizontal="left" vertical="center" wrapText="1"/>
      <protection/>
    </xf>
    <xf numFmtId="0" fontId="39" fillId="0" borderId="34" xfId="0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3" fillId="24" borderId="26" xfId="42" applyFont="1" applyFill="1" applyBorder="1" applyAlignment="1" applyProtection="1">
      <alignment horizontal="center" vertical="center" wrapText="1"/>
      <protection/>
    </xf>
    <xf numFmtId="0" fontId="3" fillId="24" borderId="27" xfId="42" applyFont="1" applyFill="1" applyBorder="1" applyAlignment="1" applyProtection="1">
      <alignment horizontal="center" vertical="center" wrapText="1"/>
      <protection/>
    </xf>
    <xf numFmtId="0" fontId="3" fillId="24" borderId="28" xfId="42" applyFont="1" applyFill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39" fillId="0" borderId="0" xfId="42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24" xfId="53" applyNumberFormat="1" applyFont="1" applyBorder="1" applyAlignment="1">
      <alignment horizontal="center" vertical="center" wrapText="1"/>
      <protection/>
    </xf>
    <xf numFmtId="0" fontId="7" fillId="0" borderId="65" xfId="53" applyNumberFormat="1" applyFont="1" applyBorder="1" applyAlignment="1">
      <alignment horizontal="center" vertical="center" wrapText="1"/>
      <protection/>
    </xf>
    <xf numFmtId="0" fontId="7" fillId="0" borderId="66" xfId="53" applyNumberFormat="1" applyFont="1" applyBorder="1" applyAlignment="1">
      <alignment horizontal="center" vertical="center" wrapText="1"/>
      <protection/>
    </xf>
    <xf numFmtId="0" fontId="6" fillId="0" borderId="66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67" xfId="53" applyNumberFormat="1" applyFont="1" applyBorder="1" applyAlignment="1">
      <alignment horizontal="center" vertical="center" wrapText="1"/>
      <protection/>
    </xf>
    <xf numFmtId="0" fontId="6" fillId="0" borderId="68" xfId="53" applyNumberFormat="1" applyFont="1" applyBorder="1" applyAlignment="1">
      <alignment horizontal="center" vertical="center" wrapText="1"/>
      <protection/>
    </xf>
    <xf numFmtId="0" fontId="6" fillId="0" borderId="65" xfId="53" applyNumberFormat="1" applyFont="1" applyBorder="1" applyAlignment="1">
      <alignment horizontal="center" vertical="center" wrapText="1"/>
      <protection/>
    </xf>
    <xf numFmtId="0" fontId="6" fillId="0" borderId="69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0" fillId="0" borderId="39" xfId="53" applyNumberFormat="1" applyBorder="1" applyAlignment="1">
      <alignment horizontal="center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7" fillId="0" borderId="23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7" fillId="0" borderId="81" xfId="53" applyNumberFormat="1" applyFont="1" applyBorder="1" applyAlignment="1">
      <alignment horizontal="center" vertical="center" wrapText="1"/>
      <protection/>
    </xf>
    <xf numFmtId="0" fontId="7" fillId="0" borderId="82" xfId="53" applyNumberFormat="1" applyFont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39" fillId="0" borderId="25" xfId="0" applyNumberFormat="1" applyFont="1" applyBorder="1" applyAlignment="1">
      <alignment horizontal="center" vertical="center" wrapText="1"/>
    </xf>
    <xf numFmtId="0" fontId="39" fillId="0" borderId="2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1</xdr:col>
      <xdr:colOff>85725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2398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России(УФО,СФО,ДВФО) по самбо среди юниоров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G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10.8515625" style="0" customWidth="1"/>
    <col min="7" max="7" width="17.8515625" style="0" customWidth="1"/>
  </cols>
  <sheetData>
    <row r="1" spans="1:7" ht="19.5" customHeight="1">
      <c r="A1" s="141" t="s">
        <v>25</v>
      </c>
      <c r="B1" s="141"/>
      <c r="C1" s="141"/>
      <c r="D1" s="141"/>
      <c r="E1" s="141"/>
      <c r="F1" s="141"/>
      <c r="G1" s="141"/>
    </row>
    <row r="2" spans="1:7" ht="25.5" customHeight="1" thickBot="1">
      <c r="A2" s="142" t="s">
        <v>27</v>
      </c>
      <c r="B2" s="143"/>
      <c r="C2" s="143"/>
      <c r="D2" s="143"/>
      <c r="E2" s="143"/>
      <c r="F2" s="143"/>
      <c r="G2" s="143"/>
    </row>
    <row r="3" spans="1:7" ht="32.25" customHeight="1" thickBot="1">
      <c r="A3" s="151" t="str">
        <f>HYPERLINK('[1]реквизиты'!$A$2)</f>
        <v>Первенство Азиатских федеральных округов России(УФО,СФО,ДВФО) по самбо среди юниоров 1990-91 г.р.</v>
      </c>
      <c r="B3" s="152"/>
      <c r="C3" s="152"/>
      <c r="D3" s="152"/>
      <c r="E3" s="152"/>
      <c r="F3" s="152"/>
      <c r="G3" s="153"/>
    </row>
    <row r="4" spans="1:7" ht="15" customHeight="1">
      <c r="A4" s="146" t="str">
        <f>HYPERLINK('[1]реквизиты'!$A$3)</f>
        <v>22-23 апреля 2010 г            г.Челябинск</v>
      </c>
      <c r="B4" s="146"/>
      <c r="C4" s="146"/>
      <c r="D4" s="146"/>
      <c r="E4" s="146"/>
      <c r="F4" s="146"/>
      <c r="G4" s="146"/>
    </row>
    <row r="5" spans="4:5" ht="24" customHeight="1">
      <c r="D5" s="147" t="str">
        <f>HYPERLINK('пр.взв.'!D4)</f>
        <v>в.к.   82     кг.</v>
      </c>
      <c r="E5" s="148"/>
    </row>
    <row r="6" spans="1:7" ht="12.75" customHeight="1">
      <c r="A6" s="154" t="s">
        <v>9</v>
      </c>
      <c r="B6" s="154" t="s">
        <v>4</v>
      </c>
      <c r="C6" s="154" t="s">
        <v>5</v>
      </c>
      <c r="D6" s="156" t="s">
        <v>6</v>
      </c>
      <c r="E6" s="156" t="s">
        <v>7</v>
      </c>
      <c r="F6" s="154" t="s">
        <v>11</v>
      </c>
      <c r="G6" s="154" t="s">
        <v>8</v>
      </c>
    </row>
    <row r="7" spans="1:7" ht="12.75">
      <c r="A7" s="155"/>
      <c r="B7" s="155"/>
      <c r="C7" s="155"/>
      <c r="D7" s="155"/>
      <c r="E7" s="155"/>
      <c r="F7" s="155"/>
      <c r="G7" s="155"/>
    </row>
    <row r="8" spans="1:7" ht="12.75" customHeight="1">
      <c r="A8" s="154">
        <v>1</v>
      </c>
      <c r="B8" s="159">
        <v>1</v>
      </c>
      <c r="C8" s="144" t="str">
        <f>VLOOKUP(B8,'пр.взв.'!B7:G38,2,FALSE)</f>
        <v>Горбаль Александр Михайлович</v>
      </c>
      <c r="D8" s="149" t="str">
        <f>VLOOKUP(B8,'пр.взв.'!B7:G38,3,FALSE)</f>
        <v>10.04.1991, КМС</v>
      </c>
      <c r="E8" s="149" t="str">
        <f>VLOOKUP(B8,'пр.взв.'!B7:G38,4,FALSE)</f>
        <v>УФО, Курганская, Курган, МО</v>
      </c>
      <c r="F8" s="299">
        <f>VLOOKUP(B8,'пр.взв.'!B7:G38,5,FALSE)</f>
        <v>0</v>
      </c>
      <c r="G8" s="144" t="str">
        <f>VLOOKUP(B8,'пр.взв.'!B7:G38,6,FALSE)</f>
        <v>Стенников М.Г., Бородин О.Б.</v>
      </c>
    </row>
    <row r="9" spans="1:7" ht="12.75">
      <c r="A9" s="155"/>
      <c r="B9" s="160"/>
      <c r="C9" s="145"/>
      <c r="D9" s="150"/>
      <c r="E9" s="150"/>
      <c r="F9" s="300"/>
      <c r="G9" s="145"/>
    </row>
    <row r="10" spans="1:7" ht="12.75" customHeight="1">
      <c r="A10" s="154">
        <v>2</v>
      </c>
      <c r="B10" s="159">
        <v>6</v>
      </c>
      <c r="C10" s="144" t="str">
        <f>VLOOKUP(B10,'пр.взв.'!B7:G38,2,FALSE)</f>
        <v>Котов Сергей Валерьевич</v>
      </c>
      <c r="D10" s="149" t="str">
        <f>VLOOKUP(B10,'пр.взв.'!B7:G38,3,FALSE)</f>
        <v>30.11.1990, МС</v>
      </c>
      <c r="E10" s="149" t="str">
        <f>VLOOKUP(B10,'пр.взв.'!B7:G38,4,FALSE)</f>
        <v>СФО, Кемеровская, Новокузнецк, МО</v>
      </c>
      <c r="F10" s="299">
        <f>VLOOKUP(B10,'пр.взв.'!B7:G38,5,FALSE)</f>
        <v>0</v>
      </c>
      <c r="G10" s="144" t="str">
        <f>VLOOKUP(B10,'пр.взв.'!B7:G38,6,FALSE)</f>
        <v>Параскивопуло И.В., Белашев А.К.</v>
      </c>
    </row>
    <row r="11" spans="1:7" ht="12.75">
      <c r="A11" s="155"/>
      <c r="B11" s="160"/>
      <c r="C11" s="145"/>
      <c r="D11" s="150"/>
      <c r="E11" s="150"/>
      <c r="F11" s="300"/>
      <c r="G11" s="145"/>
    </row>
    <row r="12" spans="1:7" ht="12.75" customHeight="1">
      <c r="A12" s="154">
        <v>3</v>
      </c>
      <c r="B12" s="159">
        <v>11</v>
      </c>
      <c r="C12" s="144" t="str">
        <f>VLOOKUP(B12,'пр.взв.'!B7:G38,2,FALSE)</f>
        <v>Ефремов Константин Александрович</v>
      </c>
      <c r="D12" s="149" t="str">
        <f>VLOOKUP(B12,'пр.взв.'!B7:G38,3,FALSE)</f>
        <v>25.05.1991, КМС</v>
      </c>
      <c r="E12" s="149" t="str">
        <f>VLOOKUP(B12,'пр.взв.'!B7:G38,4,FALSE)</f>
        <v>СФО, Новосибирская, Новосибирск, Л</v>
      </c>
      <c r="F12" s="149" t="str">
        <f>VLOOKUP(B12,'пр.взв.'!B7:G38,5,FALSE)</f>
        <v>002718 054</v>
      </c>
      <c r="G12" s="144" t="str">
        <f>VLOOKUP(B12,'пр.взв.'!B7:G38,6,FALSE)</f>
        <v>Казаков А.Н.</v>
      </c>
    </row>
    <row r="13" spans="1:7" ht="12.75">
      <c r="A13" s="155"/>
      <c r="B13" s="160"/>
      <c r="C13" s="145"/>
      <c r="D13" s="150"/>
      <c r="E13" s="150"/>
      <c r="F13" s="150"/>
      <c r="G13" s="145"/>
    </row>
    <row r="14" spans="1:7" ht="12.75" customHeight="1">
      <c r="A14" s="154">
        <v>3</v>
      </c>
      <c r="B14" s="159">
        <v>8</v>
      </c>
      <c r="C14" s="144" t="str">
        <f>VLOOKUP(B14,'пр.взв.'!B7:G38,2,FALSE)</f>
        <v>Худяков Дмитрий Андреевич</v>
      </c>
      <c r="D14" s="149" t="str">
        <f>VLOOKUP(B14,'пр.взв.'!B7:G38,3,FALSE)</f>
        <v>11.01.1991, КМС</v>
      </c>
      <c r="E14" s="149" t="str">
        <f>VLOOKUP(B14,'пр.взв.'!B7:G38,4,FALSE)</f>
        <v>СФО, Томская, Томск, МО</v>
      </c>
      <c r="F14" s="157">
        <f>VLOOKUP(B14,'пр.взв.'!B7:G38,5,FALSE)</f>
        <v>0</v>
      </c>
      <c r="G14" s="144" t="str">
        <f>VLOOKUP(B14,'пр.взв.'!B7:G38,6,FALSE)</f>
        <v>Некрасов Д.Г., Бузикова Л.С.</v>
      </c>
    </row>
    <row r="15" spans="1:7" ht="12.75">
      <c r="A15" s="155"/>
      <c r="B15" s="160"/>
      <c r="C15" s="145"/>
      <c r="D15" s="150"/>
      <c r="E15" s="150"/>
      <c r="F15" s="158"/>
      <c r="G15" s="145"/>
    </row>
    <row r="16" spans="1:7" ht="12.75" customHeight="1">
      <c r="A16" s="154">
        <v>5</v>
      </c>
      <c r="B16" s="159">
        <v>9</v>
      </c>
      <c r="C16" s="144" t="str">
        <f>VLOOKUP(B16,'пр.взв.'!B7:G38,2,FALSE)</f>
        <v>Тюрин Алексей Александрович</v>
      </c>
      <c r="D16" s="149" t="str">
        <f>VLOOKUP(B16,'пр.взв.'!B7:G38,3,FALSE)</f>
        <v>19.03.1990, КМС</v>
      </c>
      <c r="E16" s="149" t="str">
        <f>VLOOKUP(B16,'пр.взв.'!B7:G38,4,FALSE)</f>
        <v>УФО,Челябинская,  Челябинск,МО</v>
      </c>
      <c r="F16" s="157">
        <f>VLOOKUP(B16,'пр.взв.'!B7:G38,5,FALSE)</f>
        <v>0</v>
      </c>
      <c r="G16" s="144" t="str">
        <f>VLOOKUP(B16,'пр.взв.'!B7:G38,6,FALSE)</f>
        <v>Питунин А.Г.      Игнатенко А.Ф.</v>
      </c>
    </row>
    <row r="17" spans="1:7" ht="12.75">
      <c r="A17" s="155"/>
      <c r="B17" s="160"/>
      <c r="C17" s="145"/>
      <c r="D17" s="150"/>
      <c r="E17" s="150"/>
      <c r="F17" s="158"/>
      <c r="G17" s="145"/>
    </row>
    <row r="18" spans="1:7" ht="12.75" customHeight="1">
      <c r="A18" s="154">
        <v>5</v>
      </c>
      <c r="B18" s="159">
        <v>2</v>
      </c>
      <c r="C18" s="144" t="str">
        <f>VLOOKUP(B18,'пр.взв.'!B7:G22,2,FALSE)</f>
        <v>Пономарев Максим Олегович</v>
      </c>
      <c r="D18" s="149" t="str">
        <f>VLOOKUP(B18,'пр.взв.'!B7:G22,3,FALSE)</f>
        <v>02.02.1990, КМС</v>
      </c>
      <c r="E18" s="149" t="str">
        <f>VLOOKUP(B18,'пр.взв.'!B7:G22,4,FALSE)</f>
        <v>ДВФО, Приморский, Владивосток, МО</v>
      </c>
      <c r="F18" s="149" t="str">
        <f>VLOOKUP(B18,'пр.взв.'!B7:G22,5,FALSE)</f>
        <v>007159</v>
      </c>
      <c r="G18" s="144" t="str">
        <f>VLOOKUP(B18,'пр.взв.'!B7:G22,6,FALSE)</f>
        <v>Сорванов В.А., Свиягина Е.В.</v>
      </c>
    </row>
    <row r="19" spans="1:7" ht="12.75">
      <c r="A19" s="155"/>
      <c r="B19" s="160"/>
      <c r="C19" s="145"/>
      <c r="D19" s="150"/>
      <c r="E19" s="150"/>
      <c r="F19" s="150"/>
      <c r="G19" s="145"/>
    </row>
    <row r="20" spans="1:7" ht="12.75" customHeight="1">
      <c r="A20" s="154">
        <v>7</v>
      </c>
      <c r="B20" s="159">
        <v>5</v>
      </c>
      <c r="C20" s="144" t="str">
        <f>VLOOKUP(B20,'пр.взв.'!B7:G38,2,FALSE)</f>
        <v>Арутюнян Нарек Симонович</v>
      </c>
      <c r="D20" s="149" t="str">
        <f>VLOOKUP(B20,'пр.взв.'!B7:G38,3,FALSE)</f>
        <v>1990, МС</v>
      </c>
      <c r="E20" s="149" t="str">
        <f>VLOOKUP(B20,'пр.взв.'!B7:G38,4,FALSE)</f>
        <v>СФО, Иркутская, Иркутск, Д</v>
      </c>
      <c r="F20" s="157">
        <f>VLOOKUP(B20,'пр.взв.'!B7:G38,5,FALSE)</f>
        <v>0</v>
      </c>
      <c r="G20" s="144" t="str">
        <f>VLOOKUP(B20,'пр.взв.'!B7:G38,6,FALSE)</f>
        <v>Журавлев Ю.М., Магура И.Б.</v>
      </c>
    </row>
    <row r="21" spans="1:7" ht="12.75">
      <c r="A21" s="155"/>
      <c r="B21" s="160"/>
      <c r="C21" s="145"/>
      <c r="D21" s="150"/>
      <c r="E21" s="150"/>
      <c r="F21" s="158"/>
      <c r="G21" s="145"/>
    </row>
    <row r="22" spans="1:7" ht="12.75" customHeight="1">
      <c r="A22" s="140" t="s">
        <v>102</v>
      </c>
      <c r="B22" s="159">
        <v>7</v>
      </c>
      <c r="C22" s="144" t="str">
        <f>VLOOKUP(B22,'пр.взв.'!B7:G38,2,FALSE)</f>
        <v>Конгар Николай Алдын-оолович</v>
      </c>
      <c r="D22" s="149" t="str">
        <f>VLOOKUP(B22,'пр.взв.'!B7:G38,3,FALSE)</f>
        <v>02.03.1991, КМС</v>
      </c>
      <c r="E22" s="149" t="str">
        <f>VLOOKUP(B22,'пр.взв.'!B7:G38,4,FALSE)</f>
        <v>СФО, Омская, Омск, Д</v>
      </c>
      <c r="F22" s="157">
        <f>VLOOKUP(B22,'пр.взв.'!B7:G38,5,FALSE)</f>
        <v>0</v>
      </c>
      <c r="G22" s="144" t="str">
        <f>VLOOKUP(B22,'пр.взв.'!B7:G38,6,FALSE)</f>
        <v>Мордовин М.В., Литманович А.В.</v>
      </c>
    </row>
    <row r="23" spans="1:7" ht="12.75">
      <c r="A23" s="137"/>
      <c r="B23" s="160"/>
      <c r="C23" s="145"/>
      <c r="D23" s="150"/>
      <c r="E23" s="150"/>
      <c r="F23" s="158"/>
      <c r="G23" s="145"/>
    </row>
    <row r="24" spans="1:7" ht="12.75" customHeight="1">
      <c r="A24" s="140" t="s">
        <v>102</v>
      </c>
      <c r="B24" s="159">
        <v>4</v>
      </c>
      <c r="C24" s="144" t="str">
        <f>VLOOKUP(B24,'пр.взв.'!B7:G38,2,FALSE)</f>
        <v>Тихонов Андрей Игоревич</v>
      </c>
      <c r="D24" s="149" t="str">
        <f>VLOOKUP(B24,'пр.взв.'!B7:G38,3,FALSE)</f>
        <v>29.03.1991, КМС</v>
      </c>
      <c r="E24" s="149" t="str">
        <f>VLOOKUP(B24,'пр.взв.'!B7:G38,4,FALSE)</f>
        <v>УФО,Челябинская,   Челябинск,МО</v>
      </c>
      <c r="F24" s="149" t="str">
        <f>VLOOKUP(B24,'пр.взв.'!B7:G38,5,FALSE)</f>
        <v>020067 074</v>
      </c>
      <c r="G24" s="144" t="str">
        <f>VLOOKUP(B24,'пр.взв.'!B7:G38,6,FALSE)</f>
        <v>Брызгалов В.А.,    Хлыстун А.А.</v>
      </c>
    </row>
    <row r="25" spans="1:7" ht="12.75">
      <c r="A25" s="137"/>
      <c r="B25" s="160"/>
      <c r="C25" s="145"/>
      <c r="D25" s="150"/>
      <c r="E25" s="150"/>
      <c r="F25" s="150"/>
      <c r="G25" s="145"/>
    </row>
    <row r="26" spans="1:7" ht="12.75" customHeight="1">
      <c r="A26" s="140" t="s">
        <v>103</v>
      </c>
      <c r="B26" s="159">
        <v>3</v>
      </c>
      <c r="C26" s="144" t="str">
        <f>VLOOKUP(B26,'пр.взв.'!B7:G38,2,FALSE)</f>
        <v>Поздняков Сергей Евгеньевич</v>
      </c>
      <c r="D26" s="149" t="str">
        <f>VLOOKUP(B26,'пр.взв.'!B7:G38,3,FALSE)</f>
        <v>12.08.1990, 1р</v>
      </c>
      <c r="E26" s="149" t="str">
        <f>VLOOKUP(B26,'пр.взв.'!B7:G38,4,FALSE)</f>
        <v>ДВФО, Приморский, Владивосток, МО</v>
      </c>
      <c r="F26" s="149" t="str">
        <f>VLOOKUP(B26,'пр.взв.'!B7:G38,5,FALSE)</f>
        <v>007164</v>
      </c>
      <c r="G26" s="144" t="str">
        <f>VLOOKUP(B26,'пр.взв.'!B7:G38,6,FALSE)</f>
        <v>Сорванов В.А., Свиягина Е.В.</v>
      </c>
    </row>
    <row r="27" spans="1:7" ht="12.75">
      <c r="A27" s="137"/>
      <c r="B27" s="160"/>
      <c r="C27" s="145"/>
      <c r="D27" s="150"/>
      <c r="E27" s="150"/>
      <c r="F27" s="150"/>
      <c r="G27" s="145"/>
    </row>
    <row r="28" spans="1:7" ht="12.75" customHeight="1">
      <c r="A28" s="140" t="s">
        <v>103</v>
      </c>
      <c r="B28" s="159">
        <v>10</v>
      </c>
      <c r="C28" s="144" t="str">
        <f>VLOOKUP(B28,'пр.взв.'!B7:G38,2,FALSE)</f>
        <v>Сутягинский Антон Михайлович</v>
      </c>
      <c r="D28" s="149" t="str">
        <f>VLOOKUP(B28,'пр.взв.'!B7:G38,3,FALSE)</f>
        <v>24.04.1991, КМС</v>
      </c>
      <c r="E28" s="149" t="str">
        <f>VLOOKUP(B28,'пр.взв.'!B7:G38,4,FALSE)</f>
        <v>СФО, Омская, Омск, Д</v>
      </c>
      <c r="F28" s="149" t="str">
        <f>VLOOKUP(B28,'пр.взв.'!B7:G38,5,FALSE)</f>
        <v>014372</v>
      </c>
      <c r="G28" s="144" t="str">
        <f>VLOOKUP(B28,'пр.взв.'!B7:G38,6,FALSE)</f>
        <v>Мордовин М.В., Литманович А.В.</v>
      </c>
    </row>
    <row r="29" spans="1:7" ht="12.75">
      <c r="A29" s="137"/>
      <c r="B29" s="160"/>
      <c r="C29" s="145"/>
      <c r="D29" s="150"/>
      <c r="E29" s="150"/>
      <c r="F29" s="150"/>
      <c r="G29" s="145"/>
    </row>
    <row r="30" spans="1:7" ht="12.75" hidden="1">
      <c r="A30" s="154">
        <v>12</v>
      </c>
      <c r="B30" s="159"/>
      <c r="C30" s="144" t="e">
        <f>VLOOKUP(B30,'пр.взв.'!B7:G38,2,FALSE)</f>
        <v>#N/A</v>
      </c>
      <c r="D30" s="149" t="e">
        <f>VLOOKUP(B30,'пр.взв.'!B7:G38,3,FALSE)</f>
        <v>#N/A</v>
      </c>
      <c r="E30" s="149" t="e">
        <f>VLOOKUP(B30,'пр.взв.'!B15:G30,4,FALSE)</f>
        <v>#N/A</v>
      </c>
      <c r="F30" s="149" t="e">
        <f>VLOOKUP(B30,'пр.взв.'!B7:G38,5,FALSE)</f>
        <v>#N/A</v>
      </c>
      <c r="G30" s="144" t="e">
        <f>VLOOKUP(B30,'пр.взв.'!B7:G38,6,FALSE)</f>
        <v>#N/A</v>
      </c>
    </row>
    <row r="31" spans="1:7" ht="12.75" hidden="1">
      <c r="A31" s="155"/>
      <c r="B31" s="160"/>
      <c r="C31" s="145"/>
      <c r="D31" s="150"/>
      <c r="E31" s="150"/>
      <c r="F31" s="150"/>
      <c r="G31" s="145"/>
    </row>
    <row r="32" spans="1:7" ht="12.75" hidden="1">
      <c r="A32" s="154">
        <v>13</v>
      </c>
      <c r="B32" s="159"/>
      <c r="C32" s="144" t="e">
        <f>VLOOKUP(B32,'пр.взв.'!B7:G38,2,FALSE)</f>
        <v>#N/A</v>
      </c>
      <c r="D32" s="149" t="e">
        <f>VLOOKUP(B32,'пр.взв.'!B7:G38,3,FALSE)</f>
        <v>#N/A</v>
      </c>
      <c r="E32" s="149" t="e">
        <f>VLOOKUP(B32,'пр.взв.'!B17:G32,4,FALSE)</f>
        <v>#N/A</v>
      </c>
      <c r="F32" s="149" t="e">
        <f>VLOOKUP(B32,'пр.взв.'!B7:G38,5,FALSE)</f>
        <v>#N/A</v>
      </c>
      <c r="G32" s="144" t="e">
        <f>VLOOKUP(B32,'пр.взв.'!B7:G38,6,FALSE)</f>
        <v>#N/A</v>
      </c>
    </row>
    <row r="33" spans="1:7" ht="12.75" hidden="1">
      <c r="A33" s="155"/>
      <c r="B33" s="160"/>
      <c r="C33" s="145"/>
      <c r="D33" s="150"/>
      <c r="E33" s="150"/>
      <c r="F33" s="150"/>
      <c r="G33" s="145"/>
    </row>
    <row r="34" spans="1:7" ht="12.75" hidden="1">
      <c r="A34" s="154">
        <v>14</v>
      </c>
      <c r="B34" s="159"/>
      <c r="C34" s="144" t="e">
        <f>VLOOKUP(B34,'пр.взв.'!B7:G38,2,FALSE)</f>
        <v>#N/A</v>
      </c>
      <c r="D34" s="149" t="e">
        <f>VLOOKUP(B34,'пр.взв.'!B7:G38,3,FALSE)</f>
        <v>#N/A</v>
      </c>
      <c r="E34" s="149" t="e">
        <f>VLOOKUP(B34,'пр.взв.'!B19:G34,4,FALSE)</f>
        <v>#N/A</v>
      </c>
      <c r="F34" s="149" t="e">
        <f>VLOOKUP(B34,'пр.взв.'!B7:G38,5,FALSE)</f>
        <v>#N/A</v>
      </c>
      <c r="G34" s="144" t="e">
        <f>VLOOKUP(B34,'пр.взв.'!B7:G38,6,FALSE)</f>
        <v>#N/A</v>
      </c>
    </row>
    <row r="35" spans="1:7" ht="12.75" hidden="1">
      <c r="A35" s="155"/>
      <c r="B35" s="160"/>
      <c r="C35" s="145"/>
      <c r="D35" s="150"/>
      <c r="E35" s="150"/>
      <c r="F35" s="150"/>
      <c r="G35" s="145"/>
    </row>
    <row r="36" spans="1:7" ht="12.75" hidden="1">
      <c r="A36" s="154">
        <v>15</v>
      </c>
      <c r="B36" s="159"/>
      <c r="C36" s="144" t="e">
        <f>VLOOKUP(B36,'пр.взв.'!B7:G38,2,FALSE)</f>
        <v>#N/A</v>
      </c>
      <c r="D36" s="149" t="e">
        <f>VLOOKUP(B36,'пр.взв.'!B7:G38,3,FALSE)</f>
        <v>#N/A</v>
      </c>
      <c r="E36" s="149" t="e">
        <f>VLOOKUP(B36,'пр.взв.'!B21:G36,4,FALSE)</f>
        <v>#N/A</v>
      </c>
      <c r="F36" s="149" t="e">
        <f>VLOOKUP(B36,'пр.взв.'!B7:G38,5,FALSE)</f>
        <v>#N/A</v>
      </c>
      <c r="G36" s="144" t="e">
        <f>VLOOKUP(B36,'пр.взв.'!B7:G38,6,FALSE)</f>
        <v>#N/A</v>
      </c>
    </row>
    <row r="37" spans="1:7" ht="12.75" hidden="1">
      <c r="A37" s="155"/>
      <c r="B37" s="160"/>
      <c r="C37" s="145"/>
      <c r="D37" s="150"/>
      <c r="E37" s="150"/>
      <c r="F37" s="150"/>
      <c r="G37" s="145"/>
    </row>
    <row r="38" spans="1:7" ht="12.75" hidden="1">
      <c r="A38" s="154">
        <v>16</v>
      </c>
      <c r="B38" s="159"/>
      <c r="C38" s="144" t="e">
        <f>VLOOKUP(B38,'пр.взв.'!B7:G38,2,FALSE)</f>
        <v>#N/A</v>
      </c>
      <c r="D38" s="149" t="e">
        <f>VLOOKUP(B38,'пр.взв.'!B7:G38,3,FALSE)</f>
        <v>#N/A</v>
      </c>
      <c r="E38" s="149" t="e">
        <f>VLOOKUP(B38,'пр.взв.'!B7:G38,4,FALSE)</f>
        <v>#N/A</v>
      </c>
      <c r="F38" s="149" t="e">
        <f>VLOOKUP(B38,'пр.взв.'!B7:G38,5,FALSE)</f>
        <v>#N/A</v>
      </c>
      <c r="G38" s="144" t="e">
        <f>VLOOKUP(B38,'пр.взв.'!B7:G38,6,FALSE)</f>
        <v>#N/A</v>
      </c>
    </row>
    <row r="39" spans="1:7" ht="12.75" hidden="1">
      <c r="A39" s="155"/>
      <c r="B39" s="160"/>
      <c r="C39" s="145"/>
      <c r="D39" s="150"/>
      <c r="E39" s="150"/>
      <c r="F39" s="150"/>
      <c r="G39" s="145"/>
    </row>
    <row r="42" spans="1:7" ht="15">
      <c r="A42" s="74" t="str">
        <f>HYPERLINK('[1]реквизиты'!$A$6)</f>
        <v>Гл. судья, судья МК</v>
      </c>
      <c r="B42" s="75"/>
      <c r="C42" s="76"/>
      <c r="D42" s="77"/>
      <c r="E42" s="77"/>
      <c r="F42" s="78" t="str">
        <f>HYPERLINK('[1]реквизиты'!$G$6)</f>
        <v>Р.Г.Залеев</v>
      </c>
      <c r="G42" s="5"/>
    </row>
    <row r="43" spans="1:7" ht="15">
      <c r="A43" s="75"/>
      <c r="B43" s="75"/>
      <c r="C43" s="76"/>
      <c r="D43" s="5"/>
      <c r="E43" s="5"/>
      <c r="F43" s="79" t="str">
        <f>HYPERLINK('[1]реквизиты'!$G$7)</f>
        <v>/Октябрьск/</v>
      </c>
      <c r="G43" s="5"/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HYPERLINK('[1]реквизиты'!$A$8)</f>
        <v>Гл. секретарь, судья МК</v>
      </c>
      <c r="B45" s="75"/>
      <c r="C45" s="76"/>
      <c r="D45" s="77"/>
      <c r="E45" s="77"/>
      <c r="F45" s="78" t="str">
        <f>HYPERLINK('[1]реквизиты'!$G$8)</f>
        <v>С.М.Трескин</v>
      </c>
      <c r="G45" s="5"/>
    </row>
    <row r="46" spans="1:7" ht="15">
      <c r="A46" s="75"/>
      <c r="B46" s="75"/>
      <c r="C46" s="75"/>
      <c r="D46" s="5"/>
      <c r="E46" s="5"/>
      <c r="F46" s="79" t="str">
        <f>HYPERLINK('[1]реквизиты'!$G$9)</f>
        <v>/Бийск/</v>
      </c>
      <c r="G46" s="5"/>
    </row>
  </sheetData>
  <sheetProtection/>
  <mergeCells count="12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26" sqref="A1:H2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66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67"/>
      <c r="C1" s="167"/>
      <c r="D1" s="167"/>
      <c r="E1" s="167"/>
      <c r="F1" s="167"/>
      <c r="G1" s="167"/>
      <c r="H1" s="167"/>
    </row>
    <row r="2" spans="4:5" ht="27" customHeight="1">
      <c r="D2" s="58" t="s">
        <v>12</v>
      </c>
      <c r="E2" s="83" t="str">
        <f>HYPERLINK('пр.взв.'!D4)</f>
        <v>в.к.   82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61" t="s">
        <v>14</v>
      </c>
      <c r="B5" s="161" t="s">
        <v>4</v>
      </c>
      <c r="C5" s="155" t="s">
        <v>5</v>
      </c>
      <c r="D5" s="161" t="s">
        <v>15</v>
      </c>
      <c r="E5" s="161" t="s">
        <v>16</v>
      </c>
      <c r="F5" s="161" t="s">
        <v>17</v>
      </c>
      <c r="G5" s="161" t="s">
        <v>18</v>
      </c>
      <c r="H5" s="161" t="s">
        <v>19</v>
      </c>
    </row>
    <row r="6" spans="1:8" ht="12.75">
      <c r="A6" s="154"/>
      <c r="B6" s="154"/>
      <c r="C6" s="154"/>
      <c r="D6" s="154"/>
      <c r="E6" s="154"/>
      <c r="F6" s="154"/>
      <c r="G6" s="154"/>
      <c r="H6" s="154"/>
    </row>
    <row r="7" spans="1:8" ht="12.75">
      <c r="A7" s="165"/>
      <c r="B7" s="163">
        <v>9</v>
      </c>
      <c r="C7" s="138" t="str">
        <f>VLOOKUP(B7,'пр.взв.'!B7:E38,2,FALSE)</f>
        <v>Тюрин Алексей Александрович</v>
      </c>
      <c r="D7" s="138" t="str">
        <f>VLOOKUP(B7,'пр.взв.'!B7:G38,3,FALSE)</f>
        <v>19.03.1990, КМС</v>
      </c>
      <c r="E7" s="138" t="str">
        <f>VLOOKUP(B7,'пр.взв.'!B7:G38,4,FALSE)</f>
        <v>УФО,Челябинская,  Челябинск,МО</v>
      </c>
      <c r="F7" s="139"/>
      <c r="G7" s="164"/>
      <c r="H7" s="161"/>
    </row>
    <row r="8" spans="1:8" ht="12.75">
      <c r="A8" s="165"/>
      <c r="B8" s="161"/>
      <c r="C8" s="138"/>
      <c r="D8" s="138"/>
      <c r="E8" s="138"/>
      <c r="F8" s="139"/>
      <c r="G8" s="164"/>
      <c r="H8" s="161"/>
    </row>
    <row r="9" spans="1:8" ht="12.75">
      <c r="A9" s="162"/>
      <c r="B9" s="163">
        <v>11</v>
      </c>
      <c r="C9" s="138" t="str">
        <f>VLOOKUP(B9,'пр.взв.'!B5:E40,2,FALSE)</f>
        <v>Ефремов Константин Александрович</v>
      </c>
      <c r="D9" s="138" t="str">
        <f>VLOOKUP(C9,'пр.взв.'!C5:F40,2,FALSE)</f>
        <v>25.05.1991, КМС</v>
      </c>
      <c r="E9" s="138" t="str">
        <f>VLOOKUP(D9,'пр.взв.'!D5:G40,2,FALSE)</f>
        <v>СФО, Новосибирская, Новосибирск, Л</v>
      </c>
      <c r="F9" s="139"/>
      <c r="G9" s="161"/>
      <c r="H9" s="161"/>
    </row>
    <row r="10" spans="1:8" ht="12.75">
      <c r="A10" s="162"/>
      <c r="B10" s="161"/>
      <c r="C10" s="138"/>
      <c r="D10" s="138"/>
      <c r="E10" s="138"/>
      <c r="F10" s="139"/>
      <c r="G10" s="161"/>
      <c r="H10" s="161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24</v>
      </c>
    </row>
    <row r="16" spans="3:5" ht="24.75" customHeight="1">
      <c r="C16" s="60" t="s">
        <v>21</v>
      </c>
      <c r="E16" s="83" t="str">
        <f>HYPERLINK('пр.взв.'!D4)</f>
        <v>в.к.   82     кг.</v>
      </c>
    </row>
    <row r="17" spans="1:8" ht="12.75">
      <c r="A17" s="161" t="s">
        <v>14</v>
      </c>
      <c r="B17" s="161" t="s">
        <v>4</v>
      </c>
      <c r="C17" s="155" t="s">
        <v>5</v>
      </c>
      <c r="D17" s="161" t="s">
        <v>15</v>
      </c>
      <c r="E17" s="161" t="s">
        <v>16</v>
      </c>
      <c r="F17" s="161" t="s">
        <v>17</v>
      </c>
      <c r="G17" s="161" t="s">
        <v>18</v>
      </c>
      <c r="H17" s="161" t="s">
        <v>19</v>
      </c>
    </row>
    <row r="18" spans="1:8" ht="12.75">
      <c r="A18" s="154"/>
      <c r="B18" s="154"/>
      <c r="C18" s="154"/>
      <c r="D18" s="154"/>
      <c r="E18" s="154"/>
      <c r="F18" s="154"/>
      <c r="G18" s="154"/>
      <c r="H18" s="154"/>
    </row>
    <row r="19" spans="1:8" ht="12.75">
      <c r="A19" s="165"/>
      <c r="B19" s="163">
        <v>2</v>
      </c>
      <c r="C19" s="138" t="str">
        <f>VLOOKUP(B19,'пр.взв.'!B7:E38,2,FALSE)</f>
        <v>Пономарев Максим Олегович</v>
      </c>
      <c r="D19" s="138" t="str">
        <f>VLOOKUP(B19,'пр.взв.'!B7:F38,3,FALSE)</f>
        <v>02.02.1990, КМС</v>
      </c>
      <c r="E19" s="138" t="str">
        <f>VLOOKUP(B19,'пр.взв.'!B7:G38,4,FALSE)</f>
        <v>ДВФО, Приморский, Владивосток, МО</v>
      </c>
      <c r="F19" s="139"/>
      <c r="G19" s="164"/>
      <c r="H19" s="161"/>
    </row>
    <row r="20" spans="1:8" ht="12.75">
      <c r="A20" s="165"/>
      <c r="B20" s="161"/>
      <c r="C20" s="138"/>
      <c r="D20" s="138"/>
      <c r="E20" s="138"/>
      <c r="F20" s="139"/>
      <c r="G20" s="164"/>
      <c r="H20" s="161"/>
    </row>
    <row r="21" spans="1:8" ht="12.75">
      <c r="A21" s="162"/>
      <c r="B21" s="163">
        <v>8</v>
      </c>
      <c r="C21" s="138" t="str">
        <f>VLOOKUP(B21,'пр.взв.'!B7:E52,2,FALSE)</f>
        <v>Худяков Дмитрий Андреевич</v>
      </c>
      <c r="D21" s="138" t="str">
        <f>VLOOKUP(C21,'пр.взв.'!C7:F52,2,FALSE)</f>
        <v>11.01.1991, КМС</v>
      </c>
      <c r="E21" s="138" t="str">
        <f>VLOOKUP(D21,'пр.взв.'!D7:G52,2,FALSE)</f>
        <v>СФО, Томская, Томск, МО</v>
      </c>
      <c r="F21" s="139"/>
      <c r="G21" s="161"/>
      <c r="H21" s="161"/>
    </row>
    <row r="22" spans="1:8" ht="12.75">
      <c r="A22" s="162"/>
      <c r="B22" s="161"/>
      <c r="C22" s="138"/>
      <c r="D22" s="138"/>
      <c r="E22" s="138"/>
      <c r="F22" s="139"/>
      <c r="G22" s="161"/>
      <c r="H22" s="161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 82     кг.</v>
      </c>
    </row>
    <row r="30" spans="1:8" ht="12.75">
      <c r="A30" s="161" t="s">
        <v>14</v>
      </c>
      <c r="B30" s="161" t="s">
        <v>4</v>
      </c>
      <c r="C30" s="155" t="s">
        <v>5</v>
      </c>
      <c r="D30" s="161" t="s">
        <v>15</v>
      </c>
      <c r="E30" s="161" t="s">
        <v>16</v>
      </c>
      <c r="F30" s="161" t="s">
        <v>17</v>
      </c>
      <c r="G30" s="161" t="s">
        <v>18</v>
      </c>
      <c r="H30" s="161" t="s">
        <v>19</v>
      </c>
    </row>
    <row r="31" spans="1:8" ht="12.75">
      <c r="A31" s="154"/>
      <c r="B31" s="154"/>
      <c r="C31" s="154"/>
      <c r="D31" s="154"/>
      <c r="E31" s="154"/>
      <c r="F31" s="154"/>
      <c r="G31" s="154"/>
      <c r="H31" s="154"/>
    </row>
    <row r="32" spans="1:8" ht="12.75">
      <c r="A32" s="165"/>
      <c r="B32" s="163">
        <v>1</v>
      </c>
      <c r="C32" s="138" t="str">
        <f>VLOOKUP(B32,'пр.взв.'!B7:D38,2,FALSE)</f>
        <v>Горбаль Александр Михайлович</v>
      </c>
      <c r="D32" s="138" t="str">
        <f>VLOOKUP(B32,'пр.взв.'!B7:E38,3,FALSE)</f>
        <v>10.04.1991, КМС</v>
      </c>
      <c r="E32" s="138" t="str">
        <f>VLOOKUP(B32,'пр.взв.'!B7:F38,4,FALSE)</f>
        <v>УФО, Курганская, Курган, МО</v>
      </c>
      <c r="F32" s="139"/>
      <c r="G32" s="164"/>
      <c r="H32" s="161"/>
    </row>
    <row r="33" spans="1:8" ht="12.75">
      <c r="A33" s="165"/>
      <c r="B33" s="161"/>
      <c r="C33" s="138"/>
      <c r="D33" s="138"/>
      <c r="E33" s="138"/>
      <c r="F33" s="139"/>
      <c r="G33" s="164"/>
      <c r="H33" s="161"/>
    </row>
    <row r="34" spans="1:8" ht="12.75">
      <c r="A34" s="162"/>
      <c r="B34" s="163">
        <v>6</v>
      </c>
      <c r="C34" s="138" t="str">
        <f>VLOOKUP(B34,'пр.взв.'!B2:E65,2,FALSE)</f>
        <v>Котов Сергей Валерьевич</v>
      </c>
      <c r="D34" s="138" t="str">
        <f>VLOOKUP(C34,'пр.взв.'!C2:F65,2,FALSE)</f>
        <v>30.11.1990, МС</v>
      </c>
      <c r="E34" s="138" t="str">
        <f>VLOOKUP(D34,'пр.взв.'!D2:G65,2,FALSE)</f>
        <v>СФО, Кемеровская, Новокузнецк, МО</v>
      </c>
      <c r="F34" s="139"/>
      <c r="G34" s="161"/>
      <c r="H34" s="161"/>
    </row>
    <row r="35" spans="1:8" ht="12.75">
      <c r="A35" s="162"/>
      <c r="B35" s="161"/>
      <c r="C35" s="138"/>
      <c r="D35" s="138"/>
      <c r="E35" s="138"/>
      <c r="F35" s="139"/>
      <c r="G35" s="161"/>
      <c r="H35" s="161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0">
      <selection activeCell="G27" sqref="B7:G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42" t="s">
        <v>28</v>
      </c>
      <c r="B1" s="143"/>
      <c r="C1" s="143"/>
      <c r="D1" s="143"/>
      <c r="E1" s="143"/>
      <c r="F1" s="143"/>
      <c r="G1" s="143"/>
    </row>
    <row r="2" spans="1:7" ht="29.25" customHeight="1" thickBot="1">
      <c r="A2" s="176" t="str">
        <f>HYPERLINK('[1]реквизиты'!$A$2)</f>
        <v>Первенство Азиатских федеральных округов России(УФО,СФО,ДВФО) по самбо среди юниоров 1990-91 г.р.</v>
      </c>
      <c r="B2" s="177"/>
      <c r="C2" s="177"/>
      <c r="D2" s="177"/>
      <c r="E2" s="177"/>
      <c r="F2" s="177"/>
      <c r="G2" s="178"/>
    </row>
    <row r="3" spans="1:7" ht="12.75" customHeight="1">
      <c r="A3" s="146" t="str">
        <f>HYPERLINK('[1]реквизиты'!$A$3)</f>
        <v>22-23 апреля 2010 г            г.Челябинск</v>
      </c>
      <c r="B3" s="146"/>
      <c r="C3" s="146"/>
      <c r="D3" s="146"/>
      <c r="E3" s="146"/>
      <c r="F3" s="146"/>
      <c r="G3" s="146"/>
    </row>
    <row r="4" spans="4:5" ht="12.75" customHeight="1">
      <c r="D4" s="168" t="s">
        <v>43</v>
      </c>
      <c r="E4" s="168"/>
    </row>
    <row r="5" spans="1:7" ht="12.75" customHeight="1">
      <c r="A5" s="154" t="s">
        <v>10</v>
      </c>
      <c r="B5" s="154" t="s">
        <v>4</v>
      </c>
      <c r="C5" s="154" t="s">
        <v>5</v>
      </c>
      <c r="D5" s="154" t="s">
        <v>6</v>
      </c>
      <c r="E5" s="154" t="s">
        <v>7</v>
      </c>
      <c r="F5" s="154" t="s">
        <v>11</v>
      </c>
      <c r="G5" s="154" t="s">
        <v>8</v>
      </c>
    </row>
    <row r="6" spans="1:7" ht="12.75">
      <c r="A6" s="155"/>
      <c r="B6" s="155"/>
      <c r="C6" s="155"/>
      <c r="D6" s="155"/>
      <c r="E6" s="155"/>
      <c r="F6" s="155"/>
      <c r="G6" s="155"/>
    </row>
    <row r="7" spans="1:7" ht="12.75">
      <c r="A7" s="154">
        <v>1</v>
      </c>
      <c r="B7" s="159">
        <v>1</v>
      </c>
      <c r="C7" s="170" t="s">
        <v>60</v>
      </c>
      <c r="D7" s="172" t="s">
        <v>61</v>
      </c>
      <c r="E7" s="173" t="s">
        <v>62</v>
      </c>
      <c r="F7" s="140"/>
      <c r="G7" s="170" t="s">
        <v>63</v>
      </c>
    </row>
    <row r="8" spans="1:7" ht="12.75" customHeight="1">
      <c r="A8" s="155"/>
      <c r="B8" s="160"/>
      <c r="C8" s="171"/>
      <c r="D8" s="155"/>
      <c r="E8" s="174"/>
      <c r="F8" s="137"/>
      <c r="G8" s="171"/>
    </row>
    <row r="9" spans="1:7" ht="12.75">
      <c r="A9" s="154">
        <v>2</v>
      </c>
      <c r="B9" s="159">
        <v>2</v>
      </c>
      <c r="C9" s="170" t="s">
        <v>57</v>
      </c>
      <c r="D9" s="172" t="s">
        <v>58</v>
      </c>
      <c r="E9" s="173" t="s">
        <v>54</v>
      </c>
      <c r="F9" s="140" t="s">
        <v>59</v>
      </c>
      <c r="G9" s="170" t="s">
        <v>56</v>
      </c>
    </row>
    <row r="10" spans="1:7" ht="15" customHeight="1">
      <c r="A10" s="155"/>
      <c r="B10" s="160"/>
      <c r="C10" s="171"/>
      <c r="D10" s="155"/>
      <c r="E10" s="174"/>
      <c r="F10" s="137"/>
      <c r="G10" s="175"/>
    </row>
    <row r="11" spans="1:7" ht="12.75">
      <c r="A11" s="154">
        <v>3</v>
      </c>
      <c r="B11" s="159">
        <v>3</v>
      </c>
      <c r="C11" s="170" t="s">
        <v>52</v>
      </c>
      <c r="D11" s="172" t="s">
        <v>53</v>
      </c>
      <c r="E11" s="173" t="s">
        <v>54</v>
      </c>
      <c r="F11" s="140" t="s">
        <v>55</v>
      </c>
      <c r="G11" s="170" t="s">
        <v>56</v>
      </c>
    </row>
    <row r="12" spans="1:7" ht="15" customHeight="1">
      <c r="A12" s="155"/>
      <c r="B12" s="160"/>
      <c r="C12" s="171"/>
      <c r="D12" s="155"/>
      <c r="E12" s="174"/>
      <c r="F12" s="137"/>
      <c r="G12" s="175"/>
    </row>
    <row r="13" spans="1:7" ht="15" customHeight="1">
      <c r="A13" s="154">
        <v>4</v>
      </c>
      <c r="B13" s="159">
        <v>4</v>
      </c>
      <c r="C13" s="170" t="s">
        <v>82</v>
      </c>
      <c r="D13" s="172" t="s">
        <v>83</v>
      </c>
      <c r="E13" s="173" t="s">
        <v>84</v>
      </c>
      <c r="F13" s="140" t="s">
        <v>86</v>
      </c>
      <c r="G13" s="170" t="s">
        <v>87</v>
      </c>
    </row>
    <row r="14" spans="1:7" ht="15.75" customHeight="1">
      <c r="A14" s="155"/>
      <c r="B14" s="160"/>
      <c r="C14" s="171"/>
      <c r="D14" s="155"/>
      <c r="E14" s="174"/>
      <c r="F14" s="137"/>
      <c r="G14" s="171"/>
    </row>
    <row r="15" spans="1:7" ht="12.75">
      <c r="A15" s="154">
        <v>5</v>
      </c>
      <c r="B15" s="159">
        <v>5</v>
      </c>
      <c r="C15" s="170" t="s">
        <v>71</v>
      </c>
      <c r="D15" s="172" t="s">
        <v>72</v>
      </c>
      <c r="E15" s="173" t="s">
        <v>73</v>
      </c>
      <c r="F15" s="140"/>
      <c r="G15" s="170" t="s">
        <v>74</v>
      </c>
    </row>
    <row r="16" spans="1:7" ht="15" customHeight="1">
      <c r="A16" s="155"/>
      <c r="B16" s="160"/>
      <c r="C16" s="171"/>
      <c r="D16" s="155"/>
      <c r="E16" s="174"/>
      <c r="F16" s="137"/>
      <c r="G16" s="171"/>
    </row>
    <row r="17" spans="1:7" ht="12.75">
      <c r="A17" s="154">
        <v>6</v>
      </c>
      <c r="B17" s="159">
        <v>6</v>
      </c>
      <c r="C17" s="170" t="s">
        <v>48</v>
      </c>
      <c r="D17" s="154" t="s">
        <v>49</v>
      </c>
      <c r="E17" s="173" t="s">
        <v>50</v>
      </c>
      <c r="F17" s="140"/>
      <c r="G17" s="170" t="s">
        <v>51</v>
      </c>
    </row>
    <row r="18" spans="1:7" ht="15" customHeight="1">
      <c r="A18" s="155"/>
      <c r="B18" s="160"/>
      <c r="C18" s="171"/>
      <c r="D18" s="155"/>
      <c r="E18" s="174"/>
      <c r="F18" s="137"/>
      <c r="G18" s="175"/>
    </row>
    <row r="19" spans="1:7" ht="12.75">
      <c r="A19" s="154">
        <v>7</v>
      </c>
      <c r="B19" s="159">
        <v>7</v>
      </c>
      <c r="C19" s="170" t="s">
        <v>69</v>
      </c>
      <c r="D19" s="172" t="s">
        <v>70</v>
      </c>
      <c r="E19" s="173" t="s">
        <v>66</v>
      </c>
      <c r="F19" s="140"/>
      <c r="G19" s="170" t="s">
        <v>68</v>
      </c>
    </row>
    <row r="20" spans="1:7" ht="15" customHeight="1">
      <c r="A20" s="155"/>
      <c r="B20" s="160"/>
      <c r="C20" s="171"/>
      <c r="D20" s="155"/>
      <c r="E20" s="174"/>
      <c r="F20" s="137"/>
      <c r="G20" s="171"/>
    </row>
    <row r="21" spans="1:7" ht="12.75">
      <c r="A21" s="154">
        <v>8</v>
      </c>
      <c r="B21" s="159">
        <v>8</v>
      </c>
      <c r="C21" s="170" t="s">
        <v>44</v>
      </c>
      <c r="D21" s="172" t="s">
        <v>45</v>
      </c>
      <c r="E21" s="173" t="s">
        <v>46</v>
      </c>
      <c r="F21" s="140"/>
      <c r="G21" s="170" t="s">
        <v>47</v>
      </c>
    </row>
    <row r="22" spans="1:7" ht="15" customHeight="1">
      <c r="A22" s="155"/>
      <c r="B22" s="160"/>
      <c r="C22" s="171"/>
      <c r="D22" s="155"/>
      <c r="E22" s="174"/>
      <c r="F22" s="137"/>
      <c r="G22" s="171"/>
    </row>
    <row r="23" spans="1:7" ht="12.75">
      <c r="A23" s="154">
        <v>9</v>
      </c>
      <c r="B23" s="159">
        <v>9</v>
      </c>
      <c r="C23" s="170" t="s">
        <v>80</v>
      </c>
      <c r="D23" s="172" t="s">
        <v>78</v>
      </c>
      <c r="E23" s="173" t="s">
        <v>85</v>
      </c>
      <c r="F23" s="140"/>
      <c r="G23" s="170" t="s">
        <v>81</v>
      </c>
    </row>
    <row r="24" spans="1:7" ht="15" customHeight="1">
      <c r="A24" s="155"/>
      <c r="B24" s="160"/>
      <c r="C24" s="171"/>
      <c r="D24" s="155"/>
      <c r="E24" s="174"/>
      <c r="F24" s="137"/>
      <c r="G24" s="171"/>
    </row>
    <row r="25" spans="1:7" ht="12.75">
      <c r="A25" s="154">
        <v>10</v>
      </c>
      <c r="B25" s="159">
        <v>10</v>
      </c>
      <c r="C25" s="170" t="s">
        <v>64</v>
      </c>
      <c r="D25" s="172" t="s">
        <v>65</v>
      </c>
      <c r="E25" s="173" t="s">
        <v>66</v>
      </c>
      <c r="F25" s="140" t="s">
        <v>67</v>
      </c>
      <c r="G25" s="170" t="s">
        <v>68</v>
      </c>
    </row>
    <row r="26" spans="1:7" ht="15" customHeight="1">
      <c r="A26" s="155"/>
      <c r="B26" s="160"/>
      <c r="C26" s="171"/>
      <c r="D26" s="155"/>
      <c r="E26" s="174"/>
      <c r="F26" s="137"/>
      <c r="G26" s="171"/>
    </row>
    <row r="27" spans="1:7" ht="12.75">
      <c r="A27" s="154">
        <v>11</v>
      </c>
      <c r="B27" s="159">
        <v>11</v>
      </c>
      <c r="C27" s="170" t="s">
        <v>75</v>
      </c>
      <c r="D27" s="172" t="s">
        <v>76</v>
      </c>
      <c r="E27" s="173" t="s">
        <v>42</v>
      </c>
      <c r="F27" s="140" t="s">
        <v>79</v>
      </c>
      <c r="G27" s="170" t="s">
        <v>77</v>
      </c>
    </row>
    <row r="28" spans="1:7" ht="15" customHeight="1">
      <c r="A28" s="155"/>
      <c r="B28" s="160"/>
      <c r="C28" s="171"/>
      <c r="D28" s="155"/>
      <c r="E28" s="174"/>
      <c r="F28" s="137"/>
      <c r="G28" s="171"/>
    </row>
    <row r="29" spans="1:7" ht="12.75">
      <c r="A29" s="154">
        <v>12</v>
      </c>
      <c r="B29" s="159"/>
      <c r="C29" s="154"/>
      <c r="D29" s="154"/>
      <c r="E29" s="154"/>
      <c r="F29" s="154"/>
      <c r="G29" s="154"/>
    </row>
    <row r="30" spans="1:7" ht="15" customHeight="1">
      <c r="A30" s="155"/>
      <c r="B30" s="160"/>
      <c r="C30" s="155"/>
      <c r="D30" s="155"/>
      <c r="E30" s="155"/>
      <c r="F30" s="155"/>
      <c r="G30" s="155"/>
    </row>
    <row r="31" spans="1:7" ht="15.75" customHeight="1">
      <c r="A31" s="154">
        <v>13</v>
      </c>
      <c r="B31" s="159"/>
      <c r="C31" s="154"/>
      <c r="D31" s="154"/>
      <c r="E31" s="154"/>
      <c r="F31" s="154"/>
      <c r="G31" s="154"/>
    </row>
    <row r="32" spans="1:7" ht="15" customHeight="1">
      <c r="A32" s="155"/>
      <c r="B32" s="160"/>
      <c r="C32" s="155"/>
      <c r="D32" s="155"/>
      <c r="E32" s="155"/>
      <c r="F32" s="155"/>
      <c r="G32" s="155"/>
    </row>
    <row r="33" spans="1:7" ht="12.75">
      <c r="A33" s="154">
        <v>14</v>
      </c>
      <c r="B33" s="159"/>
      <c r="C33" s="154"/>
      <c r="D33" s="154"/>
      <c r="E33" s="154"/>
      <c r="F33" s="154"/>
      <c r="G33" s="154"/>
    </row>
    <row r="34" spans="1:7" ht="15" customHeight="1">
      <c r="A34" s="155"/>
      <c r="B34" s="160"/>
      <c r="C34" s="155"/>
      <c r="D34" s="155"/>
      <c r="E34" s="155"/>
      <c r="F34" s="155"/>
      <c r="G34" s="155"/>
    </row>
    <row r="35" spans="1:7" ht="12.75">
      <c r="A35" s="154">
        <v>15</v>
      </c>
      <c r="B35" s="159"/>
      <c r="C35" s="154"/>
      <c r="D35" s="154"/>
      <c r="E35" s="154"/>
      <c r="F35" s="154"/>
      <c r="G35" s="154"/>
    </row>
    <row r="36" spans="1:7" ht="15" customHeight="1">
      <c r="A36" s="155"/>
      <c r="B36" s="160"/>
      <c r="C36" s="155"/>
      <c r="D36" s="155"/>
      <c r="E36" s="155"/>
      <c r="F36" s="155"/>
      <c r="G36" s="155"/>
    </row>
    <row r="37" spans="1:7" ht="12.75">
      <c r="A37" s="154">
        <v>16</v>
      </c>
      <c r="B37" s="159"/>
      <c r="C37" s="179"/>
      <c r="D37" s="169"/>
      <c r="E37" s="169"/>
      <c r="F37" s="164"/>
      <c r="G37" s="169"/>
    </row>
    <row r="38" spans="1:7" ht="15" customHeight="1">
      <c r="A38" s="155"/>
      <c r="B38" s="160"/>
      <c r="C38" s="179"/>
      <c r="D38" s="169"/>
      <c r="E38" s="169"/>
      <c r="F38" s="164"/>
      <c r="G38" s="169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31:A32"/>
    <mergeCell ref="B31:B32"/>
    <mergeCell ref="A29:A30"/>
    <mergeCell ref="B29:B30"/>
    <mergeCell ref="A23:A24"/>
    <mergeCell ref="B23:B24"/>
    <mergeCell ref="A21:A22"/>
    <mergeCell ref="B21:B22"/>
    <mergeCell ref="E23:E24"/>
    <mergeCell ref="F23:F24"/>
    <mergeCell ref="D29:D30"/>
    <mergeCell ref="E21:E22"/>
    <mergeCell ref="E25:E26"/>
    <mergeCell ref="C21:C22"/>
    <mergeCell ref="D21:D22"/>
    <mergeCell ref="C23:C24"/>
    <mergeCell ref="D23:D24"/>
    <mergeCell ref="B11:B12"/>
    <mergeCell ref="C11:C12"/>
    <mergeCell ref="D11:D12"/>
    <mergeCell ref="A13:A14"/>
    <mergeCell ref="B13:B14"/>
    <mergeCell ref="C13:C14"/>
    <mergeCell ref="D13:D14"/>
    <mergeCell ref="A19:A20"/>
    <mergeCell ref="B19:B20"/>
    <mergeCell ref="A2:G2"/>
    <mergeCell ref="A37:A38"/>
    <mergeCell ref="B37:B38"/>
    <mergeCell ref="C37:C38"/>
    <mergeCell ref="D37:D38"/>
    <mergeCell ref="C7:C8"/>
    <mergeCell ref="D7:D8"/>
    <mergeCell ref="E7:E8"/>
    <mergeCell ref="F11:F12"/>
    <mergeCell ref="G21:G22"/>
    <mergeCell ref="G23:G24"/>
    <mergeCell ref="F17:F18"/>
    <mergeCell ref="F19:F20"/>
    <mergeCell ref="F21:F22"/>
    <mergeCell ref="G25:G26"/>
    <mergeCell ref="G11:G12"/>
    <mergeCell ref="G13:G14"/>
    <mergeCell ref="G15:G16"/>
    <mergeCell ref="G17:G18"/>
    <mergeCell ref="G19:G20"/>
    <mergeCell ref="E5:E6"/>
    <mergeCell ref="F5:F6"/>
    <mergeCell ref="G5:G6"/>
    <mergeCell ref="G7:G8"/>
    <mergeCell ref="G9:G10"/>
    <mergeCell ref="E13:E14"/>
    <mergeCell ref="A7:A8"/>
    <mergeCell ref="B7:B8"/>
    <mergeCell ref="F7:F8"/>
    <mergeCell ref="A9:A10"/>
    <mergeCell ref="B9:B10"/>
    <mergeCell ref="C9:C10"/>
    <mergeCell ref="D9:D10"/>
    <mergeCell ref="E9:E10"/>
    <mergeCell ref="A5:A6"/>
    <mergeCell ref="B5:B6"/>
    <mergeCell ref="C5:C6"/>
    <mergeCell ref="D5:D6"/>
    <mergeCell ref="F9:F10"/>
    <mergeCell ref="A15:A16"/>
    <mergeCell ref="B15:B16"/>
    <mergeCell ref="C15:C16"/>
    <mergeCell ref="D15:D16"/>
    <mergeCell ref="E15:E16"/>
    <mergeCell ref="F15:F16"/>
    <mergeCell ref="F13:F14"/>
    <mergeCell ref="A11:A12"/>
    <mergeCell ref="E11:E12"/>
    <mergeCell ref="A17:A18"/>
    <mergeCell ref="B17:B18"/>
    <mergeCell ref="E17:E18"/>
    <mergeCell ref="C25:C26"/>
    <mergeCell ref="D25:D26"/>
    <mergeCell ref="E19:E20"/>
    <mergeCell ref="C19:C20"/>
    <mergeCell ref="D19:D20"/>
    <mergeCell ref="C17:C18"/>
    <mergeCell ref="D17:D18"/>
    <mergeCell ref="F25:F26"/>
    <mergeCell ref="A27:A28"/>
    <mergeCell ref="B27:B28"/>
    <mergeCell ref="C27:C28"/>
    <mergeCell ref="D27:D28"/>
    <mergeCell ref="E27:E28"/>
    <mergeCell ref="F27:F28"/>
    <mergeCell ref="A25:A26"/>
    <mergeCell ref="B25:B2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C29:C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42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49"/>
      <c r="M1" s="49"/>
      <c r="N1" s="49"/>
      <c r="O1" s="49"/>
      <c r="P1" s="49"/>
    </row>
    <row r="2" spans="1:19" ht="12.75" customHeight="1">
      <c r="A2" s="191" t="str">
        <f>HYPERLINK('[1]реквизиты'!$A$3)</f>
        <v>22-23 апреля 2010 г            г.Челябинск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 82     кг.</v>
      </c>
      <c r="G3" s="51"/>
      <c r="H3" s="51"/>
      <c r="I3" s="51"/>
      <c r="J3" s="51"/>
      <c r="K3" s="51"/>
      <c r="L3" s="51"/>
    </row>
    <row r="4" spans="1:3" ht="16.5" thickBot="1">
      <c r="A4" s="190" t="s">
        <v>0</v>
      </c>
      <c r="B4" s="190"/>
      <c r="C4" s="5"/>
    </row>
    <row r="5" spans="1:13" ht="12.75" customHeight="1" thickBot="1">
      <c r="A5" s="189">
        <v>1</v>
      </c>
      <c r="B5" s="187" t="str">
        <f>VLOOKUP(A5,'пр.взв.'!B5:C36,2,FALSE)</f>
        <v>Горбаль Александр Михайлович</v>
      </c>
      <c r="C5" s="187" t="str">
        <f>VLOOKUP(A5,'пр.взв.'!B5:F36,3,FALSE)</f>
        <v>10.04.1991, КМС</v>
      </c>
      <c r="D5" s="187" t="str">
        <f>VLOOKUP(A5,'пр.взв.'!B5:E36,4,FALSE)</f>
        <v>УФО, Курганская, Курган,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80"/>
      <c r="B6" s="188"/>
      <c r="C6" s="188"/>
      <c r="D6" s="18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80">
        <v>9</v>
      </c>
      <c r="B7" s="184" t="str">
        <f>VLOOKUP(A7,'пр.взв.'!B7:C38,2,FALSE)</f>
        <v>Тюрин Алексей Александрович</v>
      </c>
      <c r="C7" s="184" t="str">
        <f>VLOOKUP(A7,'пр.взв.'!B5:F36,3,FALSE)</f>
        <v>19.03.1990, КМС</v>
      </c>
      <c r="D7" s="184" t="str">
        <f>VLOOKUP(A7,'пр.взв.'!B5:F36,4,FALSE)</f>
        <v>УФО,Челябинская,  Челябинск,МО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81"/>
      <c r="B8" s="185"/>
      <c r="C8" s="185"/>
      <c r="D8" s="185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9">
        <v>5</v>
      </c>
      <c r="B9" s="187" t="str">
        <f>VLOOKUP(A9,'пр.взв.'!B9:C40,2,FALSE)</f>
        <v>Арутюнян Нарек Симонович</v>
      </c>
      <c r="C9" s="187" t="str">
        <f>VLOOKUP(A9,'пр.взв.'!B5:E36,3,FALSE)</f>
        <v>1990, МС</v>
      </c>
      <c r="D9" s="187" t="str">
        <f>VLOOKUP(A9,'пр.взв.'!B5:E36,4,FALSE)</f>
        <v>СФО, Иркутская, Иркутск,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80"/>
      <c r="B10" s="188"/>
      <c r="C10" s="188"/>
      <c r="D10" s="18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80">
        <v>13</v>
      </c>
      <c r="B11" s="184" t="e">
        <f>VLOOKUP(A11,'пр.взв.'!B5:C36,2,FALSE)</f>
        <v>#N/A</v>
      </c>
      <c r="C11" s="184" t="e">
        <f>VLOOKUP(A11,'пр.взв.'!B5:E36,3,FALSE)</f>
        <v>#N/A</v>
      </c>
      <c r="D11" s="184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81"/>
      <c r="B12" s="185"/>
      <c r="C12" s="185"/>
      <c r="D12" s="185"/>
      <c r="E12" s="17"/>
      <c r="F12" s="186"/>
      <c r="G12" s="186"/>
      <c r="H12" s="25"/>
      <c r="I12" s="19"/>
      <c r="J12" s="13"/>
      <c r="K12" s="13"/>
      <c r="L12" s="13"/>
    </row>
    <row r="13" spans="1:12" ht="12.75" customHeight="1" thickBot="1">
      <c r="A13" s="189">
        <v>3</v>
      </c>
      <c r="B13" s="187" t="str">
        <f>VLOOKUP(A13,'пр.взв.'!B5:C36,2,FALSE)</f>
        <v>Поздняков Сергей Евгеньевич</v>
      </c>
      <c r="C13" s="187" t="str">
        <f>VLOOKUP(A13,'пр.взв.'!B5:E36,3,FALSE)</f>
        <v>12.08.1990, 1р</v>
      </c>
      <c r="D13" s="187" t="str">
        <f>VLOOKUP(A13,'пр.взв.'!B5:E36,4,FALSE)</f>
        <v>ДВФО, Приморский, Владивосток,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80"/>
      <c r="B14" s="188"/>
      <c r="C14" s="188"/>
      <c r="D14" s="18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80">
        <v>11</v>
      </c>
      <c r="B15" s="184" t="str">
        <f>VLOOKUP(A15,'пр.взв.'!B15:C45,2,FALSE)</f>
        <v>Ефремов Константин Александрович</v>
      </c>
      <c r="C15" s="184" t="str">
        <f>VLOOKUP(A15,'пр.взв.'!B5:E36,3,FALSE)</f>
        <v>25.05.1991, КМС</v>
      </c>
      <c r="D15" s="184" t="str">
        <f>VLOOKUP(A15,'пр.взв.'!B5:F36,4,FALSE)</f>
        <v>СФО, Новосибирская, Новосибирск, Л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81"/>
      <c r="B16" s="185"/>
      <c r="C16" s="185"/>
      <c r="D16" s="18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9">
        <v>7</v>
      </c>
      <c r="B17" s="187" t="str">
        <f>VLOOKUP(A17,'пр.взв.'!B17:C47,2,FALSE)</f>
        <v>Конгар Николай Алдын-оолович</v>
      </c>
      <c r="C17" s="187" t="str">
        <f>VLOOKUP(A17,'пр.взв.'!B5:E36,3,FALSE)</f>
        <v>02.03.1991, КМС</v>
      </c>
      <c r="D17" s="187" t="str">
        <f>VLOOKUP(A17,'пр.взв.'!B5:E36,4,FALSE)</f>
        <v>СФО, Омская, Омск, Д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80"/>
      <c r="B18" s="188"/>
      <c r="C18" s="188"/>
      <c r="D18" s="18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80">
        <v>15</v>
      </c>
      <c r="B19" s="184" t="e">
        <f>VLOOKUP(A19,'пр.взв.'!B19:C49,2,FALSE)</f>
        <v>#N/A</v>
      </c>
      <c r="C19" s="184" t="e">
        <f>VLOOKUP(A19,'пр.взв.'!B5:E36,3,FALSE)</f>
        <v>#N/A</v>
      </c>
      <c r="D19" s="184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81"/>
      <c r="B20" s="185"/>
      <c r="C20" s="185"/>
      <c r="D20" s="18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9">
        <v>2</v>
      </c>
      <c r="B22" s="187" t="str">
        <f>VLOOKUP(A22,'пр.взв.'!B7:E38,2,FALSE)</f>
        <v>Пономарев Максим Олегович</v>
      </c>
      <c r="C22" s="187" t="str">
        <f>VLOOKUP(A22,'пр.взв.'!B7:E38,3,FALSE)</f>
        <v>02.02.1990, КМС</v>
      </c>
      <c r="D22" s="187" t="str">
        <f>VLOOKUP(A22,'пр.взв.'!B7:E38,4,FALSE)</f>
        <v>ДВФО, Приморский, Владивосток, МО</v>
      </c>
      <c r="E22" s="12"/>
      <c r="F22" s="13"/>
      <c r="G22" s="13"/>
      <c r="H22" s="13"/>
      <c r="I22" s="13"/>
      <c r="J22" s="4"/>
      <c r="K22" s="16"/>
    </row>
    <row r="23" spans="1:11" ht="15.75">
      <c r="A23" s="180"/>
      <c r="B23" s="188"/>
      <c r="C23" s="188"/>
      <c r="D23" s="188"/>
      <c r="E23" s="19"/>
      <c r="F23" s="15"/>
      <c r="G23" s="15"/>
      <c r="H23" s="13"/>
      <c r="I23" s="13"/>
      <c r="J23" s="4"/>
      <c r="K23" s="36"/>
    </row>
    <row r="24" spans="1:11" ht="16.5" thickBot="1">
      <c r="A24" s="180">
        <v>10</v>
      </c>
      <c r="B24" s="184" t="str">
        <f>VLOOKUP(A24,'пр.взв.'!B7:E38,2,FALSE)</f>
        <v>Сутягинский Антон Михайлович</v>
      </c>
      <c r="C24" s="184" t="str">
        <f>VLOOKUP(A24,'пр.взв.'!B7:E38,3,FALSE)</f>
        <v>24.04.1991, КМС</v>
      </c>
      <c r="D24" s="184" t="str">
        <f>VLOOKUP(A24,'пр.взв.'!B7:E38,4,FALSE)</f>
        <v>СФО, Омская, Омск, Д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81"/>
      <c r="B25" s="185"/>
      <c r="C25" s="185"/>
      <c r="D25" s="185"/>
      <c r="E25" s="17"/>
      <c r="F25" s="21"/>
      <c r="G25" s="19"/>
      <c r="H25" s="13"/>
      <c r="I25" s="13"/>
      <c r="J25" s="4"/>
      <c r="K25" s="36"/>
    </row>
    <row r="26" spans="1:11" ht="16.5" thickBot="1">
      <c r="A26" s="189">
        <v>6</v>
      </c>
      <c r="B26" s="187" t="str">
        <f>VLOOKUP(A26,'пр.взв.'!B7:E38,2,FALSE)</f>
        <v>Котов Сергей Валерьевич</v>
      </c>
      <c r="C26" s="187" t="str">
        <f>VLOOKUP(A26,'пр.взв.'!B7:E38,3,FALSE)</f>
        <v>30.11.1990, МС</v>
      </c>
      <c r="D26" s="187" t="str">
        <f>VLOOKUP(A26,'пр.взв.'!B7:E38,4,FALSE)</f>
        <v>СФО, Кемеровская, Новокузнецк, МО</v>
      </c>
      <c r="E26" s="12"/>
      <c r="F26" s="21"/>
      <c r="G26" s="16"/>
      <c r="H26" s="26"/>
      <c r="I26" s="13"/>
      <c r="J26" s="4"/>
      <c r="K26" s="36"/>
    </row>
    <row r="27" spans="1:11" ht="15.75">
      <c r="A27" s="180"/>
      <c r="B27" s="188"/>
      <c r="C27" s="188"/>
      <c r="D27" s="188"/>
      <c r="E27" s="19"/>
      <c r="F27" s="24"/>
      <c r="G27" s="15"/>
      <c r="H27" s="25"/>
      <c r="I27" s="13"/>
      <c r="J27" s="4"/>
      <c r="K27" s="36"/>
    </row>
    <row r="28" spans="1:11" ht="16.5" thickBot="1">
      <c r="A28" s="180">
        <v>14</v>
      </c>
      <c r="B28" s="184" t="e">
        <f>VLOOKUP(A28,'пр.взв.'!B7:E38,2,FALSE)</f>
        <v>#N/A</v>
      </c>
      <c r="C28" s="184" t="e">
        <f>VLOOKUP(A28,'пр.взв.'!B7:E38,3,FALSE)</f>
        <v>#N/A</v>
      </c>
      <c r="D28" s="184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81"/>
      <c r="B29" s="185"/>
      <c r="C29" s="185"/>
      <c r="D29" s="185"/>
      <c r="E29" s="17"/>
      <c r="F29" s="186"/>
      <c r="G29" s="186"/>
      <c r="H29" s="25"/>
      <c r="I29" s="19"/>
      <c r="J29" s="3"/>
      <c r="K29" s="35"/>
    </row>
    <row r="30" spans="1:9" ht="16.5" thickBot="1">
      <c r="A30" s="189">
        <v>4</v>
      </c>
      <c r="B30" s="187" t="str">
        <f>VLOOKUP(A30,'пр.взв.'!B7:E38,2,FALSE)</f>
        <v>Тихонов Андрей Игоревич</v>
      </c>
      <c r="C30" s="187" t="str">
        <f>VLOOKUP(A30,'пр.взв.'!B7:E38,3,FALSE)</f>
        <v>29.03.1991, КМС</v>
      </c>
      <c r="D30" s="187" t="str">
        <f>VLOOKUP(A30,'пр.взв.'!B7:E38,4,FALSE)</f>
        <v>УФО,Челябинская,   Челябинск,МО</v>
      </c>
      <c r="E30" s="12"/>
      <c r="F30" s="15"/>
      <c r="G30" s="15"/>
      <c r="H30" s="25"/>
      <c r="I30" s="16"/>
    </row>
    <row r="31" spans="1:9" ht="15.75">
      <c r="A31" s="180"/>
      <c r="B31" s="188"/>
      <c r="C31" s="188"/>
      <c r="D31" s="188"/>
      <c r="E31" s="19"/>
      <c r="F31" s="15"/>
      <c r="G31" s="15"/>
      <c r="H31" s="25"/>
      <c r="I31" s="13"/>
    </row>
    <row r="32" spans="1:9" ht="16.5" thickBot="1">
      <c r="A32" s="180">
        <v>12</v>
      </c>
      <c r="B32" s="184" t="e">
        <f>VLOOKUP(A32,'пр.взв.'!B7:E38,2,FALSE)</f>
        <v>#N/A</v>
      </c>
      <c r="C32" s="184" t="e">
        <f>VLOOKUP(A32,'пр.взв.'!B7:E38,3,FALSE)</f>
        <v>#N/A</v>
      </c>
      <c r="D32" s="184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81"/>
      <c r="B33" s="185"/>
      <c r="C33" s="185"/>
      <c r="D33" s="185"/>
      <c r="E33" s="17"/>
      <c r="F33" s="21"/>
      <c r="G33" s="19"/>
      <c r="H33" s="27"/>
      <c r="I33" s="13"/>
    </row>
    <row r="34" spans="1:9" ht="16.5" thickBot="1">
      <c r="A34" s="189">
        <v>8</v>
      </c>
      <c r="B34" s="187" t="str">
        <f>VLOOKUP(A34,'пр.взв.'!B7:E38,2,FALSE)</f>
        <v>Худяков Дмитрий Андреевич</v>
      </c>
      <c r="C34" s="187" t="str">
        <f>VLOOKUP(A34,'пр.взв.'!B7:E38,3,FALSE)</f>
        <v>11.01.1991, КМС</v>
      </c>
      <c r="D34" s="187" t="str">
        <f>VLOOKUP(A34,'пр.взв.'!B7:E38,4,FALSE)</f>
        <v>СФО, Томская, Томск, МО</v>
      </c>
      <c r="E34" s="12"/>
      <c r="F34" s="22"/>
      <c r="G34" s="16"/>
      <c r="H34" s="10"/>
      <c r="I34" s="10"/>
    </row>
    <row r="35" spans="1:9" ht="15.75">
      <c r="A35" s="180"/>
      <c r="B35" s="188"/>
      <c r="C35" s="188"/>
      <c r="D35" s="188"/>
      <c r="E35" s="19"/>
      <c r="F35" s="23"/>
      <c r="G35" s="17"/>
      <c r="H35" s="18"/>
      <c r="I35" s="18"/>
    </row>
    <row r="36" spans="1:9" ht="16.5" thickBot="1">
      <c r="A36" s="180">
        <v>16</v>
      </c>
      <c r="B36" s="184" t="e">
        <f>VLOOKUP(A36,'пр.взв.'!B7:E38,2,FALSE)</f>
        <v>#N/A</v>
      </c>
      <c r="C36" s="184" t="e">
        <f>VLOOKUP(A36,'пр.взв.'!B7:E38,3,FALSE)</f>
        <v>#N/A</v>
      </c>
      <c r="D36" s="184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81"/>
      <c r="B37" s="185"/>
      <c r="C37" s="185"/>
      <c r="D37" s="185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82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82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83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83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1" sqref="A1:H41"/>
    </sheetView>
  </sheetViews>
  <sheetFormatPr defaultColWidth="9.140625" defaultRowHeight="12.75"/>
  <sheetData>
    <row r="1" spans="1:8" ht="15.75" thickBot="1">
      <c r="A1" s="151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97"/>
      <c r="C1" s="197"/>
      <c r="D1" s="197"/>
      <c r="E1" s="197"/>
      <c r="F1" s="197"/>
      <c r="G1" s="197"/>
      <c r="H1" s="198"/>
    </row>
    <row r="2" spans="1:8" ht="12.75">
      <c r="A2" s="199" t="str">
        <f>HYPERLINK('[1]реквизиты'!$A$3)</f>
        <v>22-23 апреля 2010 г            г.Челябинск</v>
      </c>
      <c r="B2" s="199"/>
      <c r="C2" s="199"/>
      <c r="D2" s="199"/>
      <c r="E2" s="199"/>
      <c r="F2" s="199"/>
      <c r="G2" s="199"/>
      <c r="H2" s="199"/>
    </row>
    <row r="3" spans="1:8" ht="18.75" thickBot="1">
      <c r="A3" s="200" t="s">
        <v>32</v>
      </c>
      <c r="B3" s="200"/>
      <c r="C3" s="200"/>
      <c r="D3" s="200"/>
      <c r="E3" s="200"/>
      <c r="F3" s="200"/>
      <c r="G3" s="200"/>
      <c r="H3" s="200"/>
    </row>
    <row r="4" spans="2:8" ht="18.75" thickBot="1">
      <c r="B4" s="91"/>
      <c r="C4" s="92"/>
      <c r="D4" s="201" t="str">
        <f>HYPERLINK('пр.взв.'!D4)</f>
        <v>в.к.   82     кг.</v>
      </c>
      <c r="E4" s="202"/>
      <c r="F4" s="203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212" t="s">
        <v>33</v>
      </c>
      <c r="B6" s="207" t="str">
        <f>VLOOKUP(J6,'пр.взв.'!B7:G38,2,FALSE)</f>
        <v>Горбаль Александр Михайлович</v>
      </c>
      <c r="C6" s="207"/>
      <c r="D6" s="207"/>
      <c r="E6" s="207"/>
      <c r="F6" s="207"/>
      <c r="G6" s="207"/>
      <c r="H6" s="192" t="str">
        <f>VLOOKUP(J6,'пр.взв.'!B7:G38,3,FALSE)</f>
        <v>10.04.1991, КМС</v>
      </c>
      <c r="I6" s="92"/>
      <c r="J6" s="85">
        <v>1</v>
      </c>
    </row>
    <row r="7" spans="1:10" ht="18">
      <c r="A7" s="213"/>
      <c r="B7" s="208"/>
      <c r="C7" s="208"/>
      <c r="D7" s="208"/>
      <c r="E7" s="208"/>
      <c r="F7" s="208"/>
      <c r="G7" s="208"/>
      <c r="H7" s="193"/>
      <c r="I7" s="92"/>
      <c r="J7" s="85"/>
    </row>
    <row r="8" spans="1:10" ht="18">
      <c r="A8" s="213"/>
      <c r="B8" s="194" t="str">
        <f>VLOOKUP(J6,'пр.взв.'!B7:G38,4,FALSE)</f>
        <v>УФО, Курганская, Курган, МО</v>
      </c>
      <c r="C8" s="194"/>
      <c r="D8" s="194"/>
      <c r="E8" s="194"/>
      <c r="F8" s="194"/>
      <c r="G8" s="194"/>
      <c r="H8" s="193"/>
      <c r="I8" s="92"/>
      <c r="J8" s="85"/>
    </row>
    <row r="9" spans="1:10" ht="18.75" thickBot="1">
      <c r="A9" s="214"/>
      <c r="B9" s="195"/>
      <c r="C9" s="195"/>
      <c r="D9" s="195"/>
      <c r="E9" s="195"/>
      <c r="F9" s="195"/>
      <c r="G9" s="195"/>
      <c r="H9" s="196"/>
      <c r="I9" s="92"/>
      <c r="J9" s="85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5"/>
    </row>
    <row r="11" spans="1:10" ht="18" customHeight="1">
      <c r="A11" s="209" t="s">
        <v>34</v>
      </c>
      <c r="B11" s="207" t="str">
        <f>VLOOKUP(J11,'пр.взв.'!B2:G43,2,FALSE)</f>
        <v>Котов Сергей Валерьевич</v>
      </c>
      <c r="C11" s="207"/>
      <c r="D11" s="207"/>
      <c r="E11" s="207"/>
      <c r="F11" s="207"/>
      <c r="G11" s="207"/>
      <c r="H11" s="192" t="str">
        <f>VLOOKUP(J11,'пр.взв.'!B2:G43,3,FALSE)</f>
        <v>30.11.1990, МС</v>
      </c>
      <c r="I11" s="92"/>
      <c r="J11" s="85">
        <v>6</v>
      </c>
    </row>
    <row r="12" spans="1:10" ht="18" customHeight="1">
      <c r="A12" s="210"/>
      <c r="B12" s="208"/>
      <c r="C12" s="208"/>
      <c r="D12" s="208"/>
      <c r="E12" s="208"/>
      <c r="F12" s="208"/>
      <c r="G12" s="208"/>
      <c r="H12" s="193"/>
      <c r="I12" s="92"/>
      <c r="J12" s="85"/>
    </row>
    <row r="13" spans="1:10" ht="18">
      <c r="A13" s="210"/>
      <c r="B13" s="194" t="str">
        <f>VLOOKUP(J11,'пр.взв.'!B2:G43,4,FALSE)</f>
        <v>СФО, Кемеровская, Новокузнецк, МО</v>
      </c>
      <c r="C13" s="194"/>
      <c r="D13" s="194"/>
      <c r="E13" s="194"/>
      <c r="F13" s="194"/>
      <c r="G13" s="194"/>
      <c r="H13" s="193"/>
      <c r="I13" s="92"/>
      <c r="J13" s="85"/>
    </row>
    <row r="14" spans="1:10" ht="18.75" thickBot="1">
      <c r="A14" s="211"/>
      <c r="B14" s="195"/>
      <c r="C14" s="195"/>
      <c r="D14" s="195"/>
      <c r="E14" s="195"/>
      <c r="F14" s="195"/>
      <c r="G14" s="195"/>
      <c r="H14" s="196"/>
      <c r="I14" s="92"/>
      <c r="J14" s="85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5"/>
    </row>
    <row r="16" spans="1:10" ht="18" customHeight="1">
      <c r="A16" s="204" t="s">
        <v>35</v>
      </c>
      <c r="B16" s="207" t="str">
        <f>VLOOKUP(J16,'пр.взв.'!B4:G30,2,FALSE)</f>
        <v>Ефремов Константин Александрович</v>
      </c>
      <c r="C16" s="207"/>
      <c r="D16" s="207"/>
      <c r="E16" s="207"/>
      <c r="F16" s="207"/>
      <c r="G16" s="207"/>
      <c r="H16" s="192" t="str">
        <f>VLOOKUP(J16,'пр.взв.'!B4:G30,3,FALSE)</f>
        <v>25.05.1991, КМС</v>
      </c>
      <c r="I16" s="92"/>
      <c r="J16" s="85">
        <v>11</v>
      </c>
    </row>
    <row r="17" spans="1:10" ht="18" customHeight="1">
      <c r="A17" s="205"/>
      <c r="B17" s="208"/>
      <c r="C17" s="208"/>
      <c r="D17" s="208"/>
      <c r="E17" s="208"/>
      <c r="F17" s="208"/>
      <c r="G17" s="208"/>
      <c r="H17" s="193"/>
      <c r="I17" s="92"/>
      <c r="J17" s="85"/>
    </row>
    <row r="18" spans="1:10" ht="18">
      <c r="A18" s="205"/>
      <c r="B18" s="194" t="str">
        <f>VLOOKUP(J16,'пр.взв.'!B7:G48,4,FALSE)</f>
        <v>СФО, Новосибирская, Новосибирск, Л</v>
      </c>
      <c r="C18" s="194"/>
      <c r="D18" s="194"/>
      <c r="E18" s="194"/>
      <c r="F18" s="194"/>
      <c r="G18" s="194"/>
      <c r="H18" s="193"/>
      <c r="I18" s="92"/>
      <c r="J18" s="85"/>
    </row>
    <row r="19" spans="1:10" ht="18.75" thickBot="1">
      <c r="A19" s="206"/>
      <c r="B19" s="195"/>
      <c r="C19" s="195"/>
      <c r="D19" s="195"/>
      <c r="E19" s="195"/>
      <c r="F19" s="195"/>
      <c r="G19" s="195"/>
      <c r="H19" s="196"/>
      <c r="I19" s="92"/>
      <c r="J19" s="85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5"/>
    </row>
    <row r="21" spans="1:10" ht="18" customHeight="1">
      <c r="A21" s="204" t="s">
        <v>35</v>
      </c>
      <c r="B21" s="207" t="str">
        <f>VLOOKUP(J21,'пр.взв.'!B2:G53,2,FALSE)</f>
        <v>Худяков Дмитрий Андреевич</v>
      </c>
      <c r="C21" s="207"/>
      <c r="D21" s="207"/>
      <c r="E21" s="207"/>
      <c r="F21" s="207"/>
      <c r="G21" s="207"/>
      <c r="H21" s="192" t="str">
        <f>VLOOKUP(J21,'пр.взв.'!B3:G22,3,FALSE)</f>
        <v>11.01.1991, КМС</v>
      </c>
      <c r="I21" s="92"/>
      <c r="J21" s="85">
        <v>8</v>
      </c>
    </row>
    <row r="22" spans="1:10" ht="18" customHeight="1">
      <c r="A22" s="205"/>
      <c r="B22" s="208"/>
      <c r="C22" s="208"/>
      <c r="D22" s="208"/>
      <c r="E22" s="208"/>
      <c r="F22" s="208"/>
      <c r="G22" s="208"/>
      <c r="H22" s="193"/>
      <c r="I22" s="92"/>
      <c r="J22" s="85"/>
    </row>
    <row r="23" spans="1:9" ht="18">
      <c r="A23" s="205"/>
      <c r="B23" s="194" t="str">
        <f>VLOOKUP(J21,'пр.взв.'!B6:G53,4,FALSE)</f>
        <v>СФО, Томская, Томск, МО</v>
      </c>
      <c r="C23" s="194"/>
      <c r="D23" s="194"/>
      <c r="E23" s="194"/>
      <c r="F23" s="194"/>
      <c r="G23" s="194"/>
      <c r="H23" s="193"/>
      <c r="I23" s="92"/>
    </row>
    <row r="24" spans="1:9" ht="18.75" thickBot="1">
      <c r="A24" s="206"/>
      <c r="B24" s="195"/>
      <c r="C24" s="195"/>
      <c r="D24" s="195"/>
      <c r="E24" s="195"/>
      <c r="F24" s="195"/>
      <c r="G24" s="195"/>
      <c r="H24" s="196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36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215" t="str">
        <f>VLOOKUP(J28,'пр.взв.'!B7:G70,6,FALSE)</f>
        <v>Стенников М.Г., Бородин О.Б.</v>
      </c>
      <c r="B28" s="216"/>
      <c r="C28" s="216"/>
      <c r="D28" s="216"/>
      <c r="E28" s="216"/>
      <c r="F28" s="216"/>
      <c r="G28" s="216"/>
      <c r="H28" s="192"/>
      <c r="J28">
        <v>1</v>
      </c>
    </row>
    <row r="29" spans="1:8" ht="13.5" thickBot="1">
      <c r="A29" s="217"/>
      <c r="B29" s="195"/>
      <c r="C29" s="195"/>
      <c r="D29" s="195"/>
      <c r="E29" s="195"/>
      <c r="F29" s="195"/>
      <c r="G29" s="195"/>
      <c r="H29" s="196"/>
    </row>
    <row r="36" spans="1:8" ht="18">
      <c r="A36" s="92" t="s">
        <v>37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A28:H29"/>
    <mergeCell ref="A21:A24"/>
    <mergeCell ref="B21:G22"/>
    <mergeCell ref="H21:H22"/>
    <mergeCell ref="B23:H24"/>
    <mergeCell ref="B18:H19"/>
    <mergeCell ref="A16:A19"/>
    <mergeCell ref="B16:G17"/>
    <mergeCell ref="B6:G7"/>
    <mergeCell ref="H16:H17"/>
    <mergeCell ref="A11:A14"/>
    <mergeCell ref="B11:G12"/>
    <mergeCell ref="H11:H12"/>
    <mergeCell ref="B13:H14"/>
    <mergeCell ref="A6:A9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9.00390625" style="0" customWidth="1"/>
    <col min="4" max="4" width="11.28125" style="0" customWidth="1"/>
    <col min="5" max="5" width="4.7109375" style="0" customWidth="1"/>
    <col min="6" max="6" width="3.8515625" style="0" customWidth="1"/>
    <col min="7" max="16" width="4.7109375" style="0" customWidth="1"/>
    <col min="17" max="17" width="3.57421875" style="0" customWidth="1"/>
    <col min="18" max="18" width="14.00390625" style="0" customWidth="1"/>
    <col min="19" max="19" width="9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41" t="s">
        <v>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27.75" customHeight="1" thickBot="1">
      <c r="A2" s="142" t="s">
        <v>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3:18" ht="33" customHeight="1" thickBot="1">
      <c r="C3" s="231" t="str">
        <f>HYPERLINK('[1]реквизиты'!$A$2)</f>
        <v>Первенство Азиатских федеральных округов России(УФО,СФО,ДВФО) по самбо среди юниоров 1990-91 г.р.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3"/>
    </row>
    <row r="4" spans="1:19" ht="15.75" customHeight="1" thickBot="1">
      <c r="A4" s="9"/>
      <c r="B4" s="9"/>
      <c r="C4" s="191" t="str">
        <f>HYPERLINK('[1]реквизиты'!$A$3)</f>
        <v>22-23 апреля 2010 г            г.Челябинск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9"/>
    </row>
    <row r="5" spans="9:13" ht="20.25" customHeight="1" thickBot="1">
      <c r="I5" s="72"/>
      <c r="J5" s="234" t="str">
        <f>HYPERLINK('пр.взв.'!D4)</f>
        <v>в.к.   82     кг.</v>
      </c>
      <c r="K5" s="235"/>
      <c r="L5" s="236"/>
      <c r="M5" s="72"/>
    </row>
    <row r="6" spans="1:21" ht="18" customHeight="1" thickBot="1">
      <c r="A6" s="190" t="s">
        <v>0</v>
      </c>
      <c r="B6" s="190"/>
      <c r="C6" s="5"/>
      <c r="R6" s="45"/>
      <c r="S6" s="45"/>
      <c r="U6" s="45" t="s">
        <v>1</v>
      </c>
    </row>
    <row r="7" spans="1:29" ht="12.75" customHeight="1" thickBot="1">
      <c r="A7" s="189">
        <v>1</v>
      </c>
      <c r="B7" s="187" t="str">
        <f>VLOOKUP(A7,'пр.взв.'!B7:C38,2,FALSE)</f>
        <v>Горбаль Александр Михайлович</v>
      </c>
      <c r="C7" s="187" t="str">
        <f>VLOOKUP(A7,'пр.взв.'!B7:F38,3,FALSE)</f>
        <v>10.04.1991, КМС</v>
      </c>
      <c r="D7" s="187" t="str">
        <f>VLOOKUP(A7,'пр.взв.'!B7:E38,4,FALSE)</f>
        <v>УФО, Курганская, Курган, МО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87" t="str">
        <f>VLOOKUP(U7,'пр.взв.'!B7:E38,2,FALSE)</f>
        <v>Пономарев Максим Олегович</v>
      </c>
      <c r="S7" s="187" t="str">
        <f>VLOOKUP(U7,'пр.взв.'!B7:E38,3,FALSE)</f>
        <v>02.02.1990, КМС</v>
      </c>
      <c r="T7" s="187" t="str">
        <f>VLOOKUP(U7,'пр.взв.'!B7:E38,4,FALSE)</f>
        <v>ДВФО, Приморский, Владивосток, МО</v>
      </c>
      <c r="U7" s="218">
        <v>2</v>
      </c>
      <c r="Y7" s="4"/>
      <c r="Z7" s="4"/>
      <c r="AA7" s="4"/>
      <c r="AB7" s="4"/>
      <c r="AC7" s="4"/>
    </row>
    <row r="8" spans="1:29" ht="12.75" customHeight="1">
      <c r="A8" s="180"/>
      <c r="B8" s="188"/>
      <c r="C8" s="188"/>
      <c r="D8" s="188"/>
      <c r="E8" s="119" t="s">
        <v>95</v>
      </c>
      <c r="F8" s="15"/>
      <c r="G8" s="15"/>
      <c r="H8" s="100">
        <v>1</v>
      </c>
      <c r="I8" s="225" t="str">
        <f>VLOOKUP(H8,'пр.взв.'!B7:E38,2,FALSE)</f>
        <v>Горбаль Александр Михайлович</v>
      </c>
      <c r="J8" s="226"/>
      <c r="K8" s="226"/>
      <c r="L8" s="226"/>
      <c r="M8" s="227"/>
      <c r="N8" s="14"/>
      <c r="O8" s="14"/>
      <c r="P8" s="14"/>
      <c r="Q8" s="119" t="s">
        <v>100</v>
      </c>
      <c r="R8" s="188"/>
      <c r="S8" s="188"/>
      <c r="T8" s="188"/>
      <c r="U8" s="219"/>
      <c r="Y8" s="4"/>
      <c r="Z8" s="4"/>
      <c r="AA8" s="4"/>
      <c r="AB8" s="4"/>
      <c r="AC8" s="4"/>
    </row>
    <row r="9" spans="1:29" ht="12.75" customHeight="1" thickBot="1">
      <c r="A9" s="180">
        <v>9</v>
      </c>
      <c r="B9" s="184" t="str">
        <f>VLOOKUP(A9,'пр.взв.'!B9:C40,2,FALSE)</f>
        <v>Тюрин Алексей Александрович</v>
      </c>
      <c r="C9" s="184" t="str">
        <f>VLOOKUP(A9,'пр.взв.'!B7:F38,3,FALSE)</f>
        <v>19.03.1990, КМС</v>
      </c>
      <c r="D9" s="184" t="str">
        <f>VLOOKUP(A9,'пр.взв.'!B7:F38,4,FALSE)</f>
        <v>УФО,Челябинская,  Челябинск,МО</v>
      </c>
      <c r="E9" s="136" t="s">
        <v>96</v>
      </c>
      <c r="F9" s="20"/>
      <c r="G9" s="15"/>
      <c r="H9" s="101"/>
      <c r="I9" s="228"/>
      <c r="J9" s="229"/>
      <c r="K9" s="229"/>
      <c r="L9" s="229"/>
      <c r="M9" s="230"/>
      <c r="N9" s="14"/>
      <c r="O9" s="14"/>
      <c r="P9" s="30"/>
      <c r="Q9" s="136" t="s">
        <v>96</v>
      </c>
      <c r="R9" s="184" t="str">
        <f>VLOOKUP(U9,'пр.взв.'!B9:E40,2,FALSE)</f>
        <v>Сутягинский Антон Михайлович</v>
      </c>
      <c r="S9" s="184" t="str">
        <f>VLOOKUP(U9,'пр.взв.'!B9:E40,3,FALSE)</f>
        <v>24.04.1991, КМС</v>
      </c>
      <c r="T9" s="184" t="str">
        <f>VLOOKUP(U9,'пр.взв.'!B9:E40,4,FALSE)</f>
        <v>СФО, Омская, Омск, Д</v>
      </c>
      <c r="U9" s="219">
        <v>10</v>
      </c>
      <c r="Y9" s="4"/>
      <c r="Z9" s="4"/>
      <c r="AA9" s="4"/>
      <c r="AB9" s="4"/>
      <c r="AC9" s="4"/>
    </row>
    <row r="10" spans="1:29" ht="12.75" customHeight="1" thickBot="1">
      <c r="A10" s="181"/>
      <c r="B10" s="185"/>
      <c r="C10" s="185"/>
      <c r="D10" s="185"/>
      <c r="E10" s="17"/>
      <c r="F10" s="21"/>
      <c r="G10" s="119" t="s">
        <v>95</v>
      </c>
      <c r="H10" s="13"/>
      <c r="K10" s="8">
        <v>1</v>
      </c>
      <c r="M10" s="14"/>
      <c r="N10" s="14"/>
      <c r="O10" s="119" t="s">
        <v>90</v>
      </c>
      <c r="P10" s="31"/>
      <c r="R10" s="185"/>
      <c r="S10" s="185"/>
      <c r="T10" s="185"/>
      <c r="U10" s="220"/>
      <c r="Y10" s="4"/>
      <c r="Z10" s="4"/>
      <c r="AA10" s="4"/>
      <c r="AB10" s="4"/>
      <c r="AC10" s="4"/>
    </row>
    <row r="11" spans="1:29" ht="12.75" customHeight="1" thickBot="1">
      <c r="A11" s="189">
        <v>5</v>
      </c>
      <c r="B11" s="187" t="str">
        <f>VLOOKUP(A11,'пр.взв.'!B11:C42,2,FALSE)</f>
        <v>Арутюнян Нарек Симонович</v>
      </c>
      <c r="C11" s="187" t="str">
        <f>VLOOKUP(A11,'пр.взв.'!B7:E38,3,FALSE)</f>
        <v>1990, МС</v>
      </c>
      <c r="D11" s="187" t="str">
        <f>VLOOKUP(A11,'пр.взв.'!B7:E38,4,FALSE)</f>
        <v>СФО, Иркутская, Иркутск, Д</v>
      </c>
      <c r="E11" s="12"/>
      <c r="F11" s="21"/>
      <c r="G11" s="136" t="s">
        <v>96</v>
      </c>
      <c r="H11" s="26"/>
      <c r="I11" s="13"/>
      <c r="K11" s="136" t="s">
        <v>99</v>
      </c>
      <c r="M11" s="14"/>
      <c r="N11" s="30"/>
      <c r="O11" s="136" t="s">
        <v>101</v>
      </c>
      <c r="P11" s="31"/>
      <c r="R11" s="187" t="str">
        <f>VLOOKUP(U11,'пр.взв.'!B11:E42,2,FALSE)</f>
        <v>Котов Сергей Валерьевич</v>
      </c>
      <c r="S11" s="187" t="str">
        <f>VLOOKUP(U11,'пр.взв.'!B11:E42,3,FALSE)</f>
        <v>30.11.1990, МС</v>
      </c>
      <c r="T11" s="187" t="str">
        <f>VLOOKUP(U11,'пр.взв.'!B11:E42,4,FALSE)</f>
        <v>СФО, Кемеровская, Новокузнецк, МО</v>
      </c>
      <c r="U11" s="221">
        <v>6</v>
      </c>
      <c r="Y11" s="4"/>
      <c r="Z11" s="4"/>
      <c r="AA11" s="4"/>
      <c r="AB11" s="4"/>
      <c r="AC11" s="4"/>
    </row>
    <row r="12" spans="1:29" ht="12.75" customHeight="1">
      <c r="A12" s="180"/>
      <c r="B12" s="188"/>
      <c r="C12" s="188"/>
      <c r="D12" s="188"/>
      <c r="E12" s="119" t="s">
        <v>88</v>
      </c>
      <c r="F12" s="24"/>
      <c r="G12" s="15"/>
      <c r="H12" s="25"/>
      <c r="I12" s="13"/>
      <c r="J12" s="256" t="s">
        <v>22</v>
      </c>
      <c r="K12" s="256"/>
      <c r="L12" s="256"/>
      <c r="M12" s="14"/>
      <c r="N12" s="31"/>
      <c r="O12" s="14"/>
      <c r="P12" s="32"/>
      <c r="Q12" s="119" t="s">
        <v>90</v>
      </c>
      <c r="R12" s="188"/>
      <c r="S12" s="188"/>
      <c r="T12" s="188"/>
      <c r="U12" s="219"/>
      <c r="Y12" s="4"/>
      <c r="Z12" s="4"/>
      <c r="AA12" s="4"/>
      <c r="AB12" s="4"/>
      <c r="AC12" s="4"/>
    </row>
    <row r="13" spans="1:29" ht="12.75" customHeight="1" thickBot="1">
      <c r="A13" s="180">
        <v>13</v>
      </c>
      <c r="B13" s="223" t="e">
        <f>VLOOKUP(A13,'пр.взв.'!B7:C38,2,FALSE)</f>
        <v>#N/A</v>
      </c>
      <c r="C13" s="223" t="e">
        <f>VLOOKUP(A13,'пр.взв.'!B7:E38,3,FALSE)</f>
        <v>#N/A</v>
      </c>
      <c r="D13" s="223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23" t="e">
        <f>VLOOKUP(U13,'пр.взв.'!B13:E44,2,FALSE)</f>
        <v>#N/A</v>
      </c>
      <c r="S13" s="223" t="e">
        <f>VLOOKUP(U13,'пр.взв.'!B13:E44,3,FALSE)</f>
        <v>#N/A</v>
      </c>
      <c r="T13" s="223" t="e">
        <f>VLOOKUP(U13,'пр.взв.'!B13:E44,4,FALSE)</f>
        <v>#N/A</v>
      </c>
      <c r="U13" s="219">
        <v>14</v>
      </c>
      <c r="Y13" s="4"/>
      <c r="Z13" s="4"/>
      <c r="AA13" s="4"/>
      <c r="AB13" s="4"/>
      <c r="AC13" s="4"/>
    </row>
    <row r="14" spans="1:29" ht="12.75" customHeight="1" thickBot="1">
      <c r="A14" s="181"/>
      <c r="B14" s="224"/>
      <c r="C14" s="224"/>
      <c r="D14" s="224"/>
      <c r="E14" s="17"/>
      <c r="F14" s="186"/>
      <c r="G14" s="186"/>
      <c r="H14" s="25"/>
      <c r="I14" s="119" t="s">
        <v>95</v>
      </c>
      <c r="J14" s="13"/>
      <c r="K14" s="13"/>
      <c r="L14" s="13"/>
      <c r="M14" s="119" t="s">
        <v>90</v>
      </c>
      <c r="N14" s="28"/>
      <c r="O14" s="14"/>
      <c r="P14" s="14"/>
      <c r="Q14" s="120"/>
      <c r="R14" s="224"/>
      <c r="S14" s="224"/>
      <c r="T14" s="224"/>
      <c r="U14" s="222"/>
      <c r="Y14" s="4"/>
      <c r="Z14" s="4"/>
      <c r="AA14" s="4"/>
      <c r="AB14" s="4"/>
      <c r="AC14" s="4"/>
    </row>
    <row r="15" spans="1:29" ht="12.75" customHeight="1" thickBot="1">
      <c r="A15" s="189">
        <v>3</v>
      </c>
      <c r="B15" s="187" t="str">
        <f>VLOOKUP(A15,'пр.взв.'!B7:C38,2,FALSE)</f>
        <v>Поздняков Сергей Евгеньевич</v>
      </c>
      <c r="C15" s="187" t="str">
        <f>VLOOKUP(A15,'пр.взв.'!B7:E38,3,FALSE)</f>
        <v>12.08.1990, 1р</v>
      </c>
      <c r="D15" s="187" t="str">
        <f>VLOOKUP(A15,'пр.взв.'!B7:E38,4,FALSE)</f>
        <v>ДВФО, Приморский, Владивосток, МО</v>
      </c>
      <c r="E15" s="12"/>
      <c r="F15" s="15"/>
      <c r="G15" s="15"/>
      <c r="H15" s="25"/>
      <c r="I15" s="136" t="s">
        <v>96</v>
      </c>
      <c r="J15" s="13"/>
      <c r="K15" s="13"/>
      <c r="L15" s="13"/>
      <c r="M15" s="136" t="s">
        <v>99</v>
      </c>
      <c r="N15" s="31"/>
      <c r="O15" s="14"/>
      <c r="P15" s="14"/>
      <c r="Q15" s="120"/>
      <c r="R15" s="187" t="str">
        <f>VLOOKUP(U15,'пр.взв.'!B7:C38,2,FALSE)</f>
        <v>Тихонов Андрей Игоревич</v>
      </c>
      <c r="S15" s="187" t="str">
        <f>VLOOKUP(U15,'пр.взв.'!B7:E38,3,FALSE)</f>
        <v>29.03.1991, КМС</v>
      </c>
      <c r="T15" s="187" t="str">
        <f>VLOOKUP(U15,'пр.взв.'!B7:E38,4,FALSE)</f>
        <v>УФО,Челябинская,   Челябинск,МО</v>
      </c>
      <c r="U15" s="218">
        <v>4</v>
      </c>
      <c r="Y15" s="4"/>
      <c r="Z15" s="4"/>
      <c r="AA15" s="4"/>
      <c r="AB15" s="4"/>
      <c r="AC15" s="4"/>
    </row>
    <row r="16" spans="1:29" ht="12.75" customHeight="1">
      <c r="A16" s="180"/>
      <c r="B16" s="188"/>
      <c r="C16" s="188"/>
      <c r="D16" s="188"/>
      <c r="E16" s="119" t="s">
        <v>98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19" t="s">
        <v>91</v>
      </c>
      <c r="R16" s="188"/>
      <c r="S16" s="188"/>
      <c r="T16" s="188"/>
      <c r="U16" s="219"/>
      <c r="Y16" s="4"/>
      <c r="Z16" s="4"/>
      <c r="AA16" s="4"/>
      <c r="AB16" s="4"/>
      <c r="AC16" s="4"/>
    </row>
    <row r="17" spans="1:29" ht="12.75" customHeight="1" thickBot="1">
      <c r="A17" s="180">
        <v>11</v>
      </c>
      <c r="B17" s="184" t="str">
        <f>VLOOKUP(A17,'пр.взв.'!B17:C47,2,FALSE)</f>
        <v>Ефремов Константин Александрович</v>
      </c>
      <c r="C17" s="184" t="str">
        <f>VLOOKUP(A17,'пр.взв.'!B7:E38,3,FALSE)</f>
        <v>25.05.1991, КМС</v>
      </c>
      <c r="D17" s="184" t="str">
        <f>VLOOKUP(A17,'пр.взв.'!B7:F38,4,FALSE)</f>
        <v>СФО, Новосибирская, Новосибирск, Л</v>
      </c>
      <c r="E17" s="136" t="s">
        <v>99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23" t="e">
        <f>VLOOKUP(U17,'пр.взв.'!B17:E47,2,FALSE)</f>
        <v>#N/A</v>
      </c>
      <c r="S17" s="223" t="e">
        <f>VLOOKUP(U17,'пр.взв.'!B17:E47,3,FALSE)</f>
        <v>#N/A</v>
      </c>
      <c r="T17" s="223" t="e">
        <f>VLOOKUP(U17,'пр.взв.'!B17:E47,4,FALSE)</f>
        <v>#N/A</v>
      </c>
      <c r="U17" s="219">
        <v>12</v>
      </c>
      <c r="Y17" s="4"/>
      <c r="Z17" s="4"/>
      <c r="AA17" s="4"/>
      <c r="AB17" s="4"/>
      <c r="AC17" s="4"/>
    </row>
    <row r="18" spans="1:21" ht="12.75" customHeight="1" thickBot="1">
      <c r="A18" s="181"/>
      <c r="B18" s="185"/>
      <c r="C18" s="185"/>
      <c r="D18" s="185"/>
      <c r="E18" s="17"/>
      <c r="F18" s="21"/>
      <c r="G18" s="119" t="s">
        <v>98</v>
      </c>
      <c r="H18" s="27"/>
      <c r="I18" s="37" t="s">
        <v>31</v>
      </c>
      <c r="J18" s="13"/>
      <c r="K18" s="13"/>
      <c r="L18" s="13"/>
      <c r="M18" s="14"/>
      <c r="N18" s="32"/>
      <c r="O18" s="119" t="s">
        <v>92</v>
      </c>
      <c r="P18" s="31"/>
      <c r="Q18" s="120"/>
      <c r="R18" s="224"/>
      <c r="S18" s="224"/>
      <c r="T18" s="224"/>
      <c r="U18" s="220"/>
    </row>
    <row r="19" spans="1:21" ht="12.75" customHeight="1" thickBot="1">
      <c r="A19" s="189">
        <v>7</v>
      </c>
      <c r="B19" s="187" t="str">
        <f>VLOOKUP(A19,'пр.взв.'!B19:C49,2,FALSE)</f>
        <v>Конгар Николай Алдын-оолович</v>
      </c>
      <c r="C19" s="187" t="str">
        <f>VLOOKUP(A19,'пр.взв.'!B7:E38,3,FALSE)</f>
        <v>02.03.1991, КМС</v>
      </c>
      <c r="D19" s="187" t="str">
        <f>VLOOKUP(A19,'пр.взв.'!B7:E38,4,FALSE)</f>
        <v>СФО, Омская, Омск, Д</v>
      </c>
      <c r="E19" s="12"/>
      <c r="F19" s="22"/>
      <c r="G19" s="136" t="s">
        <v>96</v>
      </c>
      <c r="H19" s="67"/>
      <c r="N19" s="14"/>
      <c r="O19" s="136" t="s">
        <v>101</v>
      </c>
      <c r="P19" s="31"/>
      <c r="Q19" s="120"/>
      <c r="R19" s="187" t="str">
        <f>VLOOKUP(U19,'пр.взв.'!B19:E49,2,FALSE)</f>
        <v>Худяков Дмитрий Андреевич</v>
      </c>
      <c r="S19" s="187" t="str">
        <f>VLOOKUP(U19,'пр.взв.'!B19:E49,3,FALSE)</f>
        <v>11.01.1991, КМС</v>
      </c>
      <c r="T19" s="187" t="str">
        <f>VLOOKUP(U19,'пр.взв.'!B19:E49,4,FALSE)</f>
        <v>СФО, Томская, Томск, МО</v>
      </c>
      <c r="U19" s="221">
        <v>8</v>
      </c>
    </row>
    <row r="20" spans="1:21" ht="12.75" customHeight="1">
      <c r="A20" s="180"/>
      <c r="B20" s="188"/>
      <c r="C20" s="188"/>
      <c r="D20" s="188"/>
      <c r="E20" s="119" t="s">
        <v>89</v>
      </c>
      <c r="F20" s="23"/>
      <c r="G20" s="17"/>
      <c r="H20" s="100">
        <v>6</v>
      </c>
      <c r="I20" s="258" t="str">
        <f>VLOOKUP(H20,'пр.взв.'!B1:E49,2,FALSE)</f>
        <v>Котов Сергей Валерьевич</v>
      </c>
      <c r="J20" s="259"/>
      <c r="K20" s="259"/>
      <c r="L20" s="259"/>
      <c r="M20" s="260"/>
      <c r="N20" s="14"/>
      <c r="O20" s="14"/>
      <c r="P20" s="90"/>
      <c r="Q20" s="119" t="s">
        <v>92</v>
      </c>
      <c r="R20" s="188"/>
      <c r="S20" s="188"/>
      <c r="T20" s="188"/>
      <c r="U20" s="219"/>
    </row>
    <row r="21" spans="1:21" ht="12.75" customHeight="1" thickBot="1">
      <c r="A21" s="180">
        <v>15</v>
      </c>
      <c r="B21" s="223" t="e">
        <f>VLOOKUP(A21,'пр.взв.'!B21:C51,2,FALSE)</f>
        <v>#N/A</v>
      </c>
      <c r="C21" s="223" t="e">
        <f>VLOOKUP(A21,'пр.взв.'!B7:E38,3,FALSE)</f>
        <v>#N/A</v>
      </c>
      <c r="D21" s="223" t="e">
        <f>VLOOKUP(A21,'пр.взв.'!B7:E38,4,FALSE)</f>
        <v>#N/A</v>
      </c>
      <c r="E21" s="16"/>
      <c r="F21" s="17"/>
      <c r="G21" s="17"/>
      <c r="H21" s="102"/>
      <c r="I21" s="261"/>
      <c r="J21" s="262"/>
      <c r="K21" s="262"/>
      <c r="L21" s="262"/>
      <c r="M21" s="263"/>
      <c r="N21" s="14"/>
      <c r="O21" s="14"/>
      <c r="P21" s="14"/>
      <c r="Q21" s="16"/>
      <c r="R21" s="223" t="e">
        <f>VLOOKUP(U21,'пр.взв.'!B21:E51,2,FALSE)</f>
        <v>#N/A</v>
      </c>
      <c r="S21" s="223" t="e">
        <f>VLOOKUP(U21,'пр.взв.'!B21:E51,3,FALSE)</f>
        <v>#N/A</v>
      </c>
      <c r="T21" s="223" t="e">
        <f>VLOOKUP(U21,'пр.взв.'!B7:E38,4,FALSE)</f>
        <v>#N/A</v>
      </c>
      <c r="U21" s="219">
        <v>16</v>
      </c>
    </row>
    <row r="22" spans="1:21" ht="12.75" customHeight="1" thickBot="1">
      <c r="A22" s="181"/>
      <c r="B22" s="224"/>
      <c r="C22" s="224"/>
      <c r="D22" s="224"/>
      <c r="E22" s="17"/>
      <c r="F22" s="12"/>
      <c r="G22" s="12"/>
      <c r="O22" s="13"/>
      <c r="P22" s="13"/>
      <c r="R22" s="224"/>
      <c r="S22" s="224"/>
      <c r="T22" s="224"/>
      <c r="U22" s="220"/>
    </row>
    <row r="23" spans="1:20" ht="12.75" customHeight="1">
      <c r="A23" s="1"/>
      <c r="B23" s="1"/>
      <c r="C23" s="7"/>
      <c r="D23" s="4"/>
      <c r="E23" s="4"/>
      <c r="F23" s="4"/>
      <c r="G23" s="4"/>
      <c r="H23" s="257" t="s">
        <v>29</v>
      </c>
      <c r="I23" s="257"/>
      <c r="J23" s="257"/>
      <c r="K23" s="257"/>
      <c r="L23" s="257"/>
      <c r="M23" s="257"/>
      <c r="N23" s="257"/>
      <c r="O23" s="11"/>
      <c r="P23" s="11"/>
      <c r="R23" s="34"/>
      <c r="S23" s="34"/>
      <c r="T23" s="34"/>
    </row>
    <row r="24" spans="4:22" ht="12" customHeigh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103">
        <v>0</v>
      </c>
      <c r="B25" s="246" t="e">
        <f>VLOOKUP(A25,'пр.взв.'!B7:E38,2,FALSE)</f>
        <v>#N/A</v>
      </c>
      <c r="C25" s="104"/>
      <c r="D25" s="104"/>
      <c r="E25" s="104"/>
      <c r="F25" s="104"/>
      <c r="G25" s="104"/>
      <c r="H25" s="104"/>
      <c r="I25" s="105">
        <v>0</v>
      </c>
      <c r="J25" s="246" t="e">
        <f>VLOOKUP(I25,'пр.взв.'!B5:D38,2,FALSE)</f>
        <v>#N/A</v>
      </c>
      <c r="K25" s="246"/>
      <c r="L25" s="246"/>
      <c r="M25" s="106"/>
      <c r="N25" s="106"/>
      <c r="O25" s="106"/>
      <c r="P25" s="106"/>
      <c r="Q25" s="106"/>
      <c r="R25" s="106"/>
      <c r="S25" s="4"/>
      <c r="T25" s="4"/>
      <c r="U25" s="4"/>
      <c r="V25" s="4"/>
    </row>
    <row r="26" spans="1:22" ht="12.75" customHeight="1">
      <c r="A26" s="103"/>
      <c r="B26" s="247"/>
      <c r="C26" s="134" t="s">
        <v>97</v>
      </c>
      <c r="D26" s="125"/>
      <c r="E26" s="129"/>
      <c r="F26" s="129"/>
      <c r="G26" s="129"/>
      <c r="H26" s="129"/>
      <c r="I26" s="108"/>
      <c r="J26" s="246"/>
      <c r="K26" s="246"/>
      <c r="L26" s="246"/>
      <c r="M26" s="107"/>
      <c r="N26" s="107"/>
      <c r="O26" s="107"/>
      <c r="P26" s="107"/>
      <c r="Q26" s="107"/>
      <c r="R26" s="109"/>
      <c r="S26" s="37"/>
      <c r="T26" s="37"/>
      <c r="U26" s="64"/>
      <c r="V26" s="4"/>
    </row>
    <row r="27" spans="1:22" ht="12.75" customHeight="1">
      <c r="A27" s="110">
        <v>0</v>
      </c>
      <c r="B27" s="246" t="e">
        <f>VLOOKUP(A27,'пр.взв.'!B7:D38,2,FALSE)</f>
        <v>#N/A</v>
      </c>
      <c r="C27" s="126"/>
      <c r="D27" s="125"/>
      <c r="E27" s="130"/>
      <c r="F27" s="130"/>
      <c r="G27" s="130"/>
      <c r="H27" s="130"/>
      <c r="I27" s="112">
        <v>0</v>
      </c>
      <c r="J27" s="246" t="e">
        <f>VLOOKUP(I27,'пр.взв.'!B7:D38,2,FALSE)</f>
        <v>#N/A</v>
      </c>
      <c r="K27" s="246"/>
      <c r="L27" s="246"/>
      <c r="M27" s="107"/>
      <c r="N27" s="113"/>
      <c r="O27" s="113"/>
      <c r="P27" s="113"/>
      <c r="Q27" s="113"/>
      <c r="R27" s="107"/>
      <c r="S27" s="37"/>
      <c r="T27" s="37"/>
      <c r="U27" s="4"/>
      <c r="V27" s="4"/>
    </row>
    <row r="28" spans="1:22" ht="12.75" customHeight="1">
      <c r="A28" s="110"/>
      <c r="B28" s="247"/>
      <c r="C28" s="127"/>
      <c r="D28" s="125"/>
      <c r="E28" s="124"/>
      <c r="F28" s="124"/>
      <c r="G28" s="130"/>
      <c r="H28" s="130"/>
      <c r="I28" s="112"/>
      <c r="J28" s="246"/>
      <c r="K28" s="246"/>
      <c r="L28" s="246"/>
      <c r="M28" s="107"/>
      <c r="N28" s="113"/>
      <c r="O28" s="113"/>
      <c r="P28" s="113"/>
      <c r="Q28" s="113"/>
      <c r="R28" s="107"/>
      <c r="S28" s="37"/>
      <c r="T28" s="37"/>
      <c r="U28" s="4"/>
      <c r="V28" s="4"/>
    </row>
    <row r="29" spans="1:22" ht="12.75" customHeight="1">
      <c r="A29" s="106"/>
      <c r="B29" s="101"/>
      <c r="C29" s="127"/>
      <c r="D29" s="14" t="s">
        <v>97</v>
      </c>
      <c r="E29" s="124"/>
      <c r="F29" s="124"/>
      <c r="G29" s="130"/>
      <c r="H29" s="130"/>
      <c r="I29" s="112"/>
      <c r="J29" s="121"/>
      <c r="K29" s="101"/>
      <c r="L29" s="122"/>
      <c r="M29" s="107"/>
      <c r="N29" s="123"/>
      <c r="O29" s="133">
        <v>2</v>
      </c>
      <c r="P29" s="124"/>
      <c r="Q29" s="124"/>
      <c r="R29" s="125"/>
      <c r="S29" s="37"/>
      <c r="T29" s="37"/>
      <c r="U29" s="4"/>
      <c r="V29" s="4"/>
    </row>
    <row r="30" spans="1:22" ht="12.75" customHeight="1" thickBot="1">
      <c r="A30" s="106"/>
      <c r="B30" s="114"/>
      <c r="C30" s="127"/>
      <c r="D30" s="136" t="s">
        <v>99</v>
      </c>
      <c r="E30" s="124"/>
      <c r="F30" s="124"/>
      <c r="G30" s="130"/>
      <c r="H30" s="130"/>
      <c r="I30" s="112"/>
      <c r="J30" s="121"/>
      <c r="K30" s="114"/>
      <c r="L30" s="122"/>
      <c r="M30" s="107"/>
      <c r="N30" s="124"/>
      <c r="O30" s="124"/>
      <c r="P30" s="126"/>
      <c r="Q30" s="124"/>
      <c r="R30" s="125"/>
      <c r="S30" s="37"/>
      <c r="T30" s="37"/>
      <c r="U30" s="4"/>
      <c r="V30" s="4"/>
    </row>
    <row r="31" spans="1:22" ht="13.5" thickBot="1">
      <c r="A31" s="115">
        <v>0</v>
      </c>
      <c r="B31" s="246" t="e">
        <f>VLOOKUP(A31,'пр.взв.'!B7:D38,2,FALSE)</f>
        <v>#N/A</v>
      </c>
      <c r="C31" s="127"/>
      <c r="D31" s="131"/>
      <c r="E31" s="132"/>
      <c r="F31" s="124"/>
      <c r="G31" s="124"/>
      <c r="H31" s="124"/>
      <c r="I31" s="100">
        <v>0</v>
      </c>
      <c r="J31" s="246" t="e">
        <f>VLOOKUP(I31,'пр.взв.'!B7:D38,2,FALSE)</f>
        <v>#N/A</v>
      </c>
      <c r="K31" s="246"/>
      <c r="L31" s="246"/>
      <c r="M31" s="107"/>
      <c r="N31" s="124"/>
      <c r="O31" s="124"/>
      <c r="P31" s="127"/>
      <c r="Q31" s="124"/>
      <c r="R31" s="125"/>
      <c r="S31" s="37"/>
      <c r="T31" s="37"/>
      <c r="U31" s="4"/>
      <c r="V31" s="4"/>
    </row>
    <row r="32" spans="1:22" ht="13.5" customHeight="1">
      <c r="A32" s="115"/>
      <c r="B32" s="247"/>
      <c r="C32" s="135" t="s">
        <v>88</v>
      </c>
      <c r="D32" s="131"/>
      <c r="E32" s="298">
        <v>11</v>
      </c>
      <c r="F32" s="248" t="str">
        <f>VLOOKUP(E32,'пр.взв.'!B7:D38,2,FALSE)</f>
        <v>Ефремов Константин Александрович</v>
      </c>
      <c r="G32" s="249"/>
      <c r="H32" s="250"/>
      <c r="I32" s="116"/>
      <c r="J32" s="246"/>
      <c r="K32" s="246"/>
      <c r="L32" s="246"/>
      <c r="M32" s="107"/>
      <c r="N32" s="128"/>
      <c r="O32" s="128"/>
      <c r="P32" s="127"/>
      <c r="Q32" s="298">
        <v>8</v>
      </c>
      <c r="R32" s="254" t="str">
        <f>VLOOKUP(Q32,'пр.взв.'!B7:D38,2,FALSE)</f>
        <v>Худяков Дмитрий Андреевич</v>
      </c>
      <c r="S32" s="84"/>
      <c r="T32" s="84"/>
      <c r="U32" s="84"/>
      <c r="V32" s="4"/>
    </row>
    <row r="33" spans="1:22" ht="13.5" customHeight="1" thickBot="1">
      <c r="A33" s="115">
        <v>0</v>
      </c>
      <c r="B33" s="246" t="e">
        <f>VLOOKUP(A33,'пр.взв.'!B7:E38,2,FALSE)</f>
        <v>#N/A</v>
      </c>
      <c r="C33" s="125"/>
      <c r="D33" s="131"/>
      <c r="E33" s="136" t="s">
        <v>99</v>
      </c>
      <c r="F33" s="251"/>
      <c r="G33" s="252"/>
      <c r="H33" s="253"/>
      <c r="I33" s="118">
        <v>0</v>
      </c>
      <c r="J33" s="246" t="e">
        <f>VLOOKUP(I33,'пр.взв.'!B7:D38,2,FALSE)</f>
        <v>#N/A</v>
      </c>
      <c r="K33" s="246"/>
      <c r="L33" s="246"/>
      <c r="M33" s="117"/>
      <c r="N33" s="128"/>
      <c r="O33" s="128"/>
      <c r="P33" s="127"/>
      <c r="Q33" s="136" t="s">
        <v>101</v>
      </c>
      <c r="R33" s="255"/>
      <c r="S33" s="84"/>
      <c r="T33" s="84"/>
      <c r="U33" s="84"/>
      <c r="V33" s="4"/>
    </row>
    <row r="34" spans="1:22" ht="13.5" customHeight="1" thickBot="1">
      <c r="A34" s="115"/>
      <c r="B34" s="247"/>
      <c r="C34" s="125"/>
      <c r="D34" s="131"/>
      <c r="E34" s="124"/>
      <c r="F34" s="124"/>
      <c r="G34" s="124"/>
      <c r="H34" s="124"/>
      <c r="I34" s="116"/>
      <c r="J34" s="246"/>
      <c r="K34" s="246"/>
      <c r="L34" s="246"/>
      <c r="M34" s="113"/>
      <c r="N34" s="124"/>
      <c r="O34" s="124"/>
      <c r="P34" s="127"/>
      <c r="Q34" s="124"/>
      <c r="R34" s="125"/>
      <c r="S34" s="37"/>
      <c r="T34" s="37"/>
      <c r="U34" s="4"/>
      <c r="V34" s="4"/>
    </row>
    <row r="35" spans="1:22" ht="12.75">
      <c r="A35" s="106"/>
      <c r="B35" s="107"/>
      <c r="C35" s="132">
        <v>11</v>
      </c>
      <c r="D35" s="244" t="str">
        <f>VLOOKUP(C35,'пр.взв.'!B7:D38,2,FALSE)</f>
        <v>Ефремов Константин Александрович</v>
      </c>
      <c r="E35" s="124"/>
      <c r="F35" s="124"/>
      <c r="G35" s="124"/>
      <c r="H35" s="124"/>
      <c r="I35" s="100"/>
      <c r="J35" s="111"/>
      <c r="K35" s="113"/>
      <c r="L35" s="113"/>
      <c r="M35" s="100">
        <v>8</v>
      </c>
      <c r="N35" s="238" t="str">
        <f>VLOOKUP(M35,'пр.взв.'!B7:D38,2,FALSE)</f>
        <v>Худяков Дмитрий Андреевич</v>
      </c>
      <c r="O35" s="239"/>
      <c r="P35" s="240"/>
      <c r="Q35" s="124"/>
      <c r="R35" s="125"/>
      <c r="S35" s="37"/>
      <c r="T35" s="37"/>
      <c r="U35" s="4"/>
      <c r="V35" s="4"/>
    </row>
    <row r="36" spans="1:22" ht="13.5" thickBot="1">
      <c r="A36" s="104"/>
      <c r="B36" s="107"/>
      <c r="C36" s="125"/>
      <c r="D36" s="245"/>
      <c r="E36" s="124"/>
      <c r="F36" s="124"/>
      <c r="G36" s="124"/>
      <c r="H36" s="124"/>
      <c r="I36" s="113"/>
      <c r="J36" s="111"/>
      <c r="K36" s="113"/>
      <c r="L36" s="113"/>
      <c r="M36" s="113"/>
      <c r="N36" s="241"/>
      <c r="O36" s="242"/>
      <c r="P36" s="243"/>
      <c r="Q36" s="124"/>
      <c r="R36" s="125"/>
      <c r="S36" s="37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37" t="str">
        <f>HYPERLINK('[1]реквизиты'!$A$6)</f>
        <v>Гл. судья, судья МК</v>
      </c>
      <c r="B38" s="237"/>
      <c r="C38" s="237"/>
      <c r="E38" s="75"/>
      <c r="F38" s="76"/>
      <c r="J38" s="78" t="str">
        <f>HYPERLINK('[1]реквизиты'!$G$6)</f>
        <v>Р.Г.Залеев</v>
      </c>
      <c r="K38" s="5"/>
      <c r="N38" s="70"/>
      <c r="O38" s="79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МК</v>
      </c>
      <c r="B40" s="88"/>
      <c r="C40" s="89"/>
      <c r="D40" s="77"/>
      <c r="E40" s="77"/>
      <c r="F40" s="3"/>
      <c r="G40" s="3"/>
      <c r="H40" s="3"/>
      <c r="I40" s="3"/>
      <c r="J40" s="78" t="str">
        <f>HYPERLINK('[1]реквизиты'!$G$8)</f>
        <v>С.М.Трескин</v>
      </c>
      <c r="K40" s="70"/>
      <c r="L40" s="70"/>
      <c r="M40" s="70"/>
      <c r="O40" s="79" t="str">
        <f>HYPERLINK('[1]реквизиты'!$G$9)</f>
        <v>/Бийск/</v>
      </c>
      <c r="P40" s="71"/>
    </row>
    <row r="41" spans="4:20" ht="15">
      <c r="D41" s="75"/>
      <c r="E41" s="75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S17:S18"/>
    <mergeCell ref="A9:A10"/>
    <mergeCell ref="B9:B10"/>
    <mergeCell ref="C9:C10"/>
    <mergeCell ref="T15:T16"/>
    <mergeCell ref="S15:S16"/>
    <mergeCell ref="A6:B6"/>
    <mergeCell ref="B7:B8"/>
    <mergeCell ref="C7:C8"/>
    <mergeCell ref="A7:A8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T13:T14"/>
    <mergeCell ref="S13:S14"/>
    <mergeCell ref="R11:R12"/>
    <mergeCell ref="A21:A22"/>
    <mergeCell ref="B21:B22"/>
    <mergeCell ref="C21:C22"/>
    <mergeCell ref="A17:A18"/>
    <mergeCell ref="B17:B18"/>
    <mergeCell ref="A19:A20"/>
    <mergeCell ref="B19:B20"/>
    <mergeCell ref="D15:D16"/>
    <mergeCell ref="D17:D18"/>
    <mergeCell ref="C17:C18"/>
    <mergeCell ref="D21:D22"/>
    <mergeCell ref="C19:C20"/>
    <mergeCell ref="D19:D20"/>
    <mergeCell ref="U19:U20"/>
    <mergeCell ref="U21:U22"/>
    <mergeCell ref="R19:R20"/>
    <mergeCell ref="R21:R22"/>
    <mergeCell ref="T21:T22"/>
    <mergeCell ref="T19:T20"/>
    <mergeCell ref="S21:S22"/>
    <mergeCell ref="S19:S2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97" customWidth="1"/>
    <col min="2" max="2" width="4.7109375" style="97" customWidth="1"/>
    <col min="3" max="3" width="16.421875" style="97" customWidth="1"/>
    <col min="4" max="4" width="8.8515625" style="97" customWidth="1"/>
    <col min="5" max="5" width="12.7109375" style="97" customWidth="1"/>
    <col min="6" max="6" width="30.7109375" style="97" customWidth="1"/>
    <col min="7" max="9" width="7.7109375" style="97" customWidth="1"/>
    <col min="10" max="10" width="3.140625" style="97" customWidth="1"/>
    <col min="11" max="16384" width="9.140625" style="97" customWidth="1"/>
  </cols>
  <sheetData>
    <row r="1" spans="1:9" ht="23.25" customHeight="1">
      <c r="A1" s="96"/>
      <c r="B1" s="278" t="s">
        <v>38</v>
      </c>
      <c r="C1" s="278"/>
      <c r="D1" s="278"/>
      <c r="E1" s="278"/>
      <c r="F1" s="278"/>
      <c r="G1" s="278"/>
      <c r="H1" s="278"/>
      <c r="I1" s="278"/>
    </row>
    <row r="2" spans="1:9" ht="21" customHeight="1" thickBot="1">
      <c r="A2" s="96"/>
      <c r="B2" s="98"/>
      <c r="C2" s="98" t="s">
        <v>94</v>
      </c>
      <c r="D2" s="98"/>
      <c r="E2" s="98"/>
      <c r="F2" s="269" t="s">
        <v>93</v>
      </c>
      <c r="G2" s="269"/>
      <c r="H2" s="98"/>
      <c r="I2" s="98"/>
    </row>
    <row r="3" spans="1:9" ht="12.75" customHeight="1">
      <c r="A3" s="279"/>
      <c r="B3" s="280" t="s">
        <v>4</v>
      </c>
      <c r="C3" s="282" t="s">
        <v>5</v>
      </c>
      <c r="D3" s="284" t="s">
        <v>15</v>
      </c>
      <c r="E3" s="282" t="s">
        <v>16</v>
      </c>
      <c r="F3" s="282" t="s">
        <v>17</v>
      </c>
      <c r="G3" s="284" t="s">
        <v>40</v>
      </c>
      <c r="H3" s="282" t="s">
        <v>18</v>
      </c>
      <c r="I3" s="286" t="s">
        <v>19</v>
      </c>
    </row>
    <row r="4" spans="1:9" ht="13.5" thickBot="1">
      <c r="A4" s="279"/>
      <c r="B4" s="281"/>
      <c r="C4" s="283"/>
      <c r="D4" s="285"/>
      <c r="E4" s="283"/>
      <c r="F4" s="283"/>
      <c r="G4" s="285"/>
      <c r="H4" s="283"/>
      <c r="I4" s="287"/>
    </row>
    <row r="5" spans="1:9" ht="12.75" customHeight="1">
      <c r="A5" s="279"/>
      <c r="B5" s="288">
        <v>9</v>
      </c>
      <c r="C5" s="138" t="str">
        <f>VLOOKUP(B5,'пр.взв.'!B5:E60,2,FALSE)</f>
        <v>Тюрин Алексей Александрович</v>
      </c>
      <c r="D5" s="138" t="str">
        <f>VLOOKUP(C5,'пр.взв.'!C5:F36,2,FALSE)</f>
        <v>19.03.1990, КМС</v>
      </c>
      <c r="E5" s="138" t="str">
        <f>VLOOKUP(D5,'пр.взв.'!D5:G36,2,FALSE)</f>
        <v>УФО,Челябинская,  Челябинск,МО</v>
      </c>
      <c r="F5" s="266"/>
      <c r="G5" s="266"/>
      <c r="H5" s="267"/>
      <c r="I5" s="270"/>
    </row>
    <row r="6" spans="1:9" ht="12.75">
      <c r="A6" s="279"/>
      <c r="B6" s="289"/>
      <c r="C6" s="138"/>
      <c r="D6" s="138"/>
      <c r="E6" s="138"/>
      <c r="F6" s="264"/>
      <c r="G6" s="264"/>
      <c r="H6" s="268"/>
      <c r="I6" s="271"/>
    </row>
    <row r="7" spans="1:9" ht="12.75">
      <c r="A7" s="279"/>
      <c r="B7" s="289">
        <v>5</v>
      </c>
      <c r="C7" s="138" t="str">
        <f>VLOOKUP(B7,'пр.взв.'!B7:E38,2,FALSE)</f>
        <v>Арутюнян Нарек Симонович</v>
      </c>
      <c r="D7" s="138" t="str">
        <f>VLOOKUP(C7,'пр.взв.'!C7:F38,2,FALSE)</f>
        <v>1990, МС</v>
      </c>
      <c r="E7" s="138" t="str">
        <f>VLOOKUP(D7,'пр.взв.'!D7:G38,2,FALSE)</f>
        <v>СФО, Иркутская, Иркутск, Д</v>
      </c>
      <c r="F7" s="264"/>
      <c r="G7" s="264"/>
      <c r="H7" s="268"/>
      <c r="I7" s="271"/>
    </row>
    <row r="8" spans="1:9" ht="13.5" thickBot="1">
      <c r="A8" s="279"/>
      <c r="B8" s="290"/>
      <c r="C8" s="138"/>
      <c r="D8" s="138"/>
      <c r="E8" s="138"/>
      <c r="F8" s="265"/>
      <c r="G8" s="265"/>
      <c r="H8" s="272"/>
      <c r="I8" s="273"/>
    </row>
    <row r="9" spans="1:9" ht="12.75" customHeight="1">
      <c r="A9" s="279"/>
      <c r="B9" s="291"/>
      <c r="C9" s="138" t="e">
        <f>VLOOKUP(B9,'пр.взв.'!B5:E40,2,FALSE)</f>
        <v>#N/A</v>
      </c>
      <c r="D9" s="138" t="e">
        <f>VLOOKUP(C9,'пр.взв.'!C5:F40,2,FALSE)</f>
        <v>#N/A</v>
      </c>
      <c r="E9" s="138" t="e">
        <f>VLOOKUP(D9,'пр.взв.'!D5:G40,2,FALSE)</f>
        <v>#N/A</v>
      </c>
      <c r="F9" s="293"/>
      <c r="G9" s="293"/>
      <c r="H9" s="274"/>
      <c r="I9" s="294"/>
    </row>
    <row r="10" spans="1:9" ht="12.75">
      <c r="A10" s="279"/>
      <c r="B10" s="289"/>
      <c r="C10" s="138"/>
      <c r="D10" s="138"/>
      <c r="E10" s="138"/>
      <c r="F10" s="264"/>
      <c r="G10" s="264"/>
      <c r="H10" s="268"/>
      <c r="I10" s="271"/>
    </row>
    <row r="11" spans="1:9" ht="12.75" customHeight="1">
      <c r="A11" s="279"/>
      <c r="B11" s="289">
        <v>8</v>
      </c>
      <c r="C11" s="138" t="str">
        <f>VLOOKUP(B11,'пр.взв.'!B7:E42,2,FALSE)</f>
        <v>Худяков Дмитрий Андреевич</v>
      </c>
      <c r="D11" s="138" t="str">
        <f>VLOOKUP(C11,'пр.взв.'!C7:F42,2,FALSE)</f>
        <v>11.01.1991, КМС</v>
      </c>
      <c r="E11" s="138" t="str">
        <f>VLOOKUP(D11,'пр.взв.'!D7:G42,2,FALSE)</f>
        <v>СФО, Томская, Томск, МО</v>
      </c>
      <c r="F11" s="264"/>
      <c r="G11" s="264"/>
      <c r="H11" s="268"/>
      <c r="I11" s="271"/>
    </row>
    <row r="12" spans="1:9" ht="13.5" thickBot="1">
      <c r="A12" s="279"/>
      <c r="B12" s="292"/>
      <c r="C12" s="138"/>
      <c r="D12" s="138"/>
      <c r="E12" s="138"/>
      <c r="F12" s="275"/>
      <c r="G12" s="275"/>
      <c r="H12" s="276"/>
      <c r="I12" s="277"/>
    </row>
    <row r="13" spans="1:9" ht="12.75" customHeight="1">
      <c r="A13" s="279"/>
      <c r="B13" s="288"/>
      <c r="C13" s="138" t="e">
        <f>VLOOKUP(B13,'пр.взв.'!B5:E44,2,FALSE)</f>
        <v>#N/A</v>
      </c>
      <c r="D13" s="138" t="e">
        <f>VLOOKUP(C13,'пр.взв.'!C5:F44,2,FALSE)</f>
        <v>#N/A</v>
      </c>
      <c r="E13" s="138" t="e">
        <f>VLOOKUP(D13,'пр.взв.'!D5:G44,2,FALSE)</f>
        <v>#N/A</v>
      </c>
      <c r="F13" s="266"/>
      <c r="G13" s="266"/>
      <c r="H13" s="267"/>
      <c r="I13" s="270"/>
    </row>
    <row r="14" spans="1:9" ht="12.75">
      <c r="A14" s="279"/>
      <c r="B14" s="289"/>
      <c r="C14" s="138"/>
      <c r="D14" s="138"/>
      <c r="E14" s="138"/>
      <c r="F14" s="264"/>
      <c r="G14" s="264"/>
      <c r="H14" s="268"/>
      <c r="I14" s="271"/>
    </row>
    <row r="15" spans="1:9" ht="12.75" customHeight="1">
      <c r="A15" s="279"/>
      <c r="B15" s="289">
        <v>6</v>
      </c>
      <c r="C15" s="138" t="str">
        <f>VLOOKUP(B15,'пр.взв.'!B7:E46,2,FALSE)</f>
        <v>Котов Сергей Валерьевич</v>
      </c>
      <c r="D15" s="138" t="str">
        <f>VLOOKUP(C15,'пр.взв.'!C7:F46,2,FALSE)</f>
        <v>30.11.1990, МС</v>
      </c>
      <c r="E15" s="138" t="str">
        <f>VLOOKUP(D15,'пр.взв.'!D7:G46,2,FALSE)</f>
        <v>СФО, Кемеровская, Новокузнецк, МО</v>
      </c>
      <c r="F15" s="264"/>
      <c r="G15" s="264"/>
      <c r="H15" s="268"/>
      <c r="I15" s="271"/>
    </row>
    <row r="16" spans="1:9" ht="13.5" thickBot="1">
      <c r="A16" s="279"/>
      <c r="B16" s="290"/>
      <c r="C16" s="138"/>
      <c r="D16" s="138"/>
      <c r="E16" s="138"/>
      <c r="F16" s="265"/>
      <c r="G16" s="265"/>
      <c r="H16" s="272"/>
      <c r="I16" s="273"/>
    </row>
    <row r="17" spans="1:9" ht="12.75" customHeight="1">
      <c r="A17" s="279"/>
      <c r="B17" s="291">
        <v>4</v>
      </c>
      <c r="C17" s="138" t="str">
        <f>VLOOKUP(B17,'пр.взв.'!B5:E48,2,FALSE)</f>
        <v>Тихонов Андрей Игоревич</v>
      </c>
      <c r="D17" s="138" t="str">
        <f>VLOOKUP(C17,'пр.взв.'!C5:F48,2,FALSE)</f>
        <v>29.03.1991, КМС</v>
      </c>
      <c r="E17" s="138" t="str">
        <f>VLOOKUP(D17,'пр.взв.'!D5:G48,2,FALSE)</f>
        <v>УФО,Челябинская,   Челябинск,МО</v>
      </c>
      <c r="F17" s="293"/>
      <c r="G17" s="293"/>
      <c r="H17" s="274"/>
      <c r="I17" s="294"/>
    </row>
    <row r="18" spans="1:9" ht="12.75">
      <c r="A18" s="279"/>
      <c r="B18" s="289"/>
      <c r="C18" s="138"/>
      <c r="D18" s="138"/>
      <c r="E18" s="138"/>
      <c r="F18" s="264"/>
      <c r="G18" s="264"/>
      <c r="H18" s="268"/>
      <c r="I18" s="271"/>
    </row>
    <row r="19" spans="1:9" ht="12.75" customHeight="1">
      <c r="A19" s="279"/>
      <c r="B19" s="289">
        <v>8</v>
      </c>
      <c r="C19" s="138" t="str">
        <f>VLOOKUP(B19,'пр.взв.'!B7:E50,2,FALSE)</f>
        <v>Худяков Дмитрий Андреевич</v>
      </c>
      <c r="D19" s="138" t="str">
        <f>VLOOKUP(C19,'пр.взв.'!C7:F50,2,FALSE)</f>
        <v>11.01.1991, КМС</v>
      </c>
      <c r="E19" s="138" t="str">
        <f>VLOOKUP(D19,'пр.взв.'!D7:G50,2,FALSE)</f>
        <v>СФО, Томская, Томск, МО</v>
      </c>
      <c r="F19" s="264"/>
      <c r="G19" s="264"/>
      <c r="H19" s="268"/>
      <c r="I19" s="271"/>
    </row>
    <row r="20" spans="1:9" ht="13.5" thickBot="1">
      <c r="A20" s="279"/>
      <c r="B20" s="292"/>
      <c r="C20" s="138"/>
      <c r="D20" s="138"/>
      <c r="E20" s="138"/>
      <c r="F20" s="275"/>
      <c r="G20" s="275"/>
      <c r="H20" s="276"/>
      <c r="I20" s="277"/>
    </row>
    <row r="21" spans="1:9" ht="12.75" customHeight="1">
      <c r="A21" s="279"/>
      <c r="B21" s="288"/>
      <c r="C21" s="138" t="e">
        <f>VLOOKUP(B21,'пр.взв.'!B5:E52,2,FALSE)</f>
        <v>#N/A</v>
      </c>
      <c r="D21" s="138" t="e">
        <f>VLOOKUP(C21,'пр.взв.'!C5:F52,2,FALSE)</f>
        <v>#N/A</v>
      </c>
      <c r="E21" s="138" t="e">
        <f>VLOOKUP(D21,'пр.взв.'!D5:G52,2,FALSE)</f>
        <v>#N/A</v>
      </c>
      <c r="F21" s="266"/>
      <c r="G21" s="266"/>
      <c r="H21" s="267"/>
      <c r="I21" s="270"/>
    </row>
    <row r="22" spans="1:9" ht="12.75">
      <c r="A22" s="279"/>
      <c r="B22" s="289"/>
      <c r="C22" s="138"/>
      <c r="D22" s="138"/>
      <c r="E22" s="138"/>
      <c r="F22" s="264"/>
      <c r="G22" s="264"/>
      <c r="H22" s="268"/>
      <c r="I22" s="271"/>
    </row>
    <row r="23" spans="1:9" ht="12.75" customHeight="1">
      <c r="A23" s="279"/>
      <c r="B23" s="289"/>
      <c r="C23" s="138" t="e">
        <f>VLOOKUP(B23,'пр.взв.'!B7:E54,2,FALSE)</f>
        <v>#N/A</v>
      </c>
      <c r="D23" s="138" t="e">
        <f>VLOOKUP(C23,'пр.взв.'!C7:F54,2,FALSE)</f>
        <v>#N/A</v>
      </c>
      <c r="E23" s="138" t="e">
        <f>VLOOKUP(D23,'пр.взв.'!D7:G54,2,FALSE)</f>
        <v>#N/A</v>
      </c>
      <c r="F23" s="264"/>
      <c r="G23" s="264"/>
      <c r="H23" s="268"/>
      <c r="I23" s="271"/>
    </row>
    <row r="24" spans="1:9" ht="13.5" thickBot="1">
      <c r="A24" s="279"/>
      <c r="B24" s="290"/>
      <c r="C24" s="138"/>
      <c r="D24" s="138"/>
      <c r="E24" s="138"/>
      <c r="F24" s="265"/>
      <c r="G24" s="265"/>
      <c r="H24" s="272"/>
      <c r="I24" s="273"/>
    </row>
    <row r="25" spans="1:9" ht="12.75" customHeight="1">
      <c r="A25" s="279"/>
      <c r="B25" s="288"/>
      <c r="C25" s="138" t="e">
        <f>VLOOKUP(B25,'пр.взв.'!B5:E56,2,FALSE)</f>
        <v>#N/A</v>
      </c>
      <c r="D25" s="138" t="e">
        <f>VLOOKUP(C25,'пр.взв.'!C5:F56,2,FALSE)</f>
        <v>#N/A</v>
      </c>
      <c r="E25" s="138" t="e">
        <f>VLOOKUP(D25,'пр.взв.'!D5:G56,2,FALSE)</f>
        <v>#N/A</v>
      </c>
      <c r="F25" s="266"/>
      <c r="G25" s="266"/>
      <c r="H25" s="267"/>
      <c r="I25" s="270"/>
    </row>
    <row r="26" spans="1:9" ht="12.75">
      <c r="A26" s="279"/>
      <c r="B26" s="289"/>
      <c r="C26" s="138"/>
      <c r="D26" s="138"/>
      <c r="E26" s="138"/>
      <c r="F26" s="264"/>
      <c r="G26" s="264"/>
      <c r="H26" s="268"/>
      <c r="I26" s="271"/>
    </row>
    <row r="27" spans="1:9" ht="12.75" customHeight="1">
      <c r="A27" s="279"/>
      <c r="B27" s="289"/>
      <c r="C27" s="138" t="e">
        <f>VLOOKUP(B27,'пр.взв.'!B7:E58,2,FALSE)</f>
        <v>#N/A</v>
      </c>
      <c r="D27" s="138" t="e">
        <f>VLOOKUP(C27,'пр.взв.'!C7:F58,2,FALSE)</f>
        <v>#N/A</v>
      </c>
      <c r="E27" s="138" t="e">
        <f>VLOOKUP(D27,'пр.взв.'!D7:G58,2,FALSE)</f>
        <v>#N/A</v>
      </c>
      <c r="F27" s="264"/>
      <c r="G27" s="264"/>
      <c r="H27" s="268"/>
      <c r="I27" s="271"/>
    </row>
    <row r="28" spans="1:9" ht="13.5" thickBot="1">
      <c r="A28" s="279"/>
      <c r="B28" s="290"/>
      <c r="C28" s="138"/>
      <c r="D28" s="138"/>
      <c r="E28" s="138"/>
      <c r="F28" s="265"/>
      <c r="G28" s="265"/>
      <c r="H28" s="272"/>
      <c r="I28" s="273"/>
    </row>
    <row r="29" spans="1:9" ht="12.75" customHeight="1">
      <c r="A29" s="279"/>
      <c r="B29" s="291"/>
      <c r="C29" s="138" t="e">
        <f>VLOOKUP(B29,'пр.взв.'!B5:E60,2,FALSE)</f>
        <v>#N/A</v>
      </c>
      <c r="D29" s="138" t="e">
        <f>VLOOKUP(C29,'пр.взв.'!C5:F60,2,FALSE)</f>
        <v>#N/A</v>
      </c>
      <c r="E29" s="138" t="e">
        <f>VLOOKUP(D29,'пр.взв.'!D5:G60,2,FALSE)</f>
        <v>#N/A</v>
      </c>
      <c r="F29" s="293"/>
      <c r="G29" s="293"/>
      <c r="H29" s="274"/>
      <c r="I29" s="294"/>
    </row>
    <row r="30" spans="1:9" ht="12.75">
      <c r="A30" s="279"/>
      <c r="B30" s="289"/>
      <c r="C30" s="138"/>
      <c r="D30" s="138"/>
      <c r="E30" s="138"/>
      <c r="F30" s="264"/>
      <c r="G30" s="264"/>
      <c r="H30" s="268"/>
      <c r="I30" s="271"/>
    </row>
    <row r="31" spans="1:9" ht="12.75" customHeight="1">
      <c r="A31" s="279"/>
      <c r="B31" s="289"/>
      <c r="C31" s="138" t="e">
        <f>VLOOKUP(B31,'пр.взв.'!B7:E62,2,FALSE)</f>
        <v>#N/A</v>
      </c>
      <c r="D31" s="138" t="e">
        <f>VLOOKUP(C31,'пр.взв.'!C7:F62,2,FALSE)</f>
        <v>#N/A</v>
      </c>
      <c r="E31" s="138" t="e">
        <f>VLOOKUP(D31,'пр.взв.'!D7:G62,2,FALSE)</f>
        <v>#N/A</v>
      </c>
      <c r="F31" s="264"/>
      <c r="G31" s="264"/>
      <c r="H31" s="268"/>
      <c r="I31" s="271"/>
    </row>
    <row r="32" spans="1:9" ht="13.5" thickBot="1">
      <c r="A32" s="279"/>
      <c r="B32" s="292"/>
      <c r="C32" s="138"/>
      <c r="D32" s="138"/>
      <c r="E32" s="138"/>
      <c r="F32" s="275"/>
      <c r="G32" s="275"/>
      <c r="H32" s="276"/>
      <c r="I32" s="277"/>
    </row>
    <row r="33" spans="1:9" ht="12.75" customHeight="1">
      <c r="A33" s="279"/>
      <c r="B33" s="288"/>
      <c r="C33" s="138" t="e">
        <f>VLOOKUP(B33,'пр.взв.'!B5:E64,2,FALSE)</f>
        <v>#N/A</v>
      </c>
      <c r="D33" s="138" t="e">
        <f>VLOOKUP(C33,'пр.взв.'!C5:F64,2,FALSE)</f>
        <v>#N/A</v>
      </c>
      <c r="E33" s="138" t="e">
        <f>VLOOKUP(D33,'пр.взв.'!D5:G64,2,FALSE)</f>
        <v>#N/A</v>
      </c>
      <c r="F33" s="266"/>
      <c r="G33" s="266"/>
      <c r="H33" s="267"/>
      <c r="I33" s="270"/>
    </row>
    <row r="34" spans="1:9" ht="12.75">
      <c r="A34" s="279"/>
      <c r="B34" s="289"/>
      <c r="C34" s="138"/>
      <c r="D34" s="138"/>
      <c r="E34" s="138"/>
      <c r="F34" s="264"/>
      <c r="G34" s="264"/>
      <c r="H34" s="268"/>
      <c r="I34" s="271"/>
    </row>
    <row r="35" spans="1:9" ht="12.75" customHeight="1">
      <c r="A35" s="279"/>
      <c r="B35" s="289"/>
      <c r="C35" s="138" t="e">
        <f>VLOOKUP(B35,'пр.взв.'!B7:E66,2,FALSE)</f>
        <v>#N/A</v>
      </c>
      <c r="D35" s="138" t="e">
        <f>VLOOKUP(C35,'пр.взв.'!C7:F66,2,FALSE)</f>
        <v>#N/A</v>
      </c>
      <c r="E35" s="138" t="e">
        <f>VLOOKUP(D35,'пр.взв.'!D7:G66,2,FALSE)</f>
        <v>#N/A</v>
      </c>
      <c r="F35" s="264"/>
      <c r="G35" s="264"/>
      <c r="H35" s="268"/>
      <c r="I35" s="271"/>
    </row>
    <row r="36" spans="1:9" ht="13.5" thickBot="1">
      <c r="A36" s="279"/>
      <c r="B36" s="290"/>
      <c r="C36" s="138"/>
      <c r="D36" s="138"/>
      <c r="E36" s="138"/>
      <c r="F36" s="265"/>
      <c r="G36" s="265"/>
      <c r="H36" s="272"/>
      <c r="I36" s="273"/>
    </row>
    <row r="37" spans="1:9" ht="12.75" customHeight="1">
      <c r="A37" s="279"/>
      <c r="B37" s="291"/>
      <c r="C37" s="138" t="e">
        <f>VLOOKUP(B37,'пр.взв.'!B5:E68,2,FALSE)</f>
        <v>#N/A</v>
      </c>
      <c r="D37" s="138" t="e">
        <f>VLOOKUP(C37,'пр.взв.'!C5:F68,2,FALSE)</f>
        <v>#N/A</v>
      </c>
      <c r="E37" s="138" t="e">
        <f>VLOOKUP(D37,'пр.взв.'!D5:G68,2,FALSE)</f>
        <v>#N/A</v>
      </c>
      <c r="F37" s="293"/>
      <c r="G37" s="293"/>
      <c r="H37" s="274"/>
      <c r="I37" s="294"/>
    </row>
    <row r="38" spans="1:9" ht="12.75">
      <c r="A38" s="279"/>
      <c r="B38" s="289"/>
      <c r="C38" s="138"/>
      <c r="D38" s="138"/>
      <c r="E38" s="138"/>
      <c r="F38" s="264"/>
      <c r="G38" s="264"/>
      <c r="H38" s="268"/>
      <c r="I38" s="271"/>
    </row>
    <row r="39" spans="1:9" ht="12.75" customHeight="1">
      <c r="A39" s="279"/>
      <c r="B39" s="289"/>
      <c r="C39" s="138" t="e">
        <f>VLOOKUP(B39,'пр.взв.'!B7:E70,2,FALSE)</f>
        <v>#N/A</v>
      </c>
      <c r="D39" s="138" t="e">
        <f>VLOOKUP(C39,'пр.взв.'!C7:F70,2,FALSE)</f>
        <v>#N/A</v>
      </c>
      <c r="E39" s="138" t="e">
        <f>VLOOKUP(D39,'пр.взв.'!D7:G70,2,FALSE)</f>
        <v>#N/A</v>
      </c>
      <c r="F39" s="264"/>
      <c r="G39" s="264"/>
      <c r="H39" s="268"/>
      <c r="I39" s="271"/>
    </row>
    <row r="40" spans="1:9" ht="13.5" thickBot="1">
      <c r="A40" s="279"/>
      <c r="B40" s="292"/>
      <c r="C40" s="138"/>
      <c r="D40" s="138"/>
      <c r="E40" s="138"/>
      <c r="F40" s="275"/>
      <c r="G40" s="275"/>
      <c r="H40" s="276"/>
      <c r="I40" s="277"/>
    </row>
    <row r="41" spans="1:9" ht="12.75" customHeight="1">
      <c r="A41" s="279"/>
      <c r="B41" s="288"/>
      <c r="C41" s="138" t="e">
        <f>VLOOKUP(B41,'пр.взв.'!B5:E72,2,FALSE)</f>
        <v>#N/A</v>
      </c>
      <c r="D41" s="138" t="e">
        <f>VLOOKUP(C41,'пр.взв.'!C5:F72,2,FALSE)</f>
        <v>#N/A</v>
      </c>
      <c r="E41" s="138" t="e">
        <f>VLOOKUP(D41,'пр.взв.'!D5:G72,2,FALSE)</f>
        <v>#N/A</v>
      </c>
      <c r="F41" s="266"/>
      <c r="G41" s="266"/>
      <c r="H41" s="267"/>
      <c r="I41" s="270"/>
    </row>
    <row r="42" spans="1:9" ht="12.75">
      <c r="A42" s="279"/>
      <c r="B42" s="289"/>
      <c r="C42" s="138"/>
      <c r="D42" s="138"/>
      <c r="E42" s="138"/>
      <c r="F42" s="264"/>
      <c r="G42" s="264"/>
      <c r="H42" s="268"/>
      <c r="I42" s="271"/>
    </row>
    <row r="43" spans="1:9" ht="12.75" customHeight="1">
      <c r="A43" s="279"/>
      <c r="B43" s="289"/>
      <c r="C43" s="138" t="e">
        <f>VLOOKUP(B43,'пр.взв.'!B7:E74,2,FALSE)</f>
        <v>#N/A</v>
      </c>
      <c r="D43" s="138" t="e">
        <f>VLOOKUP(C43,'пр.взв.'!C7:F74,2,FALSE)</f>
        <v>#N/A</v>
      </c>
      <c r="E43" s="138" t="e">
        <f>VLOOKUP(D43,'пр.взв.'!D7:G74,2,FALSE)</f>
        <v>#N/A</v>
      </c>
      <c r="F43" s="264"/>
      <c r="G43" s="264"/>
      <c r="H43" s="268"/>
      <c r="I43" s="271"/>
    </row>
    <row r="44" spans="1:9" ht="13.5" thickBot="1">
      <c r="A44" s="279"/>
      <c r="B44" s="290"/>
      <c r="C44" s="138"/>
      <c r="D44" s="138"/>
      <c r="E44" s="138"/>
      <c r="F44" s="265"/>
      <c r="G44" s="265"/>
      <c r="H44" s="272"/>
      <c r="I44" s="273"/>
    </row>
    <row r="45" spans="1:9" ht="12.75" customHeight="1">
      <c r="A45" s="279"/>
      <c r="B45" s="291"/>
      <c r="C45" s="138" t="e">
        <f>VLOOKUP(B45,'пр.взв.'!B5:E76,2,FALSE)</f>
        <v>#N/A</v>
      </c>
      <c r="D45" s="138" t="e">
        <f>VLOOKUP(C45,'пр.взв.'!C5:F76,2,FALSE)</f>
        <v>#N/A</v>
      </c>
      <c r="E45" s="138" t="e">
        <f>VLOOKUP(D45,'пр.взв.'!D5:G76,2,FALSE)</f>
        <v>#N/A</v>
      </c>
      <c r="F45" s="293"/>
      <c r="G45" s="293"/>
      <c r="H45" s="274"/>
      <c r="I45" s="294"/>
    </row>
    <row r="46" spans="1:9" ht="12.75">
      <c r="A46" s="279"/>
      <c r="B46" s="289"/>
      <c r="C46" s="138"/>
      <c r="D46" s="138"/>
      <c r="E46" s="138"/>
      <c r="F46" s="264"/>
      <c r="G46" s="264"/>
      <c r="H46" s="268"/>
      <c r="I46" s="271"/>
    </row>
    <row r="47" spans="1:9" ht="12.75" customHeight="1">
      <c r="A47" s="279"/>
      <c r="B47" s="289"/>
      <c r="C47" s="138" t="e">
        <f>VLOOKUP(B47,'пр.взв.'!B7:E78,2,FALSE)</f>
        <v>#N/A</v>
      </c>
      <c r="D47" s="138" t="e">
        <f>VLOOKUP(C47,'пр.взв.'!C7:F78,2,FALSE)</f>
        <v>#N/A</v>
      </c>
      <c r="E47" s="138" t="e">
        <f>VLOOKUP(D47,'пр.взв.'!D7:G78,2,FALSE)</f>
        <v>#N/A</v>
      </c>
      <c r="F47" s="264"/>
      <c r="G47" s="264"/>
      <c r="H47" s="268"/>
      <c r="I47" s="271"/>
    </row>
    <row r="48" spans="1:9" ht="13.5" thickBot="1">
      <c r="A48" s="279"/>
      <c r="B48" s="292"/>
      <c r="C48" s="138"/>
      <c r="D48" s="138"/>
      <c r="E48" s="138"/>
      <c r="F48" s="275"/>
      <c r="G48" s="275"/>
      <c r="H48" s="276"/>
      <c r="I48" s="277"/>
    </row>
    <row r="49" spans="1:9" ht="12.75" customHeight="1">
      <c r="A49" s="279"/>
      <c r="B49" s="288"/>
      <c r="C49" s="138" t="e">
        <f>VLOOKUP(B49,'пр.взв.'!B5:E80,2,FALSE)</f>
        <v>#N/A</v>
      </c>
      <c r="D49" s="138" t="e">
        <f>VLOOKUP(C49,'пр.взв.'!C5:F80,2,FALSE)</f>
        <v>#N/A</v>
      </c>
      <c r="E49" s="138" t="e">
        <f>VLOOKUP(D49,'пр.взв.'!D5:G80,2,FALSE)</f>
        <v>#N/A</v>
      </c>
      <c r="F49" s="266"/>
      <c r="G49" s="266"/>
      <c r="H49" s="267"/>
      <c r="I49" s="270"/>
    </row>
    <row r="50" spans="1:9" ht="12.75">
      <c r="A50" s="279"/>
      <c r="B50" s="289"/>
      <c r="C50" s="138"/>
      <c r="D50" s="138"/>
      <c r="E50" s="138"/>
      <c r="F50" s="264"/>
      <c r="G50" s="264"/>
      <c r="H50" s="268"/>
      <c r="I50" s="271"/>
    </row>
    <row r="51" spans="1:9" ht="12.75" customHeight="1">
      <c r="A51" s="279"/>
      <c r="B51" s="289"/>
      <c r="C51" s="138" t="e">
        <f>VLOOKUP(B51,'пр.взв.'!B7:E82,2,FALSE)</f>
        <v>#N/A</v>
      </c>
      <c r="D51" s="138" t="e">
        <f>VLOOKUP(C51,'пр.взв.'!C7:F82,2,FALSE)</f>
        <v>#N/A</v>
      </c>
      <c r="E51" s="138" t="e">
        <f>VLOOKUP(D51,'пр.взв.'!D7:G82,2,FALSE)</f>
        <v>#N/A</v>
      </c>
      <c r="F51" s="264"/>
      <c r="G51" s="264"/>
      <c r="H51" s="268"/>
      <c r="I51" s="271"/>
    </row>
    <row r="52" spans="1:9" ht="13.5" thickBot="1">
      <c r="A52" s="279"/>
      <c r="B52" s="290"/>
      <c r="C52" s="138"/>
      <c r="D52" s="138"/>
      <c r="E52" s="138"/>
      <c r="F52" s="265"/>
      <c r="G52" s="265"/>
      <c r="H52" s="272"/>
      <c r="I52" s="273"/>
    </row>
    <row r="53" spans="1:9" ht="12.75" customHeight="1">
      <c r="A53" s="279"/>
      <c r="B53" s="291"/>
      <c r="C53" s="138" t="e">
        <f>VLOOKUP(B53,'пр.взв.'!B5:E84,2,FALSE)</f>
        <v>#N/A</v>
      </c>
      <c r="D53" s="138" t="e">
        <f>VLOOKUP(C53,'пр.взв.'!C5:F84,2,FALSE)</f>
        <v>#N/A</v>
      </c>
      <c r="E53" s="138" t="e">
        <f>VLOOKUP(D53,'пр.взв.'!D5:G84,2,FALSE)</f>
        <v>#N/A</v>
      </c>
      <c r="F53" s="293"/>
      <c r="G53" s="293"/>
      <c r="H53" s="274"/>
      <c r="I53" s="294"/>
    </row>
    <row r="54" spans="1:9" ht="12.75">
      <c r="A54" s="279"/>
      <c r="B54" s="289"/>
      <c r="C54" s="138"/>
      <c r="D54" s="138"/>
      <c r="E54" s="138"/>
      <c r="F54" s="264"/>
      <c r="G54" s="264"/>
      <c r="H54" s="268"/>
      <c r="I54" s="271"/>
    </row>
    <row r="55" spans="1:9" ht="12.75" customHeight="1">
      <c r="A55" s="279"/>
      <c r="B55" s="289"/>
      <c r="C55" s="138" t="e">
        <f>VLOOKUP(B55,'пр.взв.'!B7:E86,2,FALSE)</f>
        <v>#N/A</v>
      </c>
      <c r="D55" s="138" t="e">
        <f>VLOOKUP(C55,'пр.взв.'!C7:F86,2,FALSE)</f>
        <v>#N/A</v>
      </c>
      <c r="E55" s="138" t="e">
        <f>VLOOKUP(D55,'пр.взв.'!D7:G86,2,FALSE)</f>
        <v>#N/A</v>
      </c>
      <c r="F55" s="264"/>
      <c r="G55" s="264"/>
      <c r="H55" s="268"/>
      <c r="I55" s="271"/>
    </row>
    <row r="56" spans="1:9" ht="13.5" thickBot="1">
      <c r="A56" s="279"/>
      <c r="B56" s="292"/>
      <c r="C56" s="138"/>
      <c r="D56" s="138"/>
      <c r="E56" s="138"/>
      <c r="F56" s="275"/>
      <c r="G56" s="275"/>
      <c r="H56" s="276"/>
      <c r="I56" s="277"/>
    </row>
    <row r="57" spans="1:9" ht="12.75" customHeight="1">
      <c r="A57" s="279"/>
      <c r="B57" s="288"/>
      <c r="C57" s="138" t="e">
        <f>VLOOKUP(B57,'пр.взв.'!B5:E88,2,FALSE)</f>
        <v>#N/A</v>
      </c>
      <c r="D57" s="138" t="e">
        <f>VLOOKUP(C57,'пр.взв.'!C5:F88,2,FALSE)</f>
        <v>#N/A</v>
      </c>
      <c r="E57" s="138" t="e">
        <f>VLOOKUP(D57,'пр.взв.'!D5:G88,2,FALSE)</f>
        <v>#N/A</v>
      </c>
      <c r="F57" s="295"/>
      <c r="G57" s="266"/>
      <c r="H57" s="267"/>
      <c r="I57" s="270"/>
    </row>
    <row r="58" spans="1:9" ht="12.75">
      <c r="A58" s="279"/>
      <c r="B58" s="289"/>
      <c r="C58" s="138"/>
      <c r="D58" s="138"/>
      <c r="E58" s="138"/>
      <c r="F58" s="296"/>
      <c r="G58" s="264"/>
      <c r="H58" s="268"/>
      <c r="I58" s="271"/>
    </row>
    <row r="59" spans="1:9" ht="12.75" customHeight="1">
      <c r="A59" s="279"/>
      <c r="B59" s="289"/>
      <c r="C59" s="138" t="e">
        <f>VLOOKUP(B59,'пр.взв.'!B7:E90,2,FALSE)</f>
        <v>#N/A</v>
      </c>
      <c r="D59" s="138" t="e">
        <f>VLOOKUP(C59,'пр.взв.'!C7:F90,2,FALSE)</f>
        <v>#N/A</v>
      </c>
      <c r="E59" s="138" t="e">
        <f>VLOOKUP(D59,'пр.взв.'!D7:G90,2,FALSE)</f>
        <v>#N/A</v>
      </c>
      <c r="F59" s="296"/>
      <c r="G59" s="264"/>
      <c r="H59" s="268"/>
      <c r="I59" s="271"/>
    </row>
    <row r="60" spans="1:9" ht="13.5" thickBot="1">
      <c r="A60" s="279"/>
      <c r="B60" s="290"/>
      <c r="C60" s="138"/>
      <c r="D60" s="138"/>
      <c r="E60" s="138"/>
      <c r="F60" s="297"/>
      <c r="G60" s="265"/>
      <c r="H60" s="272"/>
      <c r="I60" s="273"/>
    </row>
    <row r="61" spans="1:9" ht="28.5" customHeight="1">
      <c r="A61" s="96"/>
      <c r="B61" s="99"/>
      <c r="C61" s="99"/>
      <c r="D61" s="99"/>
      <c r="E61" s="99"/>
      <c r="F61" s="99"/>
      <c r="G61" s="99"/>
      <c r="H61" s="99"/>
      <c r="I61" s="99"/>
    </row>
    <row r="62" spans="1:9" ht="12.75">
      <c r="A62" s="96"/>
      <c r="B62" s="99"/>
      <c r="C62" s="99"/>
      <c r="D62" s="99"/>
      <c r="E62" s="99"/>
      <c r="F62" s="99"/>
      <c r="G62" s="99"/>
      <c r="H62" s="99"/>
      <c r="I62" s="99"/>
    </row>
    <row r="63" spans="1:9" ht="17.25" customHeight="1">
      <c r="A63" s="96"/>
      <c r="B63" s="278" t="s">
        <v>38</v>
      </c>
      <c r="C63" s="278"/>
      <c r="D63" s="278"/>
      <c r="E63" s="278"/>
      <c r="F63" s="278"/>
      <c r="G63" s="278"/>
      <c r="H63" s="278"/>
      <c r="I63" s="278"/>
    </row>
    <row r="64" spans="1:9" ht="24.75" customHeight="1" thickBot="1">
      <c r="A64" s="96"/>
      <c r="B64" s="98"/>
      <c r="C64" s="98" t="s">
        <v>41</v>
      </c>
      <c r="D64" s="98"/>
      <c r="E64" s="98"/>
      <c r="F64" s="269" t="s">
        <v>39</v>
      </c>
      <c r="G64" s="269"/>
      <c r="H64" s="98"/>
      <c r="I64" s="98"/>
    </row>
    <row r="65" spans="1:9" ht="12.75" customHeight="1">
      <c r="A65" s="96"/>
      <c r="B65" s="280" t="s">
        <v>4</v>
      </c>
      <c r="C65" s="282" t="s">
        <v>5</v>
      </c>
      <c r="D65" s="284" t="s">
        <v>15</v>
      </c>
      <c r="E65" s="282" t="s">
        <v>16</v>
      </c>
      <c r="F65" s="282" t="s">
        <v>17</v>
      </c>
      <c r="G65" s="284" t="s">
        <v>40</v>
      </c>
      <c r="H65" s="282" t="s">
        <v>18</v>
      </c>
      <c r="I65" s="286" t="s">
        <v>19</v>
      </c>
    </row>
    <row r="66" spans="1:9" ht="13.5" thickBot="1">
      <c r="A66" s="96"/>
      <c r="B66" s="281"/>
      <c r="C66" s="283"/>
      <c r="D66" s="285"/>
      <c r="E66" s="283"/>
      <c r="F66" s="283"/>
      <c r="G66" s="285"/>
      <c r="H66" s="283"/>
      <c r="I66" s="287"/>
    </row>
    <row r="67" spans="1:9" ht="12.75" customHeight="1">
      <c r="A67" s="96"/>
      <c r="B67" s="288"/>
      <c r="C67" s="138" t="e">
        <f>VLOOKUP(B67,'пр.взв.'!B5:E98,2,FALSE)</f>
        <v>#N/A</v>
      </c>
      <c r="D67" s="138" t="e">
        <f>VLOOKUP(C67,'пр.взв.'!C5:F98,2,FALSE)</f>
        <v>#N/A</v>
      </c>
      <c r="E67" s="138" t="e">
        <f>VLOOKUP(D67,'пр.взв.'!D5:G98,2,FALSE)</f>
        <v>#N/A</v>
      </c>
      <c r="F67" s="266"/>
      <c r="G67" s="266"/>
      <c r="H67" s="267"/>
      <c r="I67" s="270"/>
    </row>
    <row r="68" spans="1:9" ht="12.75" customHeight="1">
      <c r="A68" s="96"/>
      <c r="B68" s="289"/>
      <c r="C68" s="138"/>
      <c r="D68" s="138"/>
      <c r="E68" s="138"/>
      <c r="F68" s="264"/>
      <c r="G68" s="264"/>
      <c r="H68" s="268"/>
      <c r="I68" s="271"/>
    </row>
    <row r="69" spans="1:9" ht="12.75" customHeight="1">
      <c r="A69" s="96"/>
      <c r="B69" s="289"/>
      <c r="C69" s="138" t="e">
        <f>VLOOKUP(B69,'пр.взв.'!B7:E100,2,FALSE)</f>
        <v>#N/A</v>
      </c>
      <c r="D69" s="138" t="e">
        <f>VLOOKUP(C69,'пр.взв.'!C7:F100,2,FALSE)</f>
        <v>#N/A</v>
      </c>
      <c r="E69" s="138" t="e">
        <f>VLOOKUP(D69,'пр.взв.'!D7:G100,2,FALSE)</f>
        <v>#N/A</v>
      </c>
      <c r="F69" s="264"/>
      <c r="G69" s="264"/>
      <c r="H69" s="268"/>
      <c r="I69" s="271"/>
    </row>
    <row r="70" spans="1:9" ht="13.5" customHeight="1" thickBot="1">
      <c r="A70" s="96"/>
      <c r="B70" s="290"/>
      <c r="C70" s="138"/>
      <c r="D70" s="138"/>
      <c r="E70" s="138"/>
      <c r="F70" s="265"/>
      <c r="G70" s="265"/>
      <c r="H70" s="272"/>
      <c r="I70" s="273"/>
    </row>
    <row r="71" spans="1:9" ht="12.75" customHeight="1">
      <c r="A71" s="96"/>
      <c r="B71" s="291"/>
      <c r="C71" s="138" t="e">
        <f>VLOOKUP(B71,'пр.взв.'!B5:E102,2,FALSE)</f>
        <v>#N/A</v>
      </c>
      <c r="D71" s="138" t="e">
        <f>VLOOKUP(C71,'пр.взв.'!C5:F102,2,FALSE)</f>
        <v>#N/A</v>
      </c>
      <c r="E71" s="138" t="e">
        <f>VLOOKUP(D71,'пр.взв.'!D5:G102,2,FALSE)</f>
        <v>#N/A</v>
      </c>
      <c r="F71" s="293"/>
      <c r="G71" s="293"/>
      <c r="H71" s="274"/>
      <c r="I71" s="294"/>
    </row>
    <row r="72" spans="1:9" ht="12.75" customHeight="1">
      <c r="A72" s="96"/>
      <c r="B72" s="289"/>
      <c r="C72" s="138"/>
      <c r="D72" s="138"/>
      <c r="E72" s="138"/>
      <c r="F72" s="264"/>
      <c r="G72" s="264"/>
      <c r="H72" s="268"/>
      <c r="I72" s="271"/>
    </row>
    <row r="73" spans="1:9" ht="12.75" customHeight="1">
      <c r="A73" s="96"/>
      <c r="B73" s="289"/>
      <c r="C73" s="138" t="e">
        <f>VLOOKUP(B73,'пр.взв.'!B7:E104,2,FALSE)</f>
        <v>#N/A</v>
      </c>
      <c r="D73" s="138" t="e">
        <f>VLOOKUP(C73,'пр.взв.'!C7:F104,2,FALSE)</f>
        <v>#N/A</v>
      </c>
      <c r="E73" s="138" t="e">
        <f>VLOOKUP(D73,'пр.взв.'!D7:G104,2,FALSE)</f>
        <v>#N/A</v>
      </c>
      <c r="F73" s="264"/>
      <c r="G73" s="264"/>
      <c r="H73" s="268"/>
      <c r="I73" s="271"/>
    </row>
    <row r="74" spans="1:9" ht="13.5" customHeight="1" thickBot="1">
      <c r="A74" s="96"/>
      <c r="B74" s="292"/>
      <c r="C74" s="138"/>
      <c r="D74" s="138"/>
      <c r="E74" s="138"/>
      <c r="F74" s="275"/>
      <c r="G74" s="275"/>
      <c r="H74" s="276"/>
      <c r="I74" s="277"/>
    </row>
    <row r="75" spans="1:9" ht="12.75" customHeight="1">
      <c r="A75" s="96"/>
      <c r="B75" s="288"/>
      <c r="C75" s="138" t="e">
        <f>VLOOKUP(B75,'пр.взв.'!B5:E106,2,FALSE)</f>
        <v>#N/A</v>
      </c>
      <c r="D75" s="138" t="e">
        <f>VLOOKUP(C75,'пр.взв.'!C5:F106,2,FALSE)</f>
        <v>#N/A</v>
      </c>
      <c r="E75" s="138" t="e">
        <f>VLOOKUP(D75,'пр.взв.'!D5:G106,2,FALSE)</f>
        <v>#N/A</v>
      </c>
      <c r="F75" s="266"/>
      <c r="G75" s="266"/>
      <c r="H75" s="267"/>
      <c r="I75" s="270"/>
    </row>
    <row r="76" spans="1:9" ht="12.75" customHeight="1">
      <c r="A76" s="96"/>
      <c r="B76" s="289"/>
      <c r="C76" s="138"/>
      <c r="D76" s="138"/>
      <c r="E76" s="138"/>
      <c r="F76" s="264"/>
      <c r="G76" s="264"/>
      <c r="H76" s="268"/>
      <c r="I76" s="271"/>
    </row>
    <row r="77" spans="1:9" ht="12.75" customHeight="1">
      <c r="A77" s="96"/>
      <c r="B77" s="289"/>
      <c r="C77" s="138" t="e">
        <f>VLOOKUP(B77,'пр.взв.'!B7:E108,2,FALSE)</f>
        <v>#N/A</v>
      </c>
      <c r="D77" s="138" t="e">
        <f>VLOOKUP(C77,'пр.взв.'!C7:F108,2,FALSE)</f>
        <v>#N/A</v>
      </c>
      <c r="E77" s="138" t="e">
        <f>VLOOKUP(D77,'пр.взв.'!D7:G108,2,FALSE)</f>
        <v>#N/A</v>
      </c>
      <c r="F77" s="264"/>
      <c r="G77" s="264"/>
      <c r="H77" s="268"/>
      <c r="I77" s="271"/>
    </row>
    <row r="78" spans="1:9" ht="13.5" customHeight="1" thickBot="1">
      <c r="A78" s="96"/>
      <c r="B78" s="290"/>
      <c r="C78" s="138"/>
      <c r="D78" s="138"/>
      <c r="E78" s="138"/>
      <c r="F78" s="265"/>
      <c r="G78" s="265"/>
      <c r="H78" s="272"/>
      <c r="I78" s="273"/>
    </row>
    <row r="79" spans="1:9" ht="12.75" customHeight="1">
      <c r="A79" s="96"/>
      <c r="B79" s="291"/>
      <c r="C79" s="138" t="e">
        <f>VLOOKUP(B79,'пр.взв.'!B5:E110,2,FALSE)</f>
        <v>#N/A</v>
      </c>
      <c r="D79" s="138" t="e">
        <f>VLOOKUP(C79,'пр.взв.'!C5:F110,2,FALSE)</f>
        <v>#N/A</v>
      </c>
      <c r="E79" s="138" t="e">
        <f>VLOOKUP(D79,'пр.взв.'!D5:G110,2,FALSE)</f>
        <v>#N/A</v>
      </c>
      <c r="F79" s="293"/>
      <c r="G79" s="293"/>
      <c r="H79" s="274"/>
      <c r="I79" s="294"/>
    </row>
    <row r="80" spans="1:9" ht="12.75" customHeight="1">
      <c r="A80" s="96"/>
      <c r="B80" s="289"/>
      <c r="C80" s="138"/>
      <c r="D80" s="138"/>
      <c r="E80" s="138"/>
      <c r="F80" s="264"/>
      <c r="G80" s="264"/>
      <c r="H80" s="268"/>
      <c r="I80" s="271"/>
    </row>
    <row r="81" spans="1:9" ht="12.75" customHeight="1">
      <c r="A81" s="96"/>
      <c r="B81" s="289"/>
      <c r="C81" s="138" t="e">
        <f>VLOOKUP(B81,'пр.взв.'!B7:E112,2,FALSE)</f>
        <v>#N/A</v>
      </c>
      <c r="D81" s="138" t="e">
        <f>VLOOKUP(C81,'пр.взв.'!C7:F112,2,FALSE)</f>
        <v>#N/A</v>
      </c>
      <c r="E81" s="138" t="e">
        <f>VLOOKUP(D81,'пр.взв.'!D7:G112,2,FALSE)</f>
        <v>#N/A</v>
      </c>
      <c r="F81" s="264"/>
      <c r="G81" s="264"/>
      <c r="H81" s="268"/>
      <c r="I81" s="271"/>
    </row>
    <row r="82" spans="1:9" ht="13.5" customHeight="1" thickBot="1">
      <c r="A82" s="96"/>
      <c r="B82" s="292"/>
      <c r="C82" s="138"/>
      <c r="D82" s="138"/>
      <c r="E82" s="138"/>
      <c r="F82" s="275"/>
      <c r="G82" s="275"/>
      <c r="H82" s="276"/>
      <c r="I82" s="277"/>
    </row>
    <row r="83" spans="1:9" ht="12.75" customHeight="1">
      <c r="A83" s="96"/>
      <c r="B83" s="288"/>
      <c r="C83" s="138" t="e">
        <f>VLOOKUP(B83,'пр.взв.'!B5:E114,2,FALSE)</f>
        <v>#N/A</v>
      </c>
      <c r="D83" s="138" t="e">
        <f>VLOOKUP(C83,'пр.взв.'!C5:F114,2,FALSE)</f>
        <v>#N/A</v>
      </c>
      <c r="E83" s="138" t="e">
        <f>VLOOKUP(D83,'пр.взв.'!D5:G114,2,FALSE)</f>
        <v>#N/A</v>
      </c>
      <c r="F83" s="266"/>
      <c r="G83" s="266"/>
      <c r="H83" s="267"/>
      <c r="I83" s="270"/>
    </row>
    <row r="84" spans="1:9" ht="12.75" customHeight="1">
      <c r="A84" s="96"/>
      <c r="B84" s="289"/>
      <c r="C84" s="138"/>
      <c r="D84" s="138"/>
      <c r="E84" s="138"/>
      <c r="F84" s="264"/>
      <c r="G84" s="264"/>
      <c r="H84" s="268"/>
      <c r="I84" s="271"/>
    </row>
    <row r="85" spans="1:9" ht="12.75" customHeight="1">
      <c r="A85" s="96"/>
      <c r="B85" s="289"/>
      <c r="C85" s="138" t="e">
        <f>VLOOKUP(B85,'пр.взв.'!B7:E116,2,FALSE)</f>
        <v>#N/A</v>
      </c>
      <c r="D85" s="138" t="e">
        <f>VLOOKUP(C85,'пр.взв.'!C7:F116,2,FALSE)</f>
        <v>#N/A</v>
      </c>
      <c r="E85" s="138" t="e">
        <f>VLOOKUP(D85,'пр.взв.'!D7:G116,2,FALSE)</f>
        <v>#N/A</v>
      </c>
      <c r="F85" s="264"/>
      <c r="G85" s="264"/>
      <c r="H85" s="268"/>
      <c r="I85" s="271"/>
    </row>
    <row r="86" spans="1:9" ht="13.5" customHeight="1" thickBot="1">
      <c r="A86" s="96"/>
      <c r="B86" s="290"/>
      <c r="C86" s="138"/>
      <c r="D86" s="138"/>
      <c r="E86" s="138"/>
      <c r="F86" s="265"/>
      <c r="G86" s="265"/>
      <c r="H86" s="272"/>
      <c r="I86" s="273"/>
    </row>
    <row r="87" spans="1:9" ht="12.75" customHeight="1">
      <c r="A87" s="96"/>
      <c r="B87" s="288"/>
      <c r="C87" s="138" t="e">
        <f>VLOOKUP(B87,'пр.взв.'!B5:E118,2,FALSE)</f>
        <v>#N/A</v>
      </c>
      <c r="D87" s="138" t="e">
        <f>VLOOKUP(C87,'пр.взв.'!C5:F118,2,FALSE)</f>
        <v>#N/A</v>
      </c>
      <c r="E87" s="138" t="e">
        <f>VLOOKUP(D87,'пр.взв.'!D5:G118,2,FALSE)</f>
        <v>#N/A</v>
      </c>
      <c r="F87" s="266"/>
      <c r="G87" s="266"/>
      <c r="H87" s="267"/>
      <c r="I87" s="270"/>
    </row>
    <row r="88" spans="1:9" ht="12.75" customHeight="1">
      <c r="A88" s="96"/>
      <c r="B88" s="289"/>
      <c r="C88" s="138"/>
      <c r="D88" s="138"/>
      <c r="E88" s="138"/>
      <c r="F88" s="264"/>
      <c r="G88" s="264"/>
      <c r="H88" s="268"/>
      <c r="I88" s="271"/>
    </row>
    <row r="89" spans="1:9" ht="12.75" customHeight="1">
      <c r="A89" s="96"/>
      <c r="B89" s="289"/>
      <c r="C89" s="138" t="e">
        <f>VLOOKUP(B89,'пр.взв.'!B7:E120,2,FALSE)</f>
        <v>#N/A</v>
      </c>
      <c r="D89" s="138" t="e">
        <f>VLOOKUP(C89,'пр.взв.'!C7:F120,2,FALSE)</f>
        <v>#N/A</v>
      </c>
      <c r="E89" s="138" t="e">
        <f>VLOOKUP(D89,'пр.взв.'!D7:G120,2,FALSE)</f>
        <v>#N/A</v>
      </c>
      <c r="F89" s="264"/>
      <c r="G89" s="264"/>
      <c r="H89" s="268"/>
      <c r="I89" s="271"/>
    </row>
    <row r="90" spans="1:9" ht="13.5" customHeight="1" thickBot="1">
      <c r="A90" s="96"/>
      <c r="B90" s="290"/>
      <c r="C90" s="138"/>
      <c r="D90" s="138"/>
      <c r="E90" s="138"/>
      <c r="F90" s="265"/>
      <c r="G90" s="265"/>
      <c r="H90" s="272"/>
      <c r="I90" s="273"/>
    </row>
    <row r="91" spans="1:9" ht="12.75" customHeight="1">
      <c r="A91" s="96"/>
      <c r="B91" s="291"/>
      <c r="C91" s="138" t="e">
        <f>VLOOKUP(B91,'пр.взв.'!B5:E122,2,FALSE)</f>
        <v>#N/A</v>
      </c>
      <c r="D91" s="138" t="e">
        <f>VLOOKUP(C91,'пр.взв.'!C5:F122,2,FALSE)</f>
        <v>#N/A</v>
      </c>
      <c r="E91" s="138" t="e">
        <f>VLOOKUP(D91,'пр.взв.'!D5:G122,2,FALSE)</f>
        <v>#N/A</v>
      </c>
      <c r="F91" s="293"/>
      <c r="G91" s="293"/>
      <c r="H91" s="274"/>
      <c r="I91" s="294"/>
    </row>
    <row r="92" spans="1:9" ht="12.75" customHeight="1">
      <c r="A92" s="96"/>
      <c r="B92" s="289"/>
      <c r="C92" s="138"/>
      <c r="D92" s="138"/>
      <c r="E92" s="138"/>
      <c r="F92" s="264"/>
      <c r="G92" s="264"/>
      <c r="H92" s="268"/>
      <c r="I92" s="271"/>
    </row>
    <row r="93" spans="1:9" ht="12.75" customHeight="1">
      <c r="A93" s="96"/>
      <c r="B93" s="289"/>
      <c r="C93" s="138" t="e">
        <f>VLOOKUP(B93,'пр.взв.'!B7:E124,2,FALSE)</f>
        <v>#N/A</v>
      </c>
      <c r="D93" s="138" t="e">
        <f>VLOOKUP(C93,'пр.взв.'!C7:F124,2,FALSE)</f>
        <v>#N/A</v>
      </c>
      <c r="E93" s="138" t="e">
        <f>VLOOKUP(D93,'пр.взв.'!D7:G124,2,FALSE)</f>
        <v>#N/A</v>
      </c>
      <c r="F93" s="264"/>
      <c r="G93" s="264"/>
      <c r="H93" s="268"/>
      <c r="I93" s="271"/>
    </row>
    <row r="94" spans="1:9" ht="13.5" customHeight="1" thickBot="1">
      <c r="A94" s="96"/>
      <c r="B94" s="292"/>
      <c r="C94" s="138"/>
      <c r="D94" s="138"/>
      <c r="E94" s="138"/>
      <c r="F94" s="275"/>
      <c r="G94" s="275"/>
      <c r="H94" s="276"/>
      <c r="I94" s="277"/>
    </row>
    <row r="95" spans="1:9" ht="12.75" customHeight="1">
      <c r="A95" s="96"/>
      <c r="B95" s="288"/>
      <c r="C95" s="138" t="e">
        <f>VLOOKUP(B95,'пр.взв.'!B5:E126,2,FALSE)</f>
        <v>#N/A</v>
      </c>
      <c r="D95" s="138" t="e">
        <f>VLOOKUP(C95,'пр.взв.'!C5:F126,2,FALSE)</f>
        <v>#N/A</v>
      </c>
      <c r="E95" s="138" t="e">
        <f>VLOOKUP(D95,'пр.взв.'!D5:G126,2,FALSE)</f>
        <v>#N/A</v>
      </c>
      <c r="F95" s="266"/>
      <c r="G95" s="266"/>
      <c r="H95" s="267"/>
      <c r="I95" s="270"/>
    </row>
    <row r="96" spans="1:9" ht="12.75" customHeight="1">
      <c r="A96" s="96"/>
      <c r="B96" s="289"/>
      <c r="C96" s="138"/>
      <c r="D96" s="138"/>
      <c r="E96" s="138"/>
      <c r="F96" s="264"/>
      <c r="G96" s="264"/>
      <c r="H96" s="268"/>
      <c r="I96" s="271"/>
    </row>
    <row r="97" spans="1:9" ht="12.75" customHeight="1">
      <c r="A97" s="96"/>
      <c r="B97" s="289"/>
      <c r="C97" s="138" t="e">
        <f>VLOOKUP(B97,'пр.взв.'!B7:E128,2,FALSE)</f>
        <v>#N/A</v>
      </c>
      <c r="D97" s="138" t="e">
        <f>VLOOKUP(C97,'пр.взв.'!C7:F128,2,FALSE)</f>
        <v>#N/A</v>
      </c>
      <c r="E97" s="138" t="e">
        <f>VLOOKUP(D97,'пр.взв.'!D7:G128,2,FALSE)</f>
        <v>#N/A</v>
      </c>
      <c r="F97" s="264"/>
      <c r="G97" s="264"/>
      <c r="H97" s="268"/>
      <c r="I97" s="271"/>
    </row>
    <row r="98" spans="1:9" ht="13.5" customHeight="1" thickBot="1">
      <c r="A98" s="96"/>
      <c r="B98" s="290"/>
      <c r="C98" s="138"/>
      <c r="D98" s="138"/>
      <c r="E98" s="138"/>
      <c r="F98" s="265"/>
      <c r="G98" s="265"/>
      <c r="H98" s="272"/>
      <c r="I98" s="273"/>
    </row>
    <row r="99" spans="1:9" ht="12.75" customHeight="1">
      <c r="A99" s="96"/>
      <c r="B99" s="291"/>
      <c r="C99" s="138" t="e">
        <f>VLOOKUP(B99,'пр.взв.'!B5:E130,2,FALSE)</f>
        <v>#N/A</v>
      </c>
      <c r="D99" s="138" t="e">
        <f>VLOOKUP(C99,'пр.взв.'!C5:F130,2,FALSE)</f>
        <v>#N/A</v>
      </c>
      <c r="E99" s="138" t="e">
        <f>VLOOKUP(D99,'пр.взв.'!D5:G130,2,FALSE)</f>
        <v>#N/A</v>
      </c>
      <c r="F99" s="293"/>
      <c r="G99" s="293"/>
      <c r="H99" s="274"/>
      <c r="I99" s="294"/>
    </row>
    <row r="100" spans="1:9" ht="12.75" customHeight="1">
      <c r="A100" s="96"/>
      <c r="B100" s="289"/>
      <c r="C100" s="138"/>
      <c r="D100" s="138"/>
      <c r="E100" s="138"/>
      <c r="F100" s="264"/>
      <c r="G100" s="264"/>
      <c r="H100" s="268"/>
      <c r="I100" s="271"/>
    </row>
    <row r="101" spans="1:9" ht="12.75" customHeight="1">
      <c r="A101" s="96"/>
      <c r="B101" s="289"/>
      <c r="C101" s="138" t="e">
        <f>VLOOKUP(B101,'пр.взв.'!B7:E132,2,FALSE)</f>
        <v>#N/A</v>
      </c>
      <c r="D101" s="138" t="e">
        <f>VLOOKUP(C101,'пр.взв.'!C7:F132,2,FALSE)</f>
        <v>#N/A</v>
      </c>
      <c r="E101" s="138" t="e">
        <f>VLOOKUP(D101,'пр.взв.'!D7:G132,2,FALSE)</f>
        <v>#N/A</v>
      </c>
      <c r="F101" s="264"/>
      <c r="G101" s="264"/>
      <c r="H101" s="268"/>
      <c r="I101" s="271"/>
    </row>
    <row r="102" spans="1:9" ht="13.5" customHeight="1" thickBot="1">
      <c r="A102" s="96"/>
      <c r="B102" s="292"/>
      <c r="C102" s="138"/>
      <c r="D102" s="138"/>
      <c r="E102" s="138"/>
      <c r="F102" s="275"/>
      <c r="G102" s="275"/>
      <c r="H102" s="276"/>
      <c r="I102" s="277"/>
    </row>
    <row r="103" spans="1:9" ht="12.75" customHeight="1">
      <c r="A103" s="96"/>
      <c r="B103" s="288"/>
      <c r="C103" s="138" t="e">
        <f>VLOOKUP(B103,'пр.взв.'!B5:E134,2,FALSE)</f>
        <v>#N/A</v>
      </c>
      <c r="D103" s="138" t="e">
        <f>VLOOKUP(C103,'пр.взв.'!C5:F134,2,FALSE)</f>
        <v>#N/A</v>
      </c>
      <c r="E103" s="138" t="e">
        <f>VLOOKUP(D103,'пр.взв.'!D5:G134,2,FALSE)</f>
        <v>#N/A</v>
      </c>
      <c r="F103" s="266"/>
      <c r="G103" s="266"/>
      <c r="H103" s="267"/>
      <c r="I103" s="270"/>
    </row>
    <row r="104" spans="1:9" ht="12.75" customHeight="1">
      <c r="A104" s="96"/>
      <c r="B104" s="289"/>
      <c r="C104" s="138"/>
      <c r="D104" s="138"/>
      <c r="E104" s="138"/>
      <c r="F104" s="264"/>
      <c r="G104" s="264"/>
      <c r="H104" s="268"/>
      <c r="I104" s="271"/>
    </row>
    <row r="105" spans="1:9" ht="12.75" customHeight="1">
      <c r="A105" s="96"/>
      <c r="B105" s="289"/>
      <c r="C105" s="138" t="e">
        <f>VLOOKUP(B105,'пр.взв.'!B7:E136,2,FALSE)</f>
        <v>#N/A</v>
      </c>
      <c r="D105" s="138" t="e">
        <f>VLOOKUP(C105,'пр.взв.'!C7:F136,2,FALSE)</f>
        <v>#N/A</v>
      </c>
      <c r="E105" s="138" t="e">
        <f>VLOOKUP(D105,'пр.взв.'!D7:G136,2,FALSE)</f>
        <v>#N/A</v>
      </c>
      <c r="F105" s="264"/>
      <c r="G105" s="264"/>
      <c r="H105" s="268"/>
      <c r="I105" s="271"/>
    </row>
    <row r="106" spans="1:9" ht="13.5" customHeight="1" thickBot="1">
      <c r="A106" s="96"/>
      <c r="B106" s="290"/>
      <c r="C106" s="138"/>
      <c r="D106" s="138"/>
      <c r="E106" s="138"/>
      <c r="F106" s="265"/>
      <c r="G106" s="265"/>
      <c r="H106" s="272"/>
      <c r="I106" s="273"/>
    </row>
    <row r="107" spans="1:9" ht="12.75" customHeight="1">
      <c r="A107" s="96"/>
      <c r="B107" s="291"/>
      <c r="C107" s="138" t="e">
        <f>VLOOKUP(B107,'пр.взв.'!B5:E138,2,FALSE)</f>
        <v>#N/A</v>
      </c>
      <c r="D107" s="138" t="e">
        <f>VLOOKUP(C107,'пр.взв.'!C5:F138,2,FALSE)</f>
        <v>#N/A</v>
      </c>
      <c r="E107" s="138" t="e">
        <f>VLOOKUP(D107,'пр.взв.'!D5:G138,2,FALSE)</f>
        <v>#N/A</v>
      </c>
      <c r="F107" s="293"/>
      <c r="G107" s="293"/>
      <c r="H107" s="274"/>
      <c r="I107" s="294"/>
    </row>
    <row r="108" spans="1:9" ht="12.75" customHeight="1">
      <c r="A108" s="96"/>
      <c r="B108" s="289"/>
      <c r="C108" s="138"/>
      <c r="D108" s="138"/>
      <c r="E108" s="138"/>
      <c r="F108" s="264"/>
      <c r="G108" s="264"/>
      <c r="H108" s="268"/>
      <c r="I108" s="271"/>
    </row>
    <row r="109" spans="1:9" ht="12.75" customHeight="1">
      <c r="A109" s="96"/>
      <c r="B109" s="289"/>
      <c r="C109" s="138" t="e">
        <f>VLOOKUP(B109,'пр.взв.'!B7:E140,2,FALSE)</f>
        <v>#N/A</v>
      </c>
      <c r="D109" s="138" t="e">
        <f>VLOOKUP(C109,'пр.взв.'!C7:F140,2,FALSE)</f>
        <v>#N/A</v>
      </c>
      <c r="E109" s="138" t="e">
        <f>VLOOKUP(D109,'пр.взв.'!D7:G140,2,FALSE)</f>
        <v>#N/A</v>
      </c>
      <c r="F109" s="264"/>
      <c r="G109" s="264"/>
      <c r="H109" s="268"/>
      <c r="I109" s="271"/>
    </row>
    <row r="110" spans="1:9" ht="13.5" customHeight="1" thickBot="1">
      <c r="A110" s="96"/>
      <c r="B110" s="292"/>
      <c r="C110" s="138"/>
      <c r="D110" s="138"/>
      <c r="E110" s="138"/>
      <c r="F110" s="275"/>
      <c r="G110" s="275"/>
      <c r="H110" s="276"/>
      <c r="I110" s="277"/>
    </row>
    <row r="111" spans="1:9" ht="12.75" customHeight="1">
      <c r="A111" s="96"/>
      <c r="B111" s="288"/>
      <c r="C111" s="138" t="e">
        <f>VLOOKUP(B111,'пр.взв.'!B5:E142,2,FALSE)</f>
        <v>#N/A</v>
      </c>
      <c r="D111" s="138" t="e">
        <f>VLOOKUP(C111,'пр.взв.'!C5:F142,2,FALSE)</f>
        <v>#N/A</v>
      </c>
      <c r="E111" s="138" t="e">
        <f>VLOOKUP(D111,'пр.взв.'!D5:G142,2,FALSE)</f>
        <v>#N/A</v>
      </c>
      <c r="F111" s="266"/>
      <c r="G111" s="266"/>
      <c r="H111" s="267"/>
      <c r="I111" s="270"/>
    </row>
    <row r="112" spans="1:9" ht="12.75" customHeight="1">
      <c r="A112" s="96"/>
      <c r="B112" s="289"/>
      <c r="C112" s="138"/>
      <c r="D112" s="138"/>
      <c r="E112" s="138"/>
      <c r="F112" s="264"/>
      <c r="G112" s="264"/>
      <c r="H112" s="268"/>
      <c r="I112" s="271"/>
    </row>
    <row r="113" spans="1:9" ht="12.75" customHeight="1">
      <c r="A113" s="96"/>
      <c r="B113" s="289"/>
      <c r="C113" s="138" t="e">
        <f>VLOOKUP(B113,'пр.взв.'!B7:E144,2,FALSE)</f>
        <v>#N/A</v>
      </c>
      <c r="D113" s="138" t="e">
        <f>VLOOKUP(C113,'пр.взв.'!C7:F144,2,FALSE)</f>
        <v>#N/A</v>
      </c>
      <c r="E113" s="138" t="e">
        <f>VLOOKUP(D113,'пр.взв.'!D7:G144,2,FALSE)</f>
        <v>#N/A</v>
      </c>
      <c r="F113" s="264"/>
      <c r="G113" s="264"/>
      <c r="H113" s="268"/>
      <c r="I113" s="271"/>
    </row>
    <row r="114" spans="1:9" ht="13.5" customHeight="1" thickBot="1">
      <c r="A114" s="96"/>
      <c r="B114" s="290"/>
      <c r="C114" s="138"/>
      <c r="D114" s="138"/>
      <c r="E114" s="138"/>
      <c r="F114" s="265"/>
      <c r="G114" s="265"/>
      <c r="H114" s="272"/>
      <c r="I114" s="273"/>
    </row>
    <row r="115" spans="1:9" ht="12.75" customHeight="1">
      <c r="A115" s="96"/>
      <c r="B115" s="291"/>
      <c r="C115" s="138" t="e">
        <f>VLOOKUP(B115,'пр.взв.'!B5:E146,2,FALSE)</f>
        <v>#N/A</v>
      </c>
      <c r="D115" s="138" t="e">
        <f>VLOOKUP(C115,'пр.взв.'!C5:F146,2,FALSE)</f>
        <v>#N/A</v>
      </c>
      <c r="E115" s="138" t="e">
        <f>VLOOKUP(D115,'пр.взв.'!D5:G146,2,FALSE)</f>
        <v>#N/A</v>
      </c>
      <c r="F115" s="293"/>
      <c r="G115" s="293"/>
      <c r="H115" s="274"/>
      <c r="I115" s="294"/>
    </row>
    <row r="116" spans="1:9" ht="12.75" customHeight="1">
      <c r="A116" s="96"/>
      <c r="B116" s="289"/>
      <c r="C116" s="138"/>
      <c r="D116" s="138"/>
      <c r="E116" s="138"/>
      <c r="F116" s="264"/>
      <c r="G116" s="264"/>
      <c r="H116" s="268"/>
      <c r="I116" s="271"/>
    </row>
    <row r="117" spans="1:9" ht="12.75" customHeight="1">
      <c r="A117" s="96"/>
      <c r="B117" s="289"/>
      <c r="C117" s="138" t="e">
        <f>VLOOKUP(B117,'пр.взв.'!B7:E148,2,FALSE)</f>
        <v>#N/A</v>
      </c>
      <c r="D117" s="138" t="e">
        <f>VLOOKUP(C117,'пр.взв.'!C7:F148,2,FALSE)</f>
        <v>#N/A</v>
      </c>
      <c r="E117" s="138" t="e">
        <f>VLOOKUP(D117,'пр.взв.'!D7:G148,2,FALSE)</f>
        <v>#N/A</v>
      </c>
      <c r="F117" s="264"/>
      <c r="G117" s="264"/>
      <c r="H117" s="268"/>
      <c r="I117" s="271"/>
    </row>
    <row r="118" spans="1:9" ht="13.5" customHeight="1" thickBot="1">
      <c r="A118" s="96"/>
      <c r="B118" s="292"/>
      <c r="C118" s="138"/>
      <c r="D118" s="138"/>
      <c r="E118" s="138"/>
      <c r="F118" s="275"/>
      <c r="G118" s="275"/>
      <c r="H118" s="276"/>
      <c r="I118" s="277"/>
    </row>
    <row r="119" spans="1:9" ht="12.75" customHeight="1">
      <c r="A119" s="96"/>
      <c r="B119" s="288"/>
      <c r="C119" s="138" t="e">
        <f>VLOOKUP(B119,'пр.взв.'!B5:E150,2,FALSE)</f>
        <v>#N/A</v>
      </c>
      <c r="D119" s="138" t="e">
        <f>VLOOKUP(C119,'пр.взв.'!C5:F150,2,FALSE)</f>
        <v>#N/A</v>
      </c>
      <c r="E119" s="138" t="e">
        <f>VLOOKUP(D119,'пр.взв.'!D5:G150,2,FALSE)</f>
        <v>#N/A</v>
      </c>
      <c r="F119" s="295"/>
      <c r="G119" s="266"/>
      <c r="H119" s="267"/>
      <c r="I119" s="270"/>
    </row>
    <row r="120" spans="1:9" ht="12.75" customHeight="1">
      <c r="A120" s="96"/>
      <c r="B120" s="289"/>
      <c r="C120" s="138"/>
      <c r="D120" s="138"/>
      <c r="E120" s="138"/>
      <c r="F120" s="296"/>
      <c r="G120" s="264"/>
      <c r="H120" s="268"/>
      <c r="I120" s="271"/>
    </row>
    <row r="121" spans="1:9" ht="12.75" customHeight="1">
      <c r="A121" s="96"/>
      <c r="B121" s="289"/>
      <c r="C121" s="138" t="e">
        <f>VLOOKUP(B121,'пр.взв.'!B7:E152,2,FALSE)</f>
        <v>#N/A</v>
      </c>
      <c r="D121" s="138" t="e">
        <f>VLOOKUP(C121,'пр.взв.'!C7:F152,2,FALSE)</f>
        <v>#N/A</v>
      </c>
      <c r="E121" s="138" t="e">
        <f>VLOOKUP(D121,'пр.взв.'!D7:G152,2,FALSE)</f>
        <v>#N/A</v>
      </c>
      <c r="F121" s="296"/>
      <c r="G121" s="264"/>
      <c r="H121" s="268"/>
      <c r="I121" s="271"/>
    </row>
    <row r="122" spans="1:9" ht="13.5" customHeight="1" thickBot="1">
      <c r="A122" s="96"/>
      <c r="B122" s="290"/>
      <c r="C122" s="138"/>
      <c r="D122" s="138"/>
      <c r="E122" s="138"/>
      <c r="F122" s="297"/>
      <c r="G122" s="265"/>
      <c r="H122" s="272"/>
      <c r="I122" s="273"/>
    </row>
    <row r="123" spans="1:9" ht="12.7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12.7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ht="12.7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ht="12.7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ht="12.7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ht="12.7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ht="12.7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ht="12.75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 ht="12.75">
      <c r="A131" s="96"/>
      <c r="B131" s="96"/>
      <c r="C131" s="96"/>
      <c r="D131" s="96"/>
      <c r="E131" s="96"/>
      <c r="F131" s="96"/>
      <c r="G131" s="96"/>
      <c r="H131" s="96"/>
      <c r="I131" s="96"/>
    </row>
  </sheetData>
  <sheetProtection/>
  <mergeCells count="497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H65:H66"/>
    <mergeCell ref="I65:I66"/>
    <mergeCell ref="D65:D66"/>
    <mergeCell ref="E65:E66"/>
    <mergeCell ref="G59:G60"/>
    <mergeCell ref="H59:H60"/>
    <mergeCell ref="F65:F66"/>
    <mergeCell ref="G65:G66"/>
    <mergeCell ref="A59:A60"/>
    <mergeCell ref="B59:B60"/>
    <mergeCell ref="C59:C60"/>
    <mergeCell ref="D59:D60"/>
    <mergeCell ref="E59:E60"/>
    <mergeCell ref="F59:F60"/>
    <mergeCell ref="B65:B66"/>
    <mergeCell ref="C65:C6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H13:H14"/>
    <mergeCell ref="I13:I14"/>
    <mergeCell ref="H15:H16"/>
    <mergeCell ref="A15:A16"/>
    <mergeCell ref="B15:B16"/>
    <mergeCell ref="C15:C16"/>
    <mergeCell ref="D15:D16"/>
    <mergeCell ref="E13:E14"/>
    <mergeCell ref="F13:F14"/>
    <mergeCell ref="G13:G14"/>
    <mergeCell ref="E15:E16"/>
    <mergeCell ref="F15:F16"/>
    <mergeCell ref="G15:G16"/>
    <mergeCell ref="A13:A14"/>
    <mergeCell ref="B13:B14"/>
    <mergeCell ref="C13:C14"/>
    <mergeCell ref="D13:D14"/>
    <mergeCell ref="E9:E10"/>
    <mergeCell ref="F9:F10"/>
    <mergeCell ref="G9:G10"/>
    <mergeCell ref="I9:I10"/>
    <mergeCell ref="E11:E12"/>
    <mergeCell ref="F11:F12"/>
    <mergeCell ref="A9:A10"/>
    <mergeCell ref="B9:B10"/>
    <mergeCell ref="C9:C10"/>
    <mergeCell ref="D9:D10"/>
    <mergeCell ref="A11:A12"/>
    <mergeCell ref="B11:B12"/>
    <mergeCell ref="C11:C12"/>
    <mergeCell ref="D11:D12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H5:H6"/>
    <mergeCell ref="F2:G2"/>
    <mergeCell ref="F64:G64"/>
    <mergeCell ref="I5:I6"/>
    <mergeCell ref="H7:H8"/>
    <mergeCell ref="I7:I8"/>
    <mergeCell ref="H9:H10"/>
    <mergeCell ref="G11:G12"/>
    <mergeCell ref="H11:H12"/>
    <mergeCell ref="I11:I12"/>
    <mergeCell ref="E7:E8"/>
    <mergeCell ref="F7:F8"/>
    <mergeCell ref="G7:G8"/>
    <mergeCell ref="E5:E6"/>
    <mergeCell ref="F5:F6"/>
    <mergeCell ref="G5:G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2010-04-23T13:52:10Z</cp:lastPrinted>
  <dcterms:created xsi:type="dcterms:W3CDTF">1996-10-08T23:32:33Z</dcterms:created>
  <dcterms:modified xsi:type="dcterms:W3CDTF">2010-04-23T13:52:33Z</dcterms:modified>
  <cp:category/>
  <cp:version/>
  <cp:contentType/>
  <cp:contentStatus/>
</cp:coreProperties>
</file>