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<sst xmlns="http://schemas.openxmlformats.org/spreadsheetml/2006/main" count="124" uniqueCount="65">
  <si>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</si>
  <si>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</si>
  <si>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</si>
  <si>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</si>
  <si>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</si>
  <si>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</si>
  <si>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</si>
  <si>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</si>
  <si>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</si>
  <si>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</si>
  <si>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</si>
  <si>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</si>
  <si>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</si>
  <si>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</si>
  <si>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</si>
  <si>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</si>
  <si>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</si>
  <si>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</si>
  <si>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</si>
  <si>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</si>
  <si>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</si>
  <si>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</si>
  <si>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</si>
  <si>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</si>
  <si>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</si>
  <si>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</si>
  <si>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</si>
  <si>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</si>
  <si>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</si>
  <si>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</si>
  <si>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</si>
  <si>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</si>
  <si>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</si>
  <si>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</si>
  <si>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</si>
  <si>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</si>
  <si>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</si>
  <si>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</si>
  <si>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</si>
  <si>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</si>
  <si>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</si>
  <si>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</si>
  <si>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</si>
  <si>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80    кг</t>
  </si>
  <si>
    <t>Мельник Анастасия Васильевна</t>
  </si>
  <si>
    <t>01.01.1992, КМС</t>
  </si>
  <si>
    <t>СФО, Новосибирская, Новосибирск, МО</t>
  </si>
  <si>
    <t>Бурнашова Л.Б.</t>
  </si>
  <si>
    <t>Исланбекова Марьям Абдуллаевна</t>
  </si>
  <si>
    <t>21.07.1990, МС</t>
  </si>
  <si>
    <t xml:space="preserve">ДВФО, Камчатский, П-Камчатский, </t>
  </si>
  <si>
    <t>Исланбекова Г.В.</t>
  </si>
  <si>
    <t>23.12.1991, КМС</t>
  </si>
  <si>
    <t>УФО, Челябинская, Челябинск, МО</t>
  </si>
  <si>
    <t>008447</t>
  </si>
  <si>
    <t>Казанцев А.В.</t>
  </si>
  <si>
    <t>000860</t>
  </si>
  <si>
    <t>Полуфинал</t>
  </si>
  <si>
    <t>ЮНИОРКИ</t>
  </si>
  <si>
    <t>1</t>
  </si>
  <si>
    <t>3</t>
  </si>
  <si>
    <t>2</t>
  </si>
  <si>
    <t>3:1</t>
  </si>
  <si>
    <t>3 место</t>
  </si>
  <si>
    <t>Деева Любовь Викторовна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</si>
</sst>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0" xfId="42" applyFont="1" applyBorder="1" applyAlignment="1" applyProtection="1">
      <alignment vertical="center" wrapText="1"/>
      <protection/>
    </xf>
    <xf numFmtId="0" fontId="25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11" fillId="24" borderId="30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49" fontId="0" fillId="0" borderId="3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20" fillId="0" borderId="3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1" fillId="24" borderId="45" xfId="42" applyFont="1" applyFill="1" applyBorder="1" applyAlignment="1" applyProtection="1">
      <alignment horizontal="center" vertical="center" wrapText="1"/>
      <protection/>
    </xf>
    <xf numFmtId="0" fontId="11" fillId="24" borderId="46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0" xfId="42" applyFont="1" applyFill="1" applyBorder="1" applyAlignment="1" applyProtection="1">
      <alignment horizontal="center" vertical="center"/>
      <protection/>
    </xf>
    <xf numFmtId="0" fontId="18" fillId="25" borderId="45" xfId="42" applyFont="1" applyFill="1" applyBorder="1" applyAlignment="1" applyProtection="1">
      <alignment horizontal="center" vertical="center"/>
      <protection/>
    </xf>
    <xf numFmtId="0" fontId="18" fillId="25" borderId="46" xfId="42" applyFont="1" applyFill="1" applyBorder="1" applyAlignment="1" applyProtection="1">
      <alignment horizontal="center" vertical="center"/>
      <protection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19" fillId="17" borderId="36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25" borderId="36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48" xfId="42" applyFont="1" applyBorder="1" applyAlignment="1" applyProtection="1">
      <alignment horizontal="center" vertical="center" wrapText="1"/>
      <protection/>
    </xf>
    <xf numFmtId="0" fontId="23" fillId="0" borderId="49" xfId="42" applyFont="1" applyBorder="1" applyAlignment="1" applyProtection="1">
      <alignment horizontal="center" vertical="center" wrapText="1"/>
      <protection/>
    </xf>
    <xf numFmtId="0" fontId="23" fillId="0" borderId="50" xfId="42" applyFont="1" applyBorder="1" applyAlignment="1" applyProtection="1">
      <alignment horizontal="center" vertical="center" wrapText="1"/>
      <protection/>
    </xf>
    <xf numFmtId="0" fontId="23" fillId="0" borderId="32" xfId="42" applyFont="1" applyBorder="1" applyAlignment="1" applyProtection="1">
      <alignment horizontal="center" vertical="center" wrapText="1"/>
      <protection/>
    </xf>
    <xf numFmtId="0" fontId="23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9" xfId="42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wrapText="1"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22" fillId="0" borderId="63" xfId="42" applyFont="1" applyBorder="1" applyAlignment="1" applyProtection="1">
      <alignment horizontal="center" vertical="center" wrapText="1"/>
      <protection/>
    </xf>
    <xf numFmtId="0" fontId="26" fillId="0" borderId="64" xfId="42" applyFont="1" applyBorder="1" applyAlignment="1" applyProtection="1">
      <alignment horizontal="center" vertical="center" wrapText="1"/>
      <protection/>
    </xf>
    <xf numFmtId="0" fontId="26" fillId="0" borderId="63" xfId="42" applyFont="1" applyBorder="1" applyAlignment="1" applyProtection="1">
      <alignment horizontal="center" vertical="center" wrapText="1"/>
      <protection/>
    </xf>
    <xf numFmtId="0" fontId="26" fillId="0" borderId="65" xfId="42" applyFont="1" applyBorder="1" applyAlignment="1" applyProtection="1">
      <alignment horizontal="center" vertical="center" wrapText="1"/>
      <protection/>
    </xf>
    <xf numFmtId="0" fontId="26" fillId="0" borderId="66" xfId="42" applyFont="1" applyBorder="1" applyAlignment="1" applyProtection="1">
      <alignment horizontal="center" vertical="center" wrapText="1"/>
      <protection/>
    </xf>
    <xf numFmtId="0" fontId="26" fillId="0" borderId="67" xfId="42" applyFont="1" applyBorder="1" applyAlignment="1" applyProtection="1">
      <alignment horizontal="center" vertical="center" wrapText="1"/>
      <protection/>
    </xf>
    <xf numFmtId="0" fontId="26" fillId="0" borderId="68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32" xfId="42" applyFont="1" applyBorder="1" applyAlignment="1" applyProtection="1">
      <alignment horizontal="left" vertical="center" wrapText="1"/>
      <protection/>
    </xf>
    <xf numFmtId="0" fontId="23" fillId="0" borderId="33" xfId="42" applyFont="1" applyBorder="1" applyAlignment="1" applyProtection="1">
      <alignment horizontal="left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31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7" fillId="24" borderId="45" xfId="0" applyFont="1" applyFill="1" applyBorder="1" applyAlignment="1">
      <alignment/>
    </xf>
    <xf numFmtId="0" fontId="7" fillId="24" borderId="46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28</v>
      </c>
      <c r="B1" s="101"/>
      <c r="C1" s="101"/>
      <c r="D1" s="101"/>
      <c r="E1" s="101"/>
      <c r="F1" s="101"/>
      <c r="G1" s="10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02" t="s">
        <v>25</v>
      </c>
      <c r="B2" s="103"/>
      <c r="C2" s="103"/>
      <c r="D2" s="103"/>
      <c r="E2" s="103"/>
      <c r="F2" s="103"/>
      <c r="G2" s="103"/>
    </row>
    <row r="3" spans="1:7" ht="38.25" customHeight="1" thickBot="1">
      <c r="A3" s="10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297"/>
      <c r="C3" s="297"/>
      <c r="D3" s="297"/>
      <c r="E3" s="297"/>
      <c r="F3" s="297"/>
      <c r="G3" s="298"/>
    </row>
    <row r="4" spans="1:7" ht="21.75" customHeight="1">
      <c r="A4" s="113" t="str">
        <f>HYPERLINK('[1]реквизиты'!$A$3)</f>
        <v>22-23 апреля 2010 г            г.Челябинск</v>
      </c>
      <c r="B4" s="113"/>
      <c r="C4" s="113"/>
      <c r="D4" s="113"/>
      <c r="E4" s="113"/>
      <c r="F4" s="113"/>
      <c r="G4" s="113"/>
    </row>
    <row r="5" spans="4:5" ht="20.25" customHeight="1">
      <c r="D5" s="114" t="str">
        <f>HYPERLINK('пр.взв.'!D4)</f>
        <v>в.к. 80    кг</v>
      </c>
      <c r="E5" s="114"/>
    </row>
    <row r="6" spans="1:7" ht="12.75" customHeight="1">
      <c r="A6" s="107" t="s">
        <v>11</v>
      </c>
      <c r="B6" s="115" t="s">
        <v>5</v>
      </c>
      <c r="C6" s="107" t="s">
        <v>6</v>
      </c>
      <c r="D6" s="107" t="s">
        <v>7</v>
      </c>
      <c r="E6" s="107" t="s">
        <v>8</v>
      </c>
      <c r="F6" s="107" t="s">
        <v>10</v>
      </c>
      <c r="G6" s="107" t="s">
        <v>9</v>
      </c>
    </row>
    <row r="7" spans="1:7" ht="12.75">
      <c r="A7" s="108"/>
      <c r="B7" s="116"/>
      <c r="C7" s="108"/>
      <c r="D7" s="108"/>
      <c r="E7" s="108"/>
      <c r="F7" s="108"/>
      <c r="G7" s="108"/>
    </row>
    <row r="8" spans="1:7" ht="12.75" customHeight="1">
      <c r="A8" s="117">
        <v>1</v>
      </c>
      <c r="B8" s="118">
        <v>2</v>
      </c>
      <c r="C8" s="104" t="str">
        <f>VLOOKUP(B8,'пр.взв.'!B7:G22,2,FALSE)</f>
        <v>Исланбекова Марьям Абдуллаевна</v>
      </c>
      <c r="D8" s="109" t="str">
        <f>VLOOKUP(B8,'пр.взв.'!B7:G22,3,FALSE)</f>
        <v>21.07.1990, МС</v>
      </c>
      <c r="E8" s="109" t="str">
        <f>VLOOKUP(B8,'пр.взв.'!B7:G22,4,FALSE)</f>
        <v>ДВФО, Камчатский, П-Камчатский, </v>
      </c>
      <c r="F8" s="109" t="str">
        <f>VLOOKUP(B8,'пр.взв.'!B7:G22,5,FALSE)</f>
        <v>000860</v>
      </c>
      <c r="G8" s="104" t="str">
        <f>VLOOKUP(B8,'пр.взв.'!B7:G22,6,FALSE)</f>
        <v>Исланбекова Г.В.</v>
      </c>
    </row>
    <row r="9" spans="1:7" ht="12.75">
      <c r="A9" s="117"/>
      <c r="B9" s="118"/>
      <c r="C9" s="105"/>
      <c r="D9" s="110"/>
      <c r="E9" s="110"/>
      <c r="F9" s="110"/>
      <c r="G9" s="105"/>
    </row>
    <row r="10" spans="1:7" ht="12.75" customHeight="1">
      <c r="A10" s="117">
        <v>2</v>
      </c>
      <c r="B10" s="118">
        <v>3</v>
      </c>
      <c r="C10" s="104" t="str">
        <f>VLOOKUP(B10,'пр.взв.'!B7:G22,2,FALSE)</f>
        <v>Мельник Анастасия Васильевна</v>
      </c>
      <c r="D10" s="109" t="str">
        <f>VLOOKUP(B10,'пр.взв.'!B7:G22,3,FALSE)</f>
        <v>01.01.1992, КМС</v>
      </c>
      <c r="E10" s="109" t="str">
        <f>VLOOKUP(B10,'пр.взв.'!B7:G22,4,FALSE)</f>
        <v>СФО, Новосибирская, Новосибирск, МО</v>
      </c>
      <c r="F10" s="111">
        <f>VLOOKUP(B10,'пр.взв.'!B7:G22,5,FALSE)</f>
        <v>0</v>
      </c>
      <c r="G10" s="104" t="str">
        <f>VLOOKUP(B10,'пр.взв.'!B7:G22,6,FALSE)</f>
        <v>Бурнашова Л.Б.</v>
      </c>
    </row>
    <row r="11" spans="1:7" ht="12.75">
      <c r="A11" s="117"/>
      <c r="B11" s="118"/>
      <c r="C11" s="105"/>
      <c r="D11" s="110"/>
      <c r="E11" s="110"/>
      <c r="F11" s="112"/>
      <c r="G11" s="105"/>
    </row>
    <row r="12" spans="1:7" ht="12.75" customHeight="1">
      <c r="A12" s="117">
        <v>3</v>
      </c>
      <c r="B12" s="118">
        <v>1</v>
      </c>
      <c r="C12" s="104" t="str">
        <f>VLOOKUP(B12,'пр.взв.'!B7:G22,2,FALSE)</f>
        <v>Деева Любовь Викторовна</v>
      </c>
      <c r="D12" s="109" t="str">
        <f>VLOOKUP(B12,'пр.взв.'!B7:G22,3,FALSE)</f>
        <v>23.12.1991, КМС</v>
      </c>
      <c r="E12" s="109" t="str">
        <f>VLOOKUP(B12,'пр.взв.'!B7:G22,4,FALSE)</f>
        <v>УФО, Челябинская, Челябинск, МО</v>
      </c>
      <c r="F12" s="109" t="str">
        <f>VLOOKUP(B12,'пр.взв.'!B7:G22,5,FALSE)</f>
        <v>008447</v>
      </c>
      <c r="G12" s="104" t="str">
        <f>VLOOKUP(B12,'пр.взв.'!B7:G22,6,FALSE)</f>
        <v>Казанцев А.В.</v>
      </c>
    </row>
    <row r="13" spans="1:7" ht="12.75">
      <c r="A13" s="117"/>
      <c r="B13" s="118"/>
      <c r="C13" s="105"/>
      <c r="D13" s="110"/>
      <c r="E13" s="110"/>
      <c r="F13" s="110"/>
      <c r="G13" s="105"/>
    </row>
    <row r="14" spans="1:7" ht="12.75" customHeight="1" hidden="1">
      <c r="A14" s="117"/>
      <c r="B14" s="118">
        <v>5</v>
      </c>
      <c r="C14" s="104" t="e">
        <f>VLOOKUP(B14,'пр.взв.'!B7:G22,2,FALSE)</f>
        <v>#N/A</v>
      </c>
      <c r="D14" s="109" t="e">
        <f>VLOOKUP(B14,'пр.взв.'!B7:G22,3,FALSE)</f>
        <v>#N/A</v>
      </c>
      <c r="E14" s="109" t="e">
        <f>VLOOKUP(B14,'пр.взв.'!B7:G22,4,FALSE)</f>
        <v>#N/A</v>
      </c>
      <c r="F14" s="109" t="e">
        <f>VLOOKUP(B14,'пр.взв.'!B7:G22,5,FALSE)</f>
        <v>#N/A</v>
      </c>
      <c r="G14" s="104" t="e">
        <f>VLOOKUP(B14,'пр.взв.'!B7:G22,6,FALSE)</f>
        <v>#N/A</v>
      </c>
    </row>
    <row r="15" spans="1:7" ht="12.75" hidden="1">
      <c r="A15" s="117"/>
      <c r="B15" s="118"/>
      <c r="C15" s="105"/>
      <c r="D15" s="110"/>
      <c r="E15" s="110"/>
      <c r="F15" s="110"/>
      <c r="G15" s="105"/>
    </row>
    <row r="16" spans="1:7" ht="12.75" customHeight="1" hidden="1">
      <c r="A16" s="117"/>
      <c r="B16" s="118">
        <v>5</v>
      </c>
      <c r="C16" s="104" t="e">
        <f>VLOOKUP(B16,'пр.взв.'!B7:G30,2,FALSE)</f>
        <v>#N/A</v>
      </c>
      <c r="D16" s="109" t="e">
        <f>VLOOKUP(B16,'пр.взв.'!B7:G22,3,FALSE)</f>
        <v>#N/A</v>
      </c>
      <c r="E16" s="109" t="e">
        <f>VLOOKUP(B16,'пр.взв.'!B7:G22,4,FALSE)</f>
        <v>#N/A</v>
      </c>
      <c r="F16" s="109" t="e">
        <f>VLOOKUP(B16,'пр.взв.'!B7:G22,5,FALSE)</f>
        <v>#N/A</v>
      </c>
      <c r="G16" s="104" t="e">
        <f>VLOOKUP(B16,'пр.взв.'!B7:G22,6,FALSE)</f>
        <v>#N/A</v>
      </c>
    </row>
    <row r="17" spans="1:7" ht="12.75" hidden="1">
      <c r="A17" s="117"/>
      <c r="B17" s="118"/>
      <c r="C17" s="105"/>
      <c r="D17" s="110"/>
      <c r="E17" s="110"/>
      <c r="F17" s="110"/>
      <c r="G17" s="105"/>
    </row>
    <row r="18" spans="1:7" ht="12.75" customHeight="1" hidden="1">
      <c r="A18" s="117"/>
      <c r="B18" s="118">
        <v>5</v>
      </c>
      <c r="C18" s="104" t="e">
        <f>VLOOKUP(B18,'пр.взв.'!B7:G22,2,FALSE)</f>
        <v>#N/A</v>
      </c>
      <c r="D18" s="109" t="e">
        <f>VLOOKUP(B18,'пр.взв.'!B7:G22,3,FALSE)</f>
        <v>#N/A</v>
      </c>
      <c r="E18" s="109" t="e">
        <f>VLOOKUP(B18,'пр.взв.'!B7:G22,4,FALSE)</f>
        <v>#N/A</v>
      </c>
      <c r="F18" s="109" t="e">
        <f>VLOOKUP(B18,'пр.взв.'!B7:G22,5,FALSE)</f>
        <v>#N/A</v>
      </c>
      <c r="G18" s="104" t="e">
        <f>VLOOKUP(B18,'пр.взв.'!B7:G22,6,FALSE)</f>
        <v>#N/A</v>
      </c>
    </row>
    <row r="19" spans="1:7" ht="12.75" hidden="1">
      <c r="A19" s="117"/>
      <c r="B19" s="118"/>
      <c r="C19" s="105"/>
      <c r="D19" s="110"/>
      <c r="E19" s="110"/>
      <c r="F19" s="110"/>
      <c r="G19" s="105"/>
    </row>
    <row r="20" spans="1:7" ht="12.75" customHeight="1" hidden="1">
      <c r="A20" s="117"/>
      <c r="B20" s="118">
        <v>5</v>
      </c>
      <c r="C20" s="104" t="e">
        <f>VLOOKUP(B20,'пр.взв.'!B7:G22,2,FALSE)</f>
        <v>#N/A</v>
      </c>
      <c r="D20" s="109" t="e">
        <f>VLOOKUP(B20,'пр.взв.'!B7:G22,3,FALSE)</f>
        <v>#N/A</v>
      </c>
      <c r="E20" s="109" t="e">
        <f>VLOOKUP(B20,'пр.взв.'!B7:G22,4,FALSE)</f>
        <v>#N/A</v>
      </c>
      <c r="F20" s="109" t="e">
        <f>VLOOKUP(B20,'пр.взв.'!B7:G22,5,FALSE)</f>
        <v>#N/A</v>
      </c>
      <c r="G20" s="104" t="e">
        <f>VLOOKUP(B20,'пр.взв.'!B7:G22,6,FALSE)</f>
        <v>#N/A</v>
      </c>
    </row>
    <row r="21" spans="1:7" ht="12.75" hidden="1">
      <c r="A21" s="117"/>
      <c r="B21" s="118"/>
      <c r="C21" s="105"/>
      <c r="D21" s="110"/>
      <c r="E21" s="110"/>
      <c r="F21" s="110"/>
      <c r="G21" s="105"/>
    </row>
    <row r="22" spans="1:7" ht="12.75" customHeight="1" hidden="1">
      <c r="A22" s="117"/>
      <c r="B22" s="118">
        <v>5</v>
      </c>
      <c r="C22" s="104" t="e">
        <f>VLOOKUP(B22,'пр.взв.'!B7:G22,2,FALSE)</f>
        <v>#N/A</v>
      </c>
      <c r="D22" s="109" t="e">
        <f>VLOOKUP(B22,'пр.взв.'!B7:G22,3,FALSE)</f>
        <v>#N/A</v>
      </c>
      <c r="E22" s="109" t="e">
        <f>VLOOKUP(B22,'пр.взв.'!B7:G22,4,FALSE)</f>
        <v>#N/A</v>
      </c>
      <c r="F22" s="109" t="e">
        <f>VLOOKUP(B22,'пр.взв.'!B7:G22,5,FALSE)</f>
        <v>#N/A</v>
      </c>
      <c r="G22" s="104" t="e">
        <f>VLOOKUP(B22,'пр.взв.'!B7:G22,6,FALSE)</f>
        <v>#N/A</v>
      </c>
    </row>
    <row r="23" spans="1:7" ht="12.75" hidden="1">
      <c r="A23" s="117"/>
      <c r="B23" s="118"/>
      <c r="C23" s="105"/>
      <c r="D23" s="110"/>
      <c r="E23" s="110"/>
      <c r="F23" s="110"/>
      <c r="G23" s="105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22:E23"/>
    <mergeCell ref="F22:F2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4:E15"/>
    <mergeCell ref="F14:F15"/>
    <mergeCell ref="C14:C15"/>
    <mergeCell ref="D14:D15"/>
    <mergeCell ref="E16:E17"/>
    <mergeCell ref="F16:F17"/>
    <mergeCell ref="E18:E19"/>
    <mergeCell ref="F18:F19"/>
    <mergeCell ref="A12:A13"/>
    <mergeCell ref="B12:B13"/>
    <mergeCell ref="A14:A15"/>
    <mergeCell ref="B14:B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7"/>
      <c r="C1" s="127"/>
      <c r="D1" s="127"/>
      <c r="E1" s="127"/>
      <c r="F1" s="127"/>
      <c r="G1" s="127"/>
      <c r="H1" s="127"/>
    </row>
    <row r="2" spans="4:6" ht="27.75" customHeight="1">
      <c r="D2" s="52" t="s">
        <v>20</v>
      </c>
      <c r="E2" s="68" t="str">
        <f>HYPERLINK('пр.взв.'!D4)</f>
        <v>в.к. 80    кг</v>
      </c>
      <c r="F2" s="52" t="s">
        <v>58</v>
      </c>
    </row>
    <row r="3" ht="12.75">
      <c r="C3" s="12" t="s">
        <v>57</v>
      </c>
    </row>
    <row r="4" ht="12.75">
      <c r="C4" s="50" t="s">
        <v>12</v>
      </c>
    </row>
    <row r="5" spans="1:8" ht="12.75">
      <c r="A5" s="117" t="s">
        <v>13</v>
      </c>
      <c r="B5" s="117" t="s">
        <v>5</v>
      </c>
      <c r="C5" s="108" t="s">
        <v>6</v>
      </c>
      <c r="D5" s="117" t="s">
        <v>14</v>
      </c>
      <c r="E5" s="117" t="s">
        <v>15</v>
      </c>
      <c r="F5" s="117" t="s">
        <v>16</v>
      </c>
      <c r="G5" s="117" t="s">
        <v>17</v>
      </c>
      <c r="H5" s="117" t="s">
        <v>18</v>
      </c>
    </row>
    <row r="6" spans="1:8" ht="12.75">
      <c r="A6" s="107"/>
      <c r="B6" s="107"/>
      <c r="C6" s="107"/>
      <c r="D6" s="107"/>
      <c r="E6" s="107"/>
      <c r="F6" s="107"/>
      <c r="G6" s="107"/>
      <c r="H6" s="107"/>
    </row>
    <row r="7" spans="1:8" ht="12.75">
      <c r="A7" s="119"/>
      <c r="B7" s="120">
        <v>1</v>
      </c>
      <c r="C7" s="121" t="str">
        <f>VLOOKUP(B7,'пр.взв.'!B7:D22,2,FALSE)</f>
        <v>Деева Любовь Викторовна</v>
      </c>
      <c r="D7" s="121" t="str">
        <f>VLOOKUP(B7,'пр.взв.'!B7:E22,3,FALSE)</f>
        <v>23.12.1991, КМС</v>
      </c>
      <c r="E7" s="121" t="str">
        <f>VLOOKUP(B7,'пр.взв.'!B7:F22,4,FALSE)</f>
        <v>УФО, Челябинская, Челябинск, МО</v>
      </c>
      <c r="F7" s="122"/>
      <c r="G7" s="123"/>
      <c r="H7" s="117"/>
    </row>
    <row r="8" spans="1:8" ht="12.75">
      <c r="A8" s="119"/>
      <c r="B8" s="117"/>
      <c r="C8" s="100"/>
      <c r="D8" s="100"/>
      <c r="E8" s="100"/>
      <c r="F8" s="122"/>
      <c r="G8" s="123"/>
      <c r="H8" s="117"/>
    </row>
    <row r="9" spans="1:8" ht="12.75">
      <c r="A9" s="124"/>
      <c r="B9" s="120">
        <v>3</v>
      </c>
      <c r="C9" s="121" t="str">
        <f>VLOOKUP(B9,'пр.взв.'!B7:D24,2,FALSE)</f>
        <v>Мельник Анастасия Васильевна</v>
      </c>
      <c r="D9" s="121" t="str">
        <f>VLOOKUP(B9,'пр.взв.'!B7:E24,3,FALSE)</f>
        <v>01.01.1992, КМС</v>
      </c>
      <c r="E9" s="121" t="str">
        <f>VLOOKUP(B9,'пр.взв.'!B7:F24,4,FALSE)</f>
        <v>СФО, Новосибирская, Новосибирск, МО</v>
      </c>
      <c r="F9" s="122"/>
      <c r="G9" s="117"/>
      <c r="H9" s="117"/>
    </row>
    <row r="10" spans="1:8" ht="12.75">
      <c r="A10" s="124"/>
      <c r="B10" s="117"/>
      <c r="C10" s="100"/>
      <c r="D10" s="100"/>
      <c r="E10" s="100"/>
      <c r="F10" s="122"/>
      <c r="G10" s="117"/>
      <c r="H10" s="11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 80    кг</v>
      </c>
    </row>
    <row r="17" spans="1:8" ht="12.75">
      <c r="A17" s="117" t="s">
        <v>13</v>
      </c>
      <c r="B17" s="117" t="s">
        <v>5</v>
      </c>
      <c r="C17" s="108" t="s">
        <v>6</v>
      </c>
      <c r="D17" s="117" t="s">
        <v>14</v>
      </c>
      <c r="E17" s="117" t="s">
        <v>15</v>
      </c>
      <c r="F17" s="117" t="s">
        <v>16</v>
      </c>
      <c r="G17" s="117" t="s">
        <v>17</v>
      </c>
      <c r="H17" s="117" t="s">
        <v>18</v>
      </c>
    </row>
    <row r="18" spans="1:8" ht="12.75">
      <c r="A18" s="107"/>
      <c r="B18" s="107"/>
      <c r="C18" s="107"/>
      <c r="D18" s="107"/>
      <c r="E18" s="107"/>
      <c r="F18" s="107"/>
      <c r="G18" s="107"/>
      <c r="H18" s="107"/>
    </row>
    <row r="19" spans="1:8" ht="12.75" customHeight="1">
      <c r="A19" s="119"/>
      <c r="B19" s="120"/>
      <c r="C19" s="125" t="e">
        <f>VLOOKUP(B19,'пр.взв.'!B7:E22,2,FALSE)</f>
        <v>#N/A</v>
      </c>
      <c r="D19" s="125" t="e">
        <f>VLOOKUP(B19,'пр.взв.'!B7:F22,3,FALSE)</f>
        <v>#N/A</v>
      </c>
      <c r="E19" s="125" t="e">
        <f>VLOOKUP(B19,'пр.взв.'!B7:G22,4,FALSE)</f>
        <v>#N/A</v>
      </c>
      <c r="F19" s="122"/>
      <c r="G19" s="123"/>
      <c r="H19" s="117"/>
    </row>
    <row r="20" spans="1:8" ht="12.75">
      <c r="A20" s="119"/>
      <c r="B20" s="117"/>
      <c r="C20" s="125"/>
      <c r="D20" s="125"/>
      <c r="E20" s="125"/>
      <c r="F20" s="122"/>
      <c r="G20" s="123"/>
      <c r="H20" s="117"/>
    </row>
    <row r="21" spans="1:8" ht="12.75" customHeight="1">
      <c r="A21" s="124"/>
      <c r="B21" s="120"/>
      <c r="C21" s="125" t="e">
        <f>VLOOKUP(B21,'пр.взв.'!B7:E24,2,FALSE)</f>
        <v>#N/A</v>
      </c>
      <c r="D21" s="125" t="e">
        <f>VLOOKUP(B21,'пр.взв.'!B7:F24,3,FALSE)</f>
        <v>#N/A</v>
      </c>
      <c r="E21" s="125" t="e">
        <f>VLOOKUP(B21,'пр.взв.'!B7:G24,4,FALSE)</f>
        <v>#N/A</v>
      </c>
      <c r="F21" s="122"/>
      <c r="G21" s="117"/>
      <c r="H21" s="117"/>
    </row>
    <row r="22" spans="1:8" ht="12.75">
      <c r="A22" s="124"/>
      <c r="B22" s="117"/>
      <c r="C22" s="125"/>
      <c r="D22" s="125"/>
      <c r="E22" s="125"/>
      <c r="F22" s="122"/>
      <c r="G22" s="117"/>
      <c r="H22" s="11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80    кг</v>
      </c>
      <c r="F29" s="52" t="s">
        <v>58</v>
      </c>
    </row>
    <row r="30" spans="1:8" ht="12.75">
      <c r="A30" s="117" t="s">
        <v>13</v>
      </c>
      <c r="B30" s="117" t="s">
        <v>5</v>
      </c>
      <c r="C30" s="108" t="s">
        <v>6</v>
      </c>
      <c r="D30" s="117" t="s">
        <v>14</v>
      </c>
      <c r="E30" s="117" t="s">
        <v>15</v>
      </c>
      <c r="F30" s="117" t="s">
        <v>16</v>
      </c>
      <c r="G30" s="117" t="s">
        <v>17</v>
      </c>
      <c r="H30" s="117" t="s">
        <v>18</v>
      </c>
    </row>
    <row r="31" spans="1:8" ht="12.75">
      <c r="A31" s="107"/>
      <c r="B31" s="107"/>
      <c r="C31" s="107"/>
      <c r="D31" s="107"/>
      <c r="E31" s="107"/>
      <c r="F31" s="107"/>
      <c r="G31" s="107"/>
      <c r="H31" s="107"/>
    </row>
    <row r="32" spans="1:8" ht="12.75" customHeight="1">
      <c r="A32" s="119"/>
      <c r="B32" s="120">
        <v>3</v>
      </c>
      <c r="C32" s="125" t="str">
        <f>VLOOKUP(B32,'пр.взв.'!B7:E35,2,FALSE)</f>
        <v>Мельник Анастасия Васильевна</v>
      </c>
      <c r="D32" s="125" t="str">
        <f>VLOOKUP(B32,'пр.взв.'!B7:F35,3,FALSE)</f>
        <v>01.01.1992, КМС</v>
      </c>
      <c r="E32" s="125" t="str">
        <f>VLOOKUP(B32,'пр.взв.'!B7:G35,4,FALSE)</f>
        <v>СФО, Новосибирская, Новосибирск, МО</v>
      </c>
      <c r="F32" s="122"/>
      <c r="G32" s="123"/>
      <c r="H32" s="117"/>
    </row>
    <row r="33" spans="1:8" ht="12.75">
      <c r="A33" s="119"/>
      <c r="B33" s="117"/>
      <c r="C33" s="125"/>
      <c r="D33" s="125"/>
      <c r="E33" s="125"/>
      <c r="F33" s="122"/>
      <c r="G33" s="123"/>
      <c r="H33" s="117"/>
    </row>
    <row r="34" spans="1:8" ht="12.75" customHeight="1">
      <c r="A34" s="124"/>
      <c r="B34" s="120">
        <v>2</v>
      </c>
      <c r="C34" s="125" t="str">
        <f>VLOOKUP(B34,'пр.взв.'!B7:E37,2,FALSE)</f>
        <v>Исланбекова Марьям Абдуллаевна</v>
      </c>
      <c r="D34" s="125" t="str">
        <f>VLOOKUP(B34,'пр.взв.'!B7:F37,3,FALSE)</f>
        <v>21.07.1990, МС</v>
      </c>
      <c r="E34" s="125" t="str">
        <f>VLOOKUP(B34,'пр.взв.'!B7:G37,4,FALSE)</f>
        <v>ДВФО, Камчатский, П-Камчатский, </v>
      </c>
      <c r="F34" s="122"/>
      <c r="G34" s="117"/>
      <c r="H34" s="117"/>
    </row>
    <row r="35" spans="1:8" ht="12.75">
      <c r="A35" s="124"/>
      <c r="B35" s="117"/>
      <c r="C35" s="125"/>
      <c r="D35" s="125"/>
      <c r="E35" s="125"/>
      <c r="F35" s="122"/>
      <c r="G35" s="117"/>
      <c r="H35" s="11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0:H31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19:G20"/>
    <mergeCell ref="B19:B20"/>
    <mergeCell ref="C19:C20"/>
    <mergeCell ref="D19:D20"/>
    <mergeCell ref="E19:E20"/>
    <mergeCell ref="F19:F20"/>
    <mergeCell ref="G30:G31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5:G6"/>
    <mergeCell ref="H5:H6"/>
    <mergeCell ref="E7:E8"/>
    <mergeCell ref="F7:F8"/>
    <mergeCell ref="G7:G8"/>
    <mergeCell ref="H7:H8"/>
    <mergeCell ref="E5:E6"/>
    <mergeCell ref="F5:F6"/>
    <mergeCell ref="A7:A8"/>
    <mergeCell ref="B7:B8"/>
    <mergeCell ref="C7:C8"/>
    <mergeCell ref="D7:D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24</v>
      </c>
      <c r="B1" s="103"/>
      <c r="C1" s="103"/>
      <c r="D1" s="103"/>
      <c r="E1" s="103"/>
      <c r="F1" s="103"/>
      <c r="G1" s="103"/>
    </row>
    <row r="2" spans="1:7" ht="33.75" customHeight="1" thickBot="1">
      <c r="A2" s="12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28"/>
      <c r="C2" s="128"/>
      <c r="D2" s="128"/>
      <c r="E2" s="128"/>
      <c r="F2" s="128"/>
      <c r="G2" s="129"/>
    </row>
    <row r="3" spans="1:11" ht="17.25" customHeight="1">
      <c r="A3" s="113" t="str">
        <f>HYPERLINK('[1]реквизиты'!$A$3)</f>
        <v>22-23 апреля 2010 г            г.Челябинск</v>
      </c>
      <c r="B3" s="113"/>
      <c r="C3" s="113"/>
      <c r="D3" s="113"/>
      <c r="E3" s="113"/>
      <c r="F3" s="113"/>
      <c r="G3" s="113"/>
      <c r="H3" s="13"/>
      <c r="I3" s="13"/>
      <c r="J3" s="13"/>
      <c r="K3" s="14"/>
    </row>
    <row r="4" spans="4:10" ht="19.5" customHeight="1">
      <c r="D4" s="141" t="s">
        <v>43</v>
      </c>
      <c r="E4" s="141"/>
      <c r="H4" s="15"/>
      <c r="I4" s="15"/>
      <c r="J4" s="15"/>
    </row>
    <row r="5" spans="1:7" ht="12.75" customHeight="1">
      <c r="A5" s="107" t="s">
        <v>4</v>
      </c>
      <c r="B5" s="145" t="s">
        <v>5</v>
      </c>
      <c r="C5" s="107" t="s">
        <v>6</v>
      </c>
      <c r="D5" s="107" t="s">
        <v>7</v>
      </c>
      <c r="E5" s="107" t="s">
        <v>8</v>
      </c>
      <c r="F5" s="107" t="s">
        <v>10</v>
      </c>
      <c r="G5" s="107" t="s">
        <v>9</v>
      </c>
    </row>
    <row r="6" spans="1:7" ht="12.75">
      <c r="A6" s="108"/>
      <c r="B6" s="146"/>
      <c r="C6" s="108"/>
      <c r="D6" s="108"/>
      <c r="E6" s="108"/>
      <c r="F6" s="108"/>
      <c r="G6" s="108"/>
    </row>
    <row r="7" spans="1:7" ht="12.75" customHeight="1">
      <c r="A7" s="117">
        <v>1</v>
      </c>
      <c r="B7" s="136">
        <v>1</v>
      </c>
      <c r="C7" s="150" t="s">
        <v>64</v>
      </c>
      <c r="D7" s="130" t="s">
        <v>52</v>
      </c>
      <c r="E7" s="130" t="s">
        <v>53</v>
      </c>
      <c r="F7" s="134" t="s">
        <v>54</v>
      </c>
      <c r="G7" s="130" t="s">
        <v>55</v>
      </c>
    </row>
    <row r="8" spans="1:7" ht="12.75">
      <c r="A8" s="117"/>
      <c r="B8" s="136"/>
      <c r="C8" s="151"/>
      <c r="D8" s="131"/>
      <c r="E8" s="131"/>
      <c r="F8" s="135"/>
      <c r="G8" s="131"/>
    </row>
    <row r="9" spans="1:7" ht="12.75" customHeight="1">
      <c r="A9" s="117">
        <v>2</v>
      </c>
      <c r="B9" s="136">
        <v>2</v>
      </c>
      <c r="C9" s="132" t="s">
        <v>48</v>
      </c>
      <c r="D9" s="147" t="s">
        <v>49</v>
      </c>
      <c r="E9" s="148" t="s">
        <v>50</v>
      </c>
      <c r="F9" s="134" t="s">
        <v>56</v>
      </c>
      <c r="G9" s="132" t="s">
        <v>51</v>
      </c>
    </row>
    <row r="10" spans="1:7" ht="12.75" customHeight="1">
      <c r="A10" s="117"/>
      <c r="B10" s="136"/>
      <c r="C10" s="137"/>
      <c r="D10" s="108"/>
      <c r="E10" s="149"/>
      <c r="F10" s="135"/>
      <c r="G10" s="133"/>
    </row>
    <row r="11" spans="1:7" ht="12.75" customHeight="1">
      <c r="A11" s="117">
        <v>3</v>
      </c>
      <c r="B11" s="136">
        <v>3</v>
      </c>
      <c r="C11" s="138" t="s">
        <v>44</v>
      </c>
      <c r="D11" s="143" t="s">
        <v>45</v>
      </c>
      <c r="E11" s="144" t="s">
        <v>46</v>
      </c>
      <c r="F11" s="123"/>
      <c r="G11" s="138" t="s">
        <v>47</v>
      </c>
    </row>
    <row r="12" spans="1:7" ht="15" customHeight="1">
      <c r="A12" s="117"/>
      <c r="B12" s="136"/>
      <c r="C12" s="138"/>
      <c r="D12" s="117"/>
      <c r="E12" s="144"/>
      <c r="F12" s="123"/>
      <c r="G12" s="139"/>
    </row>
    <row r="13" spans="1:7" ht="12.75" customHeight="1">
      <c r="A13" s="117">
        <v>4</v>
      </c>
      <c r="B13" s="136"/>
      <c r="C13" s="142"/>
      <c r="D13" s="140"/>
      <c r="E13" s="140"/>
      <c r="F13" s="123"/>
      <c r="G13" s="123"/>
    </row>
    <row r="14" spans="1:7" ht="15" customHeight="1">
      <c r="A14" s="117"/>
      <c r="B14" s="136"/>
      <c r="C14" s="142"/>
      <c r="D14" s="140"/>
      <c r="E14" s="140"/>
      <c r="F14" s="123"/>
      <c r="G14" s="123"/>
    </row>
    <row r="15" spans="1:7" ht="15" customHeight="1">
      <c r="A15" s="117">
        <v>5</v>
      </c>
      <c r="B15" s="136"/>
      <c r="C15" s="142"/>
      <c r="D15" s="140"/>
      <c r="E15" s="140"/>
      <c r="F15" s="123"/>
      <c r="G15" s="140"/>
    </row>
    <row r="16" spans="1:7" ht="15.75" customHeight="1">
      <c r="A16" s="117"/>
      <c r="B16" s="136"/>
      <c r="C16" s="142"/>
      <c r="D16" s="140"/>
      <c r="E16" s="140"/>
      <c r="F16" s="123"/>
      <c r="G16" s="140"/>
    </row>
    <row r="17" spans="1:7" ht="12.75" customHeight="1">
      <c r="A17" s="117">
        <v>6</v>
      </c>
      <c r="B17" s="136"/>
      <c r="C17" s="142"/>
      <c r="D17" s="140"/>
      <c r="E17" s="140"/>
      <c r="F17" s="123"/>
      <c r="G17" s="140"/>
    </row>
    <row r="18" spans="1:7" ht="15" customHeight="1">
      <c r="A18" s="117"/>
      <c r="B18" s="136"/>
      <c r="C18" s="142"/>
      <c r="D18" s="140"/>
      <c r="E18" s="140"/>
      <c r="F18" s="123"/>
      <c r="G18" s="140"/>
    </row>
    <row r="19" spans="1:7" ht="12.75" customHeight="1">
      <c r="A19" s="117">
        <v>7</v>
      </c>
      <c r="B19" s="136"/>
      <c r="C19" s="142"/>
      <c r="D19" s="140"/>
      <c r="E19" s="140"/>
      <c r="F19" s="123"/>
      <c r="G19" s="140"/>
    </row>
    <row r="20" spans="1:7" ht="15" customHeight="1">
      <c r="A20" s="117"/>
      <c r="B20" s="136"/>
      <c r="C20" s="142"/>
      <c r="D20" s="140"/>
      <c r="E20" s="140"/>
      <c r="F20" s="123"/>
      <c r="G20" s="140"/>
    </row>
    <row r="21" spans="1:7" ht="12.75" customHeight="1">
      <c r="A21" s="117">
        <v>8</v>
      </c>
      <c r="B21" s="136"/>
      <c r="C21" s="142"/>
      <c r="D21" s="140"/>
      <c r="E21" s="140"/>
      <c r="F21" s="123"/>
      <c r="G21" s="140"/>
    </row>
    <row r="22" spans="1:7" ht="15" customHeight="1">
      <c r="A22" s="117"/>
      <c r="B22" s="136"/>
      <c r="C22" s="142"/>
      <c r="D22" s="140"/>
      <c r="E22" s="140"/>
      <c r="F22" s="123"/>
      <c r="G22" s="14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B7:B8"/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  <mergeCell ref="E9:E10"/>
    <mergeCell ref="A7:A8"/>
    <mergeCell ref="A15:A16"/>
    <mergeCell ref="B15:B16"/>
    <mergeCell ref="C15:C16"/>
    <mergeCell ref="D15:D16"/>
    <mergeCell ref="C11:C12"/>
    <mergeCell ref="D11:D12"/>
    <mergeCell ref="A11:A12"/>
    <mergeCell ref="F11:F12"/>
    <mergeCell ref="B11:B12"/>
    <mergeCell ref="E11:E12"/>
    <mergeCell ref="A13:A14"/>
    <mergeCell ref="B13:B14"/>
    <mergeCell ref="C13:C14"/>
    <mergeCell ref="D13:D14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4" t="s">
        <v>26</v>
      </c>
      <c r="D1" s="155"/>
      <c r="E1" s="155"/>
      <c r="F1" s="155"/>
      <c r="G1" s="155"/>
      <c r="H1" s="155"/>
      <c r="I1" s="155"/>
      <c r="J1" s="156"/>
    </row>
    <row r="2" spans="1:36" ht="26.25" customHeight="1" thickBot="1">
      <c r="A2" s="6"/>
      <c r="B2" s="6"/>
      <c r="C2" s="12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7"/>
      <c r="E2" s="127"/>
      <c r="F2" s="127"/>
      <c r="G2" s="127"/>
      <c r="H2" s="127"/>
      <c r="I2" s="127"/>
      <c r="J2" s="16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80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63" t="s">
        <v>0</v>
      </c>
      <c r="B5" s="16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2">
        <v>1</v>
      </c>
      <c r="B6" s="164" t="str">
        <f>VLOOKUP('стартвый '!A6:A7,'пр.взв.'!B6:C21,2,FALSE)</f>
        <v>Деева Любовь Викторовна</v>
      </c>
      <c r="C6" s="162" t="str">
        <f>VLOOKUP(A6,'пр.взв.'!B6:G21,3,FALSE)</f>
        <v>23.12.1991, КМС</v>
      </c>
      <c r="D6" s="162" t="str">
        <f>VLOOKUP(A6,'пр.взв.'!B6:G21,4,FALSE)</f>
        <v>УФО, Челябинская, Челябинск,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3"/>
      <c r="B7" s="159"/>
      <c r="C7" s="161"/>
      <c r="D7" s="161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7">
        <v>5</v>
      </c>
      <c r="B8" s="158" t="e">
        <f>VLOOKUP('стартвый '!A8:A9,'пр.взв.'!B8:C23,2,FALSE)</f>
        <v>#N/A</v>
      </c>
      <c r="C8" s="160" t="e">
        <f>VLOOKUP(A8,'пр.взв.'!B6:G21,3,FALSE)</f>
        <v>#N/A</v>
      </c>
      <c r="D8" s="160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3"/>
      <c r="B9" s="159"/>
      <c r="C9" s="161"/>
      <c r="D9" s="16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2">
        <v>3</v>
      </c>
      <c r="B10" s="164" t="str">
        <f>VLOOKUP('стартвый '!A10:A11,'пр.взв.'!B10:C25,2,FALSE)</f>
        <v>Мельник Анастасия Васильевна</v>
      </c>
      <c r="C10" s="162" t="str">
        <f>VLOOKUP(A10,'пр.взв.'!B6:G21,3,FALSE)</f>
        <v>01.01.1992, КМС</v>
      </c>
      <c r="D10" s="162" t="str">
        <f>VLOOKUP(A10,'пр.взв.'!B6:G21,4,FALSE)</f>
        <v>СФО, Новосибирская, Новосибирск,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3"/>
      <c r="B11" s="159"/>
      <c r="C11" s="161"/>
      <c r="D11" s="16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7">
        <v>7</v>
      </c>
      <c r="B12" s="158" t="e">
        <f>VLOOKUP('стартвый '!A12:A13,'пр.взв.'!B12:C27,2,FALSE)</f>
        <v>#N/A</v>
      </c>
      <c r="C12" s="160" t="e">
        <f>VLOOKUP(A12,'пр.взв.'!B6:G21,3,FALSE)</f>
        <v>#N/A</v>
      </c>
      <c r="D12" s="16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5"/>
      <c r="B13" s="166"/>
      <c r="C13" s="167"/>
      <c r="D13" s="16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3" t="s">
        <v>1</v>
      </c>
      <c r="B16" s="163"/>
      <c r="E16" s="23"/>
      <c r="F16" s="23"/>
      <c r="G16" s="23"/>
      <c r="H16" s="23"/>
      <c r="I16" s="47"/>
      <c r="J16" s="3"/>
    </row>
    <row r="17" spans="1:10" ht="13.5" thickBot="1">
      <c r="A17" s="152">
        <v>2</v>
      </c>
      <c r="B17" s="164" t="str">
        <f>VLOOKUP(A17,'пр.взв.'!B7:G22,2,FALSE)</f>
        <v>Исланбекова Марьям Абдуллаевна</v>
      </c>
      <c r="C17" s="162" t="str">
        <f>VLOOKUP(A17,'пр.взв.'!B7:G22,3,FALSE)</f>
        <v>21.07.1990, МС</v>
      </c>
      <c r="D17" s="162" t="str">
        <f>VLOOKUP(A17,'пр.взв.'!B7:G22,4,FALSE)</f>
        <v>ДВФО, Камчатский, П-Камчатский, </v>
      </c>
      <c r="E17" s="23"/>
      <c r="F17" s="23"/>
      <c r="G17" s="23"/>
      <c r="H17" s="23"/>
      <c r="I17" s="40"/>
      <c r="J17" s="3"/>
    </row>
    <row r="18" spans="1:10" ht="12.75">
      <c r="A18" s="153"/>
      <c r="B18" s="159"/>
      <c r="C18" s="161"/>
      <c r="D18" s="161"/>
      <c r="E18" s="25"/>
      <c r="F18" s="23"/>
      <c r="G18" s="30"/>
      <c r="H18" s="27"/>
      <c r="I18" s="40"/>
      <c r="J18" s="3"/>
    </row>
    <row r="19" spans="1:10" ht="13.5" thickBot="1">
      <c r="A19" s="157">
        <v>6</v>
      </c>
      <c r="B19" s="158" t="e">
        <f>VLOOKUP('стартвый '!A19:A20,'пр.взв.'!B7:G22,2,FALSE)</f>
        <v>#N/A</v>
      </c>
      <c r="C19" s="160" t="e">
        <f>VLOOKUP(A19,'пр.взв.'!B7:G22,3,FALSE)</f>
        <v>#N/A</v>
      </c>
      <c r="D19" s="160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53"/>
      <c r="B20" s="159"/>
      <c r="C20" s="161"/>
      <c r="D20" s="161"/>
      <c r="E20" s="23"/>
      <c r="F20" s="27"/>
      <c r="G20" s="25"/>
      <c r="H20" s="31"/>
      <c r="I20" s="40"/>
      <c r="J20" s="3"/>
    </row>
    <row r="21" spans="1:8" ht="13.5" thickBot="1">
      <c r="A21" s="152">
        <v>4</v>
      </c>
      <c r="B21" s="164" t="e">
        <f>VLOOKUP('стартвый '!A21:A22,'пр.взв.'!B7:G22,2,FALSE)</f>
        <v>#N/A</v>
      </c>
      <c r="C21" s="162" t="e">
        <f>VLOOKUP(A21,'пр.взв.'!B7:G22,3,FALSE)</f>
        <v>#N/A</v>
      </c>
      <c r="D21" s="162" t="e">
        <f>VLOOKUP(A21,'пр.взв.'!B7:G22,4,FALSE)</f>
        <v>#N/A</v>
      </c>
      <c r="E21" s="23"/>
      <c r="F21" s="27"/>
      <c r="G21" s="24"/>
      <c r="H21" s="3"/>
    </row>
    <row r="22" spans="1:8" ht="12.75">
      <c r="A22" s="153"/>
      <c r="B22" s="159"/>
      <c r="C22" s="161"/>
      <c r="D22" s="161"/>
      <c r="E22" s="25"/>
      <c r="F22" s="28"/>
      <c r="G22" s="29"/>
      <c r="H22" s="27"/>
    </row>
    <row r="23" spans="1:8" ht="13.5" thickBot="1">
      <c r="A23" s="157">
        <v>8</v>
      </c>
      <c r="B23" s="158" t="e">
        <f>VLOOKUP('стартвый '!A23:A24,'пр.взв.'!B7:G22,2,FALSE)</f>
        <v>#N/A</v>
      </c>
      <c r="C23" s="160" t="e">
        <f>VLOOKUP(A23,'пр.взв.'!B7:G22,3,FALSE)</f>
        <v>#N/A</v>
      </c>
      <c r="D23" s="16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5"/>
      <c r="B24" s="166"/>
      <c r="C24" s="167"/>
      <c r="D24" s="16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B17:B18"/>
    <mergeCell ref="C17:C18"/>
    <mergeCell ref="D12:D13"/>
    <mergeCell ref="A8:A9"/>
    <mergeCell ref="B8:B9"/>
    <mergeCell ref="C8:C9"/>
    <mergeCell ref="A12:A13"/>
    <mergeCell ref="B12:B13"/>
    <mergeCell ref="C12:C13"/>
    <mergeCell ref="B10:B11"/>
    <mergeCell ref="C10:C11"/>
    <mergeCell ref="A23:A24"/>
    <mergeCell ref="B23:B24"/>
    <mergeCell ref="C23:C24"/>
    <mergeCell ref="D23:D24"/>
    <mergeCell ref="A21:A22"/>
    <mergeCell ref="B21:B22"/>
    <mergeCell ref="C21:C22"/>
    <mergeCell ref="D21:D22"/>
    <mergeCell ref="A17:A18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6" sqref="A1:H4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22-23 апреля 2010 г            г.Челябинск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32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73"/>
      <c r="C4" s="74"/>
      <c r="D4" s="180" t="str">
        <f>HYPERLINK('пр.взв.'!D4)</f>
        <v>в.к. 80    кг</v>
      </c>
      <c r="E4" s="181"/>
      <c r="F4" s="182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97" t="s">
        <v>33</v>
      </c>
      <c r="B6" s="170" t="str">
        <f>VLOOKUP(J6,'пр.взв.'!B6:G133,2,FALSE)</f>
        <v>Исланбекова Марьям Абдуллаевна</v>
      </c>
      <c r="C6" s="170"/>
      <c r="D6" s="170"/>
      <c r="E6" s="170"/>
      <c r="F6" s="170"/>
      <c r="G6" s="170"/>
      <c r="H6" s="183" t="str">
        <f>VLOOKUP(J6,'пр.взв.'!B6:G133,3,FALSE)</f>
        <v>21.07.1990, МС</v>
      </c>
      <c r="I6" s="74"/>
      <c r="J6" s="75">
        <v>2</v>
      </c>
    </row>
    <row r="7" spans="1:10" ht="9.75" customHeight="1">
      <c r="A7" s="198"/>
      <c r="B7" s="171"/>
      <c r="C7" s="171"/>
      <c r="D7" s="171"/>
      <c r="E7" s="171"/>
      <c r="F7" s="171"/>
      <c r="G7" s="171"/>
      <c r="H7" s="173"/>
      <c r="I7" s="74"/>
      <c r="J7" s="75"/>
    </row>
    <row r="8" spans="1:10" ht="18">
      <c r="A8" s="198"/>
      <c r="B8" s="172" t="str">
        <f>VLOOKUP(J6,'пр.взв.'!B6:G133,4,FALSE)</f>
        <v>ДВФО, Камчатский, П-Камчатский, </v>
      </c>
      <c r="C8" s="172"/>
      <c r="D8" s="172"/>
      <c r="E8" s="172"/>
      <c r="F8" s="172"/>
      <c r="G8" s="172"/>
      <c r="H8" s="173"/>
      <c r="I8" s="74"/>
      <c r="J8" s="75"/>
    </row>
    <row r="9" spans="1:10" ht="9" customHeight="1" thickBot="1">
      <c r="A9" s="199"/>
      <c r="B9" s="174"/>
      <c r="C9" s="174"/>
      <c r="D9" s="174"/>
      <c r="E9" s="174"/>
      <c r="F9" s="174"/>
      <c r="G9" s="174"/>
      <c r="H9" s="175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00" t="s">
        <v>34</v>
      </c>
      <c r="B11" s="170" t="str">
        <f>VLOOKUP(J11,'пр.взв.'!B6:G133,2,FALSE)</f>
        <v>Мельник Анастасия Васильевна</v>
      </c>
      <c r="C11" s="170"/>
      <c r="D11" s="170"/>
      <c r="E11" s="170"/>
      <c r="F11" s="170"/>
      <c r="G11" s="170"/>
      <c r="H11" s="183" t="str">
        <f>VLOOKUP(J11,'пр.взв.'!B6:G133,3,FALSE)</f>
        <v>01.01.1992, КМС</v>
      </c>
      <c r="I11" s="74"/>
      <c r="J11" s="75">
        <v>3</v>
      </c>
    </row>
    <row r="12" spans="1:10" ht="11.25" customHeight="1">
      <c r="A12" s="201"/>
      <c r="B12" s="171"/>
      <c r="C12" s="171"/>
      <c r="D12" s="171"/>
      <c r="E12" s="171"/>
      <c r="F12" s="171"/>
      <c r="G12" s="171"/>
      <c r="H12" s="173"/>
      <c r="I12" s="74"/>
      <c r="J12" s="75"/>
    </row>
    <row r="13" spans="1:10" ht="18">
      <c r="A13" s="201"/>
      <c r="B13" s="172" t="str">
        <f>VLOOKUP(J11,'пр.взв.'!B6:G133,4,FALSE)</f>
        <v>СФО, Новосибирская, Новосибирск, МО</v>
      </c>
      <c r="C13" s="172"/>
      <c r="D13" s="172"/>
      <c r="E13" s="172"/>
      <c r="F13" s="172"/>
      <c r="G13" s="172"/>
      <c r="H13" s="173"/>
      <c r="I13" s="74"/>
      <c r="J13" s="75"/>
    </row>
    <row r="14" spans="1:10" ht="9" customHeight="1" thickBot="1">
      <c r="A14" s="202"/>
      <c r="B14" s="174"/>
      <c r="C14" s="174"/>
      <c r="D14" s="174"/>
      <c r="E14" s="174"/>
      <c r="F14" s="174"/>
      <c r="G14" s="174"/>
      <c r="H14" s="175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87" t="s">
        <v>35</v>
      </c>
      <c r="B16" s="170" t="str">
        <f>VLOOKUP(J16,'пр.взв.'!B6:G133,2,FALSE)</f>
        <v>Деева Любовь Викторовна</v>
      </c>
      <c r="C16" s="170"/>
      <c r="D16" s="170"/>
      <c r="E16" s="170"/>
      <c r="F16" s="170"/>
      <c r="G16" s="170"/>
      <c r="H16" s="183" t="str">
        <f>VLOOKUP(J16,'пр.взв.'!B6:G133,3,FALSE)</f>
        <v>23.12.1991, КМС</v>
      </c>
      <c r="I16" s="74"/>
      <c r="J16" s="75">
        <v>1</v>
      </c>
    </row>
    <row r="17" spans="1:10" ht="10.5" customHeight="1">
      <c r="A17" s="188"/>
      <c r="B17" s="171"/>
      <c r="C17" s="171"/>
      <c r="D17" s="171"/>
      <c r="E17" s="171"/>
      <c r="F17" s="171"/>
      <c r="G17" s="171"/>
      <c r="H17" s="173"/>
      <c r="I17" s="74"/>
      <c r="J17" s="75"/>
    </row>
    <row r="18" spans="1:10" ht="18">
      <c r="A18" s="188"/>
      <c r="B18" s="172" t="str">
        <f>VLOOKUP(J16,'пр.взв.'!B6:G133,4,FALSE)</f>
        <v>УФО, Челябинская, Челябинск, МО</v>
      </c>
      <c r="C18" s="172"/>
      <c r="D18" s="172"/>
      <c r="E18" s="172"/>
      <c r="F18" s="172"/>
      <c r="G18" s="172"/>
      <c r="H18" s="173"/>
      <c r="I18" s="74"/>
      <c r="J18" s="75"/>
    </row>
    <row r="19" spans="1:10" ht="9" customHeight="1" thickBot="1">
      <c r="A19" s="189"/>
      <c r="B19" s="174"/>
      <c r="C19" s="174"/>
      <c r="D19" s="174"/>
      <c r="E19" s="174"/>
      <c r="F19" s="174"/>
      <c r="G19" s="174"/>
      <c r="H19" s="175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87" t="s">
        <v>35</v>
      </c>
      <c r="B21" s="190" t="e">
        <f>VLOOKUP(J21,'пр.взв.'!B6:G133,2,FALSE)</f>
        <v>#N/A</v>
      </c>
      <c r="C21" s="190"/>
      <c r="D21" s="190"/>
      <c r="E21" s="190"/>
      <c r="F21" s="190"/>
      <c r="G21" s="190"/>
      <c r="H21" s="192" t="e">
        <f>VLOOKUP(J21,'пр.взв.'!B7:G138,3,FALSE)</f>
        <v>#N/A</v>
      </c>
      <c r="I21" s="74"/>
      <c r="J21" s="75">
        <v>0</v>
      </c>
    </row>
    <row r="22" spans="1:10" ht="11.25" customHeight="1">
      <c r="A22" s="188"/>
      <c r="B22" s="191"/>
      <c r="C22" s="191"/>
      <c r="D22" s="191"/>
      <c r="E22" s="191"/>
      <c r="F22" s="191"/>
      <c r="G22" s="191"/>
      <c r="H22" s="193"/>
      <c r="I22" s="74"/>
      <c r="J22" s="75"/>
    </row>
    <row r="23" spans="1:9" ht="18">
      <c r="A23" s="188"/>
      <c r="B23" s="194" t="e">
        <f>VLOOKUP(J21,'пр.взв.'!B6:G133,4,FALSE)</f>
        <v>#N/A</v>
      </c>
      <c r="C23" s="194"/>
      <c r="D23" s="194"/>
      <c r="E23" s="194"/>
      <c r="F23" s="194"/>
      <c r="G23" s="194"/>
      <c r="H23" s="193"/>
      <c r="I23" s="74"/>
    </row>
    <row r="24" spans="1:9" ht="9" customHeight="1" thickBot="1">
      <c r="A24" s="189"/>
      <c r="B24" s="195"/>
      <c r="C24" s="195"/>
      <c r="D24" s="195"/>
      <c r="E24" s="195"/>
      <c r="F24" s="195"/>
      <c r="G24" s="195"/>
      <c r="H24" s="196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36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84" t="str">
        <f>VLOOKUP(J28,'пр.взв.'!B7:G133,6,FALSE)</f>
        <v>Исланбекова Г.В.</v>
      </c>
      <c r="B28" s="185"/>
      <c r="C28" s="185"/>
      <c r="D28" s="185"/>
      <c r="E28" s="185"/>
      <c r="F28" s="185"/>
      <c r="G28" s="185"/>
      <c r="H28" s="183"/>
      <c r="J28">
        <v>2</v>
      </c>
    </row>
    <row r="29" spans="1:8" ht="13.5" thickBot="1">
      <c r="A29" s="186"/>
      <c r="B29" s="174"/>
      <c r="C29" s="174"/>
      <c r="D29" s="174"/>
      <c r="E29" s="174"/>
      <c r="F29" s="174"/>
      <c r="G29" s="174"/>
      <c r="H29" s="175"/>
    </row>
    <row r="31" ht="2.25" customHeight="1"/>
    <row r="32" spans="1:8" ht="18">
      <c r="A32" s="74" t="s">
        <v>37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6:G17"/>
    <mergeCell ref="B11:G12"/>
    <mergeCell ref="B18:H19"/>
    <mergeCell ref="A6:A9"/>
    <mergeCell ref="A11:A14"/>
    <mergeCell ref="B8:H9"/>
    <mergeCell ref="H11:H12"/>
    <mergeCell ref="H16:H17"/>
    <mergeCell ref="A16:A19"/>
    <mergeCell ref="A28:H29"/>
    <mergeCell ref="A21:A24"/>
    <mergeCell ref="B21:G22"/>
    <mergeCell ref="H21:H22"/>
    <mergeCell ref="B23:H24"/>
    <mergeCell ref="B6:G7"/>
    <mergeCell ref="B13:H14"/>
    <mergeCell ref="A1:H1"/>
    <mergeCell ref="A2:H2"/>
    <mergeCell ref="A3:H3"/>
    <mergeCell ref="D4:F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6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3"/>
      <c r="B4" s="43"/>
      <c r="C4" s="168" t="str">
        <f>HYPERLINK('[1]реквизиты'!$A$3)</f>
        <v>22-23 апреля 2010 г            г.Челябинск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8:14" ht="27.75" customHeight="1" thickBot="1">
      <c r="H5" s="212" t="str">
        <f>HYPERLINK('пр.взв.'!D4)</f>
        <v>в.к. 80    кг</v>
      </c>
      <c r="I5" s="213"/>
      <c r="J5" s="213"/>
      <c r="K5" s="213"/>
      <c r="L5" s="213"/>
      <c r="M5" s="213"/>
      <c r="N5" s="214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63" t="s">
        <v>0</v>
      </c>
      <c r="B7" s="163"/>
      <c r="E7" s="23"/>
      <c r="F7" s="23"/>
      <c r="G7" s="23"/>
      <c r="H7" s="23"/>
      <c r="I7" s="215" t="s">
        <v>19</v>
      </c>
      <c r="J7" s="215"/>
      <c r="K7" s="215"/>
      <c r="L7" s="215"/>
      <c r="M7" s="215"/>
      <c r="N7" s="23"/>
      <c r="O7" s="23"/>
      <c r="P7" s="23"/>
      <c r="Q7" s="33"/>
      <c r="R7" s="32"/>
      <c r="S7" s="23"/>
      <c r="T7" s="231" t="s">
        <v>1</v>
      </c>
      <c r="U7" s="231"/>
    </row>
    <row r="8" spans="1:21" ht="12.75" customHeight="1" thickBot="1">
      <c r="A8" s="152">
        <v>1</v>
      </c>
      <c r="B8" s="164" t="str">
        <f>VLOOKUP('пр.хода'!A8,'пр.взв.'!B7:C22,2,FALSE)</f>
        <v>Деева Любовь Викторовна</v>
      </c>
      <c r="C8" s="162" t="str">
        <f>VLOOKUP(A8,'пр.взв.'!B7:G22,3,FALSE)</f>
        <v>23.12.1991, КМС</v>
      </c>
      <c r="D8" s="162" t="str">
        <f>VLOOKUP(A8,'пр.взв.'!B7:G22,4,FALSE)</f>
        <v>УФО, Челябинская, Челябинск,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64" t="str">
        <f>VLOOKUP(U8,'пр.взв.'!B7:E22,2,FALSE)</f>
        <v>Исланбекова Марьям Абдуллаевна</v>
      </c>
      <c r="S8" s="162" t="str">
        <f>VLOOKUP(U8,'пр.взв.'!B7:E22,3,FALSE)</f>
        <v>21.07.1990, МС</v>
      </c>
      <c r="T8" s="162" t="str">
        <f>VLOOKUP(U8,'пр.взв.'!B7:E22,4,FALSE)</f>
        <v>ДВФО, Камчатский, П-Камчатский, </v>
      </c>
      <c r="U8" s="228">
        <v>2</v>
      </c>
    </row>
    <row r="9" spans="1:21" ht="12.75" customHeight="1">
      <c r="A9" s="153"/>
      <c r="B9" s="159"/>
      <c r="C9" s="161"/>
      <c r="D9" s="161"/>
      <c r="E9" s="25" t="s">
        <v>59</v>
      </c>
      <c r="F9" s="23"/>
      <c r="G9" s="30"/>
      <c r="H9" s="72">
        <v>2</v>
      </c>
      <c r="I9" s="237" t="str">
        <f>VLOOKUP(H9,'пр.взв.'!B7:E22,2,FALSE)</f>
        <v>Исланбекова Марьям Абдуллаевна</v>
      </c>
      <c r="J9" s="238"/>
      <c r="K9" s="238"/>
      <c r="L9" s="238"/>
      <c r="M9" s="239"/>
      <c r="N9" s="23"/>
      <c r="O9" s="23"/>
      <c r="P9" s="23"/>
      <c r="Q9" s="25" t="s">
        <v>61</v>
      </c>
      <c r="R9" s="159"/>
      <c r="S9" s="161"/>
      <c r="T9" s="161"/>
      <c r="U9" s="229"/>
    </row>
    <row r="10" spans="1:21" ht="12.75" customHeight="1" thickBot="1">
      <c r="A10" s="157">
        <v>5</v>
      </c>
      <c r="B10" s="220" t="e">
        <f>VLOOKUP('пр.хода'!A10,'пр.взв.'!B9:C24,2,FALSE)</f>
        <v>#N/A</v>
      </c>
      <c r="C10" s="216" t="e">
        <f>VLOOKUP(A10,'пр.взв.'!B7:G22,3,FALSE)</f>
        <v>#N/A</v>
      </c>
      <c r="D10" s="216" t="e">
        <f>VLOOKUP(A10,'пр.взв.'!B7:G22,4,FALSE)</f>
        <v>#N/A</v>
      </c>
      <c r="E10" s="24"/>
      <c r="F10" s="26"/>
      <c r="G10" s="29"/>
      <c r="H10" s="27"/>
      <c r="I10" s="240"/>
      <c r="J10" s="241"/>
      <c r="K10" s="241"/>
      <c r="L10" s="241"/>
      <c r="M10" s="242"/>
      <c r="N10" s="23"/>
      <c r="O10" s="34"/>
      <c r="P10" s="26"/>
      <c r="Q10" s="24"/>
      <c r="R10" s="220" t="e">
        <f>VLOOKUP(U10,'пр.взв.'!B9:E24,2,FALSE)</f>
        <v>#N/A</v>
      </c>
      <c r="S10" s="216" t="e">
        <f>VLOOKUP(U10,'пр.взв.'!B9:E24,3,FALSE)</f>
        <v>#N/A</v>
      </c>
      <c r="T10" s="216" t="e">
        <f>VLOOKUP(U10,'пр.взв.'!B9:E24,4,FALSE)</f>
        <v>#N/A</v>
      </c>
      <c r="U10" s="228">
        <v>6</v>
      </c>
    </row>
    <row r="11" spans="1:21" ht="12.75" customHeight="1" thickBot="1">
      <c r="A11" s="153"/>
      <c r="B11" s="219"/>
      <c r="C11" s="217"/>
      <c r="D11" s="217"/>
      <c r="E11" s="23"/>
      <c r="F11" s="27"/>
      <c r="G11" s="25" t="s">
        <v>60</v>
      </c>
      <c r="H11" s="3"/>
      <c r="I11" s="99"/>
      <c r="J11" s="99"/>
      <c r="K11" s="99"/>
      <c r="L11" s="99"/>
      <c r="M11" s="99"/>
      <c r="N11" s="27"/>
      <c r="O11" s="25" t="s">
        <v>61</v>
      </c>
      <c r="P11" s="27"/>
      <c r="Q11" s="23"/>
      <c r="R11" s="219"/>
      <c r="S11" s="217"/>
      <c r="T11" s="217"/>
      <c r="U11" s="229"/>
    </row>
    <row r="12" spans="1:21" ht="12.75" customHeight="1" thickBot="1">
      <c r="A12" s="152">
        <v>3</v>
      </c>
      <c r="B12" s="164" t="str">
        <f>VLOOKUP('пр.хода'!A12,'пр.взв.'!B11:C26,2,FALSE)</f>
        <v>Мельник Анастасия Васильевна</v>
      </c>
      <c r="C12" s="162" t="str">
        <f>VLOOKUP(A12,'пр.взв.'!B7:G22,3,FALSE)</f>
        <v>01.01.1992, КМС</v>
      </c>
      <c r="D12" s="162" t="str">
        <f>VLOOKUP(A12,'пр.взв.'!B7:G22,4,FALSE)</f>
        <v>СФО, Новосибирская, Новосибирск, МО</v>
      </c>
      <c r="E12" s="23"/>
      <c r="F12" s="27"/>
      <c r="G12" s="98" t="s">
        <v>62</v>
      </c>
      <c r="H12" s="3"/>
      <c r="I12" s="99"/>
      <c r="J12" s="99"/>
      <c r="K12" s="99"/>
      <c r="L12" s="99"/>
      <c r="M12" s="99"/>
      <c r="N12" s="27"/>
      <c r="O12" s="24"/>
      <c r="P12" s="27"/>
      <c r="Q12" s="23"/>
      <c r="R12" s="218" t="e">
        <f>VLOOKUP(U12,'пр.взв.'!B11:E26,2,FALSE)</f>
        <v>#N/A</v>
      </c>
      <c r="S12" s="234" t="e">
        <f>VLOOKUP(U12,'пр.взв.'!B11:E26,3,FALSE)</f>
        <v>#N/A</v>
      </c>
      <c r="T12" s="234" t="e">
        <f>VLOOKUP(U12,'пр.взв.'!B11:E26,4,FALSE)</f>
        <v>#N/A</v>
      </c>
      <c r="U12" s="230">
        <v>4</v>
      </c>
    </row>
    <row r="13" spans="1:21" ht="12.75" customHeight="1" thickBot="1">
      <c r="A13" s="153"/>
      <c r="B13" s="159"/>
      <c r="C13" s="161"/>
      <c r="D13" s="161"/>
      <c r="E13" s="25" t="s">
        <v>60</v>
      </c>
      <c r="F13" s="28"/>
      <c r="G13" s="29"/>
      <c r="H13" s="27"/>
      <c r="I13" s="99" t="s">
        <v>31</v>
      </c>
      <c r="J13" s="99"/>
      <c r="K13" s="99"/>
      <c r="L13" s="99"/>
      <c r="M13" s="99"/>
      <c r="N13" s="27"/>
      <c r="O13" s="34"/>
      <c r="P13" s="28"/>
      <c r="Q13" s="25"/>
      <c r="R13" s="219"/>
      <c r="S13" s="217"/>
      <c r="T13" s="217"/>
      <c r="U13" s="229"/>
    </row>
    <row r="14" spans="1:21" ht="12.75" customHeight="1" thickBot="1">
      <c r="A14" s="157">
        <v>7</v>
      </c>
      <c r="B14" s="220" t="e">
        <f>VLOOKUP('пр.хода'!A14,'пр.взв.'!B13:C28,2,FALSE)</f>
        <v>#N/A</v>
      </c>
      <c r="C14" s="216" t="e">
        <f>VLOOKUP(A14,'пр.взв.'!B7:G22,3,FALSE)</f>
        <v>#N/A</v>
      </c>
      <c r="D14" s="216" t="e">
        <f>VLOOKUP(A14,'пр.взв.'!B7:G22,4,FALSE)</f>
        <v>#N/A</v>
      </c>
      <c r="E14" s="24"/>
      <c r="F14" s="23"/>
      <c r="G14" s="30"/>
      <c r="H14" s="72">
        <v>3</v>
      </c>
      <c r="I14" s="222" t="str">
        <f>VLOOKUP(H14,'пр.взв.'!B5:E27,2,FALSE)</f>
        <v>Мельник Анастасия Васильевна</v>
      </c>
      <c r="J14" s="223"/>
      <c r="K14" s="223"/>
      <c r="L14" s="223"/>
      <c r="M14" s="224"/>
      <c r="N14" s="23"/>
      <c r="O14" s="23"/>
      <c r="P14" s="23"/>
      <c r="Q14" s="24"/>
      <c r="R14" s="220" t="e">
        <f>VLOOKUP(U14,'пр.взв.'!B13:E28,2,FALSE)</f>
        <v>#N/A</v>
      </c>
      <c r="S14" s="216" t="e">
        <f>VLOOKUP(U14,'пр.взв.'!B13:E28,3,FALSE)</f>
        <v>#N/A</v>
      </c>
      <c r="T14" s="216" t="e">
        <f>VLOOKUP(U14,'пр.взв.'!B13:E28,4,FALSE)</f>
        <v>#N/A</v>
      </c>
      <c r="U14" s="228">
        <v>8</v>
      </c>
    </row>
    <row r="15" spans="1:21" ht="12.75" customHeight="1" thickBot="1">
      <c r="A15" s="165"/>
      <c r="B15" s="221"/>
      <c r="C15" s="235"/>
      <c r="D15" s="235"/>
      <c r="E15" s="23"/>
      <c r="F15" s="23"/>
      <c r="G15" s="30"/>
      <c r="H15" s="27"/>
      <c r="I15" s="225"/>
      <c r="J15" s="226"/>
      <c r="K15" s="226"/>
      <c r="L15" s="226"/>
      <c r="M15" s="227"/>
      <c r="N15" s="23"/>
      <c r="O15" s="23"/>
      <c r="P15" s="23"/>
      <c r="Q15" s="23"/>
      <c r="R15" s="221"/>
      <c r="S15" s="235"/>
      <c r="T15" s="235"/>
      <c r="U15" s="23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2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3" t="s">
        <v>3</v>
      </c>
    </row>
    <row r="18" spans="1:21" ht="12.75" customHeight="1">
      <c r="A18" s="232"/>
      <c r="G18" s="211" t="s">
        <v>29</v>
      </c>
      <c r="H18" s="211"/>
      <c r="I18" s="211"/>
      <c r="J18" s="211"/>
      <c r="K18" s="211"/>
      <c r="L18" s="211"/>
      <c r="M18" s="211"/>
      <c r="N18" s="211"/>
      <c r="O18" s="211"/>
      <c r="R18" s="23"/>
      <c r="S18" s="23"/>
      <c r="T18" s="23"/>
      <c r="U18" s="23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296">
        <v>0</v>
      </c>
      <c r="B21" s="259" t="e">
        <f>VLOOKUP(A21,'пр.взв.'!B7:E22,2,FALSE)</f>
        <v>#N/A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  <c r="S21" s="203" t="e">
        <f>VLOOKUP(U21,'пр.взв.'!B7:E22,2,FALSE)</f>
        <v>#N/A</v>
      </c>
      <c r="T21" s="204"/>
      <c r="U21" s="295">
        <v>0</v>
      </c>
    </row>
    <row r="22" spans="1:21" ht="12.75" customHeight="1">
      <c r="A22" s="296"/>
      <c r="B22" s="216"/>
      <c r="C22" s="85"/>
      <c r="D22" s="8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7"/>
      <c r="S22" s="205"/>
      <c r="T22" s="206"/>
      <c r="U22" s="295"/>
    </row>
    <row r="23" spans="1:21" ht="12.75" customHeight="1">
      <c r="A23" s="296">
        <v>0</v>
      </c>
      <c r="B23" s="260" t="e">
        <f>VLOOKUP(A23,'пр.взв.'!B7:E22,2,FALSE)</f>
        <v>#N/A</v>
      </c>
      <c r="C23" s="88"/>
      <c r="D23" s="89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90"/>
      <c r="S23" s="207" t="e">
        <f>VLOOKUP(U23,'пр.взв.'!B7:E22,2,FALSE)</f>
        <v>#N/A</v>
      </c>
      <c r="T23" s="208"/>
      <c r="U23" s="295">
        <v>0</v>
      </c>
    </row>
    <row r="24" spans="1:21" ht="13.5" thickBot="1">
      <c r="A24" s="70"/>
      <c r="B24" s="261"/>
      <c r="C24" s="91"/>
      <c r="D24" s="8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8"/>
      <c r="S24" s="209"/>
      <c r="T24" s="210"/>
      <c r="U24" s="295"/>
    </row>
    <row r="25" spans="2:20" ht="12.75">
      <c r="B25" s="84"/>
      <c r="C25" s="91"/>
      <c r="D25" s="89"/>
      <c r="E25" s="92">
        <v>1</v>
      </c>
      <c r="F25" s="254" t="str">
        <f>VLOOKUP(E25,'пр.взв.'!B7:D22,2,FALSE)</f>
        <v>Деева Любовь Викторовна</v>
      </c>
      <c r="G25" s="254"/>
      <c r="H25" s="254"/>
      <c r="I25" s="255"/>
      <c r="J25" s="84"/>
      <c r="K25" s="84"/>
      <c r="L25" s="84"/>
      <c r="M25" s="244" t="e">
        <f>VLOOKUP(Q25,'пр.взв.'!B7:C22,2,FALSE)</f>
        <v>#N/A</v>
      </c>
      <c r="N25" s="245"/>
      <c r="O25" s="245"/>
      <c r="P25" s="246"/>
      <c r="Q25" s="93">
        <v>0</v>
      </c>
      <c r="R25" s="88"/>
      <c r="S25" s="84"/>
      <c r="T25" s="84"/>
    </row>
    <row r="26" spans="1:20" ht="13.5" thickBot="1">
      <c r="A26" s="27"/>
      <c r="B26" s="84"/>
      <c r="C26" s="91"/>
      <c r="D26" s="89"/>
      <c r="E26" s="84"/>
      <c r="F26" s="256"/>
      <c r="G26" s="257"/>
      <c r="H26" s="257"/>
      <c r="I26" s="258"/>
      <c r="J26" s="94"/>
      <c r="K26" s="94"/>
      <c r="L26" s="94"/>
      <c r="M26" s="247"/>
      <c r="N26" s="248"/>
      <c r="O26" s="248"/>
      <c r="P26" s="249"/>
      <c r="Q26" s="95"/>
      <c r="R26" s="91"/>
      <c r="S26" s="84"/>
      <c r="T26" s="84"/>
    </row>
    <row r="27" spans="1:20" ht="16.5">
      <c r="A27" s="36"/>
      <c r="B27" s="84">
        <v>0</v>
      </c>
      <c r="C27" s="250" t="e">
        <f>VLOOKUP(B27,'пр.взв.'!B7:E22,2,FALSE)</f>
        <v>#N/A</v>
      </c>
      <c r="D27" s="251"/>
      <c r="E27" s="84"/>
      <c r="F27" s="243" t="s">
        <v>63</v>
      </c>
      <c r="G27" s="243"/>
      <c r="H27" s="243"/>
      <c r="I27" s="243"/>
      <c r="J27" s="94"/>
      <c r="K27" s="94"/>
      <c r="L27" s="94"/>
      <c r="M27" s="96"/>
      <c r="N27" s="96"/>
      <c r="O27" s="96"/>
      <c r="P27" s="96"/>
      <c r="Q27" s="84"/>
      <c r="R27" s="218" t="e">
        <f>VLOOKUP(S27,'пр.взв.'!B7:E22,2,FALSE)</f>
        <v>#N/A</v>
      </c>
      <c r="S27" s="97">
        <v>0</v>
      </c>
      <c r="T27" s="84"/>
    </row>
    <row r="28" spans="1:20" ht="13.5" thickBot="1">
      <c r="A28" s="3"/>
      <c r="B28" s="84"/>
      <c r="C28" s="252"/>
      <c r="D28" s="253"/>
      <c r="E28" s="84"/>
      <c r="F28" s="91"/>
      <c r="G28" s="91"/>
      <c r="H28" s="91"/>
      <c r="I28" s="91"/>
      <c r="J28" s="84"/>
      <c r="K28" s="84"/>
      <c r="L28" s="84"/>
      <c r="M28" s="84"/>
      <c r="N28" s="84"/>
      <c r="O28" s="84"/>
      <c r="P28" s="84"/>
      <c r="Q28" s="84"/>
      <c r="R28" s="221"/>
      <c r="S28" s="84"/>
      <c r="T28" s="84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4"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69" t="s">
        <v>38</v>
      </c>
      <c r="C1" s="269"/>
      <c r="D1" s="269"/>
      <c r="E1" s="269"/>
      <c r="F1" s="269"/>
      <c r="G1" s="269"/>
      <c r="H1" s="269"/>
      <c r="I1" s="269"/>
    </row>
    <row r="2" spans="1:9" ht="21" customHeight="1" thickBot="1">
      <c r="A2" s="79"/>
      <c r="B2" s="81"/>
      <c r="C2" s="81" t="s">
        <v>41</v>
      </c>
      <c r="D2" s="81"/>
      <c r="E2" s="81"/>
      <c r="F2" s="141" t="s">
        <v>39</v>
      </c>
      <c r="G2" s="141"/>
      <c r="H2" s="81"/>
      <c r="I2" s="81"/>
    </row>
    <row r="3" spans="1:9" ht="12.75" customHeight="1">
      <c r="A3" s="270"/>
      <c r="B3" s="271" t="s">
        <v>5</v>
      </c>
      <c r="C3" s="273" t="s">
        <v>6</v>
      </c>
      <c r="D3" s="275" t="s">
        <v>14</v>
      </c>
      <c r="E3" s="273" t="s">
        <v>15</v>
      </c>
      <c r="F3" s="273" t="s">
        <v>16</v>
      </c>
      <c r="G3" s="275" t="s">
        <v>40</v>
      </c>
      <c r="H3" s="273" t="s">
        <v>17</v>
      </c>
      <c r="I3" s="277" t="s">
        <v>18</v>
      </c>
    </row>
    <row r="4" spans="1:9" ht="13.5" thickBot="1">
      <c r="A4" s="270"/>
      <c r="B4" s="272"/>
      <c r="C4" s="274"/>
      <c r="D4" s="276"/>
      <c r="E4" s="274"/>
      <c r="F4" s="274"/>
      <c r="G4" s="276"/>
      <c r="H4" s="274"/>
      <c r="I4" s="278"/>
    </row>
    <row r="5" spans="1:9" ht="12.75" customHeight="1">
      <c r="A5" s="270"/>
      <c r="B5" s="279"/>
      <c r="C5" s="121" t="e">
        <f>VLOOKUP(B5,'пр.взв.'!B5:D40,2,FALSE)</f>
        <v>#N/A</v>
      </c>
      <c r="D5" s="121" t="e">
        <f>VLOOKUP(C5,'пр.взв.'!C5:E20,2,FALSE)</f>
        <v>#N/A</v>
      </c>
      <c r="E5" s="121" t="e">
        <f>VLOOKUP(D5,'пр.взв.'!D5:F20,2,FALSE)</f>
        <v>#N/A</v>
      </c>
      <c r="F5" s="264"/>
      <c r="G5" s="264"/>
      <c r="H5" s="266"/>
      <c r="I5" s="262"/>
    </row>
    <row r="6" spans="1:9" ht="12.75">
      <c r="A6" s="270"/>
      <c r="B6" s="280"/>
      <c r="C6" s="100"/>
      <c r="D6" s="100"/>
      <c r="E6" s="100"/>
      <c r="F6" s="265"/>
      <c r="G6" s="265"/>
      <c r="H6" s="267"/>
      <c r="I6" s="263"/>
    </row>
    <row r="7" spans="1:9" ht="12.75">
      <c r="A7" s="270"/>
      <c r="B7" s="280"/>
      <c r="C7" s="121" t="e">
        <f>VLOOKUP(B7,'пр.взв.'!B7:D22,2,FALSE)</f>
        <v>#N/A</v>
      </c>
      <c r="D7" s="121" t="e">
        <f>VLOOKUP(C7,'пр.взв.'!C7:E22,2,FALSE)</f>
        <v>#N/A</v>
      </c>
      <c r="E7" s="121" t="e">
        <f>VLOOKUP(D7,'пр.взв.'!D7:F22,2,FALSE)</f>
        <v>#N/A</v>
      </c>
      <c r="F7" s="265"/>
      <c r="G7" s="265"/>
      <c r="H7" s="267"/>
      <c r="I7" s="263"/>
    </row>
    <row r="8" spans="1:9" ht="13.5" thickBot="1">
      <c r="A8" s="270"/>
      <c r="B8" s="281"/>
      <c r="C8" s="100"/>
      <c r="D8" s="100"/>
      <c r="E8" s="100"/>
      <c r="F8" s="268"/>
      <c r="G8" s="268"/>
      <c r="H8" s="287"/>
      <c r="I8" s="288"/>
    </row>
    <row r="9" spans="1:9" ht="12.75" customHeight="1">
      <c r="A9" s="270"/>
      <c r="B9" s="285"/>
      <c r="C9" s="121" t="e">
        <f>VLOOKUP(B9,'пр.взв.'!B5:D24,2,FALSE)</f>
        <v>#N/A</v>
      </c>
      <c r="D9" s="121" t="e">
        <f>VLOOKUP(C9,'пр.взв.'!C9:E24,2,FALSE)</f>
        <v>#N/A</v>
      </c>
      <c r="E9" s="121" t="e">
        <f>VLOOKUP(D9,'пр.взв.'!D9:F24,2,FALSE)</f>
        <v>#N/A</v>
      </c>
      <c r="F9" s="282"/>
      <c r="G9" s="282"/>
      <c r="H9" s="289"/>
      <c r="I9" s="290"/>
    </row>
    <row r="10" spans="1:9" ht="12.75">
      <c r="A10" s="270"/>
      <c r="B10" s="280"/>
      <c r="C10" s="100"/>
      <c r="D10" s="100"/>
      <c r="E10" s="100"/>
      <c r="F10" s="265"/>
      <c r="G10" s="265"/>
      <c r="H10" s="267"/>
      <c r="I10" s="263"/>
    </row>
    <row r="11" spans="1:9" ht="12.75" customHeight="1">
      <c r="A11" s="270"/>
      <c r="B11" s="280"/>
      <c r="C11" s="121" t="e">
        <f>VLOOKUP(B11,'пр.взв.'!B5:D26,2,FALSE)</f>
        <v>#N/A</v>
      </c>
      <c r="D11" s="121" t="e">
        <f>VLOOKUP(C11,'пр.взв.'!C11:E26,2,FALSE)</f>
        <v>#N/A</v>
      </c>
      <c r="E11" s="121" t="e">
        <f>VLOOKUP(D11,'пр.взв.'!D11:F26,2,FALSE)</f>
        <v>#N/A</v>
      </c>
      <c r="F11" s="265"/>
      <c r="G11" s="265"/>
      <c r="H11" s="267"/>
      <c r="I11" s="263"/>
    </row>
    <row r="12" spans="1:9" ht="13.5" thickBot="1">
      <c r="A12" s="270"/>
      <c r="B12" s="291"/>
      <c r="C12" s="100"/>
      <c r="D12" s="100"/>
      <c r="E12" s="100"/>
      <c r="F12" s="286"/>
      <c r="G12" s="286"/>
      <c r="H12" s="284"/>
      <c r="I12" s="283"/>
    </row>
    <row r="13" spans="1:9" ht="12.75" customHeight="1">
      <c r="A13" s="270"/>
      <c r="B13" s="279"/>
      <c r="C13" s="121" t="e">
        <f>VLOOKUP(B13,'пр.взв.'!B5:D28,2,FALSE)</f>
        <v>#N/A</v>
      </c>
      <c r="D13" s="121" t="e">
        <f>VLOOKUP(C13,'пр.взв.'!C13:E28,2,FALSE)</f>
        <v>#N/A</v>
      </c>
      <c r="E13" s="121" t="e">
        <f>VLOOKUP(D13,'пр.взв.'!D13:F28,2,FALSE)</f>
        <v>#N/A</v>
      </c>
      <c r="F13" s="264"/>
      <c r="G13" s="264"/>
      <c r="H13" s="266"/>
      <c r="I13" s="262"/>
    </row>
    <row r="14" spans="1:9" ht="12.75">
      <c r="A14" s="270"/>
      <c r="B14" s="280"/>
      <c r="C14" s="100"/>
      <c r="D14" s="100"/>
      <c r="E14" s="100"/>
      <c r="F14" s="265"/>
      <c r="G14" s="265"/>
      <c r="H14" s="267"/>
      <c r="I14" s="263"/>
    </row>
    <row r="15" spans="1:9" ht="12.75" customHeight="1">
      <c r="A15" s="270"/>
      <c r="B15" s="280"/>
      <c r="C15" s="121" t="e">
        <f>VLOOKUP(B15,'пр.взв.'!B5:D30,2,FALSE)</f>
        <v>#N/A</v>
      </c>
      <c r="D15" s="121" t="e">
        <f>VLOOKUP(C15,'пр.взв.'!C15:E30,2,FALSE)</f>
        <v>#N/A</v>
      </c>
      <c r="E15" s="121" t="e">
        <f>VLOOKUP(D15,'пр.взв.'!D15:F30,2,FALSE)</f>
        <v>#N/A</v>
      </c>
      <c r="F15" s="265"/>
      <c r="G15" s="265"/>
      <c r="H15" s="267"/>
      <c r="I15" s="263"/>
    </row>
    <row r="16" spans="1:9" ht="13.5" thickBot="1">
      <c r="A16" s="270"/>
      <c r="B16" s="281"/>
      <c r="C16" s="100"/>
      <c r="D16" s="100"/>
      <c r="E16" s="100"/>
      <c r="F16" s="268"/>
      <c r="G16" s="268"/>
      <c r="H16" s="287"/>
      <c r="I16" s="288"/>
    </row>
    <row r="17" spans="1:9" ht="12.75" customHeight="1">
      <c r="A17" s="270"/>
      <c r="B17" s="285"/>
      <c r="C17" s="121" t="e">
        <f>VLOOKUP(B17,'пр.взв.'!B7:D32,2,FALSE)</f>
        <v>#N/A</v>
      </c>
      <c r="D17" s="121" t="e">
        <f>VLOOKUP(C17,'пр.взв.'!C7:E32,2,FALSE)</f>
        <v>#N/A</v>
      </c>
      <c r="E17" s="121" t="e">
        <f>VLOOKUP(D17,'пр.взв.'!D7:F32,2,FALSE)</f>
        <v>#N/A</v>
      </c>
      <c r="F17" s="282"/>
      <c r="G17" s="282"/>
      <c r="H17" s="289"/>
      <c r="I17" s="290"/>
    </row>
    <row r="18" spans="1:9" ht="12.75">
      <c r="A18" s="270"/>
      <c r="B18" s="280"/>
      <c r="C18" s="100"/>
      <c r="D18" s="100"/>
      <c r="E18" s="100"/>
      <c r="F18" s="265"/>
      <c r="G18" s="265"/>
      <c r="H18" s="267"/>
      <c r="I18" s="263"/>
    </row>
    <row r="19" spans="1:9" ht="12.75" customHeight="1">
      <c r="A19" s="270"/>
      <c r="B19" s="280"/>
      <c r="C19" s="121" t="e">
        <f>VLOOKUP(B19,'пр.взв.'!B5:D34,2,FALSE)</f>
        <v>#N/A</v>
      </c>
      <c r="D19" s="121" t="e">
        <f>VLOOKUP(C19,'пр.взв.'!C5:E34,2,FALSE)</f>
        <v>#N/A</v>
      </c>
      <c r="E19" s="121" t="e">
        <f>VLOOKUP(D19,'пр.взв.'!D5:F34,2,FALSE)</f>
        <v>#N/A</v>
      </c>
      <c r="F19" s="265"/>
      <c r="G19" s="265"/>
      <c r="H19" s="267"/>
      <c r="I19" s="263"/>
    </row>
    <row r="20" spans="1:9" ht="13.5" thickBot="1">
      <c r="A20" s="270"/>
      <c r="B20" s="291"/>
      <c r="C20" s="100"/>
      <c r="D20" s="100"/>
      <c r="E20" s="100"/>
      <c r="F20" s="286"/>
      <c r="G20" s="286"/>
      <c r="H20" s="284"/>
      <c r="I20" s="283"/>
    </row>
    <row r="21" spans="1:9" ht="12.75" customHeight="1">
      <c r="A21" s="270"/>
      <c r="B21" s="279"/>
      <c r="C21" s="121" t="e">
        <f>VLOOKUP(B21,'пр.взв.'!B7:D36,2,FALSE)</f>
        <v>#N/A</v>
      </c>
      <c r="D21" s="121" t="e">
        <f>VLOOKUP(C21,'пр.взв.'!C7:E36,2,FALSE)</f>
        <v>#N/A</v>
      </c>
      <c r="E21" s="121" t="e">
        <f>VLOOKUP(D21,'пр.взв.'!D7:F36,2,FALSE)</f>
        <v>#N/A</v>
      </c>
      <c r="F21" s="264"/>
      <c r="G21" s="264"/>
      <c r="H21" s="266"/>
      <c r="I21" s="262"/>
    </row>
    <row r="22" spans="1:9" ht="12.75">
      <c r="A22" s="270"/>
      <c r="B22" s="280"/>
      <c r="C22" s="100"/>
      <c r="D22" s="100"/>
      <c r="E22" s="100"/>
      <c r="F22" s="265"/>
      <c r="G22" s="265"/>
      <c r="H22" s="267"/>
      <c r="I22" s="263"/>
    </row>
    <row r="23" spans="1:9" ht="12.75" customHeight="1">
      <c r="A23" s="270"/>
      <c r="B23" s="280"/>
      <c r="C23" s="121" t="e">
        <f>VLOOKUP(B23,'пр.взв.'!B5:D38,2,FALSE)</f>
        <v>#N/A</v>
      </c>
      <c r="D23" s="121" t="e">
        <f>VLOOKUP(C23,'пр.взв.'!C5:E38,2,FALSE)</f>
        <v>#N/A</v>
      </c>
      <c r="E23" s="121" t="e">
        <f>VLOOKUP(D23,'пр.взв.'!D5:F38,2,FALSE)</f>
        <v>#N/A</v>
      </c>
      <c r="F23" s="265"/>
      <c r="G23" s="265"/>
      <c r="H23" s="267"/>
      <c r="I23" s="263"/>
    </row>
    <row r="24" spans="1:9" ht="13.5" thickBot="1">
      <c r="A24" s="270"/>
      <c r="B24" s="281"/>
      <c r="C24" s="100"/>
      <c r="D24" s="100"/>
      <c r="E24" s="100"/>
      <c r="F24" s="268"/>
      <c r="G24" s="268"/>
      <c r="H24" s="287"/>
      <c r="I24" s="288"/>
    </row>
    <row r="25" spans="1:9" ht="12.75" customHeight="1">
      <c r="A25" s="270"/>
      <c r="B25" s="279"/>
      <c r="C25" s="121" t="e">
        <f>VLOOKUP(B25,'пр.взв.'!B7:D40,2,FALSE)</f>
        <v>#N/A</v>
      </c>
      <c r="D25" s="121" t="e">
        <f>VLOOKUP(C25,'пр.взв.'!C7:E40,2,FALSE)</f>
        <v>#N/A</v>
      </c>
      <c r="E25" s="121" t="e">
        <f>VLOOKUP(D25,'пр.взв.'!D7:F40,2,FALSE)</f>
        <v>#N/A</v>
      </c>
      <c r="F25" s="264"/>
      <c r="G25" s="264"/>
      <c r="H25" s="266"/>
      <c r="I25" s="262"/>
    </row>
    <row r="26" spans="1:9" ht="12.75">
      <c r="A26" s="270"/>
      <c r="B26" s="280"/>
      <c r="C26" s="100"/>
      <c r="D26" s="100"/>
      <c r="E26" s="100"/>
      <c r="F26" s="265"/>
      <c r="G26" s="265"/>
      <c r="H26" s="267"/>
      <c r="I26" s="263"/>
    </row>
    <row r="27" spans="1:9" ht="12.75" customHeight="1">
      <c r="A27" s="270"/>
      <c r="B27" s="280"/>
      <c r="C27" s="121" t="e">
        <f>VLOOKUP(B27,'пр.взв.'!B5:D42,2,FALSE)</f>
        <v>#N/A</v>
      </c>
      <c r="D27" s="121" t="e">
        <f>VLOOKUP(C27,'пр.взв.'!C5:E42,2,FALSE)</f>
        <v>#N/A</v>
      </c>
      <c r="E27" s="121" t="e">
        <f>VLOOKUP(D27,'пр.взв.'!D5:F42,2,FALSE)</f>
        <v>#N/A</v>
      </c>
      <c r="F27" s="265"/>
      <c r="G27" s="265"/>
      <c r="H27" s="267"/>
      <c r="I27" s="263"/>
    </row>
    <row r="28" spans="1:9" ht="13.5" thickBot="1">
      <c r="A28" s="270"/>
      <c r="B28" s="281"/>
      <c r="C28" s="100"/>
      <c r="D28" s="100"/>
      <c r="E28" s="100"/>
      <c r="F28" s="268"/>
      <c r="G28" s="268"/>
      <c r="H28" s="287"/>
      <c r="I28" s="288"/>
    </row>
    <row r="29" spans="1:9" ht="12.75" customHeight="1">
      <c r="A29" s="270"/>
      <c r="B29" s="285"/>
      <c r="C29" s="121" t="e">
        <f>VLOOKUP(B29,'пр.взв.'!B7:D44,2,FALSE)</f>
        <v>#N/A</v>
      </c>
      <c r="D29" s="121" t="e">
        <f>VLOOKUP(C29,'пр.взв.'!C7:E44,2,FALSE)</f>
        <v>#N/A</v>
      </c>
      <c r="E29" s="121" t="e">
        <f>VLOOKUP(D29,'пр.взв.'!D7:F44,2,FALSE)</f>
        <v>#N/A</v>
      </c>
      <c r="F29" s="282"/>
      <c r="G29" s="282"/>
      <c r="H29" s="289"/>
      <c r="I29" s="290"/>
    </row>
    <row r="30" spans="1:9" ht="12.75">
      <c r="A30" s="270"/>
      <c r="B30" s="280"/>
      <c r="C30" s="100"/>
      <c r="D30" s="100"/>
      <c r="E30" s="100"/>
      <c r="F30" s="265"/>
      <c r="G30" s="265"/>
      <c r="H30" s="267"/>
      <c r="I30" s="263"/>
    </row>
    <row r="31" spans="1:9" ht="12.75" customHeight="1">
      <c r="A31" s="270"/>
      <c r="B31" s="280"/>
      <c r="C31" s="121" t="e">
        <f>VLOOKUP(B31,'пр.взв.'!B5:D46,2,FALSE)</f>
        <v>#N/A</v>
      </c>
      <c r="D31" s="121" t="e">
        <f>VLOOKUP(C31,'пр.взв.'!C5:E46,2,FALSE)</f>
        <v>#N/A</v>
      </c>
      <c r="E31" s="121" t="e">
        <f>VLOOKUP(D31,'пр.взв.'!D5:F46,2,FALSE)</f>
        <v>#N/A</v>
      </c>
      <c r="F31" s="265"/>
      <c r="G31" s="265"/>
      <c r="H31" s="267"/>
      <c r="I31" s="263"/>
    </row>
    <row r="32" spans="1:9" ht="13.5" thickBot="1">
      <c r="A32" s="270"/>
      <c r="B32" s="291"/>
      <c r="C32" s="100"/>
      <c r="D32" s="100"/>
      <c r="E32" s="100"/>
      <c r="F32" s="286"/>
      <c r="G32" s="286"/>
      <c r="H32" s="284"/>
      <c r="I32" s="283"/>
    </row>
    <row r="33" spans="1:9" ht="12.75" customHeight="1">
      <c r="A33" s="270"/>
      <c r="B33" s="279"/>
      <c r="C33" s="121" t="e">
        <f>VLOOKUP(B33,'пр.взв.'!B7:D48,2,FALSE)</f>
        <v>#N/A</v>
      </c>
      <c r="D33" s="121" t="e">
        <f>VLOOKUP(C33,'пр.взв.'!C7:E48,2,FALSE)</f>
        <v>#N/A</v>
      </c>
      <c r="E33" s="121" t="e">
        <f>VLOOKUP(D33,'пр.взв.'!D7:F48,2,FALSE)</f>
        <v>#N/A</v>
      </c>
      <c r="F33" s="264"/>
      <c r="G33" s="264"/>
      <c r="H33" s="266"/>
      <c r="I33" s="262"/>
    </row>
    <row r="34" spans="1:9" ht="12.75">
      <c r="A34" s="270"/>
      <c r="B34" s="280"/>
      <c r="C34" s="100"/>
      <c r="D34" s="100"/>
      <c r="E34" s="100"/>
      <c r="F34" s="265"/>
      <c r="G34" s="265"/>
      <c r="H34" s="267"/>
      <c r="I34" s="263"/>
    </row>
    <row r="35" spans="1:9" ht="12.75" customHeight="1">
      <c r="A35" s="270"/>
      <c r="B35" s="280"/>
      <c r="C35" s="121" t="e">
        <f>VLOOKUP(B35,'пр.взв.'!B5:D50,2,FALSE)</f>
        <v>#N/A</v>
      </c>
      <c r="D35" s="121" t="e">
        <f>VLOOKUP(C35,'пр.взв.'!C5:E50,2,FALSE)</f>
        <v>#N/A</v>
      </c>
      <c r="E35" s="121" t="e">
        <f>VLOOKUP(D35,'пр.взв.'!D5:F50,2,FALSE)</f>
        <v>#N/A</v>
      </c>
      <c r="F35" s="265"/>
      <c r="G35" s="265"/>
      <c r="H35" s="267"/>
      <c r="I35" s="263"/>
    </row>
    <row r="36" spans="1:9" ht="13.5" thickBot="1">
      <c r="A36" s="270"/>
      <c r="B36" s="281"/>
      <c r="C36" s="100"/>
      <c r="D36" s="100"/>
      <c r="E36" s="100"/>
      <c r="F36" s="268"/>
      <c r="G36" s="268"/>
      <c r="H36" s="287"/>
      <c r="I36" s="288"/>
    </row>
    <row r="37" spans="1:9" ht="12.75" customHeight="1">
      <c r="A37" s="270"/>
      <c r="B37" s="285"/>
      <c r="C37" s="121" t="e">
        <f>VLOOKUP(B37,'пр.взв.'!B7:D52,2,FALSE)</f>
        <v>#N/A</v>
      </c>
      <c r="D37" s="121" t="e">
        <f>VLOOKUP(C37,'пр.взв.'!C7:E52,2,FALSE)</f>
        <v>#N/A</v>
      </c>
      <c r="E37" s="121" t="e">
        <f>VLOOKUP(D37,'пр.взв.'!D7:F52,2,FALSE)</f>
        <v>#N/A</v>
      </c>
      <c r="F37" s="282"/>
      <c r="G37" s="282"/>
      <c r="H37" s="289"/>
      <c r="I37" s="290"/>
    </row>
    <row r="38" spans="1:9" ht="12.75">
      <c r="A38" s="270"/>
      <c r="B38" s="280"/>
      <c r="C38" s="100"/>
      <c r="D38" s="100"/>
      <c r="E38" s="100"/>
      <c r="F38" s="265"/>
      <c r="G38" s="265"/>
      <c r="H38" s="267"/>
      <c r="I38" s="263"/>
    </row>
    <row r="39" spans="1:9" ht="12.75" customHeight="1">
      <c r="A39" s="270"/>
      <c r="B39" s="280"/>
      <c r="C39" s="121" t="e">
        <f>VLOOKUP(B39,'пр.взв.'!B5:D54,2,FALSE)</f>
        <v>#N/A</v>
      </c>
      <c r="D39" s="121" t="e">
        <f>VLOOKUP(C39,'пр.взв.'!C5:E54,2,FALSE)</f>
        <v>#N/A</v>
      </c>
      <c r="E39" s="121" t="e">
        <f>VLOOKUP(D39,'пр.взв.'!D5:F54,2,FALSE)</f>
        <v>#N/A</v>
      </c>
      <c r="F39" s="265"/>
      <c r="G39" s="265"/>
      <c r="H39" s="267"/>
      <c r="I39" s="263"/>
    </row>
    <row r="40" spans="1:9" ht="13.5" thickBot="1">
      <c r="A40" s="270"/>
      <c r="B40" s="291"/>
      <c r="C40" s="100"/>
      <c r="D40" s="100"/>
      <c r="E40" s="100"/>
      <c r="F40" s="286"/>
      <c r="G40" s="286"/>
      <c r="H40" s="284"/>
      <c r="I40" s="283"/>
    </row>
    <row r="41" spans="1:9" ht="12.75" customHeight="1">
      <c r="A41" s="270"/>
      <c r="B41" s="279"/>
      <c r="C41" s="121" t="e">
        <f>VLOOKUP(B41,'пр.взв.'!B7:D56,2,FALSE)</f>
        <v>#N/A</v>
      </c>
      <c r="D41" s="121" t="e">
        <f>VLOOKUP(C41,'пр.взв.'!C7:E56,2,FALSE)</f>
        <v>#N/A</v>
      </c>
      <c r="E41" s="121" t="e">
        <f>VLOOKUP(D41,'пр.взв.'!D7:F56,2,FALSE)</f>
        <v>#N/A</v>
      </c>
      <c r="F41" s="264"/>
      <c r="G41" s="264"/>
      <c r="H41" s="266"/>
      <c r="I41" s="262"/>
    </row>
    <row r="42" spans="1:9" ht="12.75">
      <c r="A42" s="270"/>
      <c r="B42" s="280"/>
      <c r="C42" s="100"/>
      <c r="D42" s="100"/>
      <c r="E42" s="100"/>
      <c r="F42" s="265"/>
      <c r="G42" s="265"/>
      <c r="H42" s="267"/>
      <c r="I42" s="263"/>
    </row>
    <row r="43" spans="1:9" ht="12.75" customHeight="1">
      <c r="A43" s="270"/>
      <c r="B43" s="280"/>
      <c r="C43" s="121" t="e">
        <f>VLOOKUP(B43,'пр.взв.'!B5:D58,2,FALSE)</f>
        <v>#N/A</v>
      </c>
      <c r="D43" s="121" t="e">
        <f>VLOOKUP(C43,'пр.взв.'!C5:E58,2,FALSE)</f>
        <v>#N/A</v>
      </c>
      <c r="E43" s="121" t="e">
        <f>VLOOKUP(D43,'пр.взв.'!D5:F58,2,FALSE)</f>
        <v>#N/A</v>
      </c>
      <c r="F43" s="265"/>
      <c r="G43" s="265"/>
      <c r="H43" s="267"/>
      <c r="I43" s="263"/>
    </row>
    <row r="44" spans="1:9" ht="13.5" thickBot="1">
      <c r="A44" s="270"/>
      <c r="B44" s="281"/>
      <c r="C44" s="100"/>
      <c r="D44" s="100"/>
      <c r="E44" s="100"/>
      <c r="F44" s="268"/>
      <c r="G44" s="268"/>
      <c r="H44" s="287"/>
      <c r="I44" s="288"/>
    </row>
    <row r="45" spans="1:9" ht="12.75" customHeight="1">
      <c r="A45" s="270"/>
      <c r="B45" s="285"/>
      <c r="C45" s="121" t="e">
        <f>VLOOKUP(B45,'пр.взв.'!B7:D60,2,FALSE)</f>
        <v>#N/A</v>
      </c>
      <c r="D45" s="121" t="e">
        <f>VLOOKUP(C45,'пр.взв.'!C7:E60,2,FALSE)</f>
        <v>#N/A</v>
      </c>
      <c r="E45" s="121" t="e">
        <f>VLOOKUP(D45,'пр.взв.'!D7:F60,2,FALSE)</f>
        <v>#N/A</v>
      </c>
      <c r="F45" s="282"/>
      <c r="G45" s="282"/>
      <c r="H45" s="289"/>
      <c r="I45" s="290"/>
    </row>
    <row r="46" spans="1:9" ht="12.75">
      <c r="A46" s="270"/>
      <c r="B46" s="280"/>
      <c r="C46" s="100"/>
      <c r="D46" s="100"/>
      <c r="E46" s="100"/>
      <c r="F46" s="265"/>
      <c r="G46" s="265"/>
      <c r="H46" s="267"/>
      <c r="I46" s="263"/>
    </row>
    <row r="47" spans="1:9" ht="12.75" customHeight="1">
      <c r="A47" s="270"/>
      <c r="B47" s="280"/>
      <c r="C47" s="121" t="e">
        <f>VLOOKUP(B47,'пр.взв.'!B5:D62,2,FALSE)</f>
        <v>#N/A</v>
      </c>
      <c r="D47" s="121" t="e">
        <f>VLOOKUP(C47,'пр.взв.'!C5:E62,2,FALSE)</f>
        <v>#N/A</v>
      </c>
      <c r="E47" s="121" t="e">
        <f>VLOOKUP(D47,'пр.взв.'!D5:F62,2,FALSE)</f>
        <v>#N/A</v>
      </c>
      <c r="F47" s="265"/>
      <c r="G47" s="265"/>
      <c r="H47" s="267"/>
      <c r="I47" s="263"/>
    </row>
    <row r="48" spans="1:9" ht="13.5" thickBot="1">
      <c r="A48" s="270"/>
      <c r="B48" s="291"/>
      <c r="C48" s="100"/>
      <c r="D48" s="100"/>
      <c r="E48" s="100"/>
      <c r="F48" s="286"/>
      <c r="G48" s="286"/>
      <c r="H48" s="284"/>
      <c r="I48" s="283"/>
    </row>
    <row r="49" spans="1:9" ht="12.75" customHeight="1">
      <c r="A49" s="270"/>
      <c r="B49" s="279"/>
      <c r="C49" s="121" t="e">
        <f>VLOOKUP(B49,'пр.взв.'!B7:D64,2,FALSE)</f>
        <v>#N/A</v>
      </c>
      <c r="D49" s="121" t="e">
        <f>VLOOKUP(C49,'пр.взв.'!C7:E64,2,FALSE)</f>
        <v>#N/A</v>
      </c>
      <c r="E49" s="121" t="e">
        <f>VLOOKUP(D49,'пр.взв.'!D7:F64,2,FALSE)</f>
        <v>#N/A</v>
      </c>
      <c r="F49" s="264"/>
      <c r="G49" s="264"/>
      <c r="H49" s="266"/>
      <c r="I49" s="262"/>
    </row>
    <row r="50" spans="1:9" ht="12.75">
      <c r="A50" s="270"/>
      <c r="B50" s="280"/>
      <c r="C50" s="100"/>
      <c r="D50" s="100"/>
      <c r="E50" s="100"/>
      <c r="F50" s="265"/>
      <c r="G50" s="265"/>
      <c r="H50" s="267"/>
      <c r="I50" s="263"/>
    </row>
    <row r="51" spans="1:9" ht="12.75" customHeight="1">
      <c r="A51" s="270"/>
      <c r="B51" s="280"/>
      <c r="C51" s="121" t="e">
        <f>VLOOKUP(B51,'пр.взв.'!B5:D66,2,FALSE)</f>
        <v>#N/A</v>
      </c>
      <c r="D51" s="121" t="e">
        <f>VLOOKUP(C51,'пр.взв.'!C5:E66,2,FALSE)</f>
        <v>#N/A</v>
      </c>
      <c r="E51" s="121" t="e">
        <f>VLOOKUP(D51,'пр.взв.'!D5:F66,2,FALSE)</f>
        <v>#N/A</v>
      </c>
      <c r="F51" s="265"/>
      <c r="G51" s="265"/>
      <c r="H51" s="267"/>
      <c r="I51" s="263"/>
    </row>
    <row r="52" spans="1:9" ht="13.5" thickBot="1">
      <c r="A52" s="270"/>
      <c r="B52" s="281"/>
      <c r="C52" s="100"/>
      <c r="D52" s="100"/>
      <c r="E52" s="100"/>
      <c r="F52" s="268"/>
      <c r="G52" s="268"/>
      <c r="H52" s="287"/>
      <c r="I52" s="288"/>
    </row>
    <row r="53" spans="1:9" ht="12.75" customHeight="1">
      <c r="A53" s="270"/>
      <c r="B53" s="285"/>
      <c r="C53" s="121" t="e">
        <f>VLOOKUP(B53,'пр.взв.'!B7:D68,2,FALSE)</f>
        <v>#N/A</v>
      </c>
      <c r="D53" s="121" t="e">
        <f>VLOOKUP(C53,'пр.взв.'!C7:E68,2,FALSE)</f>
        <v>#N/A</v>
      </c>
      <c r="E53" s="121" t="e">
        <f>VLOOKUP(D53,'пр.взв.'!D7:F68,2,FALSE)</f>
        <v>#N/A</v>
      </c>
      <c r="F53" s="282"/>
      <c r="G53" s="282"/>
      <c r="H53" s="289"/>
      <c r="I53" s="290"/>
    </row>
    <row r="54" spans="1:9" ht="12.75">
      <c r="A54" s="270"/>
      <c r="B54" s="280"/>
      <c r="C54" s="100"/>
      <c r="D54" s="100"/>
      <c r="E54" s="100"/>
      <c r="F54" s="265"/>
      <c r="G54" s="265"/>
      <c r="H54" s="267"/>
      <c r="I54" s="263"/>
    </row>
    <row r="55" spans="1:9" ht="12.75" customHeight="1">
      <c r="A55" s="270"/>
      <c r="B55" s="280"/>
      <c r="C55" s="121" t="e">
        <f>VLOOKUP(B55,'пр.взв.'!B5:D70,2,FALSE)</f>
        <v>#N/A</v>
      </c>
      <c r="D55" s="121" t="e">
        <f>VLOOKUP(C55,'пр.взв.'!C5:E70,2,FALSE)</f>
        <v>#N/A</v>
      </c>
      <c r="E55" s="121" t="e">
        <f>VLOOKUP(D55,'пр.взв.'!D5:F70,2,FALSE)</f>
        <v>#N/A</v>
      </c>
      <c r="F55" s="265"/>
      <c r="G55" s="265"/>
      <c r="H55" s="267"/>
      <c r="I55" s="263"/>
    </row>
    <row r="56" spans="1:9" ht="13.5" thickBot="1">
      <c r="A56" s="270"/>
      <c r="B56" s="291"/>
      <c r="C56" s="100"/>
      <c r="D56" s="100"/>
      <c r="E56" s="100"/>
      <c r="F56" s="286"/>
      <c r="G56" s="286"/>
      <c r="H56" s="284"/>
      <c r="I56" s="283"/>
    </row>
    <row r="57" spans="1:9" ht="12.75" customHeight="1">
      <c r="A57" s="270"/>
      <c r="B57" s="279"/>
      <c r="C57" s="121" t="e">
        <f>VLOOKUP(B57,'пр.взв.'!B7:D72,2,FALSE)</f>
        <v>#N/A</v>
      </c>
      <c r="D57" s="121" t="e">
        <f>VLOOKUP(C57,'пр.взв.'!C7:E72,2,FALSE)</f>
        <v>#N/A</v>
      </c>
      <c r="E57" s="121" t="e">
        <f>VLOOKUP(D57,'пр.взв.'!D7:F72,2,FALSE)</f>
        <v>#N/A</v>
      </c>
      <c r="F57" s="292"/>
      <c r="G57" s="264"/>
      <c r="H57" s="266"/>
      <c r="I57" s="262"/>
    </row>
    <row r="58" spans="1:9" ht="12.75">
      <c r="A58" s="270"/>
      <c r="B58" s="280"/>
      <c r="C58" s="100"/>
      <c r="D58" s="100"/>
      <c r="E58" s="100"/>
      <c r="F58" s="293"/>
      <c r="G58" s="265"/>
      <c r="H58" s="267"/>
      <c r="I58" s="263"/>
    </row>
    <row r="59" spans="1:9" ht="12.75" customHeight="1">
      <c r="A59" s="270"/>
      <c r="B59" s="280"/>
      <c r="C59" s="121" t="e">
        <f>VLOOKUP(B59,'пр.взв.'!B5:D74,2,FALSE)</f>
        <v>#N/A</v>
      </c>
      <c r="D59" s="121" t="e">
        <f>VLOOKUP(C59,'пр.взв.'!C5:E74,2,FALSE)</f>
        <v>#N/A</v>
      </c>
      <c r="E59" s="121" t="e">
        <f>VLOOKUP(D59,'пр.взв.'!D5:F74,2,FALSE)</f>
        <v>#N/A</v>
      </c>
      <c r="F59" s="293"/>
      <c r="G59" s="265"/>
      <c r="H59" s="267"/>
      <c r="I59" s="263"/>
    </row>
    <row r="60" spans="1:9" ht="13.5" thickBot="1">
      <c r="A60" s="270"/>
      <c r="B60" s="281"/>
      <c r="C60" s="100"/>
      <c r="D60" s="100"/>
      <c r="E60" s="100"/>
      <c r="F60" s="294"/>
      <c r="G60" s="268"/>
      <c r="H60" s="287"/>
      <c r="I60" s="288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69" t="s">
        <v>38</v>
      </c>
      <c r="C63" s="269"/>
      <c r="D63" s="269"/>
      <c r="E63" s="269"/>
      <c r="F63" s="269"/>
      <c r="G63" s="269"/>
      <c r="H63" s="269"/>
      <c r="I63" s="269"/>
    </row>
    <row r="64" spans="1:9" ht="24.75" customHeight="1" thickBot="1">
      <c r="A64" s="79"/>
      <c r="B64" s="81"/>
      <c r="C64" s="81" t="s">
        <v>42</v>
      </c>
      <c r="D64" s="81"/>
      <c r="E64" s="81"/>
      <c r="F64" s="141" t="s">
        <v>39</v>
      </c>
      <c r="G64" s="141"/>
      <c r="H64" s="81"/>
      <c r="I64" s="81"/>
    </row>
    <row r="65" spans="1:9" ht="12.75" customHeight="1">
      <c r="A65" s="79"/>
      <c r="B65" s="271" t="s">
        <v>5</v>
      </c>
      <c r="C65" s="273" t="s">
        <v>6</v>
      </c>
      <c r="D65" s="275" t="s">
        <v>14</v>
      </c>
      <c r="E65" s="273" t="s">
        <v>15</v>
      </c>
      <c r="F65" s="273" t="s">
        <v>16</v>
      </c>
      <c r="G65" s="275" t="s">
        <v>40</v>
      </c>
      <c r="H65" s="273" t="s">
        <v>17</v>
      </c>
      <c r="I65" s="277" t="s">
        <v>18</v>
      </c>
    </row>
    <row r="66" spans="1:9" ht="13.5" thickBot="1">
      <c r="A66" s="79"/>
      <c r="B66" s="272"/>
      <c r="C66" s="274"/>
      <c r="D66" s="276"/>
      <c r="E66" s="274"/>
      <c r="F66" s="274"/>
      <c r="G66" s="276"/>
      <c r="H66" s="274"/>
      <c r="I66" s="278"/>
    </row>
    <row r="67" spans="1:9" ht="12.75" customHeight="1">
      <c r="A67" s="79"/>
      <c r="B67" s="279"/>
      <c r="C67" s="121" t="e">
        <f>VLOOKUP(B67,'пр.взв.'!B3:D82,2,FALSE)</f>
        <v>#N/A</v>
      </c>
      <c r="D67" s="121" t="e">
        <f>VLOOKUP(C67,'пр.взв.'!C3:E82,2,FALSE)</f>
        <v>#N/A</v>
      </c>
      <c r="E67" s="121" t="e">
        <f>VLOOKUP(D67,'пр.взв.'!D3:F82,2,FALSE)</f>
        <v>#N/A</v>
      </c>
      <c r="F67" s="264"/>
      <c r="G67" s="264"/>
      <c r="H67" s="266"/>
      <c r="I67" s="262"/>
    </row>
    <row r="68" spans="1:9" ht="12.75" customHeight="1">
      <c r="A68" s="79"/>
      <c r="B68" s="280"/>
      <c r="C68" s="100"/>
      <c r="D68" s="100"/>
      <c r="E68" s="100"/>
      <c r="F68" s="265"/>
      <c r="G68" s="265"/>
      <c r="H68" s="267"/>
      <c r="I68" s="263"/>
    </row>
    <row r="69" spans="1:9" ht="12.75" customHeight="1">
      <c r="A69" s="79"/>
      <c r="B69" s="280"/>
      <c r="C69" s="121" t="e">
        <f>VLOOKUP(B69,'пр.взв.'!B5:D84,2,FALSE)</f>
        <v>#N/A</v>
      </c>
      <c r="D69" s="121" t="e">
        <f>VLOOKUP(C69,'пр.взв.'!C5:E84,2,FALSE)</f>
        <v>#N/A</v>
      </c>
      <c r="E69" s="121" t="e">
        <f>VLOOKUP(D69,'пр.взв.'!D5:F84,2,FALSE)</f>
        <v>#N/A</v>
      </c>
      <c r="F69" s="265"/>
      <c r="G69" s="265"/>
      <c r="H69" s="267"/>
      <c r="I69" s="263"/>
    </row>
    <row r="70" spans="1:9" ht="13.5" customHeight="1" thickBot="1">
      <c r="A70" s="79"/>
      <c r="B70" s="281"/>
      <c r="C70" s="100"/>
      <c r="D70" s="100"/>
      <c r="E70" s="100"/>
      <c r="F70" s="268"/>
      <c r="G70" s="268"/>
      <c r="H70" s="287"/>
      <c r="I70" s="288"/>
    </row>
    <row r="71" spans="1:9" ht="12.75" customHeight="1">
      <c r="A71" s="79"/>
      <c r="B71" s="285"/>
      <c r="C71" s="121" t="e">
        <f>VLOOKUP(B71,'пр.взв.'!B7:D86,2,FALSE)</f>
        <v>#N/A</v>
      </c>
      <c r="D71" s="121" t="e">
        <f>VLOOKUP(C71,'пр.взв.'!C7:E86,2,FALSE)</f>
        <v>#N/A</v>
      </c>
      <c r="E71" s="121" t="e">
        <f>VLOOKUP(D71,'пр.взв.'!D7:F86,2,FALSE)</f>
        <v>#N/A</v>
      </c>
      <c r="F71" s="282"/>
      <c r="G71" s="282"/>
      <c r="H71" s="289"/>
      <c r="I71" s="290"/>
    </row>
    <row r="72" spans="1:9" ht="12.75" customHeight="1">
      <c r="A72" s="79"/>
      <c r="B72" s="280"/>
      <c r="C72" s="100"/>
      <c r="D72" s="100"/>
      <c r="E72" s="100"/>
      <c r="F72" s="265"/>
      <c r="G72" s="265"/>
      <c r="H72" s="267"/>
      <c r="I72" s="263"/>
    </row>
    <row r="73" spans="1:9" ht="12.75" customHeight="1">
      <c r="A73" s="79"/>
      <c r="B73" s="280"/>
      <c r="C73" s="121" t="e">
        <f>VLOOKUP(B73,'пр.взв.'!B5:D88,2,FALSE)</f>
        <v>#N/A</v>
      </c>
      <c r="D73" s="121" t="e">
        <f>VLOOKUP(C73,'пр.взв.'!C5:E88,2,FALSE)</f>
        <v>#N/A</v>
      </c>
      <c r="E73" s="121" t="e">
        <f>VLOOKUP(D73,'пр.взв.'!D5:F88,2,FALSE)</f>
        <v>#N/A</v>
      </c>
      <c r="F73" s="265"/>
      <c r="G73" s="265"/>
      <c r="H73" s="267"/>
      <c r="I73" s="263"/>
    </row>
    <row r="74" spans="1:9" ht="13.5" customHeight="1" thickBot="1">
      <c r="A74" s="79"/>
      <c r="B74" s="291"/>
      <c r="C74" s="100"/>
      <c r="D74" s="100"/>
      <c r="E74" s="100"/>
      <c r="F74" s="286"/>
      <c r="G74" s="286"/>
      <c r="H74" s="284"/>
      <c r="I74" s="283"/>
    </row>
    <row r="75" spans="1:9" ht="12.75" customHeight="1">
      <c r="A75" s="79"/>
      <c r="B75" s="279"/>
      <c r="C75" s="121" t="e">
        <f>VLOOKUP(B75,'пр.взв.'!B7:D90,2,FALSE)</f>
        <v>#N/A</v>
      </c>
      <c r="D75" s="121" t="e">
        <f>VLOOKUP(C75,'пр.взв.'!C7:E90,2,FALSE)</f>
        <v>#N/A</v>
      </c>
      <c r="E75" s="121" t="e">
        <f>VLOOKUP(D75,'пр.взв.'!D7:F90,2,FALSE)</f>
        <v>#N/A</v>
      </c>
      <c r="F75" s="264"/>
      <c r="G75" s="264"/>
      <c r="H75" s="266"/>
      <c r="I75" s="262"/>
    </row>
    <row r="76" spans="1:9" ht="12.75" customHeight="1">
      <c r="A76" s="79"/>
      <c r="B76" s="280"/>
      <c r="C76" s="100"/>
      <c r="D76" s="100"/>
      <c r="E76" s="100"/>
      <c r="F76" s="265"/>
      <c r="G76" s="265"/>
      <c r="H76" s="267"/>
      <c r="I76" s="263"/>
    </row>
    <row r="77" spans="1:9" ht="12.75" customHeight="1">
      <c r="A77" s="79"/>
      <c r="B77" s="280"/>
      <c r="C77" s="121" t="e">
        <f>VLOOKUP(B77,'пр.взв.'!B5:D92,2,FALSE)</f>
        <v>#N/A</v>
      </c>
      <c r="D77" s="121" t="e">
        <f>VLOOKUP(C77,'пр.взв.'!C5:E92,2,FALSE)</f>
        <v>#N/A</v>
      </c>
      <c r="E77" s="121" t="e">
        <f>VLOOKUP(D77,'пр.взв.'!D5:F92,2,FALSE)</f>
        <v>#N/A</v>
      </c>
      <c r="F77" s="265"/>
      <c r="G77" s="265"/>
      <c r="H77" s="267"/>
      <c r="I77" s="263"/>
    </row>
    <row r="78" spans="1:9" ht="13.5" customHeight="1" thickBot="1">
      <c r="A78" s="79"/>
      <c r="B78" s="281"/>
      <c r="C78" s="100"/>
      <c r="D78" s="100"/>
      <c r="E78" s="100"/>
      <c r="F78" s="268"/>
      <c r="G78" s="268"/>
      <c r="H78" s="287"/>
      <c r="I78" s="288"/>
    </row>
    <row r="79" spans="1:9" ht="12.75" customHeight="1">
      <c r="A79" s="79"/>
      <c r="B79" s="285"/>
      <c r="C79" s="121" t="e">
        <f>VLOOKUP(B79,'пр.взв.'!B7:D94,2,FALSE)</f>
        <v>#N/A</v>
      </c>
      <c r="D79" s="121" t="e">
        <f>VLOOKUP(C79,'пр.взв.'!C7:E94,2,FALSE)</f>
        <v>#N/A</v>
      </c>
      <c r="E79" s="121" t="e">
        <f>VLOOKUP(D79,'пр.взв.'!D7:F94,2,FALSE)</f>
        <v>#N/A</v>
      </c>
      <c r="F79" s="282"/>
      <c r="G79" s="282"/>
      <c r="H79" s="289"/>
      <c r="I79" s="290"/>
    </row>
    <row r="80" spans="1:9" ht="12.75" customHeight="1">
      <c r="A80" s="79"/>
      <c r="B80" s="280"/>
      <c r="C80" s="100"/>
      <c r="D80" s="100"/>
      <c r="E80" s="100"/>
      <c r="F80" s="265"/>
      <c r="G80" s="265"/>
      <c r="H80" s="267"/>
      <c r="I80" s="263"/>
    </row>
    <row r="81" spans="1:9" ht="12.75" customHeight="1">
      <c r="A81" s="79"/>
      <c r="B81" s="280"/>
      <c r="C81" s="121" t="e">
        <f>VLOOKUP(B81,'пр.взв.'!B5:D96,2,FALSE)</f>
        <v>#N/A</v>
      </c>
      <c r="D81" s="121" t="e">
        <f>VLOOKUP(C81,'пр.взв.'!C5:E96,2,FALSE)</f>
        <v>#N/A</v>
      </c>
      <c r="E81" s="121" t="e">
        <f>VLOOKUP(D81,'пр.взв.'!D5:F96,2,FALSE)</f>
        <v>#N/A</v>
      </c>
      <c r="F81" s="265"/>
      <c r="G81" s="265"/>
      <c r="H81" s="267"/>
      <c r="I81" s="263"/>
    </row>
    <row r="82" spans="1:9" ht="13.5" customHeight="1" thickBot="1">
      <c r="A82" s="79"/>
      <c r="B82" s="291"/>
      <c r="C82" s="100"/>
      <c r="D82" s="100"/>
      <c r="E82" s="100"/>
      <c r="F82" s="286"/>
      <c r="G82" s="286"/>
      <c r="H82" s="284"/>
      <c r="I82" s="283"/>
    </row>
    <row r="83" spans="1:9" ht="12.75" customHeight="1">
      <c r="A83" s="79"/>
      <c r="B83" s="279"/>
      <c r="C83" s="121" t="e">
        <f>VLOOKUP(B83,'пр.взв.'!B7:D98,2,FALSE)</f>
        <v>#N/A</v>
      </c>
      <c r="D83" s="121" t="e">
        <f>VLOOKUP(C83,'пр.взв.'!C7:E98,2,FALSE)</f>
        <v>#N/A</v>
      </c>
      <c r="E83" s="121" t="e">
        <f>VLOOKUP(D83,'пр.взв.'!D7:F98,2,FALSE)</f>
        <v>#N/A</v>
      </c>
      <c r="F83" s="264"/>
      <c r="G83" s="264"/>
      <c r="H83" s="266"/>
      <c r="I83" s="262"/>
    </row>
    <row r="84" spans="1:9" ht="12.75" customHeight="1">
      <c r="A84" s="79"/>
      <c r="B84" s="280"/>
      <c r="C84" s="100"/>
      <c r="D84" s="100"/>
      <c r="E84" s="100"/>
      <c r="F84" s="265"/>
      <c r="G84" s="265"/>
      <c r="H84" s="267"/>
      <c r="I84" s="263"/>
    </row>
    <row r="85" spans="1:9" ht="12.75" customHeight="1">
      <c r="A85" s="79"/>
      <c r="B85" s="280"/>
      <c r="C85" s="121" t="e">
        <f>VLOOKUP(B85,'пр.взв.'!B5:D100,2,FALSE)</f>
        <v>#N/A</v>
      </c>
      <c r="D85" s="121" t="e">
        <f>VLOOKUP(C85,'пр.взв.'!C5:E100,2,FALSE)</f>
        <v>#N/A</v>
      </c>
      <c r="E85" s="121" t="e">
        <f>VLOOKUP(D85,'пр.взв.'!D5:F100,2,FALSE)</f>
        <v>#N/A</v>
      </c>
      <c r="F85" s="265"/>
      <c r="G85" s="265"/>
      <c r="H85" s="267"/>
      <c r="I85" s="263"/>
    </row>
    <row r="86" spans="1:9" ht="13.5" customHeight="1" thickBot="1">
      <c r="A86" s="79"/>
      <c r="B86" s="281"/>
      <c r="C86" s="100"/>
      <c r="D86" s="100"/>
      <c r="E86" s="100"/>
      <c r="F86" s="268"/>
      <c r="G86" s="268"/>
      <c r="H86" s="287"/>
      <c r="I86" s="288"/>
    </row>
    <row r="87" spans="1:9" ht="12.75" customHeight="1">
      <c r="A87" s="79"/>
      <c r="B87" s="279"/>
      <c r="C87" s="121" t="e">
        <f>VLOOKUP(B87,'пр.взв.'!B7:D102,2,FALSE)</f>
        <v>#N/A</v>
      </c>
      <c r="D87" s="121" t="e">
        <f>VLOOKUP(C87,'пр.взв.'!C7:E102,2,FALSE)</f>
        <v>#N/A</v>
      </c>
      <c r="E87" s="121" t="e">
        <f>VLOOKUP(D87,'пр.взв.'!D7:F102,2,FALSE)</f>
        <v>#N/A</v>
      </c>
      <c r="F87" s="264"/>
      <c r="G87" s="264"/>
      <c r="H87" s="266"/>
      <c r="I87" s="262"/>
    </row>
    <row r="88" spans="1:9" ht="12.75" customHeight="1">
      <c r="A88" s="79"/>
      <c r="B88" s="280"/>
      <c r="C88" s="100"/>
      <c r="D88" s="100"/>
      <c r="E88" s="100"/>
      <c r="F88" s="265"/>
      <c r="G88" s="265"/>
      <c r="H88" s="267"/>
      <c r="I88" s="263"/>
    </row>
    <row r="89" spans="1:9" ht="12.75" customHeight="1">
      <c r="A89" s="79"/>
      <c r="B89" s="280"/>
      <c r="C89" s="121" t="e">
        <f>VLOOKUP(B89,'пр.взв.'!B5:D104,2,FALSE)</f>
        <v>#N/A</v>
      </c>
      <c r="D89" s="121" t="e">
        <f>VLOOKUP(C89,'пр.взв.'!C5:E104,2,FALSE)</f>
        <v>#N/A</v>
      </c>
      <c r="E89" s="121" t="e">
        <f>VLOOKUP(D89,'пр.взв.'!D5:F104,2,FALSE)</f>
        <v>#N/A</v>
      </c>
      <c r="F89" s="265"/>
      <c r="G89" s="265"/>
      <c r="H89" s="267"/>
      <c r="I89" s="263"/>
    </row>
    <row r="90" spans="1:9" ht="13.5" customHeight="1" thickBot="1">
      <c r="A90" s="79"/>
      <c r="B90" s="281"/>
      <c r="C90" s="100"/>
      <c r="D90" s="100"/>
      <c r="E90" s="100"/>
      <c r="F90" s="268"/>
      <c r="G90" s="268"/>
      <c r="H90" s="287"/>
      <c r="I90" s="288"/>
    </row>
    <row r="91" spans="1:9" ht="12.75" customHeight="1">
      <c r="A91" s="79"/>
      <c r="B91" s="285"/>
      <c r="C91" s="121" t="e">
        <f>VLOOKUP(B91,'пр.взв.'!B7:D106,2,FALSE)</f>
        <v>#N/A</v>
      </c>
      <c r="D91" s="121" t="e">
        <f>VLOOKUP(C91,'пр.взв.'!C7:E106,2,FALSE)</f>
        <v>#N/A</v>
      </c>
      <c r="E91" s="121" t="e">
        <f>VLOOKUP(D91,'пр.взв.'!D7:F106,2,FALSE)</f>
        <v>#N/A</v>
      </c>
      <c r="F91" s="282"/>
      <c r="G91" s="282"/>
      <c r="H91" s="289"/>
      <c r="I91" s="290"/>
    </row>
    <row r="92" spans="1:9" ht="12.75" customHeight="1">
      <c r="A92" s="79"/>
      <c r="B92" s="280"/>
      <c r="C92" s="100"/>
      <c r="D92" s="100"/>
      <c r="E92" s="100"/>
      <c r="F92" s="265"/>
      <c r="G92" s="265"/>
      <c r="H92" s="267"/>
      <c r="I92" s="263"/>
    </row>
    <row r="93" spans="1:9" ht="12.75" customHeight="1">
      <c r="A93" s="79"/>
      <c r="B93" s="280"/>
      <c r="C93" s="121" t="e">
        <f>VLOOKUP(B93,'пр.взв.'!B5:D108,2,FALSE)</f>
        <v>#N/A</v>
      </c>
      <c r="D93" s="121" t="e">
        <f>VLOOKUP(C93,'пр.взв.'!C5:E108,2,FALSE)</f>
        <v>#N/A</v>
      </c>
      <c r="E93" s="121" t="e">
        <f>VLOOKUP(D93,'пр.взв.'!D5:F108,2,FALSE)</f>
        <v>#N/A</v>
      </c>
      <c r="F93" s="265"/>
      <c r="G93" s="265"/>
      <c r="H93" s="267"/>
      <c r="I93" s="263"/>
    </row>
    <row r="94" spans="1:9" ht="13.5" customHeight="1" thickBot="1">
      <c r="A94" s="79"/>
      <c r="B94" s="291"/>
      <c r="C94" s="100"/>
      <c r="D94" s="100"/>
      <c r="E94" s="100"/>
      <c r="F94" s="286"/>
      <c r="G94" s="286"/>
      <c r="H94" s="284"/>
      <c r="I94" s="283"/>
    </row>
    <row r="95" spans="1:9" ht="12.75" customHeight="1">
      <c r="A95" s="79"/>
      <c r="B95" s="279"/>
      <c r="C95" s="121" t="e">
        <f>VLOOKUP(B95,'пр.взв.'!B7:D110,2,FALSE)</f>
        <v>#N/A</v>
      </c>
      <c r="D95" s="121" t="e">
        <f>VLOOKUP(C95,'пр.взв.'!C7:E110,2,FALSE)</f>
        <v>#N/A</v>
      </c>
      <c r="E95" s="121" t="e">
        <f>VLOOKUP(D95,'пр.взв.'!D7:F110,2,FALSE)</f>
        <v>#N/A</v>
      </c>
      <c r="F95" s="264"/>
      <c r="G95" s="264"/>
      <c r="H95" s="266"/>
      <c r="I95" s="262"/>
    </row>
    <row r="96" spans="1:9" ht="12.75" customHeight="1">
      <c r="A96" s="79"/>
      <c r="B96" s="280"/>
      <c r="C96" s="100"/>
      <c r="D96" s="100"/>
      <c r="E96" s="100"/>
      <c r="F96" s="265"/>
      <c r="G96" s="265"/>
      <c r="H96" s="267"/>
      <c r="I96" s="263"/>
    </row>
    <row r="97" spans="1:9" ht="12.75" customHeight="1">
      <c r="A97" s="79"/>
      <c r="B97" s="280"/>
      <c r="C97" s="121" t="e">
        <f>VLOOKUP(B97,'пр.взв.'!B5:D112,2,FALSE)</f>
        <v>#N/A</v>
      </c>
      <c r="D97" s="121" t="e">
        <f>VLOOKUP(C97,'пр.взв.'!C5:E112,2,FALSE)</f>
        <v>#N/A</v>
      </c>
      <c r="E97" s="121" t="e">
        <f>VLOOKUP(D97,'пр.взв.'!D5:F112,2,FALSE)</f>
        <v>#N/A</v>
      </c>
      <c r="F97" s="265"/>
      <c r="G97" s="265"/>
      <c r="H97" s="267"/>
      <c r="I97" s="263"/>
    </row>
    <row r="98" spans="1:9" ht="13.5" customHeight="1" thickBot="1">
      <c r="A98" s="79"/>
      <c r="B98" s="281"/>
      <c r="C98" s="100"/>
      <c r="D98" s="100"/>
      <c r="E98" s="100"/>
      <c r="F98" s="268"/>
      <c r="G98" s="268"/>
      <c r="H98" s="287"/>
      <c r="I98" s="288"/>
    </row>
    <row r="99" spans="1:9" ht="12.75" customHeight="1">
      <c r="A99" s="79"/>
      <c r="B99" s="285"/>
      <c r="C99" s="121" t="e">
        <f>VLOOKUP(B99,'пр.взв.'!B7:D114,2,FALSE)</f>
        <v>#N/A</v>
      </c>
      <c r="D99" s="121" t="e">
        <f>VLOOKUP(C99,'пр.взв.'!C7:E114,2,FALSE)</f>
        <v>#N/A</v>
      </c>
      <c r="E99" s="121" t="e">
        <f>VLOOKUP(D99,'пр.взв.'!D7:F114,2,FALSE)</f>
        <v>#N/A</v>
      </c>
      <c r="F99" s="282"/>
      <c r="G99" s="282"/>
      <c r="H99" s="289"/>
      <c r="I99" s="290"/>
    </row>
    <row r="100" spans="1:9" ht="12.75" customHeight="1">
      <c r="A100" s="79"/>
      <c r="B100" s="280"/>
      <c r="C100" s="100"/>
      <c r="D100" s="100"/>
      <c r="E100" s="100"/>
      <c r="F100" s="265"/>
      <c r="G100" s="265"/>
      <c r="H100" s="267"/>
      <c r="I100" s="263"/>
    </row>
    <row r="101" spans="1:9" ht="12.75" customHeight="1">
      <c r="A101" s="79"/>
      <c r="B101" s="280"/>
      <c r="C101" s="121" t="e">
        <f>VLOOKUP(B101,'пр.взв.'!B5:D116,2,FALSE)</f>
        <v>#N/A</v>
      </c>
      <c r="D101" s="121" t="e">
        <f>VLOOKUP(C101,'пр.взв.'!C5:E116,2,FALSE)</f>
        <v>#N/A</v>
      </c>
      <c r="E101" s="121" t="e">
        <f>VLOOKUP(D101,'пр.взв.'!D5:F116,2,FALSE)</f>
        <v>#N/A</v>
      </c>
      <c r="F101" s="265"/>
      <c r="G101" s="265"/>
      <c r="H101" s="267"/>
      <c r="I101" s="263"/>
    </row>
    <row r="102" spans="1:9" ht="13.5" customHeight="1" thickBot="1">
      <c r="A102" s="79"/>
      <c r="B102" s="291"/>
      <c r="C102" s="100"/>
      <c r="D102" s="100"/>
      <c r="E102" s="100"/>
      <c r="F102" s="286"/>
      <c r="G102" s="286"/>
      <c r="H102" s="284"/>
      <c r="I102" s="283"/>
    </row>
    <row r="103" spans="1:9" ht="12.75" customHeight="1">
      <c r="A103" s="79"/>
      <c r="B103" s="279"/>
      <c r="C103" s="121" t="e">
        <f>VLOOKUP(B103,'пр.взв.'!B7:D118,2,FALSE)</f>
        <v>#N/A</v>
      </c>
      <c r="D103" s="121" t="e">
        <f>VLOOKUP(C103,'пр.взв.'!C7:E118,2,FALSE)</f>
        <v>#N/A</v>
      </c>
      <c r="E103" s="121" t="e">
        <f>VLOOKUP(D103,'пр.взв.'!D7:F118,2,FALSE)</f>
        <v>#N/A</v>
      </c>
      <c r="F103" s="264"/>
      <c r="G103" s="264"/>
      <c r="H103" s="266"/>
      <c r="I103" s="262"/>
    </row>
    <row r="104" spans="1:9" ht="12.75" customHeight="1">
      <c r="A104" s="79"/>
      <c r="B104" s="280"/>
      <c r="C104" s="100"/>
      <c r="D104" s="100"/>
      <c r="E104" s="100"/>
      <c r="F104" s="265"/>
      <c r="G104" s="265"/>
      <c r="H104" s="267"/>
      <c r="I104" s="263"/>
    </row>
    <row r="105" spans="1:9" ht="12.75" customHeight="1">
      <c r="A105" s="79"/>
      <c r="B105" s="280"/>
      <c r="C105" s="121" t="e">
        <f>VLOOKUP(B105,'пр.взв.'!B5:D120,2,FALSE)</f>
        <v>#N/A</v>
      </c>
      <c r="D105" s="121" t="e">
        <f>VLOOKUP(C105,'пр.взв.'!C5:E120,2,FALSE)</f>
        <v>#N/A</v>
      </c>
      <c r="E105" s="121" t="e">
        <f>VLOOKUP(D105,'пр.взв.'!D5:F120,2,FALSE)</f>
        <v>#N/A</v>
      </c>
      <c r="F105" s="265"/>
      <c r="G105" s="265"/>
      <c r="H105" s="267"/>
      <c r="I105" s="263"/>
    </row>
    <row r="106" spans="1:9" ht="13.5" customHeight="1" thickBot="1">
      <c r="A106" s="79"/>
      <c r="B106" s="281"/>
      <c r="C106" s="100"/>
      <c r="D106" s="100"/>
      <c r="E106" s="100"/>
      <c r="F106" s="268"/>
      <c r="G106" s="268"/>
      <c r="H106" s="287"/>
      <c r="I106" s="288"/>
    </row>
    <row r="107" spans="1:9" ht="12.75" customHeight="1">
      <c r="A107" s="79"/>
      <c r="B107" s="285"/>
      <c r="C107" s="121" t="e">
        <f>VLOOKUP(B107,'пр.взв.'!B7:D122,2,FALSE)</f>
        <v>#N/A</v>
      </c>
      <c r="D107" s="121" t="e">
        <f>VLOOKUP(C107,'пр.взв.'!C7:E122,2,FALSE)</f>
        <v>#N/A</v>
      </c>
      <c r="E107" s="121" t="e">
        <f>VLOOKUP(D107,'пр.взв.'!D7:F122,2,FALSE)</f>
        <v>#N/A</v>
      </c>
      <c r="F107" s="282"/>
      <c r="G107" s="282"/>
      <c r="H107" s="289"/>
      <c r="I107" s="290"/>
    </row>
    <row r="108" spans="1:9" ht="12.75" customHeight="1">
      <c r="A108" s="79"/>
      <c r="B108" s="280"/>
      <c r="C108" s="100"/>
      <c r="D108" s="100"/>
      <c r="E108" s="100"/>
      <c r="F108" s="265"/>
      <c r="G108" s="265"/>
      <c r="H108" s="267"/>
      <c r="I108" s="263"/>
    </row>
    <row r="109" spans="1:9" ht="12.75" customHeight="1">
      <c r="A109" s="79"/>
      <c r="B109" s="280"/>
      <c r="C109" s="121" t="e">
        <f>VLOOKUP(B109,'пр.взв.'!B5:D124,2,FALSE)</f>
        <v>#N/A</v>
      </c>
      <c r="D109" s="121" t="e">
        <f>VLOOKUP(C109,'пр.взв.'!C5:E124,2,FALSE)</f>
        <v>#N/A</v>
      </c>
      <c r="E109" s="121" t="e">
        <f>VLOOKUP(D109,'пр.взв.'!D5:F124,2,FALSE)</f>
        <v>#N/A</v>
      </c>
      <c r="F109" s="265"/>
      <c r="G109" s="265"/>
      <c r="H109" s="267"/>
      <c r="I109" s="263"/>
    </row>
    <row r="110" spans="1:9" ht="13.5" customHeight="1" thickBot="1">
      <c r="A110" s="79"/>
      <c r="B110" s="291"/>
      <c r="C110" s="100"/>
      <c r="D110" s="100"/>
      <c r="E110" s="100"/>
      <c r="F110" s="286"/>
      <c r="G110" s="286"/>
      <c r="H110" s="284"/>
      <c r="I110" s="283"/>
    </row>
    <row r="111" spans="1:9" ht="12.75" customHeight="1">
      <c r="A111" s="79"/>
      <c r="B111" s="279"/>
      <c r="C111" s="121" t="e">
        <f>VLOOKUP(B111,'пр.взв.'!B7:D126,2,FALSE)</f>
        <v>#N/A</v>
      </c>
      <c r="D111" s="121" t="e">
        <f>VLOOKUP(C111,'пр.взв.'!C7:E126,2,FALSE)</f>
        <v>#N/A</v>
      </c>
      <c r="E111" s="121" t="e">
        <f>VLOOKUP(D111,'пр.взв.'!D7:F126,2,FALSE)</f>
        <v>#N/A</v>
      </c>
      <c r="F111" s="264"/>
      <c r="G111" s="264"/>
      <c r="H111" s="266"/>
      <c r="I111" s="262"/>
    </row>
    <row r="112" spans="1:9" ht="12.75" customHeight="1">
      <c r="A112" s="79"/>
      <c r="B112" s="280"/>
      <c r="C112" s="100"/>
      <c r="D112" s="100"/>
      <c r="E112" s="100"/>
      <c r="F112" s="265"/>
      <c r="G112" s="265"/>
      <c r="H112" s="267"/>
      <c r="I112" s="263"/>
    </row>
    <row r="113" spans="1:9" ht="12.75" customHeight="1">
      <c r="A113" s="79"/>
      <c r="B113" s="280"/>
      <c r="C113" s="121" t="e">
        <f>VLOOKUP(B113,'пр.взв.'!B5:D128,2,FALSE)</f>
        <v>#N/A</v>
      </c>
      <c r="D113" s="121" t="e">
        <f>VLOOKUP(C113,'пр.взв.'!C5:E128,2,FALSE)</f>
        <v>#N/A</v>
      </c>
      <c r="E113" s="121" t="e">
        <f>VLOOKUP(D113,'пр.взв.'!D5:F128,2,FALSE)</f>
        <v>#N/A</v>
      </c>
      <c r="F113" s="265"/>
      <c r="G113" s="265"/>
      <c r="H113" s="267"/>
      <c r="I113" s="263"/>
    </row>
    <row r="114" spans="1:9" ht="13.5" customHeight="1" thickBot="1">
      <c r="A114" s="79"/>
      <c r="B114" s="281"/>
      <c r="C114" s="100"/>
      <c r="D114" s="100"/>
      <c r="E114" s="100"/>
      <c r="F114" s="268"/>
      <c r="G114" s="268"/>
      <c r="H114" s="287"/>
      <c r="I114" s="288"/>
    </row>
    <row r="115" spans="1:9" ht="12.75" customHeight="1">
      <c r="A115" s="79"/>
      <c r="B115" s="285"/>
      <c r="C115" s="121" t="e">
        <f>VLOOKUP(B115,'пр.взв.'!B7:D130,2,FALSE)</f>
        <v>#N/A</v>
      </c>
      <c r="D115" s="121" t="e">
        <f>VLOOKUP(C115,'пр.взв.'!C7:E130,2,FALSE)</f>
        <v>#N/A</v>
      </c>
      <c r="E115" s="121" t="e">
        <f>VLOOKUP(D115,'пр.взв.'!D7:F130,2,FALSE)</f>
        <v>#N/A</v>
      </c>
      <c r="F115" s="282"/>
      <c r="G115" s="282"/>
      <c r="H115" s="289"/>
      <c r="I115" s="290"/>
    </row>
    <row r="116" spans="1:9" ht="12.75" customHeight="1">
      <c r="A116" s="79"/>
      <c r="B116" s="280"/>
      <c r="C116" s="100"/>
      <c r="D116" s="100"/>
      <c r="E116" s="100"/>
      <c r="F116" s="265"/>
      <c r="G116" s="265"/>
      <c r="H116" s="267"/>
      <c r="I116" s="263"/>
    </row>
    <row r="117" spans="1:9" ht="12.75" customHeight="1">
      <c r="A117" s="79"/>
      <c r="B117" s="280"/>
      <c r="C117" s="121" t="e">
        <f>VLOOKUP(B117,'пр.взв.'!B5:D132,2,FALSE)</f>
        <v>#N/A</v>
      </c>
      <c r="D117" s="121" t="e">
        <f>VLOOKUP(C117,'пр.взв.'!C5:E132,2,FALSE)</f>
        <v>#N/A</v>
      </c>
      <c r="E117" s="121" t="e">
        <f>VLOOKUP(D117,'пр.взв.'!D5:F132,2,FALSE)</f>
        <v>#N/A</v>
      </c>
      <c r="F117" s="265"/>
      <c r="G117" s="265"/>
      <c r="H117" s="267"/>
      <c r="I117" s="263"/>
    </row>
    <row r="118" spans="1:9" ht="13.5" customHeight="1" thickBot="1">
      <c r="A118" s="79"/>
      <c r="B118" s="291"/>
      <c r="C118" s="100"/>
      <c r="D118" s="100"/>
      <c r="E118" s="100"/>
      <c r="F118" s="286"/>
      <c r="G118" s="286"/>
      <c r="H118" s="284"/>
      <c r="I118" s="283"/>
    </row>
    <row r="119" spans="1:9" ht="12.75" customHeight="1">
      <c r="A119" s="79"/>
      <c r="B119" s="279"/>
      <c r="C119" s="121" t="e">
        <f>VLOOKUP(B119,'пр.взв.'!B7:D134,2,FALSE)</f>
        <v>#N/A</v>
      </c>
      <c r="D119" s="121" t="e">
        <f>VLOOKUP(C119,'пр.взв.'!C7:E134,2,FALSE)</f>
        <v>#N/A</v>
      </c>
      <c r="E119" s="121" t="e">
        <f>VLOOKUP(D119,'пр.взв.'!D7:F134,2,FALSE)</f>
        <v>#N/A</v>
      </c>
      <c r="F119" s="292"/>
      <c r="G119" s="264"/>
      <c r="H119" s="266"/>
      <c r="I119" s="262"/>
    </row>
    <row r="120" spans="1:9" ht="12.75" customHeight="1">
      <c r="A120" s="79"/>
      <c r="B120" s="280"/>
      <c r="C120" s="100"/>
      <c r="D120" s="100"/>
      <c r="E120" s="100"/>
      <c r="F120" s="293"/>
      <c r="G120" s="265"/>
      <c r="H120" s="267"/>
      <c r="I120" s="263"/>
    </row>
    <row r="121" spans="1:9" ht="12.75" customHeight="1">
      <c r="A121" s="79"/>
      <c r="B121" s="280"/>
      <c r="C121" s="121" t="e">
        <f>VLOOKUP(B121,'пр.взв.'!B5:D136,2,FALSE)</f>
        <v>#N/A</v>
      </c>
      <c r="D121" s="121" t="e">
        <f>VLOOKUP(C121,'пр.взв.'!C5:E136,2,FALSE)</f>
        <v>#N/A</v>
      </c>
      <c r="E121" s="121" t="e">
        <f>VLOOKUP(D121,'пр.взв.'!D5:F136,2,FALSE)</f>
        <v>#N/A</v>
      </c>
      <c r="F121" s="293"/>
      <c r="G121" s="265"/>
      <c r="H121" s="267"/>
      <c r="I121" s="263"/>
    </row>
    <row r="122" spans="1:9" ht="13.5" customHeight="1" thickBot="1">
      <c r="A122" s="79"/>
      <c r="B122" s="281"/>
      <c r="C122" s="100"/>
      <c r="D122" s="100"/>
      <c r="E122" s="100"/>
      <c r="F122" s="294"/>
      <c r="G122" s="268"/>
      <c r="H122" s="287"/>
      <c r="I122" s="288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B121:B122"/>
    <mergeCell ref="C121:C122"/>
    <mergeCell ref="D121:D122"/>
    <mergeCell ref="E121:E122"/>
    <mergeCell ref="H115:H116"/>
    <mergeCell ref="I115:I116"/>
    <mergeCell ref="F121:F122"/>
    <mergeCell ref="G121:G122"/>
    <mergeCell ref="H117:H118"/>
    <mergeCell ref="I117:I118"/>
    <mergeCell ref="H121:H122"/>
    <mergeCell ref="I121:I122"/>
    <mergeCell ref="F117:F118"/>
    <mergeCell ref="G117:G118"/>
    <mergeCell ref="H119:H120"/>
    <mergeCell ref="I119:I120"/>
    <mergeCell ref="F119:F120"/>
    <mergeCell ref="G119:G120"/>
    <mergeCell ref="B113:B114"/>
    <mergeCell ref="C113:C114"/>
    <mergeCell ref="B117:B118"/>
    <mergeCell ref="C117:C118"/>
    <mergeCell ref="B115:B116"/>
    <mergeCell ref="C115:C116"/>
    <mergeCell ref="F115:F116"/>
    <mergeCell ref="G115:G116"/>
    <mergeCell ref="D115:D116"/>
    <mergeCell ref="E115:E116"/>
    <mergeCell ref="B119:B120"/>
    <mergeCell ref="C119:C120"/>
    <mergeCell ref="D119:D120"/>
    <mergeCell ref="E119:E120"/>
    <mergeCell ref="D117:D118"/>
    <mergeCell ref="E117:E118"/>
    <mergeCell ref="D113:D114"/>
    <mergeCell ref="E113:E114"/>
    <mergeCell ref="F113:F114"/>
    <mergeCell ref="G113:G114"/>
    <mergeCell ref="H113:H114"/>
    <mergeCell ref="I113:I114"/>
    <mergeCell ref="F109:F110"/>
    <mergeCell ref="G109:G110"/>
    <mergeCell ref="H109:H110"/>
    <mergeCell ref="I109:I110"/>
    <mergeCell ref="H111:H112"/>
    <mergeCell ref="I111:I112"/>
    <mergeCell ref="F111:F112"/>
    <mergeCell ref="G111:G112"/>
    <mergeCell ref="B111:B112"/>
    <mergeCell ref="C111:C112"/>
    <mergeCell ref="D111:D112"/>
    <mergeCell ref="E111:E112"/>
    <mergeCell ref="B105:B106"/>
    <mergeCell ref="C105:C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7:F108"/>
    <mergeCell ref="G107:G108"/>
    <mergeCell ref="H101:H102"/>
    <mergeCell ref="I101:I102"/>
    <mergeCell ref="H105:H106"/>
    <mergeCell ref="I105:I106"/>
    <mergeCell ref="H103:H104"/>
    <mergeCell ref="I103:I104"/>
    <mergeCell ref="D105:D106"/>
    <mergeCell ref="E105:E106"/>
    <mergeCell ref="F105:F106"/>
    <mergeCell ref="G105:G106"/>
    <mergeCell ref="F101:F102"/>
    <mergeCell ref="G101:G102"/>
    <mergeCell ref="F103:F104"/>
    <mergeCell ref="G103:G104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99:F100"/>
    <mergeCell ref="G99:G100"/>
    <mergeCell ref="D97:D98"/>
    <mergeCell ref="E97:E98"/>
    <mergeCell ref="F97:F98"/>
    <mergeCell ref="G97:G98"/>
    <mergeCell ref="H97:H98"/>
    <mergeCell ref="I97:I98"/>
    <mergeCell ref="F93:F94"/>
    <mergeCell ref="G93:G94"/>
    <mergeCell ref="H93:H94"/>
    <mergeCell ref="I93:I94"/>
    <mergeCell ref="H95:H96"/>
    <mergeCell ref="I95:I96"/>
    <mergeCell ref="F95:F96"/>
    <mergeCell ref="G95:G96"/>
    <mergeCell ref="B95:B96"/>
    <mergeCell ref="C95:C96"/>
    <mergeCell ref="D95:D96"/>
    <mergeCell ref="E95:E96"/>
    <mergeCell ref="B89:B90"/>
    <mergeCell ref="C89:C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1:F92"/>
    <mergeCell ref="G91:G92"/>
    <mergeCell ref="H85:H86"/>
    <mergeCell ref="I85:I86"/>
    <mergeCell ref="H89:H90"/>
    <mergeCell ref="I89:I90"/>
    <mergeCell ref="H87:H88"/>
    <mergeCell ref="I87:I88"/>
    <mergeCell ref="D89:D90"/>
    <mergeCell ref="E89:E90"/>
    <mergeCell ref="F89:F90"/>
    <mergeCell ref="G89:G90"/>
    <mergeCell ref="F85:F86"/>
    <mergeCell ref="G85:G86"/>
    <mergeCell ref="F87:F88"/>
    <mergeCell ref="G87:G88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3:F84"/>
    <mergeCell ref="G83:G84"/>
    <mergeCell ref="D81:D82"/>
    <mergeCell ref="E81:E82"/>
    <mergeCell ref="F81:F82"/>
    <mergeCell ref="G81:G82"/>
    <mergeCell ref="H81:H82"/>
    <mergeCell ref="I81:I82"/>
    <mergeCell ref="F77:F78"/>
    <mergeCell ref="G77:G78"/>
    <mergeCell ref="H77:H78"/>
    <mergeCell ref="I77:I78"/>
    <mergeCell ref="H79:H80"/>
    <mergeCell ref="I79:I80"/>
    <mergeCell ref="F79:F80"/>
    <mergeCell ref="G79:G80"/>
    <mergeCell ref="B79:B80"/>
    <mergeCell ref="C79:C80"/>
    <mergeCell ref="D79:D80"/>
    <mergeCell ref="E79:E80"/>
    <mergeCell ref="B73:B74"/>
    <mergeCell ref="C73:C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5:F76"/>
    <mergeCell ref="G75:G76"/>
    <mergeCell ref="D73:D74"/>
    <mergeCell ref="E73:E74"/>
    <mergeCell ref="F73:F74"/>
    <mergeCell ref="G73:G74"/>
    <mergeCell ref="H73:H74"/>
    <mergeCell ref="I73:I74"/>
    <mergeCell ref="H71:H72"/>
    <mergeCell ref="I71:I72"/>
    <mergeCell ref="F71:F72"/>
    <mergeCell ref="G71:G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C15:C16"/>
    <mergeCell ref="D15:D16"/>
    <mergeCell ref="F17:F18"/>
    <mergeCell ref="G17:G18"/>
    <mergeCell ref="H17:H18"/>
    <mergeCell ref="A17:A18"/>
    <mergeCell ref="B17:B18"/>
    <mergeCell ref="C17:C18"/>
    <mergeCell ref="D17:D18"/>
    <mergeCell ref="E13:E14"/>
    <mergeCell ref="E15:E16"/>
    <mergeCell ref="F15:F16"/>
    <mergeCell ref="A13:A14"/>
    <mergeCell ref="B13:B14"/>
    <mergeCell ref="C13:C14"/>
    <mergeCell ref="D13:D14"/>
    <mergeCell ref="F13:F14"/>
    <mergeCell ref="A15:A16"/>
    <mergeCell ref="B15:B16"/>
    <mergeCell ref="A11:A12"/>
    <mergeCell ref="B11:B12"/>
    <mergeCell ref="C11:C12"/>
    <mergeCell ref="D11:D12"/>
    <mergeCell ref="F11:F12"/>
    <mergeCell ref="H7:H8"/>
    <mergeCell ref="I7:I8"/>
    <mergeCell ref="H9:H10"/>
    <mergeCell ref="I9:I10"/>
    <mergeCell ref="A9:A10"/>
    <mergeCell ref="B9:B10"/>
    <mergeCell ref="C9:C10"/>
    <mergeCell ref="D9:D10"/>
    <mergeCell ref="I13:I14"/>
    <mergeCell ref="E9:E10"/>
    <mergeCell ref="F9:F10"/>
    <mergeCell ref="G9:G10"/>
    <mergeCell ref="I11:I12"/>
    <mergeCell ref="G13:G14"/>
    <mergeCell ref="H13:H14"/>
    <mergeCell ref="H11:H12"/>
    <mergeCell ref="G11:G12"/>
    <mergeCell ref="E11:E12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2010-04-23T14:25:34Z</cp:lastPrinted>
  <dcterms:created xsi:type="dcterms:W3CDTF">1996-10-08T23:32:33Z</dcterms:created>
  <dcterms:modified xsi:type="dcterms:W3CDTF">2010-04-23T14:25:39Z</dcterms:modified>
  <cp:category/>
  <cp:version/>
  <cp:contentType/>
  <cp:contentStatus/>
</cp:coreProperties>
</file>