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431" windowWidth="9720" windowHeight="7320" activeTab="1"/>
  </bookViews>
  <sheets>
    <sheet name="Наградной лист" sheetId="1" r:id="rId1"/>
    <sheet name="пр.хода" sheetId="2" r:id="rId2"/>
    <sheet name="круги" sheetId="3" r:id="rId3"/>
    <sheet name="П-Ф ФИНАЛ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<sst xmlns="http://schemas.openxmlformats.org/spreadsheetml/2006/main" count="362" uniqueCount="117">
  <si>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</si>
  <si>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</si>
  <si>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</si>
  <si>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</si>
  <si>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</si>
  <si>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</si>
  <si>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</si>
  <si>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</si>
  <si>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</si>
  <si>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</si>
  <si>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</si>
  <si>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</si>
  <si>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</si>
  <si>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</si>
  <si>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</si>
  <si>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</si>
  <si>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</si>
  <si>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</si>
  <si>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</si>
  <si>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</si>
  <si>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</si>
  <si>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</si>
  <si>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</si>
  <si>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</si>
  <si>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</si>
  <si>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</si>
  <si>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</si>
  <si>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</si>
  <si>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</si>
  <si>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</si>
  <si>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</si>
  <si>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</si>
  <si>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</si>
  <si>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</si>
  <si>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</si>
  <si>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</si>
  <si>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</si>
  <si>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</si>
  <si>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</si>
  <si>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</si>
  <si>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</si>
  <si>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в.к.       48           кг.</t>
  </si>
  <si>
    <t>РУБЕЛЬ Полина Валентиновна</t>
  </si>
  <si>
    <t>28.06.86 мсмк</t>
  </si>
  <si>
    <t>ДВФО Приморский Владивосток УФК и С</t>
  </si>
  <si>
    <t>000617    0505224671</t>
  </si>
  <si>
    <t>Леонтьев ЮА Фалеева ОА</t>
  </si>
  <si>
    <t>БОНДАРЕВА Елена Борисовна</t>
  </si>
  <si>
    <t>07.06.85 змс</t>
  </si>
  <si>
    <t xml:space="preserve">МОСКВА  С-70 Д </t>
  </si>
  <si>
    <t>000527  2205647057</t>
  </si>
  <si>
    <t xml:space="preserve">Береснев СН Ханбабаев РК </t>
  </si>
  <si>
    <t>БОРИСОВА Зинаида Петровна</t>
  </si>
  <si>
    <t>28.08.82 мсмк</t>
  </si>
  <si>
    <t>ЦФО Бррянская Брянск ЛОК</t>
  </si>
  <si>
    <t>000602   1502809458.</t>
  </si>
  <si>
    <t>ПАК Елена Игоревна</t>
  </si>
  <si>
    <t>10.03.80 мс</t>
  </si>
  <si>
    <t>ЦФО Тульская Тула РССС</t>
  </si>
  <si>
    <t>000630  7002670416</t>
  </si>
  <si>
    <t>ХМЕЛЕВА Евгения Павловна</t>
  </si>
  <si>
    <t>СЗФО Псковская Пушк.Горы РССС</t>
  </si>
  <si>
    <t>001394 3805824435</t>
  </si>
  <si>
    <t>Хмелев ПИ Петрорв АБ</t>
  </si>
  <si>
    <t>КУЛИНА Екатерина Михайловна</t>
  </si>
  <si>
    <t>12.09.88 мс</t>
  </si>
  <si>
    <t>001393    0508544316</t>
  </si>
  <si>
    <t>ФЕДОРОВА Ксения Михайловна</t>
  </si>
  <si>
    <t>14.04.85 мс</t>
  </si>
  <si>
    <t>С.Петербург ПР</t>
  </si>
  <si>
    <t>000421  4704973932.</t>
  </si>
  <si>
    <t>Еремина ЕП Еремин АИ</t>
  </si>
  <si>
    <t>ШАЙДУРОВА Олеся Сергеевна</t>
  </si>
  <si>
    <t>18.09.89 мс</t>
  </si>
  <si>
    <t>ПФО Пермский Лысьва  МО</t>
  </si>
  <si>
    <t>Тужин ВЧ Угольников ВА</t>
  </si>
  <si>
    <t>КОЛОДЯЖНАЯ Виктория Юрьевна</t>
  </si>
  <si>
    <t>19.05.85 мс</t>
  </si>
  <si>
    <t>ЦФО Калужская Калуга МО</t>
  </si>
  <si>
    <t>000279   2805594167.</t>
  </si>
  <si>
    <t>Кутьтин ВГ Шульга ГВ</t>
  </si>
  <si>
    <t>МОЛЧАНОВА Мария Владимировна</t>
  </si>
  <si>
    <t>24.01.88 мсмк</t>
  </si>
  <si>
    <t>ПФО Пермский Краснокамск Д</t>
  </si>
  <si>
    <t>Мухаметшин РГ</t>
  </si>
  <si>
    <t>КРИВОЩЕКОВА Наталья Леонидовна</t>
  </si>
  <si>
    <t>07.06.82 мс</t>
  </si>
  <si>
    <t>ПФО Пермский Пермь Д</t>
  </si>
  <si>
    <t>Брулетова ЛА</t>
  </si>
  <si>
    <t>ИВАНОВА Елена Геннадьнвна</t>
  </si>
  <si>
    <t>15.05.87 кмс</t>
  </si>
  <si>
    <t>СЗФО Псковская Псков МО</t>
  </si>
  <si>
    <t>008995   5806893724</t>
  </si>
  <si>
    <t>ГИНИЯТУЛЛИНА Люция Фаритовна</t>
  </si>
  <si>
    <t>28.04.81 мсмк</t>
  </si>
  <si>
    <t>УФО ХМАО-Югра Излучинск МО</t>
  </si>
  <si>
    <t>000612   67042587568.</t>
  </si>
  <si>
    <t>000893 5709481493</t>
  </si>
  <si>
    <t>000532 5707185648.</t>
  </si>
  <si>
    <t>000615  4802098297.</t>
  </si>
  <si>
    <t xml:space="preserve"> Кацанашвили ОМ </t>
  </si>
  <si>
    <t>Моисеев ИВ Теслин ДГ</t>
  </si>
  <si>
    <t>Алекминский ДС</t>
  </si>
  <si>
    <t>СидякинЕВ</t>
  </si>
  <si>
    <t>23.03.86 мс</t>
  </si>
  <si>
    <t>1'38''</t>
  </si>
  <si>
    <t>2'1''</t>
  </si>
  <si>
    <t>ВСТРЕЧА 2</t>
  </si>
  <si>
    <t>3/0</t>
  </si>
  <si>
    <t>4/0</t>
  </si>
  <si>
    <t>1</t>
  </si>
  <si>
    <t>2</t>
  </si>
  <si>
    <t>3</t>
  </si>
  <si>
    <t>5-6</t>
  </si>
  <si>
    <t>13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</si>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</sst>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0" borderId="19" xfId="15" applyNumberFormat="1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24" xfId="15" applyNumberFormat="1" applyFont="1" applyFill="1" applyBorder="1" applyAlignment="1" applyProtection="1">
      <alignment horizontal="center" vertical="center" wrapText="1"/>
      <protection/>
    </xf>
    <xf numFmtId="0" fontId="12" fillId="0" borderId="2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6" xfId="15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7" xfId="15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8" fillId="0" borderId="32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2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9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6" fillId="0" borderId="33" xfId="15" applyNumberFormat="1" applyFont="1" applyBorder="1" applyAlignment="1">
      <alignment horizontal="center"/>
    </xf>
    <xf numFmtId="0" fontId="6" fillId="2" borderId="33" xfId="0" applyNumberFormat="1" applyFont="1" applyFill="1" applyBorder="1" applyAlignment="1">
      <alignment horizontal="center"/>
    </xf>
    <xf numFmtId="0" fontId="3" fillId="0" borderId="33" xfId="15" applyNumberFormat="1" applyFont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0" borderId="34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6" fillId="2" borderId="26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15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15" applyNumberFormat="1" applyFont="1" applyAlignment="1">
      <alignment/>
    </xf>
    <xf numFmtId="0" fontId="5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6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15" fillId="3" borderId="40" xfId="15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2" xfId="15" applyFont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20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3" fillId="0" borderId="12" xfId="15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left" vertical="center" wrapText="1"/>
    </xf>
    <xf numFmtId="0" fontId="3" fillId="0" borderId="57" xfId="15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3" fillId="0" borderId="51" xfId="15" applyNumberFormat="1" applyFont="1" applyBorder="1" applyAlignment="1">
      <alignment horizontal="left" vertical="center" wrapText="1"/>
    </xf>
    <xf numFmtId="0" fontId="3" fillId="0" borderId="56" xfId="15" applyNumberFormat="1" applyFont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3" xfId="15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0" fillId="0" borderId="63" xfId="15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1" fillId="0" borderId="65" xfId="15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8" xfId="15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11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8" xfId="15" applyFont="1" applyBorder="1" applyAlignment="1">
      <alignment horizontal="left" vertical="center" wrapText="1"/>
    </xf>
    <xf numFmtId="0" fontId="0" fillId="0" borderId="14" xfId="15" applyFont="1" applyBorder="1" applyAlignment="1">
      <alignment horizontal="left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6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6" borderId="40" xfId="15" applyNumberFormat="1" applyFont="1" applyFill="1" applyBorder="1" applyAlignment="1" applyProtection="1">
      <alignment horizontal="center" vertical="center" wrapText="1"/>
      <protection/>
    </xf>
    <xf numFmtId="0" fontId="17" fillId="6" borderId="41" xfId="15" applyNumberFormat="1" applyFont="1" applyFill="1" applyBorder="1" applyAlignment="1" applyProtection="1">
      <alignment horizontal="center" vertical="center" wrapText="1"/>
      <protection/>
    </xf>
    <xf numFmtId="0" fontId="17" fillId="6" borderId="42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140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80" t="s">
        <v>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2" ht="10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K2" s="134"/>
      <c r="L2" s="134"/>
      <c r="M2" s="134"/>
      <c r="N2" s="134"/>
      <c r="O2" s="134"/>
      <c r="P2" s="134"/>
      <c r="Q2" s="49"/>
      <c r="R2" s="51"/>
      <c r="S2" s="51"/>
      <c r="T2" s="51"/>
      <c r="U2" s="22"/>
      <c r="V2" s="22"/>
    </row>
    <row r="3" spans="1:22" ht="21.75" customHeight="1" thickBot="1">
      <c r="A3" s="17"/>
      <c r="B3" s="126" t="s">
        <v>36</v>
      </c>
      <c r="C3" s="126"/>
      <c r="D3" s="126"/>
      <c r="E3" s="126"/>
      <c r="F3" s="126"/>
      <c r="G3" s="126"/>
      <c r="H3" s="126"/>
      <c r="I3" s="126"/>
      <c r="K3" s="253" t="str">
        <f>HYPERLINK('[1]реквизиты'!$A$2)</f>
        <v>Чемпионат России по САМБО среди женщин</v>
      </c>
      <c r="L3" s="254"/>
      <c r="M3" s="254"/>
      <c r="N3" s="254"/>
      <c r="O3" s="254"/>
      <c r="P3" s="254"/>
      <c r="Q3" s="254"/>
      <c r="R3" s="254"/>
      <c r="S3" s="254"/>
      <c r="T3" s="255"/>
      <c r="U3" s="22"/>
      <c r="V3" s="22"/>
    </row>
    <row r="4" spans="2:22" ht="8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2"/>
      <c r="S4" s="52"/>
      <c r="T4" s="52"/>
      <c r="U4" s="22"/>
      <c r="V4" s="22"/>
    </row>
    <row r="5" spans="1:22" ht="22.5" customHeight="1" thickBot="1">
      <c r="A5" s="50" t="s">
        <v>7</v>
      </c>
      <c r="B5" s="127" t="str">
        <f>HYPERLINK('[1]реквизиты'!$A$3)</f>
        <v>23-27 июня 2010 г.                  г. Кстово</v>
      </c>
      <c r="C5" s="127"/>
      <c r="D5" s="127"/>
      <c r="E5" s="127"/>
      <c r="F5" s="127"/>
      <c r="G5" s="127"/>
      <c r="H5" s="127"/>
      <c r="I5" s="127"/>
      <c r="J5" s="78"/>
      <c r="K5" s="79" t="s">
        <v>7</v>
      </c>
      <c r="L5" s="78"/>
      <c r="N5" s="50"/>
      <c r="P5" s="123" t="str">
        <f>HYPERLINK('пр.взвешивания'!E3)</f>
        <v>в.к.       48           кг.</v>
      </c>
      <c r="Q5" s="124"/>
      <c r="R5" s="124"/>
      <c r="S5" s="124"/>
      <c r="T5" s="125"/>
      <c r="U5" s="22"/>
      <c r="V5" s="22"/>
    </row>
    <row r="6" spans="1:22" ht="13.5" customHeight="1" thickBot="1">
      <c r="A6" s="135" t="s">
        <v>1</v>
      </c>
      <c r="B6" s="135" t="s">
        <v>8</v>
      </c>
      <c r="C6" s="135" t="s">
        <v>9</v>
      </c>
      <c r="D6" s="135" t="s">
        <v>10</v>
      </c>
      <c r="E6" s="167" t="s">
        <v>11</v>
      </c>
      <c r="F6" s="168"/>
      <c r="G6" s="168"/>
      <c r="H6" s="169"/>
      <c r="I6" s="135" t="s">
        <v>12</v>
      </c>
      <c r="J6" s="135" t="s">
        <v>13</v>
      </c>
      <c r="K6" s="135" t="s">
        <v>1</v>
      </c>
      <c r="L6" s="135" t="s">
        <v>8</v>
      </c>
      <c r="M6" s="135" t="s">
        <v>9</v>
      </c>
      <c r="N6" s="135" t="s">
        <v>10</v>
      </c>
      <c r="O6" s="167" t="s">
        <v>11</v>
      </c>
      <c r="P6" s="168"/>
      <c r="Q6" s="168"/>
      <c r="R6" s="169"/>
      <c r="S6" s="135" t="s">
        <v>12</v>
      </c>
      <c r="T6" s="135" t="s">
        <v>13</v>
      </c>
      <c r="U6" s="22"/>
      <c r="V6" s="22"/>
    </row>
    <row r="7" spans="1:22" ht="13.5" thickBot="1">
      <c r="A7" s="136"/>
      <c r="B7" s="136"/>
      <c r="C7" s="136"/>
      <c r="D7" s="160"/>
      <c r="E7" s="23">
        <v>1</v>
      </c>
      <c r="F7" s="24">
        <v>2</v>
      </c>
      <c r="G7" s="24">
        <v>3</v>
      </c>
      <c r="H7" s="24">
        <v>4</v>
      </c>
      <c r="I7" s="175"/>
      <c r="J7" s="136"/>
      <c r="K7" s="136"/>
      <c r="L7" s="136"/>
      <c r="M7" s="136"/>
      <c r="N7" s="160"/>
      <c r="O7" s="23">
        <v>1</v>
      </c>
      <c r="P7" s="24">
        <v>2</v>
      </c>
      <c r="Q7" s="24">
        <v>3</v>
      </c>
      <c r="R7" s="25">
        <v>4</v>
      </c>
      <c r="S7" s="136"/>
      <c r="T7" s="136"/>
      <c r="U7" s="22"/>
      <c r="V7" s="22"/>
    </row>
    <row r="8" spans="1:22" ht="12.75" customHeight="1">
      <c r="A8" s="137">
        <v>1</v>
      </c>
      <c r="B8" s="139" t="str">
        <f>VLOOKUP(A8,'пр.взвешивания'!B6:E31,2,FALSE)</f>
        <v>РУБЕЛЬ Полина Валентиновна</v>
      </c>
      <c r="C8" s="141" t="str">
        <f>VLOOKUP(A8,'пр.взвешивания'!B6:F31,3,FALSE)</f>
        <v>28.06.86 мсмк</v>
      </c>
      <c r="D8" s="152" t="str">
        <f>VLOOKUP(A8,'пр.взвешивания'!B6:G31,4,FALSE)</f>
        <v>ДВФО Приморский Владивосток УФК и С</v>
      </c>
      <c r="E8" s="83"/>
      <c r="F8" s="27">
        <v>3</v>
      </c>
      <c r="G8" s="27">
        <v>3</v>
      </c>
      <c r="H8" s="72">
        <v>3</v>
      </c>
      <c r="I8" s="128">
        <f>SUM(E8:H8)</f>
        <v>9</v>
      </c>
      <c r="J8" s="130">
        <v>1</v>
      </c>
      <c r="K8" s="137">
        <v>1</v>
      </c>
      <c r="L8" s="139" t="str">
        <f>VLOOKUP(K8,'пр.взвешивания'!B6:O31,2,FALSE)</f>
        <v>РУБЕЛЬ Полина Валентиновна</v>
      </c>
      <c r="M8" s="141" t="str">
        <f>VLOOKUP(K8,'пр.взвешивания'!B6:P31,3,FALSE)</f>
        <v>28.06.86 мсмк</v>
      </c>
      <c r="N8" s="152" t="str">
        <f>VLOOKUP(K8,'пр.взвешивания'!B6:Q31,4,FALSE)</f>
        <v>ДВФО Приморский Владивосток УФК и С</v>
      </c>
      <c r="O8" s="26"/>
      <c r="P8" s="27">
        <v>0</v>
      </c>
      <c r="Q8" s="27">
        <v>1</v>
      </c>
      <c r="R8" s="72">
        <v>3</v>
      </c>
      <c r="S8" s="128">
        <f>SUM(O8:R8)</f>
        <v>4</v>
      </c>
      <c r="T8" s="130">
        <v>3</v>
      </c>
      <c r="U8" s="22"/>
      <c r="V8" s="22"/>
    </row>
    <row r="9" spans="1:22" ht="12.75" customHeight="1">
      <c r="A9" s="138"/>
      <c r="B9" s="140"/>
      <c r="C9" s="142"/>
      <c r="D9" s="151"/>
      <c r="E9" s="84"/>
      <c r="F9" s="38"/>
      <c r="G9" s="38"/>
      <c r="H9" s="85"/>
      <c r="I9" s="129"/>
      <c r="J9" s="131"/>
      <c r="K9" s="138"/>
      <c r="L9" s="140"/>
      <c r="M9" s="142"/>
      <c r="N9" s="151"/>
      <c r="O9" s="29"/>
      <c r="P9" s="30">
        <f>HYPERLINK(круги!G82)</f>
      </c>
      <c r="Q9" s="30">
        <f>HYPERLINK(круги!H71)</f>
      </c>
      <c r="R9" s="73"/>
      <c r="S9" s="129"/>
      <c r="T9" s="131"/>
      <c r="U9" s="22"/>
      <c r="V9" s="22"/>
    </row>
    <row r="10" spans="1:22" ht="12.75" customHeight="1">
      <c r="A10" s="138">
        <v>2</v>
      </c>
      <c r="B10" s="161" t="str">
        <f>VLOOKUP(A10,'пр.взвешивания'!B6:E33,2,FALSE)</f>
        <v>ГИНИЯТУЛЛИНА Люция Фаритовна</v>
      </c>
      <c r="C10" s="162" t="str">
        <f>VLOOKUP(A10,'пр.взвешивания'!B6:F33,3,FALSE)</f>
        <v>28.04.81 мсмк</v>
      </c>
      <c r="D10" s="163" t="str">
        <f>VLOOKUP(A10,'пр.взвешивания'!B6:G33,4,FALSE)</f>
        <v>УФО ХМАО-Югра Излучинск МО</v>
      </c>
      <c r="E10" s="86">
        <v>1</v>
      </c>
      <c r="F10" s="87"/>
      <c r="G10" s="39">
        <v>1</v>
      </c>
      <c r="H10" s="75">
        <v>0</v>
      </c>
      <c r="I10" s="129">
        <f>SUM(E10:H10)</f>
        <v>2</v>
      </c>
      <c r="J10" s="131">
        <v>4</v>
      </c>
      <c r="K10" s="138">
        <v>5</v>
      </c>
      <c r="L10" s="161" t="str">
        <f>VLOOKUP(K10,'пр.взвешивания'!B6:O33,2,FALSE)</f>
        <v>БОНДАРЕВА Елена Борисовна</v>
      </c>
      <c r="M10" s="162" t="str">
        <f>VLOOKUP(K10,'пр.взвешивания'!B6:P33,3,FALSE)</f>
        <v>07.06.85 змс</v>
      </c>
      <c r="N10" s="163" t="str">
        <f>VLOOKUP(K10,'пр.взвешивания'!B6:Q33,4,FALSE)</f>
        <v>МОСКВА  С-70 Д </v>
      </c>
      <c r="O10" s="32">
        <v>3</v>
      </c>
      <c r="P10" s="33"/>
      <c r="Q10" s="34">
        <v>3</v>
      </c>
      <c r="R10" s="74">
        <v>3</v>
      </c>
      <c r="S10" s="129">
        <f>SUM(O10:R10)</f>
        <v>9</v>
      </c>
      <c r="T10" s="131">
        <v>1</v>
      </c>
      <c r="U10" s="22"/>
      <c r="V10" s="22"/>
    </row>
    <row r="11" spans="1:22" ht="12.75" customHeight="1">
      <c r="A11" s="138"/>
      <c r="B11" s="140"/>
      <c r="C11" s="142"/>
      <c r="D11" s="151"/>
      <c r="E11" s="88"/>
      <c r="F11" s="89"/>
      <c r="G11" s="30"/>
      <c r="H11" s="73"/>
      <c r="I11" s="129"/>
      <c r="J11" s="131"/>
      <c r="K11" s="138"/>
      <c r="L11" s="140"/>
      <c r="M11" s="142"/>
      <c r="N11" s="151"/>
      <c r="O11" s="36">
        <f>HYPERLINK(круги!H84)</f>
      </c>
      <c r="P11" s="37"/>
      <c r="Q11" s="38"/>
      <c r="R11" s="73">
        <f>HYPERLINK(круги!H75)</f>
      </c>
      <c r="S11" s="129"/>
      <c r="T11" s="131"/>
      <c r="U11" s="22"/>
      <c r="V11" s="22"/>
    </row>
    <row r="12" spans="1:22" ht="12.75" customHeight="1">
      <c r="A12" s="138">
        <v>3</v>
      </c>
      <c r="B12" s="161" t="str">
        <f>VLOOKUP(A12,'пр.взвешивания'!B6:E35,2,FALSE)</f>
        <v>ХМЕЛЕВА Евгения Павловна</v>
      </c>
      <c r="C12" s="162" t="str">
        <f>VLOOKUP(A12,'пр.взвешивания'!B6:F35,3,FALSE)</f>
        <v>23.03.86 мс</v>
      </c>
      <c r="D12" s="163" t="str">
        <f>VLOOKUP(A12,'пр.взвешивания'!B6:G35,4,FALSE)</f>
        <v>СЗФО Псковская Пушк.Горы РССС</v>
      </c>
      <c r="E12" s="90">
        <v>0</v>
      </c>
      <c r="F12" s="34">
        <v>3</v>
      </c>
      <c r="G12" s="91"/>
      <c r="H12" s="74">
        <v>0</v>
      </c>
      <c r="I12" s="129">
        <f>SUM(E12:H12)</f>
        <v>3</v>
      </c>
      <c r="J12" s="158">
        <v>3</v>
      </c>
      <c r="K12" s="138">
        <v>7</v>
      </c>
      <c r="L12" s="161" t="str">
        <f>VLOOKUP(K12,'пр.взвешивания'!B6:O35,2,FALSE)</f>
        <v>ШАЙДУРОВА Олеся Сергеевна</v>
      </c>
      <c r="M12" s="162" t="str">
        <f>VLOOKUP(K12,'пр.взвешивания'!B6:P35,3,FALSE)</f>
        <v>18.09.89 мс</v>
      </c>
      <c r="N12" s="163" t="str">
        <f>VLOOKUP(K12,'пр.взвешивания'!B6:Q35,4,FALSE)</f>
        <v>ПФО Пермский Лысьва  МО</v>
      </c>
      <c r="O12" s="32">
        <v>3</v>
      </c>
      <c r="P12" s="39">
        <v>0</v>
      </c>
      <c r="Q12" s="40"/>
      <c r="R12" s="75">
        <v>3</v>
      </c>
      <c r="S12" s="129">
        <f>SUM(O12:R12)</f>
        <v>6</v>
      </c>
      <c r="T12" s="158">
        <v>2</v>
      </c>
      <c r="U12" s="22"/>
      <c r="V12" s="22"/>
    </row>
    <row r="13" spans="1:22" ht="12.75" customHeight="1">
      <c r="A13" s="138"/>
      <c r="B13" s="140"/>
      <c r="C13" s="142"/>
      <c r="D13" s="151"/>
      <c r="E13" s="92"/>
      <c r="F13" s="38"/>
      <c r="G13" s="93"/>
      <c r="H13" s="85"/>
      <c r="I13" s="129"/>
      <c r="J13" s="158"/>
      <c r="K13" s="138"/>
      <c r="L13" s="140"/>
      <c r="M13" s="142"/>
      <c r="N13" s="151"/>
      <c r="O13" s="36">
        <f>HYPERLINK(круги!H73)</f>
      </c>
      <c r="P13" s="30"/>
      <c r="Q13" s="42"/>
      <c r="R13" s="73">
        <f>HYPERLINK(круги!H86)</f>
      </c>
      <c r="S13" s="129"/>
      <c r="T13" s="158"/>
      <c r="U13" s="22"/>
      <c r="V13" s="22"/>
    </row>
    <row r="14" spans="1:22" ht="12.75" customHeight="1">
      <c r="A14" s="138">
        <v>4</v>
      </c>
      <c r="B14" s="161" t="str">
        <f>VLOOKUP(A14,'пр.взвешивания'!B6:E37,2,FALSE)</f>
        <v>КРИВОЩЕКОВА Наталья Леонидовна</v>
      </c>
      <c r="C14" s="162" t="str">
        <f>VLOOKUP(A14,'пр.взвешивания'!B6:F37,3,FALSE)</f>
        <v>07.06.82 мс</v>
      </c>
      <c r="D14" s="163" t="str">
        <f>VLOOKUP(A14,'пр.взвешивания'!B6:G37,4,FALSE)</f>
        <v>ПФО Пермский Пермь Д</v>
      </c>
      <c r="E14" s="86">
        <v>0</v>
      </c>
      <c r="F14" s="39">
        <v>3</v>
      </c>
      <c r="G14" s="39">
        <v>3</v>
      </c>
      <c r="H14" s="76"/>
      <c r="I14" s="129">
        <f>SUM(E14:H14)</f>
        <v>6</v>
      </c>
      <c r="J14" s="158">
        <v>2</v>
      </c>
      <c r="K14" s="138">
        <v>4</v>
      </c>
      <c r="L14" s="161" t="str">
        <f>VLOOKUP(K14,'пр.взвешивания'!B6:O37,2,FALSE)</f>
        <v>КРИВОЩЕКОВА Наталья Леонидовна</v>
      </c>
      <c r="M14" s="162" t="str">
        <f>VLOOKUP(K14,'пр.взвешивания'!B6:P37,3,FALSE)</f>
        <v>07.06.82 мс</v>
      </c>
      <c r="N14" s="163" t="str">
        <f>VLOOKUP(K14,'пр.взвешивания'!B6:Q37,4,FALSE)</f>
        <v>ПФО Пермский Пермь Д</v>
      </c>
      <c r="O14" s="32">
        <v>0</v>
      </c>
      <c r="P14" s="39">
        <v>0</v>
      </c>
      <c r="Q14" s="39">
        <v>1</v>
      </c>
      <c r="R14" s="76"/>
      <c r="S14" s="129">
        <f>SUM(O14:R14)</f>
        <v>1</v>
      </c>
      <c r="T14" s="158">
        <v>4</v>
      </c>
      <c r="U14" s="22"/>
      <c r="V14" s="22"/>
    </row>
    <row r="15" spans="1:22" ht="12.75" customHeight="1" thickBot="1">
      <c r="A15" s="165"/>
      <c r="B15" s="144"/>
      <c r="C15" s="146"/>
      <c r="D15" s="148"/>
      <c r="E15" s="94"/>
      <c r="F15" s="45"/>
      <c r="G15" s="45"/>
      <c r="H15" s="77"/>
      <c r="I15" s="164"/>
      <c r="J15" s="159"/>
      <c r="K15" s="165"/>
      <c r="L15" s="144"/>
      <c r="M15" s="146"/>
      <c r="N15" s="148"/>
      <c r="O15" s="44"/>
      <c r="P15" s="45">
        <f>HYPERLINK(круги!H77)</f>
      </c>
      <c r="Q15" s="45">
        <f>HYPERLINK(круги!H88)</f>
      </c>
      <c r="R15" s="77"/>
      <c r="S15" s="164"/>
      <c r="T15" s="159"/>
      <c r="U15" s="22"/>
      <c r="V15" s="22"/>
    </row>
    <row r="16" spans="1:22" ht="24.75" customHeight="1" thickBot="1">
      <c r="A16" s="95" t="s">
        <v>31</v>
      </c>
      <c r="B16" s="47"/>
      <c r="C16" s="47"/>
      <c r="D16" s="47"/>
      <c r="E16" s="47"/>
      <c r="F16" s="47"/>
      <c r="G16" s="47"/>
      <c r="H16" s="47"/>
      <c r="I16" s="47"/>
      <c r="J16" s="47"/>
      <c r="K16" s="95" t="s">
        <v>14</v>
      </c>
      <c r="L16" s="47"/>
      <c r="M16" s="47"/>
      <c r="N16" s="47"/>
      <c r="O16" s="47"/>
      <c r="P16" s="47"/>
      <c r="Q16" s="47"/>
      <c r="R16" s="47"/>
      <c r="S16" s="22"/>
      <c r="T16" s="22"/>
      <c r="U16" s="22"/>
      <c r="V16" s="22"/>
    </row>
    <row r="17" spans="1:22" ht="14.25" customHeight="1" thickBot="1">
      <c r="A17" s="153" t="s">
        <v>1</v>
      </c>
      <c r="B17" s="153" t="s">
        <v>8</v>
      </c>
      <c r="C17" s="153" t="s">
        <v>9</v>
      </c>
      <c r="D17" s="153" t="s">
        <v>10</v>
      </c>
      <c r="E17" s="172" t="s">
        <v>11</v>
      </c>
      <c r="F17" s="173"/>
      <c r="G17" s="174"/>
      <c r="H17" s="47"/>
      <c r="I17" s="153" t="s">
        <v>12</v>
      </c>
      <c r="J17" s="153" t="s">
        <v>13</v>
      </c>
      <c r="K17" s="153" t="s">
        <v>1</v>
      </c>
      <c r="L17" s="153" t="s">
        <v>8</v>
      </c>
      <c r="M17" s="153" t="s">
        <v>9</v>
      </c>
      <c r="N17" s="153" t="s">
        <v>10</v>
      </c>
      <c r="O17" s="172" t="s">
        <v>11</v>
      </c>
      <c r="P17" s="173"/>
      <c r="Q17" s="173"/>
      <c r="R17" s="174"/>
      <c r="S17" s="135" t="s">
        <v>12</v>
      </c>
      <c r="T17" s="135" t="s">
        <v>13</v>
      </c>
      <c r="U17" s="22"/>
      <c r="V17" s="22"/>
    </row>
    <row r="18" spans="1:22" ht="13.5" customHeight="1" thickBot="1">
      <c r="A18" s="154"/>
      <c r="B18" s="154"/>
      <c r="C18" s="154"/>
      <c r="D18" s="166"/>
      <c r="E18" s="96">
        <v>1</v>
      </c>
      <c r="F18" s="97">
        <v>2</v>
      </c>
      <c r="G18" s="98">
        <v>3</v>
      </c>
      <c r="H18" s="47"/>
      <c r="I18" s="154"/>
      <c r="J18" s="154"/>
      <c r="K18" s="154"/>
      <c r="L18" s="154"/>
      <c r="M18" s="154"/>
      <c r="N18" s="166"/>
      <c r="O18" s="96">
        <v>1</v>
      </c>
      <c r="P18" s="97">
        <v>2</v>
      </c>
      <c r="Q18" s="97">
        <v>3</v>
      </c>
      <c r="R18" s="99">
        <v>4</v>
      </c>
      <c r="S18" s="176"/>
      <c r="T18" s="136"/>
      <c r="U18" s="22"/>
      <c r="V18" s="22"/>
    </row>
    <row r="19" spans="1:22" ht="12.75" customHeight="1">
      <c r="A19" s="137">
        <v>5</v>
      </c>
      <c r="B19" s="139" t="str">
        <f>VLOOKUP(A19,'пр.взвешивания'!B6:E42,2,FALSE)</f>
        <v>БОНДАРЕВА Елена Борисовна</v>
      </c>
      <c r="C19" s="141" t="str">
        <f>VLOOKUP(A19,'пр.взвешивания'!B6:F42,3,FALSE)</f>
        <v>07.06.85 змс</v>
      </c>
      <c r="D19" s="152" t="str">
        <f>VLOOKUP(A19,'пр.взвешивания'!B6:G42,4,FALSE)</f>
        <v>МОСКВА  С-70 Д </v>
      </c>
      <c r="E19" s="100"/>
      <c r="F19" s="27">
        <v>4</v>
      </c>
      <c r="G19" s="28">
        <v>3</v>
      </c>
      <c r="H19" s="47"/>
      <c r="I19" s="128">
        <f>SUM(E19:H19)</f>
        <v>7</v>
      </c>
      <c r="J19" s="170">
        <v>1</v>
      </c>
      <c r="K19" s="137">
        <v>8</v>
      </c>
      <c r="L19" s="139" t="str">
        <f>VLOOKUP(K19,'пр.взвешивания'!B6:O42,2,FALSE)</f>
        <v>МОЛЧАНОВА Мария Владимировна</v>
      </c>
      <c r="M19" s="141" t="str">
        <f>VLOOKUP(K19,'пр.взвешивания'!B6:P42,3,FALSE)</f>
        <v>24.01.88 мсмк</v>
      </c>
      <c r="N19" s="152" t="str">
        <f>VLOOKUP(K19,'пр.взвешивания'!B6:Q42,4,FALSE)</f>
        <v>ПФО Пермский Краснокамск Д</v>
      </c>
      <c r="O19" s="26"/>
      <c r="P19" s="27">
        <v>3</v>
      </c>
      <c r="Q19" s="27">
        <v>3</v>
      </c>
      <c r="R19" s="28">
        <v>3</v>
      </c>
      <c r="S19" s="128">
        <f>SUM(O19:R19)</f>
        <v>9</v>
      </c>
      <c r="T19" s="177">
        <v>1</v>
      </c>
      <c r="U19" s="22"/>
      <c r="V19" s="22"/>
    </row>
    <row r="20" spans="1:22" ht="12.75" customHeight="1">
      <c r="A20" s="138"/>
      <c r="B20" s="140"/>
      <c r="C20" s="142"/>
      <c r="D20" s="151"/>
      <c r="E20" s="84"/>
      <c r="F20" s="38" t="s">
        <v>105</v>
      </c>
      <c r="G20" s="101"/>
      <c r="H20" s="47"/>
      <c r="I20" s="129"/>
      <c r="J20" s="171"/>
      <c r="K20" s="138"/>
      <c r="L20" s="140"/>
      <c r="M20" s="142"/>
      <c r="N20" s="151"/>
      <c r="O20" s="29"/>
      <c r="P20" s="30">
        <f>HYPERLINK(круги!P82)</f>
      </c>
      <c r="Q20" s="30">
        <f>HYPERLINK(круги!P71)</f>
      </c>
      <c r="R20" s="31"/>
      <c r="S20" s="129"/>
      <c r="T20" s="178"/>
      <c r="U20" s="22"/>
      <c r="V20" s="22"/>
    </row>
    <row r="21" spans="1:22" ht="12.75" customHeight="1">
      <c r="A21" s="138">
        <v>6</v>
      </c>
      <c r="B21" s="161" t="str">
        <f>VLOOKUP(A21,'пр.взвешивания'!B6:E44,2,FALSE)</f>
        <v>ПАК Елена Игоревна</v>
      </c>
      <c r="C21" s="162" t="str">
        <f>VLOOKUP(A21,'пр.взвешивания'!B6:F44,3,FALSE)</f>
        <v>10.03.80 мс</v>
      </c>
      <c r="D21" s="163" t="str">
        <f>VLOOKUP(A21,'пр.взвешивания'!B6:G44,4,FALSE)</f>
        <v>ЦФО Тульская Тула РССС</v>
      </c>
      <c r="E21" s="102">
        <v>0</v>
      </c>
      <c r="F21" s="87"/>
      <c r="G21" s="41">
        <v>0</v>
      </c>
      <c r="H21" s="47"/>
      <c r="I21" s="129">
        <f>SUM(E21:H21)</f>
        <v>0</v>
      </c>
      <c r="J21" s="171">
        <v>3</v>
      </c>
      <c r="K21" s="138">
        <v>11</v>
      </c>
      <c r="L21" s="161" t="str">
        <f>VLOOKUP(K21,'пр.взвешивания'!B6:O44,2,FALSE)</f>
        <v>БОРИСОВА Зинаида Петровна</v>
      </c>
      <c r="M21" s="162" t="str">
        <f>VLOOKUP(K21,'пр.взвешивания'!B6:P44,3,FALSE)</f>
        <v>28.08.82 мсмк</v>
      </c>
      <c r="N21" s="163" t="str">
        <f>VLOOKUP(K21,'пр.взвешивания'!B6:Q44,4,FALSE)</f>
        <v>ЦФО Бррянская Брянск ЛОК</v>
      </c>
      <c r="O21" s="32">
        <v>0</v>
      </c>
      <c r="P21" s="33"/>
      <c r="Q21" s="34">
        <v>3</v>
      </c>
      <c r="R21" s="35">
        <v>2</v>
      </c>
      <c r="S21" s="129">
        <f>SUM(O21:R21)</f>
        <v>5</v>
      </c>
      <c r="T21" s="178">
        <v>2</v>
      </c>
      <c r="U21" s="22"/>
      <c r="V21" s="22"/>
    </row>
    <row r="22" spans="1:22" ht="12.75" customHeight="1">
      <c r="A22" s="138"/>
      <c r="B22" s="140"/>
      <c r="C22" s="142"/>
      <c r="D22" s="151"/>
      <c r="E22" s="36"/>
      <c r="F22" s="89"/>
      <c r="G22" s="31"/>
      <c r="H22" s="47"/>
      <c r="I22" s="129"/>
      <c r="J22" s="171"/>
      <c r="K22" s="138"/>
      <c r="L22" s="140"/>
      <c r="M22" s="142"/>
      <c r="N22" s="151"/>
      <c r="O22" s="36">
        <f>HYPERLINK(круги!P84)</f>
      </c>
      <c r="P22" s="37"/>
      <c r="Q22" s="38"/>
      <c r="R22" s="31">
        <f>HYPERLINK(круги!P75)</f>
      </c>
      <c r="S22" s="129"/>
      <c r="T22" s="178"/>
      <c r="U22" s="22"/>
      <c r="V22" s="22"/>
    </row>
    <row r="23" spans="1:22" ht="12.75" customHeight="1">
      <c r="A23" s="138">
        <v>7</v>
      </c>
      <c r="B23" s="161" t="str">
        <f>VLOOKUP(A23,'пр.взвешивания'!B6:E46,2,FALSE)</f>
        <v>ШАЙДУРОВА Олеся Сергеевна</v>
      </c>
      <c r="C23" s="162" t="str">
        <f>VLOOKUP(A23,'пр.взвешивания'!B6:F46,3,FALSE)</f>
        <v>18.09.89 мс</v>
      </c>
      <c r="D23" s="163" t="str">
        <f>VLOOKUP(A23,'пр.взвешивания'!B6:G46,4,FALSE)</f>
        <v>ПФО Пермский Лысьва  МО</v>
      </c>
      <c r="E23" s="34">
        <v>0</v>
      </c>
      <c r="F23" s="34">
        <v>3</v>
      </c>
      <c r="G23" s="103"/>
      <c r="H23" s="47"/>
      <c r="I23" s="129">
        <f>SUM(E23:H23)</f>
        <v>3</v>
      </c>
      <c r="J23" s="129">
        <v>2</v>
      </c>
      <c r="K23" s="138">
        <v>13</v>
      </c>
      <c r="L23" s="161" t="str">
        <f>VLOOKUP(K23,'пр.взвешивания'!B6:O46,2,FALSE)</f>
        <v>КУЛИНА Екатерина Михайловна</v>
      </c>
      <c r="M23" s="162" t="str">
        <f>VLOOKUP(K23,'пр.взвешивания'!B6:P46,3,FALSE)</f>
        <v>12.09.88 мс</v>
      </c>
      <c r="N23" s="163" t="str">
        <f>VLOOKUP(K23,'пр.взвешивания'!B6:Q46,4,FALSE)</f>
        <v>ДВФО Приморский Владивосток УФК и С</v>
      </c>
      <c r="O23" s="32">
        <v>0</v>
      </c>
      <c r="P23" s="39">
        <v>0</v>
      </c>
      <c r="Q23" s="40"/>
      <c r="R23" s="41">
        <v>3.5</v>
      </c>
      <c r="S23" s="129">
        <f>SUM(O23:R23)</f>
        <v>3.5</v>
      </c>
      <c r="T23" s="179">
        <v>3</v>
      </c>
      <c r="U23" s="22"/>
      <c r="V23" s="22"/>
    </row>
    <row r="24" spans="1:22" ht="12.75" customHeight="1" thickBot="1">
      <c r="A24" s="165"/>
      <c r="B24" s="144"/>
      <c r="C24" s="146"/>
      <c r="D24" s="148"/>
      <c r="E24" s="45"/>
      <c r="F24" s="45"/>
      <c r="G24" s="104"/>
      <c r="H24" s="47"/>
      <c r="I24" s="164"/>
      <c r="J24" s="164"/>
      <c r="K24" s="138"/>
      <c r="L24" s="140"/>
      <c r="M24" s="142"/>
      <c r="N24" s="151"/>
      <c r="O24" s="36">
        <f>HYPERLINK(круги!P73)</f>
      </c>
      <c r="P24" s="30"/>
      <c r="Q24" s="42"/>
      <c r="R24" s="31">
        <f>HYPERLINK(круги!P86)</f>
      </c>
      <c r="S24" s="129"/>
      <c r="T24" s="179"/>
      <c r="U24" s="22"/>
      <c r="V24" s="22"/>
    </row>
    <row r="25" spans="1:22" ht="14.25" customHeight="1" thickBot="1">
      <c r="A25" s="95" t="s">
        <v>32</v>
      </c>
      <c r="B25" s="47"/>
      <c r="C25" s="47"/>
      <c r="D25" s="47"/>
      <c r="E25" s="47"/>
      <c r="F25" s="47"/>
      <c r="G25" s="47"/>
      <c r="H25" s="47"/>
      <c r="I25" s="82"/>
      <c r="J25" s="47"/>
      <c r="K25" s="138">
        <v>10</v>
      </c>
      <c r="L25" s="143" t="str">
        <f>VLOOKUP(K25,'пр.взвешивания'!B6:G31,2,FALSE)</f>
        <v>КОЛОДЯЖНАЯ Виктория Юрьевна</v>
      </c>
      <c r="M25" s="145" t="str">
        <f>VLOOKUP(K25,'пр.взвешивания'!B6:P48,3,FALSE)</f>
        <v>19.05.85 мс</v>
      </c>
      <c r="N25" s="147" t="str">
        <f>VLOOKUP(K25,'пр.взвешивания'!B6:Q48,4,FALSE)</f>
        <v>ЦФО Калужская Калуга МО</v>
      </c>
      <c r="O25" s="32">
        <v>0</v>
      </c>
      <c r="P25" s="39">
        <v>0</v>
      </c>
      <c r="Q25" s="39">
        <v>0</v>
      </c>
      <c r="R25" s="43"/>
      <c r="S25" s="129">
        <f>SUM(O25:R25)</f>
        <v>0</v>
      </c>
      <c r="T25" s="179">
        <v>4</v>
      </c>
      <c r="U25" s="22"/>
      <c r="V25" s="22"/>
    </row>
    <row r="26" spans="1:22" ht="12.75" customHeight="1" thickBot="1">
      <c r="A26" s="153" t="s">
        <v>1</v>
      </c>
      <c r="B26" s="153" t="s">
        <v>8</v>
      </c>
      <c r="C26" s="153" t="s">
        <v>9</v>
      </c>
      <c r="D26" s="153" t="s">
        <v>10</v>
      </c>
      <c r="E26" s="172" t="s">
        <v>11</v>
      </c>
      <c r="F26" s="173"/>
      <c r="G26" s="174"/>
      <c r="H26" s="47"/>
      <c r="I26" s="153" t="s">
        <v>12</v>
      </c>
      <c r="J26" s="153" t="s">
        <v>13</v>
      </c>
      <c r="K26" s="165"/>
      <c r="L26" s="144"/>
      <c r="M26" s="146"/>
      <c r="N26" s="148"/>
      <c r="O26" s="44"/>
      <c r="P26" s="45">
        <f>HYPERLINK(круги!P77)</f>
      </c>
      <c r="Q26" s="45">
        <f>HYPERLINK(круги!P88)</f>
      </c>
      <c r="R26" s="46"/>
      <c r="S26" s="164"/>
      <c r="T26" s="182"/>
      <c r="U26" s="22"/>
      <c r="V26" s="22"/>
    </row>
    <row r="27" spans="1:22" ht="12.75" customHeight="1" thickBot="1">
      <c r="A27" s="154"/>
      <c r="B27" s="154"/>
      <c r="C27" s="154"/>
      <c r="D27" s="166"/>
      <c r="E27" s="96">
        <v>1</v>
      </c>
      <c r="F27" s="97">
        <v>2</v>
      </c>
      <c r="G27" s="98">
        <v>3</v>
      </c>
      <c r="H27" s="47"/>
      <c r="I27" s="154"/>
      <c r="J27" s="154"/>
      <c r="K27" s="47"/>
      <c r="L27" s="149" t="s">
        <v>15</v>
      </c>
      <c r="M27" s="105"/>
      <c r="N27" s="105"/>
      <c r="O27" s="149" t="s">
        <v>16</v>
      </c>
      <c r="P27" s="149"/>
      <c r="Q27" s="47"/>
      <c r="R27" s="47"/>
      <c r="S27" s="22"/>
      <c r="T27" s="22"/>
      <c r="U27" s="22"/>
      <c r="V27" s="22"/>
    </row>
    <row r="28" spans="1:22" ht="12.75" customHeight="1" thickBot="1">
      <c r="A28" s="137">
        <v>8</v>
      </c>
      <c r="B28" s="139" t="str">
        <f>VLOOKUP(A28,'пр.взвешивания'!B6:E51,2,FALSE)</f>
        <v>МОЛЧАНОВА Мария Владимировна</v>
      </c>
      <c r="C28" s="141" t="str">
        <f>VLOOKUP(A28,'пр.взвешивания'!B6:F51,3,FALSE)</f>
        <v>24.01.88 мсмк</v>
      </c>
      <c r="D28" s="152" t="str">
        <f>VLOOKUP(A28,'пр.взвешивания'!B6:G51,4,FALSE)</f>
        <v>ПФО Пермский Краснокамск Д</v>
      </c>
      <c r="E28" s="100"/>
      <c r="F28" s="27">
        <v>3</v>
      </c>
      <c r="G28" s="28">
        <v>3</v>
      </c>
      <c r="H28" s="47"/>
      <c r="I28" s="128">
        <f>SUM(E28:H28)</f>
        <v>6</v>
      </c>
      <c r="J28" s="130">
        <v>1</v>
      </c>
      <c r="K28" s="47"/>
      <c r="L28" s="150"/>
      <c r="M28" s="105"/>
      <c r="N28" s="105"/>
      <c r="O28" s="181"/>
      <c r="P28" s="181"/>
      <c r="Q28" s="47"/>
      <c r="R28" s="47"/>
      <c r="S28" s="22"/>
      <c r="T28" s="22"/>
      <c r="U28" s="22"/>
      <c r="V28" s="22"/>
    </row>
    <row r="29" spans="1:22" ht="12.75" customHeight="1" thickBot="1">
      <c r="A29" s="138"/>
      <c r="B29" s="140"/>
      <c r="C29" s="142"/>
      <c r="D29" s="151"/>
      <c r="E29" s="84"/>
      <c r="F29" s="38"/>
      <c r="G29" s="101"/>
      <c r="H29" s="47"/>
      <c r="I29" s="129"/>
      <c r="J29" s="131"/>
      <c r="K29" s="137">
        <v>5</v>
      </c>
      <c r="L29" s="139" t="str">
        <f>VLOOKUP(K29,'пр.взвешивания'!B6:O52,2,FALSE)</f>
        <v>БОНДАРЕВА Елена Борисовна</v>
      </c>
      <c r="M29" s="141" t="str">
        <f>VLOOKUP(K29,'пр.взвешивания'!B6:P52,3,FALSE)</f>
        <v>07.06.85 змс</v>
      </c>
      <c r="N29" s="152" t="str">
        <f>VLOOKUP(K29,'пр.взвешивания'!B6:Q52,4,FALSE)</f>
        <v>МОСКВА  С-70 Д </v>
      </c>
      <c r="O29" s="47"/>
      <c r="P29" s="47"/>
      <c r="Q29" s="47"/>
      <c r="R29" s="47"/>
      <c r="S29" s="22"/>
      <c r="T29" s="22"/>
      <c r="U29" s="22"/>
      <c r="V29" s="22"/>
    </row>
    <row r="30" spans="1:22" ht="12.75" customHeight="1">
      <c r="A30" s="138">
        <v>9</v>
      </c>
      <c r="B30" s="161" t="str">
        <f>VLOOKUP(A30,'пр.взвешивания'!B6:E53,2,FALSE)</f>
        <v>ИВАНОВА Елена Геннадьнвна</v>
      </c>
      <c r="C30" s="162" t="str">
        <f>VLOOKUP(A30,'пр.взвешивания'!B6:F53,3,FALSE)</f>
        <v>15.05.87 кмс</v>
      </c>
      <c r="D30" s="163" t="str">
        <f>VLOOKUP(A30,'пр.взвешивания'!B6:G53,4,FALSE)</f>
        <v>СЗФО Псковская Псков МО</v>
      </c>
      <c r="E30" s="102">
        <v>0</v>
      </c>
      <c r="F30" s="87"/>
      <c r="G30" s="41">
        <v>0</v>
      </c>
      <c r="H30" s="47"/>
      <c r="I30" s="129">
        <f>SUM(E30:H30)</f>
        <v>0</v>
      </c>
      <c r="J30" s="131">
        <v>3</v>
      </c>
      <c r="K30" s="138"/>
      <c r="L30" s="140"/>
      <c r="M30" s="142"/>
      <c r="N30" s="151"/>
      <c r="O30" s="121">
        <v>5</v>
      </c>
      <c r="P30" s="47"/>
      <c r="Q30" s="47"/>
      <c r="R30" s="47"/>
      <c r="S30" s="22"/>
      <c r="T30" s="22"/>
      <c r="U30" s="22"/>
      <c r="V30" s="22"/>
    </row>
    <row r="31" spans="1:22" ht="12.75" customHeight="1" thickBot="1">
      <c r="A31" s="138"/>
      <c r="B31" s="140"/>
      <c r="C31" s="142"/>
      <c r="D31" s="151"/>
      <c r="E31" s="36"/>
      <c r="F31" s="89"/>
      <c r="G31" s="31"/>
      <c r="H31" s="47"/>
      <c r="I31" s="129"/>
      <c r="J31" s="131"/>
      <c r="K31" s="138">
        <v>11</v>
      </c>
      <c r="L31" s="161" t="str">
        <f>VLOOKUP(K31,'пр.взвешивания'!B6:O54,2,FALSE)</f>
        <v>БОРИСОВА Зинаида Петровна</v>
      </c>
      <c r="M31" s="162" t="str">
        <f>VLOOKUP(K31,'пр.взвешивания'!B6:P54,3,FALSE)</f>
        <v>28.08.82 мсмк</v>
      </c>
      <c r="N31" s="163" t="str">
        <f>VLOOKUP(K31,'пр.взвешивания'!B6:Q54,4,FALSE)</f>
        <v>ЦФО Бррянская Брянск ЛОК</v>
      </c>
      <c r="O31" s="122" t="s">
        <v>108</v>
      </c>
      <c r="P31" s="64"/>
      <c r="Q31" s="65"/>
      <c r="R31" s="47"/>
      <c r="S31" s="22"/>
      <c r="T31" s="22"/>
      <c r="U31" s="22"/>
      <c r="V31" s="22"/>
    </row>
    <row r="32" spans="1:22" ht="12.75" customHeight="1" thickBot="1">
      <c r="A32" s="138">
        <v>10</v>
      </c>
      <c r="B32" s="161" t="str">
        <f>VLOOKUP(A32,'пр.взвешивания'!B6:E55,2,FALSE)</f>
        <v>КОЛОДЯЖНАЯ Виктория Юрьевна</v>
      </c>
      <c r="C32" s="162" t="str">
        <f>VLOOKUP(A32,'пр.взвешивания'!B6:F55,3,FALSE)</f>
        <v>19.05.85 мс</v>
      </c>
      <c r="D32" s="163" t="str">
        <f>VLOOKUP(A32,'пр.взвешивания'!B6:G55,4,FALSE)</f>
        <v>ЦФО Калужская Калуга МО</v>
      </c>
      <c r="E32" s="34">
        <v>0</v>
      </c>
      <c r="F32" s="34">
        <v>4</v>
      </c>
      <c r="G32" s="103"/>
      <c r="H32" s="47"/>
      <c r="I32" s="129">
        <f>SUM(E32:H32)</f>
        <v>4</v>
      </c>
      <c r="J32" s="158">
        <v>2</v>
      </c>
      <c r="K32" s="155"/>
      <c r="L32" s="144"/>
      <c r="M32" s="146"/>
      <c r="N32" s="148"/>
      <c r="O32" s="66"/>
      <c r="P32" s="67"/>
      <c r="Q32" s="67"/>
      <c r="R32" s="121">
        <v>8</v>
      </c>
      <c r="S32" s="22"/>
      <c r="T32" s="22"/>
      <c r="U32" s="22"/>
      <c r="V32" s="22"/>
    </row>
    <row r="33" spans="1:22" ht="12.75" customHeight="1" thickBot="1">
      <c r="A33" s="165"/>
      <c r="B33" s="144"/>
      <c r="C33" s="146"/>
      <c r="D33" s="148"/>
      <c r="E33" s="45"/>
      <c r="F33" s="45" t="s">
        <v>106</v>
      </c>
      <c r="G33" s="104"/>
      <c r="H33" s="47"/>
      <c r="I33" s="164"/>
      <c r="J33" s="159"/>
      <c r="K33" s="137">
        <v>8</v>
      </c>
      <c r="L33" s="143" t="str">
        <f>VLOOKUP(K33,'пр.взвешивания'!B6:O56,2,FALSE)</f>
        <v>МОЛЧАНОВА Мария Владимировна</v>
      </c>
      <c r="M33" s="145" t="str">
        <f>VLOOKUP(K33,'пр.взвешивания'!B6:P56,3,FALSE)</f>
        <v>24.01.88 мсмк</v>
      </c>
      <c r="N33" s="147" t="str">
        <f>VLOOKUP(K33,'пр.взвешивания'!B6:Q56,4,FALSE)</f>
        <v>ПФО Пермский Краснокамск Д</v>
      </c>
      <c r="O33" s="68"/>
      <c r="P33" s="67"/>
      <c r="Q33" s="67"/>
      <c r="R33" s="122" t="s">
        <v>108</v>
      </c>
      <c r="S33" s="22"/>
      <c r="T33" s="22"/>
      <c r="U33" s="22"/>
      <c r="V33" s="22"/>
    </row>
    <row r="34" spans="1:22" ht="13.5" customHeight="1" thickBot="1">
      <c r="A34" s="95" t="s">
        <v>33</v>
      </c>
      <c r="B34" s="47"/>
      <c r="C34" s="47"/>
      <c r="D34" s="47"/>
      <c r="E34" s="47"/>
      <c r="F34" s="47"/>
      <c r="G34" s="47"/>
      <c r="H34" s="47"/>
      <c r="I34" s="82"/>
      <c r="J34" s="47"/>
      <c r="K34" s="138"/>
      <c r="L34" s="140"/>
      <c r="M34" s="142"/>
      <c r="N34" s="151"/>
      <c r="O34" s="121">
        <v>8</v>
      </c>
      <c r="P34" s="69"/>
      <c r="Q34" s="70"/>
      <c r="R34" s="71"/>
      <c r="S34" s="48"/>
      <c r="T34" s="22"/>
      <c r="U34" s="22"/>
      <c r="V34" s="22"/>
    </row>
    <row r="35" spans="1:22" ht="12.75" customHeight="1" thickBot="1">
      <c r="A35" s="153" t="s">
        <v>1</v>
      </c>
      <c r="B35" s="153" t="s">
        <v>8</v>
      </c>
      <c r="C35" s="153" t="s">
        <v>9</v>
      </c>
      <c r="D35" s="153" t="s">
        <v>10</v>
      </c>
      <c r="E35" s="172" t="s">
        <v>11</v>
      </c>
      <c r="F35" s="173"/>
      <c r="G35" s="174"/>
      <c r="H35" s="47"/>
      <c r="I35" s="153" t="s">
        <v>12</v>
      </c>
      <c r="J35" s="153" t="s">
        <v>13</v>
      </c>
      <c r="K35" s="156">
        <v>7</v>
      </c>
      <c r="L35" s="143" t="str">
        <f>VLOOKUP(K35,'пр.взвешивания'!B6:G31,2,FALSE)</f>
        <v>ШАЙДУРОВА Олеся Сергеевна</v>
      </c>
      <c r="M35" s="145" t="str">
        <f>VLOOKUP(K35,'пр.взвешивания'!B6:P58,3,FALSE)</f>
        <v>18.09.89 мс</v>
      </c>
      <c r="N35" s="147" t="str">
        <f>VLOOKUP(K35,'пр.взвешивания'!B6:Q58,4,FALSE)</f>
        <v>ПФО Пермский Лысьва  МО</v>
      </c>
      <c r="O35" s="122" t="s">
        <v>109</v>
      </c>
      <c r="P35" s="71"/>
      <c r="Q35" s="71"/>
      <c r="R35" s="71"/>
      <c r="S35" s="48"/>
      <c r="T35" s="22"/>
      <c r="U35" s="22"/>
      <c r="V35" s="22"/>
    </row>
    <row r="36" spans="1:22" ht="12.75" customHeight="1" thickBot="1">
      <c r="A36" s="154"/>
      <c r="B36" s="154"/>
      <c r="C36" s="154"/>
      <c r="D36" s="166"/>
      <c r="E36" s="96">
        <v>1</v>
      </c>
      <c r="F36" s="97">
        <v>2</v>
      </c>
      <c r="G36" s="98">
        <v>3</v>
      </c>
      <c r="H36" s="47"/>
      <c r="I36" s="154"/>
      <c r="J36" s="154"/>
      <c r="K36" s="157"/>
      <c r="L36" s="144"/>
      <c r="M36" s="146"/>
      <c r="N36" s="148"/>
      <c r="O36" s="71"/>
      <c r="P36" s="66"/>
      <c r="Q36" s="66"/>
      <c r="R36" s="71"/>
      <c r="S36" s="48"/>
      <c r="T36" s="22"/>
      <c r="U36" s="22"/>
      <c r="V36" s="22"/>
    </row>
    <row r="37" spans="1:22" ht="12.75" customHeight="1">
      <c r="A37" s="137">
        <v>11</v>
      </c>
      <c r="B37" s="139" t="str">
        <f>VLOOKUP(A37,'пр.взвешивания'!B6:E60,2,FALSE)</f>
        <v>БОРИСОВА Зинаида Петровна</v>
      </c>
      <c r="C37" s="141" t="str">
        <f>VLOOKUP(A37,'пр.взвешивания'!B6:F60,3,FALSE)</f>
        <v>28.08.82 мсмк</v>
      </c>
      <c r="D37" s="152" t="str">
        <f>VLOOKUP(A37,'пр.взвешивания'!B6:G60,4,FALSE)</f>
        <v>ЦФО Бррянская Брянск ЛОК</v>
      </c>
      <c r="E37" s="100"/>
      <c r="F37" s="27">
        <v>3</v>
      </c>
      <c r="G37" s="28">
        <v>3</v>
      </c>
      <c r="H37" s="47"/>
      <c r="I37" s="128">
        <f>SUM(E37:H37)</f>
        <v>6</v>
      </c>
      <c r="J37" s="170">
        <v>1</v>
      </c>
      <c r="K37" s="66"/>
      <c r="L37" s="66"/>
      <c r="M37" s="66"/>
      <c r="N37" s="66"/>
      <c r="O37" s="66"/>
      <c r="P37" s="66"/>
      <c r="Q37" s="66"/>
      <c r="R37" s="66"/>
      <c r="S37" s="48"/>
      <c r="T37" s="22"/>
      <c r="U37" s="22"/>
      <c r="V37" s="22"/>
    </row>
    <row r="38" spans="1:22" ht="12.75" customHeight="1">
      <c r="A38" s="138"/>
      <c r="B38" s="140"/>
      <c r="C38" s="142"/>
      <c r="D38" s="151"/>
      <c r="E38" s="84"/>
      <c r="F38" s="38"/>
      <c r="G38" s="101"/>
      <c r="H38" s="47"/>
      <c r="I38" s="129"/>
      <c r="J38" s="171"/>
      <c r="K38" s="106" t="str">
        <f>HYPERLINK('[1]реквизиты'!$A$6)</f>
        <v>Гл. судья, судья МК</v>
      </c>
      <c r="L38" s="107"/>
      <c r="M38" s="107"/>
      <c r="N38" s="108"/>
      <c r="O38" s="109"/>
      <c r="P38" s="109"/>
      <c r="Q38" s="110" t="str">
        <f>HYPERLINK('[1]реквизиты'!$G$6)</f>
        <v>Н.И. Доронкин</v>
      </c>
      <c r="R38" s="108"/>
      <c r="U38" s="22"/>
      <c r="V38" s="22"/>
    </row>
    <row r="39" spans="1:22" ht="12.75" customHeight="1">
      <c r="A39" s="138">
        <v>12</v>
      </c>
      <c r="B39" s="161" t="str">
        <f>VLOOKUP(A39,'пр.взвешивания'!B6:E62,2,FALSE)</f>
        <v>ФЕДОРОВА Ксения Михайловна</v>
      </c>
      <c r="C39" s="162" t="str">
        <f>VLOOKUP(A39,'пр.взвешивания'!B6:F62,3,FALSE)</f>
        <v>14.04.85 мс</v>
      </c>
      <c r="D39" s="163" t="str">
        <f>VLOOKUP(A39,'пр.взвешивания'!B6:G62,4,FALSE)</f>
        <v>С.Петербург ПР</v>
      </c>
      <c r="E39" s="86">
        <v>0</v>
      </c>
      <c r="F39" s="87"/>
      <c r="G39" s="41">
        <v>0</v>
      </c>
      <c r="H39" s="47"/>
      <c r="I39" s="129">
        <f>SUM(E39:H39)</f>
        <v>0</v>
      </c>
      <c r="J39" s="171">
        <v>3</v>
      </c>
      <c r="K39" s="107"/>
      <c r="L39" s="107"/>
      <c r="M39" s="111"/>
      <c r="N39" s="112"/>
      <c r="O39" s="113"/>
      <c r="P39" s="113"/>
      <c r="Q39" s="114" t="str">
        <f>HYPERLINK('[1]реквизиты'!$G$7)</f>
        <v>/г. Владимир/</v>
      </c>
      <c r="R39" s="108"/>
      <c r="U39" s="22"/>
      <c r="V39" s="22"/>
    </row>
    <row r="40" spans="1:22" ht="12.75" customHeight="1">
      <c r="A40" s="138"/>
      <c r="B40" s="140"/>
      <c r="C40" s="142"/>
      <c r="D40" s="151"/>
      <c r="E40" s="88"/>
      <c r="F40" s="89"/>
      <c r="G40" s="31"/>
      <c r="H40" s="47"/>
      <c r="I40" s="129"/>
      <c r="J40" s="171"/>
      <c r="K40" s="115"/>
      <c r="L40" s="115"/>
      <c r="M40" s="116"/>
      <c r="N40" s="117"/>
      <c r="O40" s="117"/>
      <c r="P40" s="117"/>
      <c r="Q40" s="108"/>
      <c r="R40" s="108"/>
      <c r="U40" s="22"/>
      <c r="V40" s="22"/>
    </row>
    <row r="41" spans="1:22" ht="12.75" customHeight="1">
      <c r="A41" s="138">
        <v>13</v>
      </c>
      <c r="B41" s="161" t="str">
        <f>VLOOKUP(A41,'пр.взвешивания'!B6:E64,2,FALSE)</f>
        <v>КУЛИНА Екатерина Михайловна</v>
      </c>
      <c r="C41" s="162" t="str">
        <f>VLOOKUP(A41,'пр.взвешивания'!B6:F64,3,FALSE)</f>
        <v>12.09.88 мс</v>
      </c>
      <c r="D41" s="163" t="str">
        <f>VLOOKUP(A41,'пр.взвешивания'!B6:G64,4,FALSE)</f>
        <v>ДВФО Приморский Владивосток УФК и С</v>
      </c>
      <c r="E41" s="90">
        <v>0</v>
      </c>
      <c r="F41" s="34">
        <v>3</v>
      </c>
      <c r="G41" s="103"/>
      <c r="H41" s="47"/>
      <c r="I41" s="129">
        <f>SUM(E41:H41)</f>
        <v>3</v>
      </c>
      <c r="J41" s="129">
        <v>2</v>
      </c>
      <c r="K41" s="106" t="str">
        <f>HYPERLINK('[2]реквизиты'!$A$22)</f>
        <v>Гл. секретарь, судья МК</v>
      </c>
      <c r="L41" s="107"/>
      <c r="M41" s="118"/>
      <c r="N41" s="119"/>
      <c r="O41" s="120"/>
      <c r="P41" s="120"/>
      <c r="Q41" s="110" t="str">
        <f>HYPERLINK('[1]реквизиты'!$G$8)</f>
        <v>Н.Ю. Глушкова</v>
      </c>
      <c r="R41" s="108"/>
      <c r="U41" s="22"/>
      <c r="V41" s="22"/>
    </row>
    <row r="42" spans="1:22" ht="12.75" customHeight="1" thickBot="1">
      <c r="A42" s="165"/>
      <c r="B42" s="144"/>
      <c r="C42" s="146"/>
      <c r="D42" s="148"/>
      <c r="E42" s="94"/>
      <c r="F42" s="45"/>
      <c r="G42" s="104"/>
      <c r="H42" s="47"/>
      <c r="I42" s="164"/>
      <c r="J42" s="164"/>
      <c r="K42" s="115"/>
      <c r="L42" s="115"/>
      <c r="M42" s="115"/>
      <c r="N42" s="108"/>
      <c r="O42" s="108"/>
      <c r="P42" s="108"/>
      <c r="Q42" s="114" t="str">
        <f>HYPERLINK('[1]реквизиты'!$G$9)</f>
        <v>/г. Рязань/</v>
      </c>
      <c r="R42" s="108"/>
      <c r="U42" s="22"/>
      <c r="V42" s="22"/>
    </row>
    <row r="43" spans="1:22" ht="12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71"/>
      <c r="P43" s="71"/>
      <c r="Q43" s="71"/>
      <c r="R43" s="71"/>
      <c r="S43" s="48"/>
      <c r="T43" s="22"/>
      <c r="U43" s="22"/>
      <c r="V43" s="22"/>
    </row>
    <row r="44" spans="1:2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71"/>
      <c r="P44" s="71"/>
      <c r="Q44" s="71"/>
      <c r="R44" s="71"/>
      <c r="S44" s="48"/>
      <c r="T44" s="22"/>
      <c r="U44" s="22"/>
      <c r="V44" s="22"/>
    </row>
    <row r="45" spans="1:2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71"/>
      <c r="P45" s="71"/>
      <c r="Q45" s="71"/>
      <c r="R45" s="71"/>
      <c r="S45" s="48"/>
      <c r="T45" s="22"/>
      <c r="U45" s="22"/>
      <c r="V45" s="22"/>
    </row>
    <row r="46" spans="1:2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82"/>
      <c r="L46" s="82"/>
      <c r="M46" s="82"/>
      <c r="N46" s="47"/>
      <c r="O46" s="47"/>
      <c r="P46" s="47"/>
      <c r="Q46" s="47"/>
      <c r="R46" s="47"/>
      <c r="S46" s="22"/>
      <c r="T46" s="22"/>
      <c r="U46" s="22"/>
      <c r="V46" s="22"/>
    </row>
    <row r="47" spans="1:2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22"/>
      <c r="T47" s="22"/>
      <c r="U47" s="22"/>
      <c r="V47" s="22"/>
    </row>
    <row r="48" spans="1:2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2"/>
      <c r="T48" s="22"/>
      <c r="U48" s="22"/>
      <c r="V48" s="22"/>
    </row>
    <row r="49" spans="1:2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22"/>
      <c r="T49" s="22"/>
      <c r="U49" s="22"/>
      <c r="V49" s="22"/>
    </row>
    <row r="50" spans="1:2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22"/>
      <c r="T50" s="22"/>
      <c r="U50" s="22"/>
      <c r="V50" s="22"/>
    </row>
    <row r="51" spans="1:2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22"/>
      <c r="T51" s="22"/>
      <c r="U51" s="22"/>
      <c r="V51" s="22"/>
    </row>
    <row r="52" spans="1:2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22"/>
      <c r="T52" s="22"/>
      <c r="U52" s="22"/>
      <c r="V52" s="22"/>
    </row>
    <row r="53" spans="1:18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1:18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1:18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1:18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1:18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1:18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1:18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1:18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1:18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1:18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1:18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1:18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1:18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1:18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1:18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18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1:18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1:18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1:18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1:18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1:18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1:18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1:18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1:18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18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1:18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1:18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1:18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1:18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1:18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1:18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1:18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1:18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1:18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1:18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8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1:18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1:18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1:18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1:18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1:18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1:18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1:18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1:18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1:18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1:18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1:18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1:18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1:18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1:18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1:18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1:18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1:18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1:18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1:18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1:18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1:18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1:18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1:18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1:18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1:18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1:18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1:18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1:18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1:18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1:18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1:18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1:18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1:18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1:18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1:18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1:18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</sheetData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S23:S24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I35:I36"/>
    <mergeCell ref="A39:A40"/>
    <mergeCell ref="B39:B40"/>
    <mergeCell ref="C39:C40"/>
    <mergeCell ref="D39:D40"/>
    <mergeCell ref="I37:I38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26:I27"/>
    <mergeCell ref="J26:J27"/>
    <mergeCell ref="I28:I29"/>
    <mergeCell ref="J28:J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C14:C15"/>
    <mergeCell ref="B10:B11"/>
    <mergeCell ref="C10:C11"/>
    <mergeCell ref="D14:D15"/>
    <mergeCell ref="I10:I11"/>
    <mergeCell ref="D10:D11"/>
    <mergeCell ref="I14:I15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J35:J36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K3:T3"/>
    <mergeCell ref="P5:T5"/>
    <mergeCell ref="B3:I3"/>
    <mergeCell ref="B5:I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I65">
      <selection activeCell="I67" sqref="I67:P9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83" t="s">
        <v>17</v>
      </c>
      <c r="B1" s="183"/>
      <c r="C1" s="183"/>
      <c r="D1" s="183"/>
      <c r="E1" s="183"/>
      <c r="F1" s="183"/>
      <c r="G1" s="183"/>
      <c r="H1" s="183"/>
      <c r="I1" s="183" t="s">
        <v>17</v>
      </c>
      <c r="J1" s="183"/>
      <c r="K1" s="183"/>
      <c r="L1" s="183"/>
      <c r="M1" s="183"/>
      <c r="N1" s="183"/>
      <c r="O1" s="183"/>
      <c r="P1" s="183"/>
    </row>
    <row r="2" spans="1:16" ht="23.25" customHeight="1">
      <c r="A2" s="3" t="s">
        <v>30</v>
      </c>
      <c r="B2" s="3" t="s">
        <v>18</v>
      </c>
      <c r="C2" s="3"/>
      <c r="D2" s="3"/>
      <c r="E2" s="81" t="str">
        <f>HYPERLINK('пр.взвешивания'!E3)</f>
        <v>в.к.       48  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81" t="str">
        <f>HYPERLINK('пр.взвешивания'!E3)</f>
        <v>в.к.       48           кг.</v>
      </c>
      <c r="N2" s="3"/>
      <c r="O2" s="3"/>
      <c r="P2" s="3"/>
    </row>
    <row r="3" spans="1:16" ht="12.75">
      <c r="A3" s="184" t="s">
        <v>1</v>
      </c>
      <c r="B3" s="184" t="s">
        <v>8</v>
      </c>
      <c r="C3" s="184" t="s">
        <v>9</v>
      </c>
      <c r="D3" s="184" t="s">
        <v>10</v>
      </c>
      <c r="E3" s="184" t="s">
        <v>19</v>
      </c>
      <c r="F3" s="184" t="s">
        <v>20</v>
      </c>
      <c r="G3" s="184" t="s">
        <v>21</v>
      </c>
      <c r="H3" s="184" t="s">
        <v>22</v>
      </c>
      <c r="I3" s="184" t="s">
        <v>1</v>
      </c>
      <c r="J3" s="184" t="s">
        <v>8</v>
      </c>
      <c r="K3" s="184" t="s">
        <v>9</v>
      </c>
      <c r="L3" s="184" t="s">
        <v>10</v>
      </c>
      <c r="M3" s="184" t="s">
        <v>19</v>
      </c>
      <c r="N3" s="184" t="s">
        <v>20</v>
      </c>
      <c r="O3" s="184" t="s">
        <v>21</v>
      </c>
      <c r="P3" s="184" t="s">
        <v>22</v>
      </c>
    </row>
    <row r="4" spans="1:16" ht="12.7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.75" customHeight="1">
      <c r="A5" s="186">
        <v>1</v>
      </c>
      <c r="B5" s="187" t="str">
        <f>VLOOKUP(A5,'пр.взвешивания'!B6:E31,2,FALSE)</f>
        <v>РУБЕЛЬ Полина Валентиновна</v>
      </c>
      <c r="C5" s="187" t="str">
        <f>VLOOKUP(B5,'пр.взвешивания'!C6:F31,2,FALSE)</f>
        <v>28.06.86 мсмк</v>
      </c>
      <c r="D5" s="187" t="str">
        <f>VLOOKUP(C5,'пр.взвешивания'!D6:G31,2,FALSE)</f>
        <v>ДВФО Приморский Владивосток УФК и С</v>
      </c>
      <c r="E5" s="189"/>
      <c r="F5" s="190"/>
      <c r="G5" s="191"/>
      <c r="H5" s="184"/>
      <c r="I5" s="214">
        <v>5</v>
      </c>
      <c r="J5" s="187" t="str">
        <f>VLOOKUP(I5,'пр.взвешивания'!B6:E31,2,FALSE)</f>
        <v>БОНДАРЕВА Елена Борисовна</v>
      </c>
      <c r="K5" s="187" t="str">
        <f>VLOOKUP(J5,'пр.взвешивания'!C6:F31,2,FALSE)</f>
        <v>07.06.85 змс</v>
      </c>
      <c r="L5" s="187" t="str">
        <f>VLOOKUP(K5,'пр.взвешивания'!D6:G31,2,FALSE)</f>
        <v>МОСКВА  С-70 Д </v>
      </c>
      <c r="M5" s="189"/>
      <c r="N5" s="190"/>
      <c r="O5" s="191"/>
      <c r="P5" s="184"/>
    </row>
    <row r="6" spans="1:16" ht="12.75">
      <c r="A6" s="186"/>
      <c r="B6" s="188"/>
      <c r="C6" s="188"/>
      <c r="D6" s="188"/>
      <c r="E6" s="189"/>
      <c r="F6" s="189"/>
      <c r="G6" s="191"/>
      <c r="H6" s="184"/>
      <c r="I6" s="214"/>
      <c r="J6" s="188"/>
      <c r="K6" s="188"/>
      <c r="L6" s="188"/>
      <c r="M6" s="189"/>
      <c r="N6" s="189"/>
      <c r="O6" s="191"/>
      <c r="P6" s="184"/>
    </row>
    <row r="7" spans="1:16" ht="12.75" customHeight="1">
      <c r="A7" s="185">
        <v>2</v>
      </c>
      <c r="B7" s="187" t="str">
        <f>VLOOKUP(A7,'пр.взвешивания'!B8:E33,2,FALSE)</f>
        <v>ГИНИЯТУЛЛИНА Люция Фаритовна</v>
      </c>
      <c r="C7" s="187" t="str">
        <f>VLOOKUP(B7,'пр.взвешивания'!C8:F33,2,FALSE)</f>
        <v>28.04.81 мсмк</v>
      </c>
      <c r="D7" s="187" t="str">
        <f>VLOOKUP(C7,'пр.взвешивания'!D8:G33,2,FALSE)</f>
        <v>УФО ХМАО-Югра Излучинск МО</v>
      </c>
      <c r="E7" s="194"/>
      <c r="F7" s="194"/>
      <c r="G7" s="185"/>
      <c r="H7" s="185"/>
      <c r="I7" s="185">
        <v>6</v>
      </c>
      <c r="J7" s="187" t="str">
        <f>VLOOKUP(I7,'пр.взвешивания'!B8:E33,2,FALSE)</f>
        <v>ПАК Елена Игоревна</v>
      </c>
      <c r="K7" s="187" t="str">
        <f>VLOOKUP(J7,'пр.взвешивания'!C8:F33,2,FALSE)</f>
        <v>10.03.80 мс</v>
      </c>
      <c r="L7" s="187" t="str">
        <f>VLOOKUP(K7,'пр.взвешивания'!D8:G33,2,FALSE)</f>
        <v>ЦФО Тульская Тула РССС</v>
      </c>
      <c r="M7" s="194"/>
      <c r="N7" s="194"/>
      <c r="O7" s="185"/>
      <c r="P7" s="185"/>
    </row>
    <row r="8" spans="1:16" ht="13.5" thickBot="1">
      <c r="A8" s="192"/>
      <c r="B8" s="193"/>
      <c r="C8" s="193"/>
      <c r="D8" s="193"/>
      <c r="E8" s="195"/>
      <c r="F8" s="195"/>
      <c r="G8" s="192"/>
      <c r="H8" s="192"/>
      <c r="I8" s="192"/>
      <c r="J8" s="193"/>
      <c r="K8" s="193"/>
      <c r="L8" s="193"/>
      <c r="M8" s="195"/>
      <c r="N8" s="195"/>
      <c r="O8" s="192"/>
      <c r="P8" s="192"/>
    </row>
    <row r="9" spans="1:16" ht="12.75" customHeight="1">
      <c r="A9" s="196">
        <v>4</v>
      </c>
      <c r="B9" s="197" t="str">
        <f>VLOOKUP(A9,'пр.взвешивания'!B10:E35,2,FALSE)</f>
        <v>КРИВОЩЕКОВА Наталья Леонидовна</v>
      </c>
      <c r="C9" s="197" t="str">
        <f>VLOOKUP(B9,'пр.взвешивания'!C10:F35,2,FALSE)</f>
        <v>07.06.82 мс</v>
      </c>
      <c r="D9" s="197" t="str">
        <f>VLOOKUP(C9,'пр.взвешивания'!D10:G35,2,FALSE)</f>
        <v>ПФО Пермский Пермь Д</v>
      </c>
      <c r="E9" s="189"/>
      <c r="F9" s="190"/>
      <c r="G9" s="191"/>
      <c r="H9" s="198"/>
      <c r="I9" s="215">
        <v>7</v>
      </c>
      <c r="J9" s="197" t="str">
        <f>VLOOKUP(I9,'пр.взвешивания'!B10:E35,2,FALSE)</f>
        <v>ШАЙДУРОВА Олеся Сергеевна</v>
      </c>
      <c r="K9" s="197" t="str">
        <f>VLOOKUP(J9,'пр.взвешивания'!C10:F35,2,FALSE)</f>
        <v>18.09.89 мс</v>
      </c>
      <c r="L9" s="197" t="str">
        <f>VLOOKUP(K9,'пр.взвешивания'!D10:G35,2,FALSE)</f>
        <v>ПФО Пермский Лысьва  МО</v>
      </c>
      <c r="M9" s="215" t="s">
        <v>25</v>
      </c>
      <c r="N9" s="216"/>
      <c r="O9" s="217"/>
      <c r="P9" s="218"/>
    </row>
    <row r="10" spans="1:16" ht="12.75">
      <c r="A10" s="184"/>
      <c r="B10" s="188"/>
      <c r="C10" s="188"/>
      <c r="D10" s="188"/>
      <c r="E10" s="189"/>
      <c r="F10" s="189"/>
      <c r="G10" s="191"/>
      <c r="H10" s="184"/>
      <c r="I10" s="184"/>
      <c r="J10" s="188"/>
      <c r="K10" s="188"/>
      <c r="L10" s="188"/>
      <c r="M10" s="184"/>
      <c r="N10" s="189"/>
      <c r="O10" s="191"/>
      <c r="P10" s="184"/>
    </row>
    <row r="11" spans="1:13" ht="12.75" customHeight="1">
      <c r="A11" s="185">
        <v>3</v>
      </c>
      <c r="B11" s="187" t="str">
        <f>VLOOKUP(A11,'пр.взвешивания'!B6:E31,2,FALSE)</f>
        <v>ХМЕЛЕВА Евгения Павловна</v>
      </c>
      <c r="C11" s="187" t="str">
        <f>VLOOKUP(B11,'пр.взвешивания'!C6:F31,2,FALSE)</f>
        <v>23.03.86 мс</v>
      </c>
      <c r="D11" s="187" t="str">
        <f>VLOOKUP(C11,'пр.взвешивания'!D6:G31,2,FALSE)</f>
        <v>СЗФО Псковская Пушк.Горы РССС</v>
      </c>
      <c r="E11" s="194"/>
      <c r="F11" s="194"/>
      <c r="G11" s="185"/>
      <c r="H11" s="185"/>
      <c r="I11" s="4"/>
      <c r="J11" s="4"/>
      <c r="K11" s="4"/>
      <c r="L11" s="4"/>
      <c r="M11" s="4"/>
    </row>
    <row r="12" spans="1:13" ht="12.75">
      <c r="A12" s="196"/>
      <c r="B12" s="188"/>
      <c r="C12" s="188"/>
      <c r="D12" s="188"/>
      <c r="E12" s="199"/>
      <c r="F12" s="199"/>
      <c r="G12" s="196"/>
      <c r="H12" s="196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81" t="str">
        <f>HYPERLINK('пр.взвешивания'!E3)</f>
        <v>в.к.       48  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81" t="str">
        <f>HYPERLINK('пр.взвешивания'!E3)</f>
        <v>в.к.       48           кг.</v>
      </c>
      <c r="N13" s="3"/>
      <c r="O13" s="3"/>
      <c r="P13" s="3"/>
    </row>
    <row r="14" spans="1:16" ht="12.75">
      <c r="A14" s="185" t="s">
        <v>1</v>
      </c>
      <c r="B14" s="185" t="s">
        <v>8</v>
      </c>
      <c r="C14" s="185" t="s">
        <v>9</v>
      </c>
      <c r="D14" s="185" t="s">
        <v>10</v>
      </c>
      <c r="E14" s="185" t="s">
        <v>19</v>
      </c>
      <c r="F14" s="185" t="s">
        <v>20</v>
      </c>
      <c r="G14" s="185" t="s">
        <v>21</v>
      </c>
      <c r="H14" s="185" t="s">
        <v>22</v>
      </c>
      <c r="I14" s="185" t="s">
        <v>1</v>
      </c>
      <c r="J14" s="185" t="s">
        <v>8</v>
      </c>
      <c r="K14" s="185" t="s">
        <v>9</v>
      </c>
      <c r="L14" s="185" t="s">
        <v>10</v>
      </c>
      <c r="M14" s="185" t="s">
        <v>19</v>
      </c>
      <c r="N14" s="185" t="s">
        <v>20</v>
      </c>
      <c r="O14" s="185" t="s">
        <v>21</v>
      </c>
      <c r="P14" s="185" t="s">
        <v>22</v>
      </c>
    </row>
    <row r="15" spans="1:16" ht="12.75">
      <c r="A15" s="200"/>
      <c r="B15" s="201"/>
      <c r="C15" s="201"/>
      <c r="D15" s="201"/>
      <c r="E15" s="201"/>
      <c r="F15" s="201"/>
      <c r="G15" s="201"/>
      <c r="H15" s="201"/>
      <c r="I15" s="201"/>
      <c r="J15" s="219"/>
      <c r="K15" s="201"/>
      <c r="L15" s="201"/>
      <c r="M15" s="201"/>
      <c r="N15" s="200"/>
      <c r="O15" s="200"/>
      <c r="P15" s="200"/>
    </row>
    <row r="16" spans="1:16" ht="12.75" customHeight="1">
      <c r="A16" s="202">
        <v>1</v>
      </c>
      <c r="B16" s="187" t="str">
        <f>VLOOKUP(A16,'пр.взвешивания'!B6:E31,2,FALSE)</f>
        <v>РУБЕЛЬ Полина Валентиновна</v>
      </c>
      <c r="C16" s="187" t="str">
        <f>VLOOKUP(B16,'пр.взвешивания'!C6:F31,2,FALSE)</f>
        <v>28.06.86 мсмк</v>
      </c>
      <c r="D16" s="187" t="str">
        <f>VLOOKUP(C16,'пр.взвешивания'!D6:G31,2,FALSE)</f>
        <v>ДВФО Приморский Владивосток УФК и С</v>
      </c>
      <c r="E16" s="194"/>
      <c r="F16" s="204"/>
      <c r="G16" s="205"/>
      <c r="H16" s="185"/>
      <c r="I16" s="220">
        <v>5</v>
      </c>
      <c r="J16" s="187" t="str">
        <f>VLOOKUP(I16,'пр.взвешивания'!B6:E31,2,FALSE)</f>
        <v>БОНДАРЕВА Елена Борисовна</v>
      </c>
      <c r="K16" s="187" t="str">
        <f>VLOOKUP(J16,'пр.взвешивания'!C6:F31,2,FALSE)</f>
        <v>07.06.85 змс</v>
      </c>
      <c r="L16" s="187" t="str">
        <f>VLOOKUP(K16,'пр.взвешивания'!D6:G31,2,FALSE)</f>
        <v>МОСКВА  С-70 Д </v>
      </c>
      <c r="M16" s="185"/>
      <c r="N16" s="204"/>
      <c r="O16" s="205"/>
      <c r="P16" s="185"/>
    </row>
    <row r="17" spans="1:16" ht="12.75">
      <c r="A17" s="203"/>
      <c r="B17" s="188"/>
      <c r="C17" s="188"/>
      <c r="D17" s="188"/>
      <c r="E17" s="199"/>
      <c r="F17" s="201"/>
      <c r="G17" s="206"/>
      <c r="H17" s="196"/>
      <c r="I17" s="221"/>
      <c r="J17" s="188"/>
      <c r="K17" s="188"/>
      <c r="L17" s="188"/>
      <c r="M17" s="196"/>
      <c r="N17" s="200"/>
      <c r="O17" s="206"/>
      <c r="P17" s="196"/>
    </row>
    <row r="18" spans="1:16" ht="12.75" customHeight="1">
      <c r="A18" s="185">
        <v>3</v>
      </c>
      <c r="B18" s="187" t="str">
        <f>VLOOKUP(A18,'пр.взвешивания'!B8:E33,2,FALSE)</f>
        <v>ХМЕЛЕВА Евгения Павловна</v>
      </c>
      <c r="C18" s="187" t="str">
        <f>VLOOKUP(B18,'пр.взвешивания'!C8:F33,2,FALSE)</f>
        <v>23.03.86 мс</v>
      </c>
      <c r="D18" s="187" t="str">
        <f>VLOOKUP(C18,'пр.взвешивания'!D8:G33,2,FALSE)</f>
        <v>СЗФО Псковская Пушк.Горы РССС</v>
      </c>
      <c r="E18" s="194"/>
      <c r="F18" s="194"/>
      <c r="G18" s="185"/>
      <c r="H18" s="185"/>
      <c r="I18" s="185">
        <v>7</v>
      </c>
      <c r="J18" s="187" t="str">
        <f>VLOOKUP(I18,'пр.взвешивания'!B8:E33,2,FALSE)</f>
        <v>ШАЙДУРОВА Олеся Сергеевна</v>
      </c>
      <c r="K18" s="187" t="str">
        <f>VLOOKUP(J18,'пр.взвешивания'!C8:F33,2,FALSE)</f>
        <v>18.09.89 мс</v>
      </c>
      <c r="L18" s="187" t="str">
        <f>VLOOKUP(K18,'пр.взвешивания'!D8:G33,2,FALSE)</f>
        <v>ПФО Пермский Лысьва  МО</v>
      </c>
      <c r="M18" s="185"/>
      <c r="N18" s="194"/>
      <c r="O18" s="185"/>
      <c r="P18" s="185"/>
    </row>
    <row r="19" spans="1:16" ht="13.5" thickBot="1">
      <c r="A19" s="207"/>
      <c r="B19" s="193"/>
      <c r="C19" s="193"/>
      <c r="D19" s="193"/>
      <c r="E19" s="208"/>
      <c r="F19" s="208"/>
      <c r="G19" s="208"/>
      <c r="H19" s="208"/>
      <c r="I19" s="208"/>
      <c r="J19" s="193"/>
      <c r="K19" s="193"/>
      <c r="L19" s="193"/>
      <c r="M19" s="208"/>
      <c r="N19" s="207"/>
      <c r="O19" s="207"/>
      <c r="P19" s="207"/>
    </row>
    <row r="20" spans="1:16" ht="12.75" customHeight="1">
      <c r="A20" s="209">
        <v>2</v>
      </c>
      <c r="B20" s="197" t="str">
        <f>VLOOKUP(A20,'пр.взвешивания'!B6:E31,2,FALSE)</f>
        <v>ГИНИЯТУЛЛИНА Люция Фаритовна</v>
      </c>
      <c r="C20" s="197" t="str">
        <f>VLOOKUP(B20,'пр.взвешивания'!C6:F31,2,FALSE)</f>
        <v>28.04.81 мсмк</v>
      </c>
      <c r="D20" s="197" t="str">
        <f>VLOOKUP(C20,'пр.взвешивания'!D6:G31,2,FALSE)</f>
        <v>УФО ХМАО-Югра Излучинск МО</v>
      </c>
      <c r="E20" s="210"/>
      <c r="F20" s="211"/>
      <c r="G20" s="212"/>
      <c r="H20" s="213"/>
      <c r="I20" s="209">
        <v>6</v>
      </c>
      <c r="J20" s="197" t="str">
        <f>VLOOKUP(I20,'пр.взвешивания'!B10:E35,2,FALSE)</f>
        <v>ПАК Елена Игоревна</v>
      </c>
      <c r="K20" s="197" t="str">
        <f>VLOOKUP(J20,'пр.взвешивания'!C10:F35,2,FALSE)</f>
        <v>10.03.80 мс</v>
      </c>
      <c r="L20" s="197" t="str">
        <f>VLOOKUP(K20,'пр.взвешивания'!D10:G35,2,FALSE)</f>
        <v>ЦФО Тульская Тула РССС</v>
      </c>
      <c r="M20" s="209" t="s">
        <v>25</v>
      </c>
      <c r="N20" s="211"/>
      <c r="O20" s="212"/>
      <c r="P20" s="222"/>
    </row>
    <row r="21" spans="1:16" ht="12.75">
      <c r="A21" s="200"/>
      <c r="B21" s="188"/>
      <c r="C21" s="188"/>
      <c r="D21" s="188"/>
      <c r="E21" s="199"/>
      <c r="F21" s="201"/>
      <c r="G21" s="206"/>
      <c r="H21" s="201"/>
      <c r="I21" s="201"/>
      <c r="J21" s="188"/>
      <c r="K21" s="188"/>
      <c r="L21" s="188"/>
      <c r="M21" s="196"/>
      <c r="N21" s="200"/>
      <c r="O21" s="206"/>
      <c r="P21" s="200"/>
    </row>
    <row r="22" spans="1:13" ht="12.75" customHeight="1">
      <c r="A22" s="185">
        <v>4</v>
      </c>
      <c r="B22" s="187" t="str">
        <f>VLOOKUP(A22,'пр.взвешивания'!B12:E37,2,FALSE)</f>
        <v>КРИВОЩЕКОВА Наталья Леонидовна</v>
      </c>
      <c r="C22" s="187" t="str">
        <f>VLOOKUP(B22,'пр.взвешивания'!C12:F37,2,FALSE)</f>
        <v>07.06.82 мс</v>
      </c>
      <c r="D22" s="187" t="str">
        <f>VLOOKUP(C22,'пр.взвешивания'!D12:G37,2,FALSE)</f>
        <v>ПФО Пермский Пермь Д</v>
      </c>
      <c r="E22" s="194"/>
      <c r="F22" s="194"/>
      <c r="G22" s="185"/>
      <c r="H22" s="185"/>
      <c r="I22" s="4"/>
      <c r="J22" s="4"/>
      <c r="K22" s="4"/>
      <c r="L22" s="4"/>
      <c r="M22" s="4"/>
    </row>
    <row r="23" spans="1:13" ht="12.75">
      <c r="A23" s="200"/>
      <c r="B23" s="188"/>
      <c r="C23" s="188"/>
      <c r="D23" s="188"/>
      <c r="E23" s="201"/>
      <c r="F23" s="201"/>
      <c r="G23" s="201"/>
      <c r="H23" s="201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81" t="str">
        <f>HYPERLINK('пр.взвешивания'!E3)</f>
        <v>в.к.       48  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81" t="str">
        <f>HYPERLINK('пр.взвешивания'!E3)</f>
        <v>в.к.       48           кг.</v>
      </c>
      <c r="N24" s="3"/>
      <c r="O24" s="3"/>
      <c r="P24" s="3"/>
    </row>
    <row r="25" spans="1:16" ht="12.75">
      <c r="A25" s="185" t="s">
        <v>1</v>
      </c>
      <c r="B25" s="185" t="s">
        <v>8</v>
      </c>
      <c r="C25" s="185" t="s">
        <v>9</v>
      </c>
      <c r="D25" s="185" t="s">
        <v>10</v>
      </c>
      <c r="E25" s="185" t="s">
        <v>19</v>
      </c>
      <c r="F25" s="185" t="s">
        <v>20</v>
      </c>
      <c r="G25" s="185" t="s">
        <v>21</v>
      </c>
      <c r="H25" s="185" t="s">
        <v>22</v>
      </c>
      <c r="I25" s="185" t="s">
        <v>1</v>
      </c>
      <c r="J25" s="185" t="s">
        <v>8</v>
      </c>
      <c r="K25" s="185" t="s">
        <v>9</v>
      </c>
      <c r="L25" s="185" t="s">
        <v>10</v>
      </c>
      <c r="M25" s="185" t="s">
        <v>19</v>
      </c>
      <c r="N25" s="185" t="s">
        <v>20</v>
      </c>
      <c r="O25" s="185" t="s">
        <v>21</v>
      </c>
      <c r="P25" s="185" t="s">
        <v>22</v>
      </c>
    </row>
    <row r="26" spans="1:16" ht="12.75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0"/>
      <c r="O26" s="200"/>
      <c r="P26" s="200"/>
    </row>
    <row r="27" spans="1:16" ht="12.75" customHeight="1">
      <c r="A27" s="202">
        <v>1</v>
      </c>
      <c r="B27" s="187" t="str">
        <f>VLOOKUP(A27,'пр.взвешивания'!B6:E31,2,FALSE)</f>
        <v>РУБЕЛЬ Полина Валентиновна</v>
      </c>
      <c r="C27" s="187" t="str">
        <f>VLOOKUP(B27,'пр.взвешивания'!C6:F31,2,FALSE)</f>
        <v>28.06.86 мсмк</v>
      </c>
      <c r="D27" s="187" t="str">
        <f>VLOOKUP(C27,'пр.взвешивания'!D6:G31,2,FALSE)</f>
        <v>ДВФО Приморский Владивосток УФК и С</v>
      </c>
      <c r="E27" s="194"/>
      <c r="F27" s="204"/>
      <c r="G27" s="205"/>
      <c r="H27" s="185"/>
      <c r="I27" s="220">
        <v>7</v>
      </c>
      <c r="J27" s="187" t="str">
        <f>VLOOKUP(I27,'пр.взвешивания'!B6:E31,2,FALSE)</f>
        <v>ШАЙДУРОВА Олеся Сергеевна</v>
      </c>
      <c r="K27" s="187" t="str">
        <f>VLOOKUP(J27,'пр.взвешивания'!C6:F31,2,FALSE)</f>
        <v>18.09.89 мс</v>
      </c>
      <c r="L27" s="187" t="str">
        <f>VLOOKUP(K27,'пр.взвешивания'!D6:G31,2,FALSE)</f>
        <v>ПФО Пермский Лысьва  МО</v>
      </c>
      <c r="M27" s="185"/>
      <c r="N27" s="204"/>
      <c r="O27" s="205"/>
      <c r="P27" s="185"/>
    </row>
    <row r="28" spans="1:16" ht="12.75">
      <c r="A28" s="203"/>
      <c r="B28" s="188"/>
      <c r="C28" s="188"/>
      <c r="D28" s="188"/>
      <c r="E28" s="199"/>
      <c r="F28" s="201"/>
      <c r="G28" s="206"/>
      <c r="H28" s="196"/>
      <c r="I28" s="221"/>
      <c r="J28" s="188"/>
      <c r="K28" s="188"/>
      <c r="L28" s="188"/>
      <c r="M28" s="196"/>
      <c r="N28" s="200"/>
      <c r="O28" s="206"/>
      <c r="P28" s="196"/>
    </row>
    <row r="29" spans="1:16" ht="12.75" customHeight="1">
      <c r="A29" s="185">
        <v>4</v>
      </c>
      <c r="B29" s="187" t="str">
        <f>VLOOKUP(A29,'пр.взвешивания'!B8:E33,2,FALSE)</f>
        <v>КРИВОЩЕКОВА Наталья Леонидовна</v>
      </c>
      <c r="C29" s="187" t="str">
        <f>VLOOKUP(B29,'пр.взвешивания'!C8:F33,2,FALSE)</f>
        <v>07.06.82 мс</v>
      </c>
      <c r="D29" s="187" t="str">
        <f>VLOOKUP(C29,'пр.взвешивания'!D8:G33,2,FALSE)</f>
        <v>ПФО Пермский Пермь Д</v>
      </c>
      <c r="E29" s="194"/>
      <c r="F29" s="194"/>
      <c r="G29" s="185"/>
      <c r="H29" s="185"/>
      <c r="I29" s="185">
        <v>6</v>
      </c>
      <c r="J29" s="187" t="str">
        <f>VLOOKUP(I29,'пр.взвешивания'!B8:E33,2,FALSE)</f>
        <v>ПАК Елена Игоревна</v>
      </c>
      <c r="K29" s="187" t="str">
        <f>VLOOKUP(J29,'пр.взвешивания'!C8:F33,2,FALSE)</f>
        <v>10.03.80 мс</v>
      </c>
      <c r="L29" s="187" t="str">
        <f>VLOOKUP(K29,'пр.взвешивания'!D8:G33,2,FALSE)</f>
        <v>ЦФО Тульская Тула РССС</v>
      </c>
      <c r="M29" s="185"/>
      <c r="N29" s="194"/>
      <c r="O29" s="185"/>
      <c r="P29" s="185"/>
    </row>
    <row r="30" spans="1:16" ht="13.5" thickBot="1">
      <c r="A30" s="207"/>
      <c r="B30" s="193"/>
      <c r="C30" s="193"/>
      <c r="D30" s="193"/>
      <c r="E30" s="208"/>
      <c r="F30" s="208"/>
      <c r="G30" s="208"/>
      <c r="H30" s="208"/>
      <c r="I30" s="208"/>
      <c r="J30" s="193"/>
      <c r="K30" s="193"/>
      <c r="L30" s="193"/>
      <c r="M30" s="208"/>
      <c r="N30" s="207"/>
      <c r="O30" s="207"/>
      <c r="P30" s="207"/>
    </row>
    <row r="31" spans="1:16" ht="12.75" customHeight="1">
      <c r="A31" s="209">
        <v>3</v>
      </c>
      <c r="B31" s="197" t="str">
        <f>VLOOKUP(A31,'пр.взвешивания'!B10:E35,2,FALSE)</f>
        <v>ХМЕЛЕВА Евгения Павловна</v>
      </c>
      <c r="C31" s="197" t="str">
        <f>VLOOKUP(B31,'пр.взвешивания'!C10:F35,2,FALSE)</f>
        <v>23.03.86 мс</v>
      </c>
      <c r="D31" s="197" t="str">
        <f>VLOOKUP(C31,'пр.взвешивания'!D10:G35,2,FALSE)</f>
        <v>СЗФО Псковская Пушк.Горы РССС</v>
      </c>
      <c r="E31" s="210"/>
      <c r="F31" s="211"/>
      <c r="G31" s="212"/>
      <c r="H31" s="213"/>
      <c r="I31" s="209">
        <v>5</v>
      </c>
      <c r="J31" s="197" t="str">
        <f>J16</f>
        <v>БОНДАРЕВА Елена Борисовна</v>
      </c>
      <c r="K31" s="197" t="str">
        <f>K16</f>
        <v>07.06.85 змс</v>
      </c>
      <c r="L31" s="197" t="str">
        <f>L16</f>
        <v>МОСКВА  С-70 Д </v>
      </c>
      <c r="M31" s="209" t="s">
        <v>25</v>
      </c>
      <c r="N31" s="211"/>
      <c r="O31" s="212"/>
      <c r="P31" s="222"/>
    </row>
    <row r="32" spans="1:16" ht="12.75">
      <c r="A32" s="200"/>
      <c r="B32" s="188"/>
      <c r="C32" s="188"/>
      <c r="D32" s="188"/>
      <c r="E32" s="199"/>
      <c r="F32" s="201"/>
      <c r="G32" s="206"/>
      <c r="H32" s="201"/>
      <c r="I32" s="201"/>
      <c r="J32" s="188"/>
      <c r="K32" s="188"/>
      <c r="L32" s="188"/>
      <c r="M32" s="196"/>
      <c r="N32" s="200"/>
      <c r="O32" s="206"/>
      <c r="P32" s="200"/>
    </row>
    <row r="33" spans="1:13" ht="12.75" customHeight="1">
      <c r="A33" s="185">
        <v>2</v>
      </c>
      <c r="B33" s="187" t="str">
        <f>VLOOKUP(A33,'пр.взвешивания'!B6:E31,2,FALSE)</f>
        <v>ГИНИЯТУЛЛИНА Люция Фаритовна</v>
      </c>
      <c r="C33" s="187" t="str">
        <f>VLOOKUP(B33,'пр.взвешивания'!C6:F31,2,FALSE)</f>
        <v>28.04.81 мсмк</v>
      </c>
      <c r="D33" s="187" t="str">
        <f>VLOOKUP(C33,'пр.взвешивания'!D6:G31,2,FALSE)</f>
        <v>УФО ХМАО-Югра Излучинск МО</v>
      </c>
      <c r="E33" s="194"/>
      <c r="F33" s="194"/>
      <c r="G33" s="185"/>
      <c r="H33" s="185"/>
      <c r="I33" s="4"/>
      <c r="J33" s="4"/>
      <c r="K33" s="4"/>
      <c r="L33" s="4"/>
      <c r="M33" s="4"/>
    </row>
    <row r="34" spans="1:13" ht="12.75">
      <c r="A34" s="200"/>
      <c r="B34" s="188"/>
      <c r="C34" s="188"/>
      <c r="D34" s="188"/>
      <c r="E34" s="201"/>
      <c r="F34" s="201"/>
      <c r="G34" s="201"/>
      <c r="H34" s="201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183" t="s">
        <v>17</v>
      </c>
      <c r="B38" s="183"/>
      <c r="C38" s="183"/>
      <c r="D38" s="183"/>
      <c r="E38" s="183"/>
      <c r="F38" s="183"/>
      <c r="G38" s="183"/>
      <c r="H38" s="183"/>
      <c r="I38" s="183" t="s">
        <v>17</v>
      </c>
      <c r="J38" s="183"/>
      <c r="K38" s="183"/>
      <c r="L38" s="183"/>
      <c r="M38" s="183"/>
      <c r="N38" s="183"/>
      <c r="O38" s="183"/>
      <c r="P38" s="183"/>
    </row>
    <row r="39" spans="1:16" ht="24.75" customHeight="1">
      <c r="A39" s="3" t="s">
        <v>32</v>
      </c>
      <c r="B39" s="3" t="s">
        <v>18</v>
      </c>
      <c r="C39" s="3"/>
      <c r="D39" s="3"/>
      <c r="E39" s="81" t="str">
        <f>HYPERLINK('пр.взвешивания'!E3)</f>
        <v>в.к.       48  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81" t="str">
        <f>HYPERLINK('пр.взвешивания'!E3)</f>
        <v>в.к.       48           кг.</v>
      </c>
      <c r="N39" s="3"/>
      <c r="O39" s="3"/>
      <c r="P39" s="3"/>
    </row>
    <row r="40" spans="1:16" ht="12.75">
      <c r="A40" s="184" t="s">
        <v>1</v>
      </c>
      <c r="B40" s="184" t="s">
        <v>8</v>
      </c>
      <c r="C40" s="184" t="s">
        <v>9</v>
      </c>
      <c r="D40" s="184" t="s">
        <v>10</v>
      </c>
      <c r="E40" s="184" t="s">
        <v>19</v>
      </c>
      <c r="F40" s="184" t="s">
        <v>20</v>
      </c>
      <c r="G40" s="184" t="s">
        <v>21</v>
      </c>
      <c r="H40" s="184" t="s">
        <v>22</v>
      </c>
      <c r="I40" s="184" t="s">
        <v>1</v>
      </c>
      <c r="J40" s="184" t="s">
        <v>8</v>
      </c>
      <c r="K40" s="184" t="s">
        <v>9</v>
      </c>
      <c r="L40" s="184" t="s">
        <v>10</v>
      </c>
      <c r="M40" s="184" t="s">
        <v>19</v>
      </c>
      <c r="N40" s="184" t="s">
        <v>20</v>
      </c>
      <c r="O40" s="184" t="s">
        <v>21</v>
      </c>
      <c r="P40" s="184" t="s">
        <v>22</v>
      </c>
    </row>
    <row r="41" spans="1:16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 ht="12.75" customHeight="1">
      <c r="A42" s="186">
        <v>8</v>
      </c>
      <c r="B42" s="187" t="str">
        <f>VLOOKUP(A42,'пр.взвешивания'!B6:E31,2,FALSE)</f>
        <v>МОЛЧАНОВА Мария Владимировна</v>
      </c>
      <c r="C42" s="187" t="str">
        <f>VLOOKUP(B42,'пр.взвешивания'!C6:F31,2,FALSE)</f>
        <v>24.01.88 мсмк</v>
      </c>
      <c r="D42" s="187" t="str">
        <f>VLOOKUP(C42,'пр.взвешивания'!D6:G31,2,FALSE)</f>
        <v>ПФО Пермский Краснокамск Д</v>
      </c>
      <c r="E42" s="189"/>
      <c r="F42" s="190"/>
      <c r="G42" s="191"/>
      <c r="H42" s="184"/>
      <c r="I42" s="186">
        <v>11</v>
      </c>
      <c r="J42" s="187" t="str">
        <f>VLOOKUP(I42,'пр.взвешивания'!B6:E31,2,FALSE)</f>
        <v>БОРИСОВА Зинаида Петровна</v>
      </c>
      <c r="K42" s="187" t="str">
        <f>VLOOKUP(J42,'пр.взвешивания'!C6:F31,2,FALSE)</f>
        <v>28.08.82 мсмк</v>
      </c>
      <c r="L42" s="187" t="str">
        <f>VLOOKUP(K42,'пр.взвешивания'!D6:G31,2,FALSE)</f>
        <v>ЦФО Бррянская Брянск ЛОК</v>
      </c>
      <c r="M42" s="189"/>
      <c r="N42" s="190"/>
      <c r="O42" s="191" t="s">
        <v>34</v>
      </c>
      <c r="P42" s="184"/>
    </row>
    <row r="43" spans="1:16" ht="12.75">
      <c r="A43" s="186"/>
      <c r="B43" s="188"/>
      <c r="C43" s="188"/>
      <c r="D43" s="188"/>
      <c r="E43" s="189"/>
      <c r="F43" s="189"/>
      <c r="G43" s="191"/>
      <c r="H43" s="184"/>
      <c r="I43" s="186"/>
      <c r="J43" s="188"/>
      <c r="K43" s="188"/>
      <c r="L43" s="188"/>
      <c r="M43" s="189"/>
      <c r="N43" s="189"/>
      <c r="O43" s="191"/>
      <c r="P43" s="184"/>
    </row>
    <row r="44" spans="1:16" ht="12.75" customHeight="1">
      <c r="A44" s="185">
        <v>9</v>
      </c>
      <c r="B44" s="187" t="str">
        <f>VLOOKUP(A44,'пр.взвешивания'!B8:E33,2,FALSE)</f>
        <v>ИВАНОВА Елена Геннадьнвна</v>
      </c>
      <c r="C44" s="187" t="str">
        <f>VLOOKUP(B44,'пр.взвешивания'!C8:F33,2,FALSE)</f>
        <v>15.05.87 кмс</v>
      </c>
      <c r="D44" s="187" t="str">
        <f>VLOOKUP(C44,'пр.взвешивания'!D8:G33,2,FALSE)</f>
        <v>СЗФО Псковская Псков МО</v>
      </c>
      <c r="E44" s="194"/>
      <c r="F44" s="194"/>
      <c r="G44" s="185"/>
      <c r="H44" s="185"/>
      <c r="I44" s="185">
        <v>12</v>
      </c>
      <c r="J44" s="187" t="str">
        <f>VLOOKUP(I44,'пр.взвешивания'!B8:E33,2,FALSE)</f>
        <v>ФЕДОРОВА Ксения Михайловна</v>
      </c>
      <c r="K44" s="187" t="str">
        <f>VLOOKUP(J44,'пр.взвешивания'!C8:F33,2,FALSE)</f>
        <v>14.04.85 мс</v>
      </c>
      <c r="L44" s="187" t="str">
        <f>VLOOKUP(K44,'пр.взвешивания'!D8:G33,2,FALSE)</f>
        <v>С.Петербург ПР</v>
      </c>
      <c r="M44" s="194"/>
      <c r="N44" s="194"/>
      <c r="O44" s="185">
        <v>3</v>
      </c>
      <c r="P44" s="185"/>
    </row>
    <row r="45" spans="1:16" ht="13.5" thickBot="1">
      <c r="A45" s="192"/>
      <c r="B45" s="193"/>
      <c r="C45" s="193"/>
      <c r="D45" s="193"/>
      <c r="E45" s="195"/>
      <c r="F45" s="195"/>
      <c r="G45" s="192"/>
      <c r="H45" s="192"/>
      <c r="I45" s="192"/>
      <c r="J45" s="193"/>
      <c r="K45" s="193"/>
      <c r="L45" s="193"/>
      <c r="M45" s="195"/>
      <c r="N45" s="195"/>
      <c r="O45" s="192"/>
      <c r="P45" s="192"/>
    </row>
    <row r="46" spans="1:16" ht="12.75" customHeight="1">
      <c r="A46" s="196">
        <v>10</v>
      </c>
      <c r="B46" s="197" t="str">
        <f>VLOOKUP(A46,'пр.взвешивания'!B10:E35,2,FALSE)</f>
        <v>КОЛОДЯЖНАЯ Виктория Юрьевна</v>
      </c>
      <c r="C46" s="197" t="str">
        <f>VLOOKUP(B46,'пр.взвешивания'!C10:F35,2,FALSE)</f>
        <v>19.05.85 мс</v>
      </c>
      <c r="D46" s="197" t="str">
        <f>VLOOKUP(C46,'пр.взвешивания'!D10:G35,2,FALSE)</f>
        <v>ЦФО Калужская Калуга МО</v>
      </c>
      <c r="E46" s="215" t="s">
        <v>25</v>
      </c>
      <c r="F46" s="190"/>
      <c r="G46" s="191"/>
      <c r="H46" s="198"/>
      <c r="I46" s="215">
        <v>13</v>
      </c>
      <c r="J46" s="197" t="str">
        <f>VLOOKUP(I46,'пр.взвешивания'!B10:E35,2,FALSE)</f>
        <v>КУЛИНА Екатерина Михайловна</v>
      </c>
      <c r="K46" s="197" t="str">
        <f>VLOOKUP(J46,'пр.взвешивания'!C10:F35,2,FALSE)</f>
        <v>12.09.88 мс</v>
      </c>
      <c r="L46" s="197" t="str">
        <f>VLOOKUP(K46,'пр.взвешивания'!D10:G35,2,FALSE)</f>
        <v>ДВФО Приморский Владивосток УФК и С</v>
      </c>
      <c r="M46" s="215" t="s">
        <v>25</v>
      </c>
      <c r="N46" s="216"/>
      <c r="O46" s="217"/>
      <c r="P46" s="218"/>
    </row>
    <row r="47" spans="1:16" ht="12.75">
      <c r="A47" s="184"/>
      <c r="B47" s="188"/>
      <c r="C47" s="188"/>
      <c r="D47" s="188"/>
      <c r="E47" s="184"/>
      <c r="F47" s="189"/>
      <c r="G47" s="191"/>
      <c r="H47" s="184"/>
      <c r="I47" s="184"/>
      <c r="J47" s="188"/>
      <c r="K47" s="188"/>
      <c r="L47" s="188"/>
      <c r="M47" s="184"/>
      <c r="N47" s="189"/>
      <c r="O47" s="191"/>
      <c r="P47" s="184"/>
    </row>
    <row r="48" spans="1:16" ht="21" customHeight="1">
      <c r="A48" s="3" t="s">
        <v>32</v>
      </c>
      <c r="B48" s="3" t="s">
        <v>23</v>
      </c>
      <c r="C48" s="3"/>
      <c r="D48" s="3"/>
      <c r="E48" s="81" t="str">
        <f>HYPERLINK('пр.взвешивания'!E3)</f>
        <v>в.к.       48  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81" t="str">
        <f>HYPERLINK('пр.взвешивания'!E3)</f>
        <v>в.к.       48           кг.</v>
      </c>
      <c r="N48" s="3"/>
      <c r="O48" s="3"/>
      <c r="P48" s="3"/>
    </row>
    <row r="49" spans="1:16" ht="12.75">
      <c r="A49" s="185" t="s">
        <v>1</v>
      </c>
      <c r="B49" s="185" t="s">
        <v>8</v>
      </c>
      <c r="C49" s="185" t="s">
        <v>9</v>
      </c>
      <c r="D49" s="185" t="s">
        <v>10</v>
      </c>
      <c r="E49" s="185" t="s">
        <v>19</v>
      </c>
      <c r="F49" s="185" t="s">
        <v>20</v>
      </c>
      <c r="G49" s="185" t="s">
        <v>21</v>
      </c>
      <c r="H49" s="185" t="s">
        <v>22</v>
      </c>
      <c r="I49" s="185" t="s">
        <v>1</v>
      </c>
      <c r="J49" s="185" t="s">
        <v>8</v>
      </c>
      <c r="K49" s="185" t="s">
        <v>9</v>
      </c>
      <c r="L49" s="185" t="s">
        <v>10</v>
      </c>
      <c r="M49" s="185" t="s">
        <v>19</v>
      </c>
      <c r="N49" s="185" t="s">
        <v>20</v>
      </c>
      <c r="O49" s="185" t="s">
        <v>21</v>
      </c>
      <c r="P49" s="185" t="s">
        <v>22</v>
      </c>
    </row>
    <row r="50" spans="1:16" ht="12.75">
      <c r="A50" s="200"/>
      <c r="B50" s="201"/>
      <c r="C50" s="201"/>
      <c r="D50" s="201"/>
      <c r="E50" s="201"/>
      <c r="F50" s="201"/>
      <c r="G50" s="201"/>
      <c r="H50" s="201"/>
      <c r="I50" s="200"/>
      <c r="J50" s="219"/>
      <c r="K50" s="201"/>
      <c r="L50" s="201"/>
      <c r="M50" s="201"/>
      <c r="N50" s="200"/>
      <c r="O50" s="200"/>
      <c r="P50" s="200"/>
    </row>
    <row r="51" spans="1:16" ht="12.75" customHeight="1">
      <c r="A51" s="202">
        <v>8</v>
      </c>
      <c r="B51" s="187" t="str">
        <f>VLOOKUP(A51,'пр.взвешивания'!B6:E31,2,FALSE)</f>
        <v>МОЛЧАНОВА Мария Владимировна</v>
      </c>
      <c r="C51" s="187" t="str">
        <f>VLOOKUP(B51,'пр.взвешивания'!C6:F31,2,FALSE)</f>
        <v>24.01.88 мсмк</v>
      </c>
      <c r="D51" s="187" t="str">
        <f>VLOOKUP(C51,'пр.взвешивания'!D6:G31,2,FALSE)</f>
        <v>ПФО Пермский Краснокамск Д</v>
      </c>
      <c r="E51" s="194"/>
      <c r="F51" s="204"/>
      <c r="G51" s="205"/>
      <c r="H51" s="185"/>
      <c r="I51" s="202">
        <v>11</v>
      </c>
      <c r="J51" s="187" t="str">
        <f>VLOOKUP(I51,'пр.взвешивания'!B6:E31,2,FALSE)</f>
        <v>БОРИСОВА Зинаида Петровна</v>
      </c>
      <c r="K51" s="187" t="str">
        <f>VLOOKUP(J51,'пр.взвешивания'!C6:F31,2,FALSE)</f>
        <v>28.08.82 мсмк</v>
      </c>
      <c r="L51" s="187" t="str">
        <f>VLOOKUP(K51,'пр.взвешивания'!D6:G31,2,FALSE)</f>
        <v>ЦФО Бррянская Брянск ЛОК</v>
      </c>
      <c r="M51" s="185"/>
      <c r="N51" s="204"/>
      <c r="O51" s="205" t="s">
        <v>34</v>
      </c>
      <c r="P51" s="185"/>
    </row>
    <row r="52" spans="1:16" ht="12.75">
      <c r="A52" s="203"/>
      <c r="B52" s="188"/>
      <c r="C52" s="188"/>
      <c r="D52" s="188"/>
      <c r="E52" s="199"/>
      <c r="F52" s="201"/>
      <c r="G52" s="206"/>
      <c r="H52" s="196"/>
      <c r="I52" s="203"/>
      <c r="J52" s="188"/>
      <c r="K52" s="188"/>
      <c r="L52" s="188"/>
      <c r="M52" s="196"/>
      <c r="N52" s="200"/>
      <c r="O52" s="206"/>
      <c r="P52" s="196"/>
    </row>
    <row r="53" spans="1:16" ht="12.75" customHeight="1">
      <c r="A53" s="185">
        <v>10</v>
      </c>
      <c r="B53" s="187" t="str">
        <f>VLOOKUP(A53,'пр.взвешивания'!B8:E33,2,FALSE)</f>
        <v>КОЛОДЯЖНАЯ Виктория Юрьевна</v>
      </c>
      <c r="C53" s="187" t="str">
        <f>VLOOKUP(B53,'пр.взвешивания'!C8:F33,2,FALSE)</f>
        <v>19.05.85 мс</v>
      </c>
      <c r="D53" s="187" t="str">
        <f>VLOOKUP(C53,'пр.взвешивания'!D8:G33,2,FALSE)</f>
        <v>ЦФО Калужская Калуга МО</v>
      </c>
      <c r="E53" s="194"/>
      <c r="F53" s="194"/>
      <c r="G53" s="185"/>
      <c r="H53" s="185"/>
      <c r="I53" s="185">
        <v>13</v>
      </c>
      <c r="J53" s="187" t="str">
        <f>VLOOKUP(I53,'пр.взвешивания'!B8:E33,2,FALSE)</f>
        <v>КУЛИНА Екатерина Михайловна</v>
      </c>
      <c r="K53" s="187" t="str">
        <f>VLOOKUP(J53,'пр.взвешивания'!C8:F33,2,FALSE)</f>
        <v>12.09.88 мс</v>
      </c>
      <c r="L53" s="187" t="str">
        <f>VLOOKUP(K53,'пр.взвешивания'!D8:G33,2,FALSE)</f>
        <v>ДВФО Приморский Владивосток УФК и С</v>
      </c>
      <c r="M53" s="185"/>
      <c r="N53" s="194"/>
      <c r="O53" s="185">
        <v>3</v>
      </c>
      <c r="P53" s="185"/>
    </row>
    <row r="54" spans="1:16" ht="13.5" thickBot="1">
      <c r="A54" s="207"/>
      <c r="B54" s="193"/>
      <c r="C54" s="193"/>
      <c r="D54" s="193"/>
      <c r="E54" s="208"/>
      <c r="F54" s="208"/>
      <c r="G54" s="208"/>
      <c r="H54" s="208"/>
      <c r="I54" s="207"/>
      <c r="J54" s="193"/>
      <c r="K54" s="193"/>
      <c r="L54" s="193"/>
      <c r="M54" s="208"/>
      <c r="N54" s="207"/>
      <c r="O54" s="207"/>
      <c r="P54" s="207"/>
    </row>
    <row r="55" spans="1:16" ht="12.75" customHeight="1">
      <c r="A55" s="209">
        <v>9</v>
      </c>
      <c r="B55" s="197" t="str">
        <f>VLOOKUP(A55,'пр.взвешивания'!B10:E35,2,FALSE)</f>
        <v>ИВАНОВА Елена Геннадьнвна</v>
      </c>
      <c r="C55" s="197" t="str">
        <f>VLOOKUP(B55,'пр.взвешивания'!C10:F35,2,FALSE)</f>
        <v>15.05.87 кмс</v>
      </c>
      <c r="D55" s="197" t="str">
        <f>VLOOKUP(C55,'пр.взвешивания'!D10:G35,2,FALSE)</f>
        <v>СЗФО Псковская Псков МО</v>
      </c>
      <c r="E55" s="215" t="s">
        <v>25</v>
      </c>
      <c r="F55" s="211"/>
      <c r="G55" s="212"/>
      <c r="H55" s="213"/>
      <c r="I55" s="209">
        <v>12</v>
      </c>
      <c r="J55" s="197" t="str">
        <f>VLOOKUP(I55,'пр.взвешивания'!B10:E35,2,FALSE)</f>
        <v>ФЕДОРОВА Ксения Михайловна</v>
      </c>
      <c r="K55" s="197" t="str">
        <f>VLOOKUP(J55,'пр.взвешивания'!C10:F35,2,FALSE)</f>
        <v>14.04.85 мс</v>
      </c>
      <c r="L55" s="197" t="str">
        <f>VLOOKUP(K55,'пр.взвешивания'!D10:G35,2,FALSE)</f>
        <v>С.Петербург ПР</v>
      </c>
      <c r="M55" s="209" t="s">
        <v>25</v>
      </c>
      <c r="N55" s="211"/>
      <c r="O55" s="212"/>
      <c r="P55" s="222"/>
    </row>
    <row r="56" spans="1:16" ht="12.75">
      <c r="A56" s="200"/>
      <c r="B56" s="188"/>
      <c r="C56" s="188"/>
      <c r="D56" s="188"/>
      <c r="E56" s="184"/>
      <c r="F56" s="201"/>
      <c r="G56" s="206"/>
      <c r="H56" s="201"/>
      <c r="I56" s="200"/>
      <c r="J56" s="188"/>
      <c r="K56" s="188"/>
      <c r="L56" s="188"/>
      <c r="M56" s="196"/>
      <c r="N56" s="200"/>
      <c r="O56" s="206"/>
      <c r="P56" s="200"/>
    </row>
    <row r="57" spans="1:16" ht="22.5" customHeight="1">
      <c r="A57" s="3" t="s">
        <v>32</v>
      </c>
      <c r="B57" s="3" t="s">
        <v>24</v>
      </c>
      <c r="C57" s="3"/>
      <c r="D57" s="3"/>
      <c r="E57" s="81" t="str">
        <f>HYPERLINK('пр.взвешивания'!E3)</f>
        <v>в.к.       48  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81" t="str">
        <f>HYPERLINK('пр.взвешивания'!E3)</f>
        <v>в.к.       48           кг.</v>
      </c>
      <c r="N57" s="3"/>
      <c r="O57" s="3"/>
      <c r="P57" s="3"/>
    </row>
    <row r="58" spans="1:16" ht="12.75">
      <c r="A58" s="185" t="s">
        <v>1</v>
      </c>
      <c r="B58" s="185" t="s">
        <v>8</v>
      </c>
      <c r="C58" s="185" t="s">
        <v>9</v>
      </c>
      <c r="D58" s="185" t="s">
        <v>10</v>
      </c>
      <c r="E58" s="185" t="s">
        <v>19</v>
      </c>
      <c r="F58" s="185" t="s">
        <v>20</v>
      </c>
      <c r="G58" s="185" t="s">
        <v>21</v>
      </c>
      <c r="H58" s="185" t="s">
        <v>22</v>
      </c>
      <c r="I58" s="185" t="s">
        <v>1</v>
      </c>
      <c r="J58" s="185" t="s">
        <v>8</v>
      </c>
      <c r="K58" s="185" t="s">
        <v>9</v>
      </c>
      <c r="L58" s="185" t="s">
        <v>10</v>
      </c>
      <c r="M58" s="185" t="s">
        <v>19</v>
      </c>
      <c r="N58" s="185" t="s">
        <v>20</v>
      </c>
      <c r="O58" s="185" t="s">
        <v>21</v>
      </c>
      <c r="P58" s="185" t="s">
        <v>22</v>
      </c>
    </row>
    <row r="59" spans="1:16" ht="12.75">
      <c r="A59" s="200"/>
      <c r="B59" s="201"/>
      <c r="C59" s="201"/>
      <c r="D59" s="201"/>
      <c r="E59" s="201"/>
      <c r="F59" s="201"/>
      <c r="G59" s="201"/>
      <c r="H59" s="201"/>
      <c r="I59" s="200"/>
      <c r="J59" s="201"/>
      <c r="K59" s="201"/>
      <c r="L59" s="201"/>
      <c r="M59" s="201"/>
      <c r="N59" s="200"/>
      <c r="O59" s="200"/>
      <c r="P59" s="200"/>
    </row>
    <row r="60" spans="1:16" ht="12.75" customHeight="1">
      <c r="A60" s="202">
        <v>10</v>
      </c>
      <c r="B60" s="187" t="str">
        <f>VLOOKUP(A60,'пр.взвешивания'!B6:E31,2,FALSE)</f>
        <v>КОЛОДЯЖНАЯ Виктория Юрьевна</v>
      </c>
      <c r="C60" s="187" t="str">
        <f>VLOOKUP(B60,'пр.взвешивания'!C6:F31,2,FALSE)</f>
        <v>19.05.85 мс</v>
      </c>
      <c r="D60" s="187" t="str">
        <f>VLOOKUP(C60,'пр.взвешивания'!D6:G31,2,FALSE)</f>
        <v>ЦФО Калужская Калуга МО</v>
      </c>
      <c r="E60" s="194"/>
      <c r="F60" s="204"/>
      <c r="G60" s="205"/>
      <c r="H60" s="185"/>
      <c r="I60" s="202">
        <v>13</v>
      </c>
      <c r="J60" s="187" t="str">
        <f>VLOOKUP(I60,'пр.взвешивания'!B6:E31,2,FALSE)</f>
        <v>КУЛИНА Екатерина Михайловна</v>
      </c>
      <c r="K60" s="187" t="str">
        <f>VLOOKUP(J60,'пр.взвешивания'!C6:F31,2,FALSE)</f>
        <v>12.09.88 мс</v>
      </c>
      <c r="L60" s="187" t="str">
        <f>VLOOKUP(K60,'пр.взвешивания'!D6:G31,2,FALSE)</f>
        <v>ДВФО Приморский Владивосток УФК и С</v>
      </c>
      <c r="M60" s="185"/>
      <c r="N60" s="204"/>
      <c r="O60" s="205" t="s">
        <v>34</v>
      </c>
      <c r="P60" s="185"/>
    </row>
    <row r="61" spans="1:16" ht="12.75">
      <c r="A61" s="203"/>
      <c r="B61" s="188"/>
      <c r="C61" s="188"/>
      <c r="D61" s="188"/>
      <c r="E61" s="199"/>
      <c r="F61" s="201"/>
      <c r="G61" s="206"/>
      <c r="H61" s="196"/>
      <c r="I61" s="203"/>
      <c r="J61" s="188"/>
      <c r="K61" s="188"/>
      <c r="L61" s="188"/>
      <c r="M61" s="196"/>
      <c r="N61" s="200"/>
      <c r="O61" s="206"/>
      <c r="P61" s="196"/>
    </row>
    <row r="62" spans="1:16" ht="12.75" customHeight="1">
      <c r="A62" s="185">
        <v>9</v>
      </c>
      <c r="B62" s="187" t="str">
        <f>VLOOKUP(A62,'пр.взвешивания'!B8:E33,2,FALSE)</f>
        <v>ИВАНОВА Елена Геннадьнвна</v>
      </c>
      <c r="C62" s="187" t="str">
        <f>VLOOKUP(B62,'пр.взвешивания'!C8:F33,2,FALSE)</f>
        <v>15.05.87 кмс</v>
      </c>
      <c r="D62" s="187" t="str">
        <f>VLOOKUP(C62,'пр.взвешивания'!D8:G33,2,FALSE)</f>
        <v>СЗФО Псковская Псков МО</v>
      </c>
      <c r="E62" s="194"/>
      <c r="F62" s="194"/>
      <c r="G62" s="185">
        <v>3</v>
      </c>
      <c r="H62" s="185"/>
      <c r="I62" s="185">
        <v>12</v>
      </c>
      <c r="J62" s="187" t="str">
        <f>VLOOKUP(I62,'пр.взвешивания'!B8:E33,2,FALSE)</f>
        <v>ФЕДОРОВА Ксения Михайловна</v>
      </c>
      <c r="K62" s="187" t="str">
        <f>VLOOKUP(J62,'пр.взвешивания'!C8:F33,2,FALSE)</f>
        <v>14.04.85 мс</v>
      </c>
      <c r="L62" s="187" t="str">
        <f>VLOOKUP(K62,'пр.взвешивания'!D8:G33,2,FALSE)</f>
        <v>С.Петербург ПР</v>
      </c>
      <c r="M62" s="185"/>
      <c r="N62" s="194"/>
      <c r="O62" s="185">
        <v>3</v>
      </c>
      <c r="P62" s="185"/>
    </row>
    <row r="63" spans="1:16" ht="13.5" thickBot="1">
      <c r="A63" s="207"/>
      <c r="B63" s="193"/>
      <c r="C63" s="193"/>
      <c r="D63" s="193"/>
      <c r="E63" s="208"/>
      <c r="F63" s="208"/>
      <c r="G63" s="208"/>
      <c r="H63" s="208"/>
      <c r="I63" s="207"/>
      <c r="J63" s="193"/>
      <c r="K63" s="193"/>
      <c r="L63" s="193"/>
      <c r="M63" s="208"/>
      <c r="N63" s="207"/>
      <c r="O63" s="207"/>
      <c r="P63" s="207"/>
    </row>
    <row r="64" spans="1:16" ht="12.75" customHeight="1">
      <c r="A64" s="209">
        <v>8</v>
      </c>
      <c r="B64" s="197" t="str">
        <f>VLOOKUP(A64,'пр.взвешивания'!B10:E35,2,FALSE)</f>
        <v>МОЛЧАНОВА Мария Владимировна</v>
      </c>
      <c r="C64" s="197" t="str">
        <f>VLOOKUP(B64,'пр.взвешивания'!C10:F35,2,FALSE)</f>
        <v>24.01.88 мсмк</v>
      </c>
      <c r="D64" s="197" t="str">
        <f>VLOOKUP(C64,'пр.взвешивания'!D10:G35,2,FALSE)</f>
        <v>ПФО Пермский Краснокамск Д</v>
      </c>
      <c r="E64" s="215" t="s">
        <v>25</v>
      </c>
      <c r="F64" s="211"/>
      <c r="G64" s="212"/>
      <c r="H64" s="213"/>
      <c r="I64" s="209">
        <v>11</v>
      </c>
      <c r="J64" s="197" t="str">
        <f>VLOOKUP(I64,'пр.взвешивания'!B10:E35,2,FALSE)</f>
        <v>БОРИСОВА Зинаида Петровна</v>
      </c>
      <c r="K64" s="197" t="str">
        <f>VLOOKUP(J64,'пр.взвешивания'!C10:F35,2,FALSE)</f>
        <v>28.08.82 мсмк</v>
      </c>
      <c r="L64" s="197" t="str">
        <f>VLOOKUP(K64,'пр.взвешивания'!D10:G35,2,FALSE)</f>
        <v>ЦФО Бррянская Брянск ЛОК</v>
      </c>
      <c r="M64" s="209" t="s">
        <v>25</v>
      </c>
      <c r="N64" s="211"/>
      <c r="O64" s="212"/>
      <c r="P64" s="222"/>
    </row>
    <row r="65" spans="1:16" ht="12.75">
      <c r="A65" s="200"/>
      <c r="B65" s="188"/>
      <c r="C65" s="188"/>
      <c r="D65" s="188"/>
      <c r="E65" s="184"/>
      <c r="F65" s="201"/>
      <c r="G65" s="206"/>
      <c r="H65" s="201"/>
      <c r="I65" s="200"/>
      <c r="J65" s="188"/>
      <c r="K65" s="188"/>
      <c r="L65" s="188"/>
      <c r="M65" s="196"/>
      <c r="N65" s="200"/>
      <c r="O65" s="206"/>
      <c r="P65" s="200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39</v>
      </c>
      <c r="C68" s="3"/>
      <c r="D68" s="3"/>
      <c r="E68" s="81" t="str">
        <f>HYPERLINK('пр.взвешивания'!E3)</f>
        <v>в.к.       48           кг.</v>
      </c>
      <c r="F68" s="3"/>
      <c r="G68" s="3"/>
      <c r="H68" s="3"/>
      <c r="I68" s="3" t="s">
        <v>14</v>
      </c>
      <c r="J68" s="3" t="s">
        <v>39</v>
      </c>
      <c r="K68" s="3"/>
      <c r="L68" s="3"/>
      <c r="M68" s="81" t="str">
        <f>HYPERLINK('пр.взвешивания'!E3)</f>
        <v>в.к.       48           кг.</v>
      </c>
      <c r="N68" s="3"/>
      <c r="O68" s="3"/>
      <c r="P68" s="3"/>
    </row>
    <row r="69" spans="1:16" ht="12.75" customHeight="1">
      <c r="A69" s="185" t="s">
        <v>1</v>
      </c>
      <c r="B69" s="185" t="s">
        <v>8</v>
      </c>
      <c r="C69" s="185" t="s">
        <v>9</v>
      </c>
      <c r="D69" s="185" t="s">
        <v>10</v>
      </c>
      <c r="E69" s="185" t="s">
        <v>19</v>
      </c>
      <c r="F69" s="185" t="s">
        <v>20</v>
      </c>
      <c r="G69" s="185" t="s">
        <v>21</v>
      </c>
      <c r="H69" s="185" t="s">
        <v>22</v>
      </c>
      <c r="I69" s="185" t="s">
        <v>1</v>
      </c>
      <c r="J69" s="185" t="s">
        <v>8</v>
      </c>
      <c r="K69" s="185" t="s">
        <v>9</v>
      </c>
      <c r="L69" s="185" t="s">
        <v>10</v>
      </c>
      <c r="M69" s="185" t="s">
        <v>19</v>
      </c>
      <c r="N69" s="185" t="s">
        <v>20</v>
      </c>
      <c r="O69" s="185" t="s">
        <v>21</v>
      </c>
      <c r="P69" s="185" t="s">
        <v>22</v>
      </c>
    </row>
    <row r="70" spans="1:16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</row>
    <row r="71" spans="1:16" ht="12.75">
      <c r="A71" s="202">
        <v>1</v>
      </c>
      <c r="B71" s="223" t="str">
        <f>VLOOKUP(A71,'пр.взвешивания'!B6:C31,2,FALSE)</f>
        <v>РУБЕЛЬ Полина Валентиновна</v>
      </c>
      <c r="C71" s="223" t="str">
        <f>VLOOKUP(B71,'пр.взвешивания'!C6:D31,2,FALSE)</f>
        <v>28.06.86 мсмк</v>
      </c>
      <c r="D71" s="223" t="str">
        <f>VLOOKUP(C71,'пр.взвешивания'!D6:E31,2,FALSE)</f>
        <v>ДВФО Приморский Владивосток УФК и С</v>
      </c>
      <c r="E71" s="194"/>
      <c r="F71" s="204"/>
      <c r="G71" s="205"/>
      <c r="H71" s="185"/>
      <c r="I71" s="202">
        <v>8</v>
      </c>
      <c r="J71" s="223" t="str">
        <f>VLOOKUP(I71,'пр.взвешивания'!B6:C31,2,FALSE)</f>
        <v>МОЛЧАНОВА Мария Владимировна</v>
      </c>
      <c r="K71" s="223" t="str">
        <f>VLOOKUP(J71,'пр.взвешивания'!C6:D31,2,FALSE)</f>
        <v>24.01.88 мсмк</v>
      </c>
      <c r="L71" s="223" t="str">
        <f>VLOOKUP(K71,'пр.взвешивания'!D6:E31,2,FALSE)</f>
        <v>ПФО Пермский Краснокамск Д</v>
      </c>
      <c r="M71" s="194"/>
      <c r="N71" s="204"/>
      <c r="O71" s="205"/>
      <c r="P71" s="185"/>
    </row>
    <row r="72" spans="1:16" ht="12.75">
      <c r="A72" s="203"/>
      <c r="B72" s="197"/>
      <c r="C72" s="197"/>
      <c r="D72" s="197"/>
      <c r="E72" s="199"/>
      <c r="F72" s="224"/>
      <c r="G72" s="206"/>
      <c r="H72" s="196"/>
      <c r="I72" s="203"/>
      <c r="J72" s="197"/>
      <c r="K72" s="197"/>
      <c r="L72" s="197"/>
      <c r="M72" s="199"/>
      <c r="N72" s="224"/>
      <c r="O72" s="206"/>
      <c r="P72" s="196"/>
    </row>
    <row r="73" spans="1:16" ht="12.75">
      <c r="A73" s="185">
        <v>7</v>
      </c>
      <c r="B73" s="223" t="str">
        <f>VLOOKUP(A73,'пр.взвешивания'!B8:C31,2,FALSE)</f>
        <v>ШАЙДУРОВА Олеся Сергеевна</v>
      </c>
      <c r="C73" s="223" t="str">
        <f>VLOOKUP(B73,'пр.взвешивания'!C8:D31,2,FALSE)</f>
        <v>18.09.89 мс</v>
      </c>
      <c r="D73" s="223" t="str">
        <f>VLOOKUP(C73,'пр.взвешивания'!D8:E31,2,FALSE)</f>
        <v>ПФО Пермский Лысьва  МО</v>
      </c>
      <c r="E73" s="194"/>
      <c r="F73" s="194"/>
      <c r="G73" s="185"/>
      <c r="H73" s="185"/>
      <c r="I73" s="185">
        <v>13</v>
      </c>
      <c r="J73" s="223" t="str">
        <f>VLOOKUP(I73,'пр.взвешивания'!B6:E31,2,FALSE)</f>
        <v>КУЛИНА Екатерина Михайловна</v>
      </c>
      <c r="K73" s="223" t="str">
        <f>VLOOKUP(J73,'пр.взвешивания'!C6:F31,2,FALSE)</f>
        <v>12.09.88 мс</v>
      </c>
      <c r="L73" s="223" t="str">
        <f>VLOOKUP(K73,'пр.взвешивания'!D6:G31,2,FALSE)</f>
        <v>ДВФО Приморский Владивосток УФК и С</v>
      </c>
      <c r="M73" s="194"/>
      <c r="N73" s="194"/>
      <c r="O73" s="185"/>
      <c r="P73" s="185"/>
    </row>
    <row r="74" spans="1:16" ht="13.5" thickBot="1">
      <c r="A74" s="192"/>
      <c r="B74" s="225"/>
      <c r="C74" s="225"/>
      <c r="D74" s="225"/>
      <c r="E74" s="195"/>
      <c r="F74" s="195"/>
      <c r="G74" s="192"/>
      <c r="H74" s="192"/>
      <c r="I74" s="192"/>
      <c r="J74" s="225"/>
      <c r="K74" s="225"/>
      <c r="L74" s="225"/>
      <c r="M74" s="195"/>
      <c r="N74" s="195"/>
      <c r="O74" s="192"/>
      <c r="P74" s="192"/>
    </row>
    <row r="75" spans="1:16" ht="12.75">
      <c r="A75" s="209">
        <v>5</v>
      </c>
      <c r="B75" s="223" t="str">
        <f>VLOOKUP(A75,'пр.взвешивания'!B6:G31,2,FALSE)</f>
        <v>БОНДАРЕВА Елена Борисовна</v>
      </c>
      <c r="C75" s="223" t="str">
        <f>VLOOKUP(B75,'пр.взвешивания'!C6:H31,2,FALSE)</f>
        <v>07.06.85 змс</v>
      </c>
      <c r="D75" s="223" t="str">
        <f>VLOOKUP(C75,'пр.взвешивания'!D6:I31,2,FALSE)</f>
        <v>МОСКВА  С-70 Д </v>
      </c>
      <c r="E75" s="210"/>
      <c r="F75" s="211"/>
      <c r="G75" s="212"/>
      <c r="H75" s="213"/>
      <c r="I75" s="209">
        <v>11</v>
      </c>
      <c r="J75" s="229" t="str">
        <f>VLOOKUP(I75,'пр.взвешивания'!B10:C31,2,FALSE)</f>
        <v>БОРИСОВА Зинаида Петровна</v>
      </c>
      <c r="K75" s="229" t="str">
        <f>VLOOKUP(J75,'пр.взвешивания'!C10:D31,2,FALSE)</f>
        <v>28.08.82 мсмк</v>
      </c>
      <c r="L75" s="229" t="str">
        <f>VLOOKUP(K75,'пр.взвешивания'!D10:E31,2,FALSE)</f>
        <v>ЦФО Бррянская Брянск ЛОК</v>
      </c>
      <c r="M75" s="210"/>
      <c r="N75" s="211"/>
      <c r="O75" s="212"/>
      <c r="P75" s="213"/>
    </row>
    <row r="76" spans="1:16" ht="13.5" thickBot="1">
      <c r="A76" s="196"/>
      <c r="B76" s="225"/>
      <c r="C76" s="225"/>
      <c r="D76" s="225"/>
      <c r="E76" s="199"/>
      <c r="F76" s="224"/>
      <c r="G76" s="206"/>
      <c r="H76" s="226"/>
      <c r="I76" s="196"/>
      <c r="J76" s="197"/>
      <c r="K76" s="197"/>
      <c r="L76" s="197"/>
      <c r="M76" s="199"/>
      <c r="N76" s="224"/>
      <c r="O76" s="206"/>
      <c r="P76" s="226"/>
    </row>
    <row r="77" spans="1:16" ht="12.75">
      <c r="A77" s="185">
        <v>4</v>
      </c>
      <c r="B77" s="223" t="str">
        <f>VLOOKUP(A77,'пр.взвешивания'!B6:C31,2,FALSE)</f>
        <v>КРИВОЩЕКОВА Наталья Леонидовна</v>
      </c>
      <c r="C77" s="223" t="str">
        <f>VLOOKUP(B77,'пр.взвешивания'!C6:D31,2,FALSE)</f>
        <v>07.06.82 мс</v>
      </c>
      <c r="D77" s="223" t="str">
        <f>VLOOKUP(C77,'пр.взвешивания'!D6:E31,2,FALSE)</f>
        <v>ПФО Пермский Пермь Д</v>
      </c>
      <c r="E77" s="194"/>
      <c r="F77" s="204"/>
      <c r="G77" s="205"/>
      <c r="H77" s="227"/>
      <c r="I77" s="185">
        <v>10</v>
      </c>
      <c r="J77" s="223" t="str">
        <f>VLOOKUP(I77,'пр.взвешивания'!B6:E31,2,FALSE)</f>
        <v>КОЛОДЯЖНАЯ Виктория Юрьевна</v>
      </c>
      <c r="K77" s="223" t="str">
        <f>VLOOKUP(J77,'пр.взвешивания'!C6:F31,2,FALSE)</f>
        <v>19.05.85 мс</v>
      </c>
      <c r="L77" s="223" t="str">
        <f>VLOOKUP(K77,'пр.взвешивания'!D6:G31,2,FALSE)</f>
        <v>ЦФО Калужская Калуга МО</v>
      </c>
      <c r="M77" s="194"/>
      <c r="N77" s="204"/>
      <c r="O77" s="205"/>
      <c r="P77" s="227"/>
    </row>
    <row r="78" spans="1:16" ht="12.75">
      <c r="A78" s="196"/>
      <c r="B78" s="197"/>
      <c r="C78" s="197"/>
      <c r="D78" s="197"/>
      <c r="E78" s="199"/>
      <c r="F78" s="224"/>
      <c r="G78" s="206"/>
      <c r="H78" s="226"/>
      <c r="I78" s="196"/>
      <c r="J78" s="197"/>
      <c r="K78" s="197"/>
      <c r="L78" s="197"/>
      <c r="M78" s="199"/>
      <c r="N78" s="224"/>
      <c r="O78" s="206"/>
      <c r="P78" s="226"/>
    </row>
    <row r="79" spans="1:16" ht="24.75" customHeight="1">
      <c r="A79" s="3" t="s">
        <v>7</v>
      </c>
      <c r="B79" s="3" t="s">
        <v>40</v>
      </c>
      <c r="C79" s="3"/>
      <c r="D79" s="3"/>
      <c r="E79" s="81" t="str">
        <f>HYPERLINK('пр.взвешивания'!E3)</f>
        <v>в.к.       48           кг.</v>
      </c>
      <c r="F79" s="3"/>
      <c r="G79" s="3"/>
      <c r="H79" s="3"/>
      <c r="I79" s="3" t="s">
        <v>14</v>
      </c>
      <c r="J79" s="3" t="s">
        <v>40</v>
      </c>
      <c r="K79" s="3"/>
      <c r="L79" s="3"/>
      <c r="M79" s="81" t="str">
        <f>HYPERLINK('пр.взвешивания'!E3)</f>
        <v>в.к.       48           кг.</v>
      </c>
      <c r="N79" s="3"/>
      <c r="O79" s="3"/>
      <c r="P79" s="3"/>
    </row>
    <row r="80" spans="1:16" ht="12.75">
      <c r="A80" s="185" t="s">
        <v>1</v>
      </c>
      <c r="B80" s="185" t="s">
        <v>8</v>
      </c>
      <c r="C80" s="185" t="s">
        <v>9</v>
      </c>
      <c r="D80" s="185" t="s">
        <v>10</v>
      </c>
      <c r="E80" s="185" t="s">
        <v>19</v>
      </c>
      <c r="F80" s="185" t="s">
        <v>20</v>
      </c>
      <c r="G80" s="185" t="s">
        <v>21</v>
      </c>
      <c r="H80" s="185" t="s">
        <v>22</v>
      </c>
      <c r="I80" s="185" t="s">
        <v>1</v>
      </c>
      <c r="J80" s="185" t="s">
        <v>8</v>
      </c>
      <c r="K80" s="185" t="s">
        <v>9</v>
      </c>
      <c r="L80" s="185" t="s">
        <v>10</v>
      </c>
      <c r="M80" s="185" t="s">
        <v>19</v>
      </c>
      <c r="N80" s="185" t="s">
        <v>20</v>
      </c>
      <c r="O80" s="185" t="s">
        <v>21</v>
      </c>
      <c r="P80" s="185" t="s">
        <v>22</v>
      </c>
    </row>
    <row r="81" spans="1:16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1:16" ht="12.75">
      <c r="A82" s="202">
        <v>1</v>
      </c>
      <c r="B82" s="223" t="str">
        <f>VLOOKUP(A82,'пр.взвешивания'!B6:C31,2,FALSE)</f>
        <v>РУБЕЛЬ Полина Валентиновна</v>
      </c>
      <c r="C82" s="223" t="str">
        <f>VLOOKUP(B82,'пр.взвешивания'!C6:D31,2,FALSE)</f>
        <v>28.06.86 мсмк</v>
      </c>
      <c r="D82" s="223" t="str">
        <f>VLOOKUP(C82,'пр.взвешивания'!D6:E31,2,FALSE)</f>
        <v>ДВФО Приморский Владивосток УФК и С</v>
      </c>
      <c r="E82" s="194"/>
      <c r="F82" s="204"/>
      <c r="G82" s="205"/>
      <c r="H82" s="185"/>
      <c r="I82" s="202">
        <v>8</v>
      </c>
      <c r="J82" s="223" t="str">
        <f>VLOOKUP(I82,'пр.взвешивания'!B6:C31,2,FALSE)</f>
        <v>МОЛЧАНОВА Мария Владимировна</v>
      </c>
      <c r="K82" s="223" t="str">
        <f>VLOOKUP(J82,'пр.взвешивания'!C6:D31,2,FALSE)</f>
        <v>24.01.88 мсмк</v>
      </c>
      <c r="L82" s="223" t="str">
        <f>VLOOKUP(K82,'пр.взвешивания'!D6:E31,2,FALSE)</f>
        <v>ПФО Пермский Краснокамск Д</v>
      </c>
      <c r="M82" s="194"/>
      <c r="N82" s="204"/>
      <c r="O82" s="205"/>
      <c r="P82" s="185"/>
    </row>
    <row r="83" spans="1:16" ht="12.75">
      <c r="A83" s="203"/>
      <c r="B83" s="197"/>
      <c r="C83" s="197"/>
      <c r="D83" s="197"/>
      <c r="E83" s="199"/>
      <c r="F83" s="224"/>
      <c r="G83" s="206"/>
      <c r="H83" s="196"/>
      <c r="I83" s="203"/>
      <c r="J83" s="197"/>
      <c r="K83" s="197"/>
      <c r="L83" s="197"/>
      <c r="M83" s="199"/>
      <c r="N83" s="224"/>
      <c r="O83" s="206"/>
      <c r="P83" s="196"/>
    </row>
    <row r="84" spans="1:16" ht="12.75">
      <c r="A84" s="185">
        <v>5</v>
      </c>
      <c r="B84" s="223" t="str">
        <f>VLOOKUP(A84,'пр.взвешивания'!B8:C31,2,FALSE)</f>
        <v>БОНДАРЕВА Елена Борисовна</v>
      </c>
      <c r="C84" s="223" t="str">
        <f>VLOOKUP(B84,'пр.взвешивания'!C8:D31,2,FALSE)</f>
        <v>07.06.85 змс</v>
      </c>
      <c r="D84" s="223" t="str">
        <f>VLOOKUP(C84,'пр.взвешивания'!D8:E31,2,FALSE)</f>
        <v>МОСКВА  С-70 Д </v>
      </c>
      <c r="E84" s="194"/>
      <c r="F84" s="194"/>
      <c r="G84" s="185"/>
      <c r="H84" s="185"/>
      <c r="I84" s="185">
        <v>11</v>
      </c>
      <c r="J84" s="223" t="str">
        <f>VLOOKUP(I84,'пр.взвешивания'!B8:C31,2,FALSE)</f>
        <v>БОРИСОВА Зинаида Петровна</v>
      </c>
      <c r="K84" s="223" t="str">
        <f>VLOOKUP(J84,'пр.взвешивания'!C8:D31,2,FALSE)</f>
        <v>28.08.82 мсмк</v>
      </c>
      <c r="L84" s="223" t="str">
        <f>VLOOKUP(K84,'пр.взвешивания'!D8:E31,2,FALSE)</f>
        <v>ЦФО Бррянская Брянск ЛОК</v>
      </c>
      <c r="M84" s="194"/>
      <c r="N84" s="194"/>
      <c r="O84" s="185"/>
      <c r="P84" s="185"/>
    </row>
    <row r="85" spans="1:16" ht="13.5" thickBot="1">
      <c r="A85" s="192"/>
      <c r="B85" s="225"/>
      <c r="C85" s="225"/>
      <c r="D85" s="225"/>
      <c r="E85" s="195"/>
      <c r="F85" s="195"/>
      <c r="G85" s="192"/>
      <c r="H85" s="192"/>
      <c r="I85" s="192"/>
      <c r="J85" s="225"/>
      <c r="K85" s="225"/>
      <c r="L85" s="225"/>
      <c r="M85" s="195"/>
      <c r="N85" s="195"/>
      <c r="O85" s="192"/>
      <c r="P85" s="192"/>
    </row>
    <row r="86" spans="1:16" ht="12.75">
      <c r="A86" s="209">
        <v>4</v>
      </c>
      <c r="B86" s="228" t="str">
        <f>VLOOKUP(A86,'пр.взвешивания'!B6:C31,2,FALSE)</f>
        <v>КРИВОЩЕКОВА Наталья Леонидовна</v>
      </c>
      <c r="C86" s="228" t="str">
        <f>VLOOKUP(B86,'пр.взвешивания'!C6:D31,2,FALSE)</f>
        <v>07.06.82 мс</v>
      </c>
      <c r="D86" s="228" t="str">
        <f>VLOOKUP(C86,'пр.взвешивания'!D6:E31,2,FALSE)</f>
        <v>ПФО Пермский Пермь Д</v>
      </c>
      <c r="E86" s="210"/>
      <c r="F86" s="211"/>
      <c r="G86" s="212"/>
      <c r="H86" s="213"/>
      <c r="I86" s="209">
        <v>10</v>
      </c>
      <c r="J86" s="229" t="str">
        <f>VLOOKUP(I86,'пр.взвешивания'!B10:C31,2,FALSE)</f>
        <v>КОЛОДЯЖНАЯ Виктория Юрьевна</v>
      </c>
      <c r="K86" s="229" t="str">
        <f>VLOOKUP(J86,'пр.взвешивания'!C10:D31,2,FALSE)</f>
        <v>19.05.85 мс</v>
      </c>
      <c r="L86" s="229" t="str">
        <f>VLOOKUP(K86,'пр.взвешивания'!D10:E31,2,FALSE)</f>
        <v>ЦФО Калужская Калуга МО</v>
      </c>
      <c r="M86" s="210"/>
      <c r="N86" s="211"/>
      <c r="O86" s="212"/>
      <c r="P86" s="213"/>
    </row>
    <row r="87" spans="1:16" ht="12.75">
      <c r="A87" s="196"/>
      <c r="B87" s="197"/>
      <c r="C87" s="197"/>
      <c r="D87" s="197"/>
      <c r="E87" s="199"/>
      <c r="F87" s="224"/>
      <c r="G87" s="206"/>
      <c r="H87" s="226"/>
      <c r="I87" s="196"/>
      <c r="J87" s="197"/>
      <c r="K87" s="197"/>
      <c r="L87" s="197"/>
      <c r="M87" s="199"/>
      <c r="N87" s="224"/>
      <c r="O87" s="206"/>
      <c r="P87" s="226"/>
    </row>
    <row r="88" spans="1:16" ht="12.75">
      <c r="A88" s="185">
        <v>7</v>
      </c>
      <c r="B88" s="229" t="str">
        <f>VLOOKUP(A88,'пр.взвешивания'!B6:E31,2,FALSE)</f>
        <v>ШАЙДУРОВА Олеся Сергеевна</v>
      </c>
      <c r="C88" s="229" t="str">
        <f>VLOOKUP(B88,'пр.взвешивания'!C6:F31,2,FALSE)</f>
        <v>18.09.89 мс</v>
      </c>
      <c r="D88" s="229" t="str">
        <f>VLOOKUP(C88,'пр.взвешивания'!D6:G31,2,FALSE)</f>
        <v>ПФО Пермский Лысьва  МО</v>
      </c>
      <c r="E88" s="194"/>
      <c r="F88" s="204"/>
      <c r="G88" s="205"/>
      <c r="H88" s="227"/>
      <c r="I88" s="185">
        <v>13</v>
      </c>
      <c r="J88" s="223" t="str">
        <f>VLOOKUP(I88,'пр.взвешивания'!B6:E31,2,FALSE)</f>
        <v>КУЛИНА Екатерина Михайловна</v>
      </c>
      <c r="K88" s="223" t="str">
        <f>VLOOKUP(J88,'пр.взвешивания'!C6:F31,2,FALSE)</f>
        <v>12.09.88 мс</v>
      </c>
      <c r="L88" s="223" t="str">
        <f>VLOOKUP(K88,'пр.взвешивания'!D6:G31,2,FALSE)</f>
        <v>ДВФО Приморский Владивосток УФК и С</v>
      </c>
      <c r="M88" s="194"/>
      <c r="N88" s="204"/>
      <c r="O88" s="205"/>
      <c r="P88" s="227"/>
    </row>
    <row r="89" spans="1:16" ht="12.75">
      <c r="A89" s="196"/>
      <c r="B89" s="197"/>
      <c r="C89" s="197"/>
      <c r="D89" s="197"/>
      <c r="E89" s="199"/>
      <c r="F89" s="224"/>
      <c r="G89" s="206"/>
      <c r="H89" s="226"/>
      <c r="I89" s="196"/>
      <c r="J89" s="197"/>
      <c r="K89" s="197"/>
      <c r="L89" s="197"/>
      <c r="M89" s="199"/>
      <c r="N89" s="224"/>
      <c r="O89" s="206"/>
      <c r="P89" s="226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">
      <selection activeCell="O33" sqref="O3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81" t="str">
        <f>HYPERLINK('пр.взвешивания'!E3)</f>
        <v>в.к.       48           кг.</v>
      </c>
    </row>
    <row r="3" ht="12.75">
      <c r="C3" s="5" t="s">
        <v>28</v>
      </c>
    </row>
    <row r="4" spans="1:8" ht="12.75" customHeight="1">
      <c r="A4" s="184" t="s">
        <v>29</v>
      </c>
      <c r="B4" s="184" t="s">
        <v>1</v>
      </c>
      <c r="C4" s="196" t="s">
        <v>8</v>
      </c>
      <c r="D4" s="184" t="s">
        <v>9</v>
      </c>
      <c r="E4" s="184" t="s">
        <v>10</v>
      </c>
      <c r="F4" s="184" t="s">
        <v>19</v>
      </c>
      <c r="G4" s="184" t="s">
        <v>21</v>
      </c>
      <c r="H4" s="184" t="s">
        <v>22</v>
      </c>
    </row>
    <row r="5" spans="1:8" ht="12.75">
      <c r="A5" s="185"/>
      <c r="B5" s="185"/>
      <c r="C5" s="185"/>
      <c r="D5" s="185"/>
      <c r="E5" s="185"/>
      <c r="F5" s="185"/>
      <c r="G5" s="185"/>
      <c r="H5" s="185"/>
    </row>
    <row r="6" spans="1:8" ht="12.75" customHeight="1">
      <c r="A6" s="233"/>
      <c r="B6" s="231">
        <v>5</v>
      </c>
      <c r="C6" s="232" t="str">
        <f>VLOOKUP(B6,'пр.взвешивания'!B6:C31,2,FALSE)</f>
        <v>БОНДАРЕВА Елена Борисовна</v>
      </c>
      <c r="D6" s="232" t="str">
        <f>VLOOKUP(C6,'пр.взвешивания'!C6:D31,2,FALSE)</f>
        <v>07.06.85 змс</v>
      </c>
      <c r="E6" s="232" t="str">
        <f>VLOOKUP(D6,'пр.взвешивания'!D6:E31,2,FALSE)</f>
        <v>МОСКВА  С-70 Д </v>
      </c>
      <c r="F6" s="189"/>
      <c r="G6" s="191"/>
      <c r="H6" s="184"/>
    </row>
    <row r="7" spans="1:8" ht="12.75">
      <c r="A7" s="233"/>
      <c r="B7" s="184"/>
      <c r="C7" s="232"/>
      <c r="D7" s="232"/>
      <c r="E7" s="232"/>
      <c r="F7" s="189"/>
      <c r="G7" s="191"/>
      <c r="H7" s="184"/>
    </row>
    <row r="8" spans="1:8" ht="12.75">
      <c r="A8" s="230"/>
      <c r="B8" s="231">
        <v>11</v>
      </c>
      <c r="C8" s="232" t="str">
        <f>VLOOKUP(B8,'пр.взвешивания'!B8:C31,2,FALSE)</f>
        <v>БОРИСОВА Зинаида Петровна</v>
      </c>
      <c r="D8" s="232" t="str">
        <f>VLOOKUP(C8,'пр.взвешивания'!C8:D31,2,FALSE)</f>
        <v>28.08.82 мсмк</v>
      </c>
      <c r="E8" s="232" t="str">
        <f>VLOOKUP(D8,'пр.взвешивания'!D8:E31,2,FALSE)</f>
        <v>ЦФО Бррянская Брянск ЛОК</v>
      </c>
      <c r="F8" s="189"/>
      <c r="G8" s="184"/>
      <c r="H8" s="184"/>
    </row>
    <row r="9" spans="1:8" ht="12.75">
      <c r="A9" s="230"/>
      <c r="B9" s="184"/>
      <c r="C9" s="232"/>
      <c r="D9" s="232"/>
      <c r="E9" s="232"/>
      <c r="F9" s="189"/>
      <c r="G9" s="184"/>
      <c r="H9" s="184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107</v>
      </c>
      <c r="F15" s="81"/>
    </row>
    <row r="16" spans="1:8" ht="12.75" customHeight="1">
      <c r="A16" s="184" t="s">
        <v>29</v>
      </c>
      <c r="B16" s="184" t="s">
        <v>1</v>
      </c>
      <c r="C16" s="196" t="s">
        <v>8</v>
      </c>
      <c r="D16" s="184" t="s">
        <v>9</v>
      </c>
      <c r="E16" s="184" t="s">
        <v>10</v>
      </c>
      <c r="F16" s="184" t="s">
        <v>19</v>
      </c>
      <c r="G16" s="184" t="s">
        <v>21</v>
      </c>
      <c r="H16" s="184" t="s">
        <v>22</v>
      </c>
    </row>
    <row r="17" spans="1:8" ht="12.75">
      <c r="A17" s="185"/>
      <c r="B17" s="185"/>
      <c r="C17" s="185"/>
      <c r="D17" s="185"/>
      <c r="E17" s="185"/>
      <c r="F17" s="185"/>
      <c r="G17" s="185"/>
      <c r="H17" s="185"/>
    </row>
    <row r="18" spans="1:8" ht="12.75" customHeight="1">
      <c r="A18" s="233"/>
      <c r="B18" s="231">
        <v>8</v>
      </c>
      <c r="C18" s="232" t="str">
        <f>VLOOKUP(B18,'пр.взвешивания'!B6:C31,2,FALSE)</f>
        <v>МОЛЧАНОВА Мария Владимировна</v>
      </c>
      <c r="D18" s="232" t="str">
        <f>VLOOKUP(C18,'пр.взвешивания'!C6:D31,2,FALSE)</f>
        <v>24.01.88 мсмк</v>
      </c>
      <c r="E18" s="232" t="str">
        <f>VLOOKUP(D18,'пр.взвешивания'!D6:E31,2,FALSE)</f>
        <v>ПФО Пермский Краснокамск Д</v>
      </c>
      <c r="F18" s="189"/>
      <c r="G18" s="191"/>
      <c r="H18" s="184"/>
    </row>
    <row r="19" spans="1:8" ht="12.75">
      <c r="A19" s="233"/>
      <c r="B19" s="184"/>
      <c r="C19" s="232"/>
      <c r="D19" s="232"/>
      <c r="E19" s="232"/>
      <c r="F19" s="189"/>
      <c r="G19" s="191"/>
      <c r="H19" s="184"/>
    </row>
    <row r="20" spans="1:8" ht="12.75">
      <c r="A20" s="230"/>
      <c r="B20" s="231">
        <v>7</v>
      </c>
      <c r="C20" s="232" t="str">
        <f>VLOOKUP(B20,'пр.взвешивания'!B8:C31,2,FALSE)</f>
        <v>ШАЙДУРОВА Олеся Сергеевна</v>
      </c>
      <c r="D20" s="232" t="str">
        <f>VLOOKUP(C20,'пр.взвешивания'!C8:D31,2,FALSE)</f>
        <v>18.09.89 мс</v>
      </c>
      <c r="E20" s="232" t="str">
        <f>VLOOKUP(D20,'пр.взвешивания'!D8:E31,2,FALSE)</f>
        <v>ПФО Пермский Лысьва  МО</v>
      </c>
      <c r="F20" s="189"/>
      <c r="G20" s="184"/>
      <c r="H20" s="184"/>
    </row>
    <row r="21" spans="1:8" ht="12.75">
      <c r="A21" s="230"/>
      <c r="B21" s="184"/>
      <c r="C21" s="232"/>
      <c r="D21" s="232"/>
      <c r="E21" s="232"/>
      <c r="F21" s="189"/>
      <c r="G21" s="184"/>
      <c r="H21" s="184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81" t="str">
        <f>HYPERLINK('пр.взвешивания'!E3)</f>
        <v>в.к.       48           кг.</v>
      </c>
    </row>
    <row r="29" spans="1:8" ht="12.75">
      <c r="A29" s="184" t="s">
        <v>29</v>
      </c>
      <c r="B29" s="184" t="s">
        <v>1</v>
      </c>
      <c r="C29" s="196" t="s">
        <v>8</v>
      </c>
      <c r="D29" s="184" t="s">
        <v>9</v>
      </c>
      <c r="E29" s="184" t="s">
        <v>10</v>
      </c>
      <c r="F29" s="184" t="s">
        <v>19</v>
      </c>
      <c r="G29" s="184" t="s">
        <v>21</v>
      </c>
      <c r="H29" s="184" t="s">
        <v>22</v>
      </c>
    </row>
    <row r="30" spans="1:8" ht="12.75">
      <c r="A30" s="185"/>
      <c r="B30" s="185"/>
      <c r="C30" s="185"/>
      <c r="D30" s="185"/>
      <c r="E30" s="185"/>
      <c r="F30" s="185"/>
      <c r="G30" s="185"/>
      <c r="H30" s="185"/>
    </row>
    <row r="31" spans="1:8" ht="12.75">
      <c r="A31" s="233"/>
      <c r="B31" s="231">
        <v>5</v>
      </c>
      <c r="C31" s="232" t="str">
        <f>VLOOKUP(B31,'пр.взвешивания'!B6:C31,2,FALSE)</f>
        <v>БОНДАРЕВА Елена Борисовна</v>
      </c>
      <c r="D31" s="232" t="str">
        <f>VLOOKUP(C31,'пр.взвешивания'!C6:D31,2,FALSE)</f>
        <v>07.06.85 змс</v>
      </c>
      <c r="E31" s="232" t="str">
        <f>VLOOKUP(D31,'пр.взвешивания'!D6:E31,2,FALSE)</f>
        <v>МОСКВА  С-70 Д </v>
      </c>
      <c r="F31" s="189"/>
      <c r="G31" s="191"/>
      <c r="H31" s="184"/>
    </row>
    <row r="32" spans="1:8" ht="12.75">
      <c r="A32" s="233"/>
      <c r="B32" s="184"/>
      <c r="C32" s="232"/>
      <c r="D32" s="232"/>
      <c r="E32" s="232"/>
      <c r="F32" s="189"/>
      <c r="G32" s="191"/>
      <c r="H32" s="184"/>
    </row>
    <row r="33" spans="1:8" ht="12.75">
      <c r="A33" s="230"/>
      <c r="B33" s="231">
        <v>8</v>
      </c>
      <c r="C33" s="232" t="str">
        <f>VLOOKUP(B33,'пр.взвешивания'!B8:C31,2,FALSE)</f>
        <v>МОЛЧАНОВА Мария Владимировна</v>
      </c>
      <c r="D33" s="232" t="str">
        <f>VLOOKUP(C33,'пр.взвешивания'!C8:D31,2,FALSE)</f>
        <v>24.01.88 мсмк</v>
      </c>
      <c r="E33" s="232" t="str">
        <f>VLOOKUP(D33,'пр.взвешивания'!D8:E31,2,FALSE)</f>
        <v>ПФО Пермский Краснокамск Д</v>
      </c>
      <c r="F33" s="189"/>
      <c r="G33" s="184"/>
      <c r="H33" s="184"/>
    </row>
    <row r="34" spans="1:8" ht="12.75">
      <c r="A34" s="230"/>
      <c r="B34" s="184"/>
      <c r="C34" s="232"/>
      <c r="D34" s="232"/>
      <c r="E34" s="232"/>
      <c r="F34" s="189"/>
      <c r="G34" s="184"/>
      <c r="H34" s="184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workbookViewId="0" topLeftCell="A31">
      <selection activeCell="A1" sqref="A1:G41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80" t="s">
        <v>38</v>
      </c>
      <c r="B1" s="180"/>
      <c r="C1" s="180"/>
      <c r="D1" s="180"/>
      <c r="E1" s="180"/>
      <c r="F1" s="180"/>
      <c r="G1" s="1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7" ht="34.5" customHeight="1" thickBot="1">
      <c r="A2" s="234" t="s">
        <v>37</v>
      </c>
      <c r="B2" s="234"/>
      <c r="C2" s="235"/>
      <c r="D2" s="253" t="str">
        <f>HYPERLINK('[1]реквизиты'!$A$2)</f>
        <v>Чемпионат России по САМБО среди женщин</v>
      </c>
      <c r="E2" s="254"/>
      <c r="F2" s="254"/>
      <c r="G2" s="255"/>
    </row>
    <row r="3" spans="1:7" ht="12.75" customHeight="1" thickBot="1">
      <c r="A3" s="58"/>
      <c r="B3" s="58"/>
      <c r="C3" s="58"/>
      <c r="D3" s="59"/>
      <c r="E3" s="59"/>
      <c r="F3" s="60"/>
      <c r="G3" s="61"/>
    </row>
    <row r="4" spans="2:7" ht="24" customHeight="1" thickBot="1">
      <c r="B4" s="236" t="str">
        <f>HYPERLINK('[1]реквизиты'!$A$3)</f>
        <v>23-27 июня 2010 г.                  г. Кстово</v>
      </c>
      <c r="C4" s="236"/>
      <c r="D4" s="62"/>
      <c r="E4" s="63"/>
      <c r="F4" s="123" t="str">
        <f>HYPERLINK('пр.взвешивания'!E3)</f>
        <v>в.к.       48           кг.</v>
      </c>
      <c r="G4" s="125"/>
    </row>
    <row r="5" spans="4:7" ht="12.75" customHeight="1">
      <c r="D5" s="14"/>
      <c r="G5" s="2"/>
    </row>
    <row r="6" spans="1:7" ht="12.75">
      <c r="A6" s="184" t="s">
        <v>26</v>
      </c>
      <c r="B6" s="184" t="s">
        <v>1</v>
      </c>
      <c r="C6" s="184" t="s">
        <v>2</v>
      </c>
      <c r="D6" s="184" t="s">
        <v>3</v>
      </c>
      <c r="E6" s="184" t="s">
        <v>4</v>
      </c>
      <c r="F6" s="184" t="s">
        <v>35</v>
      </c>
      <c r="G6" s="184" t="s">
        <v>6</v>
      </c>
    </row>
    <row r="7" spans="1:7" ht="12.75" customHeight="1">
      <c r="A7" s="184"/>
      <c r="B7" s="184"/>
      <c r="C7" s="184"/>
      <c r="D7" s="184"/>
      <c r="E7" s="184"/>
      <c r="F7" s="184"/>
      <c r="G7" s="184"/>
    </row>
    <row r="8" spans="1:7" ht="12.75">
      <c r="A8" s="237" t="s">
        <v>110</v>
      </c>
      <c r="B8" s="238">
        <v>8</v>
      </c>
      <c r="C8" s="239" t="str">
        <f>VLOOKUP(B8,'пр.взвешивания'!B6:G41,2,FALSE)</f>
        <v>МОЛЧАНОВА Мария Владимировна</v>
      </c>
      <c r="D8" s="239" t="str">
        <f>VLOOKUP(B8,'пр.взвешивания'!B6:G41,3,FALSE)</f>
        <v>24.01.88 мсмк</v>
      </c>
      <c r="E8" s="239" t="str">
        <f>VLOOKUP(B8,'пр.взвешивания'!B6:G41,4,FALSE)</f>
        <v>ПФО Пермский Краснокамск Д</v>
      </c>
      <c r="F8" s="239" t="str">
        <f>VLOOKUP(B8,'пр.взвешивания'!B6:G41,5,FALSE)</f>
        <v>000532 5707185648.</v>
      </c>
      <c r="G8" s="239" t="str">
        <f>VLOOKUP(B8,'пр.взвешивания'!B6:G41,6,FALSE)</f>
        <v>Мухаметшин РГ</v>
      </c>
    </row>
    <row r="9" spans="1:7" ht="12.75" customHeight="1">
      <c r="A9" s="237"/>
      <c r="B9" s="238"/>
      <c r="C9" s="239"/>
      <c r="D9" s="239"/>
      <c r="E9" s="239"/>
      <c r="F9" s="239"/>
      <c r="G9" s="239"/>
    </row>
    <row r="10" spans="1:7" ht="12.75">
      <c r="A10" s="237" t="s">
        <v>111</v>
      </c>
      <c r="B10" s="238">
        <v>5</v>
      </c>
      <c r="C10" s="239" t="str">
        <f>VLOOKUP(B10,'пр.взвешивания'!B6:G41,2,FALSE)</f>
        <v>БОНДАРЕВА Елена Борисовна</v>
      </c>
      <c r="D10" s="239" t="str">
        <f>VLOOKUP(B10,'пр.взвешивания'!B6:G43,3,FALSE)</f>
        <v>07.06.85 змс</v>
      </c>
      <c r="E10" s="239" t="str">
        <f>VLOOKUP(B10,'пр.взвешивания'!B6:G43,4,FALSE)</f>
        <v>МОСКВА  С-70 Д </v>
      </c>
      <c r="F10" s="239" t="str">
        <f>VLOOKUP(B10,'пр.взвешивания'!B6:G43,5,FALSE)</f>
        <v>000527  2205647057</v>
      </c>
      <c r="G10" s="239" t="str">
        <f>VLOOKUP(B10,'пр.взвешивания'!B6:G43,6,FALSE)</f>
        <v>Береснев СН Ханбабаев РК </v>
      </c>
    </row>
    <row r="11" spans="1:7" ht="12.75" customHeight="1">
      <c r="A11" s="237"/>
      <c r="B11" s="238"/>
      <c r="C11" s="239"/>
      <c r="D11" s="239"/>
      <c r="E11" s="239"/>
      <c r="F11" s="239"/>
      <c r="G11" s="239"/>
    </row>
    <row r="12" spans="1:7" ht="12.75">
      <c r="A12" s="237" t="s">
        <v>112</v>
      </c>
      <c r="B12" s="238">
        <v>11</v>
      </c>
      <c r="C12" s="239" t="str">
        <f>VLOOKUP(B12,'пр.взвешивания'!B6:G41,2,FALSE)</f>
        <v>БОРИСОВА Зинаида Петровна</v>
      </c>
      <c r="D12" s="239" t="str">
        <f>VLOOKUP(B12,'пр.взвешивания'!B6:G45,3,FALSE)</f>
        <v>28.08.82 мсмк</v>
      </c>
      <c r="E12" s="239" t="str">
        <f>VLOOKUP(B12,'пр.взвешивания'!B6:G45,4,FALSE)</f>
        <v>ЦФО Бррянская Брянск ЛОК</v>
      </c>
      <c r="F12" s="239" t="str">
        <f>VLOOKUP(B12,'пр.взвешивания'!B6:G45,5,FALSE)</f>
        <v>000602   1502809458.</v>
      </c>
      <c r="G12" s="239" t="str">
        <f>VLOOKUP(B12,'пр.взвешивания'!B6:G45,6,FALSE)</f>
        <v> Кацанашвили ОМ </v>
      </c>
    </row>
    <row r="13" spans="1:7" ht="12.75" customHeight="1">
      <c r="A13" s="237"/>
      <c r="B13" s="238"/>
      <c r="C13" s="239"/>
      <c r="D13" s="239"/>
      <c r="E13" s="239"/>
      <c r="F13" s="239"/>
      <c r="G13" s="239"/>
    </row>
    <row r="14" spans="1:7" ht="12.75">
      <c r="A14" s="237" t="s">
        <v>112</v>
      </c>
      <c r="B14" s="238">
        <v>7</v>
      </c>
      <c r="C14" s="239" t="str">
        <f>VLOOKUP(B14,'пр.взвешивания'!B6:G41,2,FALSE)</f>
        <v>ШАЙДУРОВА Олеся Сергеевна</v>
      </c>
      <c r="D14" s="239" t="str">
        <f>VLOOKUP(B14,'пр.взвешивания'!B6:G47,3,FALSE)</f>
        <v>18.09.89 мс</v>
      </c>
      <c r="E14" s="239" t="str">
        <f>VLOOKUP(B14,'пр.взвешивания'!B6:G47,4,FALSE)</f>
        <v>ПФО Пермский Лысьва  МО</v>
      </c>
      <c r="F14" s="239" t="str">
        <f>VLOOKUP(B14,'пр.взвешивания'!B6:G47,5,FALSE)</f>
        <v>000893 5709481493</v>
      </c>
      <c r="G14" s="239" t="str">
        <f>VLOOKUP(B14,'пр.взвешивания'!B6:G47,6,FALSE)</f>
        <v>Тужин ВЧ Угольников ВА</v>
      </c>
    </row>
    <row r="15" spans="1:7" ht="12.75" customHeight="1">
      <c r="A15" s="237"/>
      <c r="B15" s="238"/>
      <c r="C15" s="239"/>
      <c r="D15" s="239"/>
      <c r="E15" s="239"/>
      <c r="F15" s="239"/>
      <c r="G15" s="239"/>
    </row>
    <row r="16" spans="1:7" ht="12.75">
      <c r="A16" s="237" t="s">
        <v>113</v>
      </c>
      <c r="B16" s="238">
        <v>1</v>
      </c>
      <c r="C16" s="239" t="str">
        <f>VLOOKUP(B16,'пр.взвешивания'!B6:G41,2,FALSE)</f>
        <v>РУБЕЛЬ Полина Валентиновна</v>
      </c>
      <c r="D16" s="239" t="str">
        <f>VLOOKUP(B16,'пр.взвешивания'!B6:G49,3,FALSE)</f>
        <v>28.06.86 мсмк</v>
      </c>
      <c r="E16" s="239" t="str">
        <f>VLOOKUP(B16,'пр.взвешивания'!B6:G49,4,FALSE)</f>
        <v>ДВФО Приморский Владивосток УФК и С</v>
      </c>
      <c r="F16" s="239" t="str">
        <f>VLOOKUP(B16,'пр.взвешивания'!B6:G49,5,FALSE)</f>
        <v>000617    0505224671</v>
      </c>
      <c r="G16" s="239" t="str">
        <f>VLOOKUP(B16,'пр.взвешивания'!B6:G49,6,FALSE)</f>
        <v>Леонтьев ЮА Фалеева ОА</v>
      </c>
    </row>
    <row r="17" spans="1:7" ht="12.75">
      <c r="A17" s="237"/>
      <c r="B17" s="238"/>
      <c r="C17" s="239"/>
      <c r="D17" s="239"/>
      <c r="E17" s="239"/>
      <c r="F17" s="239"/>
      <c r="G17" s="239"/>
    </row>
    <row r="18" spans="1:7" ht="12.75">
      <c r="A18" s="237" t="s">
        <v>113</v>
      </c>
      <c r="B18" s="238">
        <v>13</v>
      </c>
      <c r="C18" s="239" t="str">
        <f>VLOOKUP(B18,'пр.взвешивания'!B6:G41,2,FALSE)</f>
        <v>КУЛИНА Екатерина Михайловна</v>
      </c>
      <c r="D18" s="239" t="str">
        <f>VLOOKUP(B18,'пр.взвешивания'!B6:G51,3,FALSE)</f>
        <v>12.09.88 мс</v>
      </c>
      <c r="E18" s="239" t="str">
        <f>VLOOKUP(B18,'пр.взвешивания'!B6:G51,4,FALSE)</f>
        <v>ДВФО Приморский Владивосток УФК и С</v>
      </c>
      <c r="F18" s="239" t="str">
        <f>VLOOKUP(B18,'пр.взвешивания'!B6:G51,5,FALSE)</f>
        <v>001393    0508544316</v>
      </c>
      <c r="G18" s="239" t="str">
        <f>VLOOKUP(B18,'пр.взвешивания'!B6:G51,6,FALSE)</f>
        <v>Леонтьев ЮА Фалеева ОА</v>
      </c>
    </row>
    <row r="19" spans="1:7" ht="12.75">
      <c r="A19" s="237"/>
      <c r="B19" s="238"/>
      <c r="C19" s="239"/>
      <c r="D19" s="239"/>
      <c r="E19" s="239"/>
      <c r="F19" s="239"/>
      <c r="G19" s="239"/>
    </row>
    <row r="20" spans="1:7" ht="12.75">
      <c r="A20" s="237" t="s">
        <v>115</v>
      </c>
      <c r="B20" s="238">
        <v>4</v>
      </c>
      <c r="C20" s="239" t="str">
        <f>VLOOKUP(B20,'пр.взвешивания'!B6:G41,2,FALSE)</f>
        <v>КРИВОЩЕКОВА Наталья Леонидовна</v>
      </c>
      <c r="D20" s="239" t="str">
        <f>VLOOKUP(B20,'пр.взвешивания'!B6:G53,3,FALSE)</f>
        <v>07.06.82 мс</v>
      </c>
      <c r="E20" s="239" t="str">
        <f>VLOOKUP(B20,'пр.взвешивания'!B6:G53,4,FALSE)</f>
        <v>ПФО Пермский Пермь Д</v>
      </c>
      <c r="F20" s="239" t="str">
        <f>VLOOKUP(B20,'пр.взвешивания'!B6:G53,5,FALSE)</f>
        <v>000615  4802098297.</v>
      </c>
      <c r="G20" s="239" t="str">
        <f>VLOOKUP(B20,'пр.взвешивания'!B6:G53,6,FALSE)</f>
        <v>Брулетова ЛА</v>
      </c>
    </row>
    <row r="21" spans="1:7" ht="12.75">
      <c r="A21" s="237"/>
      <c r="B21" s="238"/>
      <c r="C21" s="239"/>
      <c r="D21" s="239"/>
      <c r="E21" s="239"/>
      <c r="F21" s="239"/>
      <c r="G21" s="239"/>
    </row>
    <row r="22" spans="1:7" ht="12.75">
      <c r="A22" s="237" t="s">
        <v>115</v>
      </c>
      <c r="B22" s="238">
        <v>10</v>
      </c>
      <c r="C22" s="239" t="str">
        <f>VLOOKUP(B22,'пр.взвешивания'!B6:G41,2,FALSE)</f>
        <v>КОЛОДЯЖНАЯ Виктория Юрьевна</v>
      </c>
      <c r="D22" s="239" t="str">
        <f>VLOOKUP(B22,'пр.взвешивания'!B6:G55,3,FALSE)</f>
        <v>19.05.85 мс</v>
      </c>
      <c r="E22" s="239" t="str">
        <f>VLOOKUP(B22,'пр.взвешивания'!B6:G55,4,FALSE)</f>
        <v>ЦФО Калужская Калуга МО</v>
      </c>
      <c r="F22" s="239" t="str">
        <f>VLOOKUP(B22,'пр.взвешивания'!B6:G55,5,FALSE)</f>
        <v>000279   2805594167.</v>
      </c>
      <c r="G22" s="239" t="str">
        <f>VLOOKUP(B22,'пр.взвешивания'!B6:G55,6,FALSE)</f>
        <v>Кутьтин ВГ Шульга ГВ</v>
      </c>
    </row>
    <row r="23" spans="1:7" ht="12.75">
      <c r="A23" s="237"/>
      <c r="B23" s="238"/>
      <c r="C23" s="239"/>
      <c r="D23" s="239"/>
      <c r="E23" s="239"/>
      <c r="F23" s="239"/>
      <c r="G23" s="239"/>
    </row>
    <row r="24" spans="1:7" ht="12.75">
      <c r="A24" s="237" t="s">
        <v>116</v>
      </c>
      <c r="B24" s="238">
        <v>3</v>
      </c>
      <c r="C24" s="239" t="str">
        <f>VLOOKUP(B24,'пр.взвешивания'!B6:G41,2,FALSE)</f>
        <v>ХМЕЛЕВА Евгения Павловна</v>
      </c>
      <c r="D24" s="239" t="str">
        <f>VLOOKUP(B24,'пр.взвешивания'!B6:G57,3,FALSE)</f>
        <v>23.03.86 мс</v>
      </c>
      <c r="E24" s="239" t="str">
        <f>VLOOKUP(B24,'пр.взвешивания'!B6:G57,4,FALSE)</f>
        <v>СЗФО Псковская Пушк.Горы РССС</v>
      </c>
      <c r="F24" s="239" t="str">
        <f>VLOOKUP(B24,'пр.взвешивания'!B6:G57,5,FALSE)</f>
        <v>001394 3805824435</v>
      </c>
      <c r="G24" s="239" t="str">
        <f>VLOOKUP(B24,'пр.взвешивания'!B6:G57,6,FALSE)</f>
        <v>Хмелев ПИ Петрорв АБ</v>
      </c>
    </row>
    <row r="25" spans="1:7" ht="12.75">
      <c r="A25" s="237"/>
      <c r="B25" s="238"/>
      <c r="C25" s="239"/>
      <c r="D25" s="239"/>
      <c r="E25" s="239"/>
      <c r="F25" s="239"/>
      <c r="G25" s="239"/>
    </row>
    <row r="26" spans="1:7" ht="12.75">
      <c r="A26" s="237" t="s">
        <v>116</v>
      </c>
      <c r="B26" s="238">
        <v>6</v>
      </c>
      <c r="C26" s="239" t="str">
        <f>VLOOKUP(B26,'пр.взвешивания'!B6:G41,2,FALSE)</f>
        <v>ПАК Елена Игоревна</v>
      </c>
      <c r="D26" s="239" t="str">
        <f>VLOOKUP(B26,'пр.взвешивания'!B6:G59,3,FALSE)</f>
        <v>10.03.80 мс</v>
      </c>
      <c r="E26" s="239" t="str">
        <f>VLOOKUP(B26,'пр.взвешивания'!B6:G59,4,FALSE)</f>
        <v>ЦФО Тульская Тула РССС</v>
      </c>
      <c r="F26" s="239" t="str">
        <f>VLOOKUP(B26,'пр.взвешивания'!B6:G59,5,FALSE)</f>
        <v>000630  7002670416</v>
      </c>
      <c r="G26" s="239" t="str">
        <f>VLOOKUP(B26,'пр.взвешивания'!B6:G59,6,FALSE)</f>
        <v>СидякинЕВ</v>
      </c>
    </row>
    <row r="27" spans="1:7" ht="12.75">
      <c r="A27" s="237"/>
      <c r="B27" s="238"/>
      <c r="C27" s="239"/>
      <c r="D27" s="239"/>
      <c r="E27" s="239"/>
      <c r="F27" s="239"/>
      <c r="G27" s="239"/>
    </row>
    <row r="28" spans="1:7" ht="12.75">
      <c r="A28" s="237" t="s">
        <v>116</v>
      </c>
      <c r="B28" s="238">
        <v>9</v>
      </c>
      <c r="C28" s="239" t="str">
        <f>VLOOKUP(B28,'пр.взвешивания'!B6:G41,2,FALSE)</f>
        <v>ИВАНОВА Елена Геннадьнвна</v>
      </c>
      <c r="D28" s="239" t="str">
        <f>VLOOKUP(B28,'пр.взвешивания'!B6:G61,3,FALSE)</f>
        <v>15.05.87 кмс</v>
      </c>
      <c r="E28" s="239" t="str">
        <f>VLOOKUP(B28,'пр.взвешивания'!B6:G61,4,FALSE)</f>
        <v>СЗФО Псковская Псков МО</v>
      </c>
      <c r="F28" s="239" t="str">
        <f>VLOOKUP(B28,'пр.взвешивания'!B6:G61,5,FALSE)</f>
        <v>008995   5806893724</v>
      </c>
      <c r="G28" s="239" t="str">
        <f>VLOOKUP(B28,'пр.взвешивания'!B6:G61,6,FALSE)</f>
        <v>Алекминский ДС</v>
      </c>
    </row>
    <row r="29" spans="1:7" ht="12.75">
      <c r="A29" s="237"/>
      <c r="B29" s="238"/>
      <c r="C29" s="239"/>
      <c r="D29" s="239"/>
      <c r="E29" s="239"/>
      <c r="F29" s="239"/>
      <c r="G29" s="239"/>
    </row>
    <row r="30" spans="1:7" ht="12.75">
      <c r="A30" s="237" t="s">
        <v>116</v>
      </c>
      <c r="B30" s="238">
        <v>12</v>
      </c>
      <c r="C30" s="239" t="str">
        <f>VLOOKUP(B30,'пр.взвешивания'!B6:G41,2,FALSE)</f>
        <v>ФЕДОРОВА Ксения Михайловна</v>
      </c>
      <c r="D30" s="239" t="str">
        <f>VLOOKUP(B30,'пр.взвешивания'!B6:G63,3,FALSE)</f>
        <v>14.04.85 мс</v>
      </c>
      <c r="E30" s="239" t="str">
        <f>VLOOKUP(B30,'пр.взвешивания'!B6:G63,4,FALSE)</f>
        <v>С.Петербург ПР</v>
      </c>
      <c r="F30" s="239" t="str">
        <f>VLOOKUP(B30,'пр.взвешивания'!B6:G63,5,FALSE)</f>
        <v>000421  4704973932.</v>
      </c>
      <c r="G30" s="239" t="str">
        <f>VLOOKUP(B30,'пр.взвешивания'!B6:G63,6,FALSE)</f>
        <v>Еремина ЕП Еремин АИ</v>
      </c>
    </row>
    <row r="31" spans="1:7" ht="12.75">
      <c r="A31" s="237"/>
      <c r="B31" s="238"/>
      <c r="C31" s="239"/>
      <c r="D31" s="239"/>
      <c r="E31" s="239"/>
      <c r="F31" s="239"/>
      <c r="G31" s="239"/>
    </row>
    <row r="32" spans="1:8" ht="12.75">
      <c r="A32" s="237" t="s">
        <v>114</v>
      </c>
      <c r="B32" s="238">
        <v>2</v>
      </c>
      <c r="C32" s="239" t="str">
        <f>VLOOKUP(B32,'пр.взвешивания'!B6:G41,2,FALSE)</f>
        <v>ГИНИЯТУЛЛИНА Люция Фаритовна</v>
      </c>
      <c r="D32" s="239" t="str">
        <f>VLOOKUP(B32,'пр.взвешивания'!B6:G65,3,FALSE)</f>
        <v>28.04.81 мсмк</v>
      </c>
      <c r="E32" s="239" t="str">
        <f>VLOOKUP(B32,'пр.взвешивания'!B6:G65,4,FALSE)</f>
        <v>УФО ХМАО-Югра Излучинск МО</v>
      </c>
      <c r="F32" s="239" t="str">
        <f>VLOOKUP(B32,'пр.взвешивания'!B6:G65,5,FALSE)</f>
        <v>000612   67042587568.</v>
      </c>
      <c r="G32" s="239" t="str">
        <f>VLOOKUP(B32,'пр.взвешивания'!B6:G65,6,FALSE)</f>
        <v>Моисеев ИВ Теслин ДГ</v>
      </c>
      <c r="H32" s="17"/>
    </row>
    <row r="33" spans="1:8" ht="12.75">
      <c r="A33" s="237"/>
      <c r="B33" s="238"/>
      <c r="C33" s="239"/>
      <c r="D33" s="239"/>
      <c r="E33" s="239"/>
      <c r="F33" s="239"/>
      <c r="G33" s="239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54" t="str">
        <f>HYPERLINK('[1]реквизиты'!$A$6)</f>
        <v>Гл. судья, судья МК</v>
      </c>
      <c r="B36" s="55"/>
      <c r="C36" s="55"/>
      <c r="D36" s="17"/>
      <c r="E36" s="16"/>
      <c r="F36" s="16"/>
      <c r="G36" s="56" t="str">
        <f>HYPERLINK('[1]реквизиты'!$G$6)</f>
        <v>Н.И. Доронкин</v>
      </c>
      <c r="H36" s="17"/>
    </row>
    <row r="37" spans="1:7" ht="15.75">
      <c r="A37" s="55"/>
      <c r="B37" s="55"/>
      <c r="C37" s="55"/>
      <c r="D37" s="17"/>
      <c r="E37" s="18"/>
      <c r="F37" s="18"/>
      <c r="G37" s="19" t="str">
        <f>HYPERLINK('[1]реквизиты'!$G$7)</f>
        <v>/г. Владимир/</v>
      </c>
    </row>
    <row r="38" spans="1:7" ht="12.75">
      <c r="A38" s="57"/>
      <c r="B38" s="57"/>
      <c r="C38" s="57"/>
      <c r="D38" s="17"/>
      <c r="E38" s="20"/>
      <c r="F38" s="20"/>
      <c r="G38" s="17"/>
    </row>
    <row r="39" spans="1:7" ht="15.75">
      <c r="A39" s="54" t="str">
        <f>HYPERLINK('[2]реквизиты'!$A$22)</f>
        <v>Гл. секретарь, судья МК</v>
      </c>
      <c r="B39" s="55"/>
      <c r="C39" s="55"/>
      <c r="D39" s="17"/>
      <c r="E39" s="21"/>
      <c r="F39" s="21"/>
      <c r="G39" s="56" t="str">
        <f>HYPERLINK('[1]реквизиты'!$G$8)</f>
        <v>Н.Ю. Глушкова</v>
      </c>
    </row>
    <row r="40" spans="1:7" ht="12.75">
      <c r="A40" s="57"/>
      <c r="B40" s="57"/>
      <c r="C40" s="57"/>
      <c r="D40" s="17"/>
      <c r="E40" s="17"/>
      <c r="F40" s="17"/>
      <c r="G40" s="19" t="str">
        <f>HYPERLINK('[1]реквизиты'!$G$9)</f>
        <v>/г. Рязань/</v>
      </c>
    </row>
  </sheetData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A22:A23"/>
    <mergeCell ref="B22:B23"/>
    <mergeCell ref="C22:C23"/>
    <mergeCell ref="D22:D23"/>
    <mergeCell ref="E20:E21"/>
    <mergeCell ref="E22:E23"/>
    <mergeCell ref="F22:F23"/>
    <mergeCell ref="G22:G23"/>
    <mergeCell ref="A24:A25"/>
    <mergeCell ref="B24:B25"/>
    <mergeCell ref="A26:A27"/>
    <mergeCell ref="B26:B27"/>
    <mergeCell ref="A30:A31"/>
    <mergeCell ref="B30:B31"/>
    <mergeCell ref="C30:C31"/>
    <mergeCell ref="D30:D31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4">
      <selection activeCell="L23" sqref="L2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49" t="str">
        <f>HYPERLINK('[1]реквизиты'!$A$2)</f>
        <v>Чемпионат России по САМБО среди женщин</v>
      </c>
      <c r="B1" s="250"/>
      <c r="C1" s="250"/>
      <c r="D1" s="250"/>
      <c r="E1" s="250"/>
      <c r="F1" s="250"/>
      <c r="G1" s="250"/>
      <c r="H1" s="1"/>
      <c r="I1" s="1"/>
    </row>
    <row r="2" spans="1:9" ht="18" customHeight="1">
      <c r="A2" s="251" t="str">
        <f>HYPERLINK('[1]реквизиты'!$A$3)</f>
        <v>23-27 июня 2010 г.                  г. Кстово</v>
      </c>
      <c r="B2" s="251"/>
      <c r="C2" s="251"/>
      <c r="D2" s="251"/>
      <c r="E2" s="251"/>
      <c r="F2" s="251"/>
      <c r="G2" s="251"/>
      <c r="H2" s="248"/>
      <c r="I2" s="248"/>
    </row>
    <row r="3" ht="23.25" customHeight="1">
      <c r="E3" t="s">
        <v>41</v>
      </c>
    </row>
    <row r="4" spans="1:7" ht="12.75">
      <c r="A4" s="184" t="s">
        <v>0</v>
      </c>
      <c r="B4" s="184" t="s">
        <v>1</v>
      </c>
      <c r="C4" s="184" t="s">
        <v>2</v>
      </c>
      <c r="D4" s="184" t="s">
        <v>3</v>
      </c>
      <c r="E4" s="184" t="s">
        <v>4</v>
      </c>
      <c r="F4" s="184" t="s">
        <v>5</v>
      </c>
      <c r="G4" s="184" t="s">
        <v>6</v>
      </c>
    </row>
    <row r="5" spans="1:7" ht="12.75">
      <c r="A5" s="184"/>
      <c r="B5" s="184"/>
      <c r="C5" s="184"/>
      <c r="D5" s="184"/>
      <c r="E5" s="184"/>
      <c r="F5" s="184"/>
      <c r="G5" s="184"/>
    </row>
    <row r="6" spans="1:7" ht="12.75" customHeight="1">
      <c r="A6" s="184">
        <v>1</v>
      </c>
      <c r="B6" s="240">
        <v>1</v>
      </c>
      <c r="C6" s="243" t="s">
        <v>42</v>
      </c>
      <c r="D6" s="246" t="s">
        <v>43</v>
      </c>
      <c r="E6" s="243" t="s">
        <v>44</v>
      </c>
      <c r="F6" s="246" t="s">
        <v>45</v>
      </c>
      <c r="G6" s="246" t="s">
        <v>46</v>
      </c>
    </row>
    <row r="7" spans="1:7" ht="12.75">
      <c r="A7" s="184"/>
      <c r="B7" s="240"/>
      <c r="C7" s="244"/>
      <c r="D7" s="247"/>
      <c r="E7" s="247"/>
      <c r="F7" s="247"/>
      <c r="G7" s="247"/>
    </row>
    <row r="8" spans="1:7" ht="12.75" customHeight="1">
      <c r="A8" s="184">
        <v>2</v>
      </c>
      <c r="B8" s="240">
        <v>5</v>
      </c>
      <c r="C8" s="243" t="s">
        <v>47</v>
      </c>
      <c r="D8" s="246" t="s">
        <v>48</v>
      </c>
      <c r="E8" s="243" t="s">
        <v>49</v>
      </c>
      <c r="F8" s="246" t="s">
        <v>50</v>
      </c>
      <c r="G8" s="246" t="s">
        <v>51</v>
      </c>
    </row>
    <row r="9" spans="1:7" ht="12.75">
      <c r="A9" s="184"/>
      <c r="B9" s="240"/>
      <c r="C9" s="244"/>
      <c r="D9" s="247"/>
      <c r="E9" s="247"/>
      <c r="F9" s="247"/>
      <c r="G9" s="247"/>
    </row>
    <row r="10" spans="1:7" ht="12.75" customHeight="1">
      <c r="A10" s="184">
        <v>3</v>
      </c>
      <c r="B10" s="240">
        <v>11</v>
      </c>
      <c r="C10" s="243" t="s">
        <v>52</v>
      </c>
      <c r="D10" s="246" t="s">
        <v>53</v>
      </c>
      <c r="E10" s="243" t="s">
        <v>54</v>
      </c>
      <c r="F10" s="246" t="s">
        <v>55</v>
      </c>
      <c r="G10" s="246" t="s">
        <v>100</v>
      </c>
    </row>
    <row r="11" spans="1:7" ht="12.75">
      <c r="A11" s="184"/>
      <c r="B11" s="240"/>
      <c r="C11" s="244"/>
      <c r="D11" s="247"/>
      <c r="E11" s="247"/>
      <c r="F11" s="247"/>
      <c r="G11" s="247"/>
    </row>
    <row r="12" spans="1:7" ht="12.75" customHeight="1">
      <c r="A12" s="184">
        <v>4</v>
      </c>
      <c r="B12" s="240">
        <v>6</v>
      </c>
      <c r="C12" s="243" t="s">
        <v>56</v>
      </c>
      <c r="D12" s="246" t="s">
        <v>57</v>
      </c>
      <c r="E12" s="243" t="s">
        <v>58</v>
      </c>
      <c r="F12" s="246" t="s">
        <v>59</v>
      </c>
      <c r="G12" s="246" t="s">
        <v>103</v>
      </c>
    </row>
    <row r="13" spans="1:7" ht="12.75">
      <c r="A13" s="184"/>
      <c r="B13" s="240"/>
      <c r="C13" s="244"/>
      <c r="D13" s="247"/>
      <c r="E13" s="247"/>
      <c r="F13" s="247"/>
      <c r="G13" s="247"/>
    </row>
    <row r="14" spans="1:7" ht="12.75" customHeight="1">
      <c r="A14" s="184">
        <v>5</v>
      </c>
      <c r="B14" s="240">
        <v>3</v>
      </c>
      <c r="C14" s="241" t="s">
        <v>60</v>
      </c>
      <c r="D14" s="185" t="s">
        <v>104</v>
      </c>
      <c r="E14" s="241" t="s">
        <v>61</v>
      </c>
      <c r="F14" s="205" t="s">
        <v>62</v>
      </c>
      <c r="G14" s="241" t="s">
        <v>63</v>
      </c>
    </row>
    <row r="15" spans="1:7" ht="12.75">
      <c r="A15" s="184"/>
      <c r="B15" s="240"/>
      <c r="C15" s="242"/>
      <c r="D15" s="196"/>
      <c r="E15" s="245"/>
      <c r="F15" s="206"/>
      <c r="G15" s="242"/>
    </row>
    <row r="16" spans="1:7" ht="12.75" customHeight="1">
      <c r="A16" s="184">
        <v>6</v>
      </c>
      <c r="B16" s="240">
        <v>13</v>
      </c>
      <c r="C16" s="241" t="s">
        <v>64</v>
      </c>
      <c r="D16" s="185" t="s">
        <v>65</v>
      </c>
      <c r="E16" s="241" t="s">
        <v>44</v>
      </c>
      <c r="F16" s="205" t="s">
        <v>66</v>
      </c>
      <c r="G16" s="241" t="s">
        <v>46</v>
      </c>
    </row>
    <row r="17" spans="1:7" ht="12.75">
      <c r="A17" s="184"/>
      <c r="B17" s="240"/>
      <c r="C17" s="242"/>
      <c r="D17" s="196"/>
      <c r="E17" s="245"/>
      <c r="F17" s="206"/>
      <c r="G17" s="242"/>
    </row>
    <row r="18" spans="1:7" ht="12.75" customHeight="1">
      <c r="A18" s="184">
        <v>7</v>
      </c>
      <c r="B18" s="240">
        <v>12</v>
      </c>
      <c r="C18" s="241" t="s">
        <v>67</v>
      </c>
      <c r="D18" s="185" t="s">
        <v>68</v>
      </c>
      <c r="E18" s="241" t="s">
        <v>69</v>
      </c>
      <c r="F18" s="205" t="s">
        <v>70</v>
      </c>
      <c r="G18" s="241" t="s">
        <v>71</v>
      </c>
    </row>
    <row r="19" spans="1:7" ht="12.75">
      <c r="A19" s="184"/>
      <c r="B19" s="240"/>
      <c r="C19" s="242"/>
      <c r="D19" s="196"/>
      <c r="E19" s="245"/>
      <c r="F19" s="206"/>
      <c r="G19" s="242"/>
    </row>
    <row r="20" spans="1:7" ht="12.75" customHeight="1">
      <c r="A20" s="184">
        <v>8</v>
      </c>
      <c r="B20" s="240">
        <v>7</v>
      </c>
      <c r="C20" s="241" t="s">
        <v>72</v>
      </c>
      <c r="D20" s="185" t="s">
        <v>73</v>
      </c>
      <c r="E20" s="241" t="s">
        <v>74</v>
      </c>
      <c r="F20" s="205" t="s">
        <v>97</v>
      </c>
      <c r="G20" s="241" t="s">
        <v>75</v>
      </c>
    </row>
    <row r="21" spans="1:7" ht="12.75">
      <c r="A21" s="184"/>
      <c r="B21" s="240"/>
      <c r="C21" s="242"/>
      <c r="D21" s="196"/>
      <c r="E21" s="245"/>
      <c r="F21" s="206"/>
      <c r="G21" s="242"/>
    </row>
    <row r="22" spans="1:8" ht="12.75" customHeight="1">
      <c r="A22" s="184">
        <v>9</v>
      </c>
      <c r="B22" s="240">
        <v>10</v>
      </c>
      <c r="C22" s="241" t="s">
        <v>76</v>
      </c>
      <c r="D22" s="185" t="s">
        <v>77</v>
      </c>
      <c r="E22" s="241" t="s">
        <v>78</v>
      </c>
      <c r="F22" s="205" t="s">
        <v>79</v>
      </c>
      <c r="G22" s="241" t="s">
        <v>80</v>
      </c>
      <c r="H22" s="2"/>
    </row>
    <row r="23" spans="1:8" ht="12.75">
      <c r="A23" s="184"/>
      <c r="B23" s="240"/>
      <c r="C23" s="242"/>
      <c r="D23" s="196"/>
      <c r="E23" s="245"/>
      <c r="F23" s="206"/>
      <c r="G23" s="242"/>
      <c r="H23" s="2"/>
    </row>
    <row r="24" spans="1:8" ht="12.75" customHeight="1">
      <c r="A24" s="184">
        <v>10</v>
      </c>
      <c r="B24" s="240">
        <v>8</v>
      </c>
      <c r="C24" s="243" t="s">
        <v>81</v>
      </c>
      <c r="D24" s="246" t="s">
        <v>82</v>
      </c>
      <c r="E24" s="243" t="s">
        <v>83</v>
      </c>
      <c r="F24" s="246" t="s">
        <v>98</v>
      </c>
      <c r="G24" s="246" t="s">
        <v>84</v>
      </c>
      <c r="H24" s="2"/>
    </row>
    <row r="25" spans="1:8" ht="12.75">
      <c r="A25" s="184"/>
      <c r="B25" s="240"/>
      <c r="C25" s="244"/>
      <c r="D25" s="247"/>
      <c r="E25" s="244"/>
      <c r="F25" s="247"/>
      <c r="G25" s="247"/>
      <c r="H25" s="2"/>
    </row>
    <row r="26" spans="1:8" ht="12.75" customHeight="1">
      <c r="A26" s="184">
        <v>11</v>
      </c>
      <c r="B26" s="240">
        <v>4</v>
      </c>
      <c r="C26" s="243" t="s">
        <v>85</v>
      </c>
      <c r="D26" s="246" t="s">
        <v>86</v>
      </c>
      <c r="E26" s="243" t="s">
        <v>87</v>
      </c>
      <c r="F26" s="246" t="s">
        <v>99</v>
      </c>
      <c r="G26" s="246" t="s">
        <v>88</v>
      </c>
      <c r="H26" s="2"/>
    </row>
    <row r="27" spans="1:8" ht="12.75">
      <c r="A27" s="184"/>
      <c r="B27" s="240"/>
      <c r="C27" s="244"/>
      <c r="D27" s="247"/>
      <c r="E27" s="244"/>
      <c r="F27" s="247"/>
      <c r="G27" s="247"/>
      <c r="H27" s="2"/>
    </row>
    <row r="28" spans="1:8" ht="12.75" customHeight="1">
      <c r="A28" s="184">
        <v>12</v>
      </c>
      <c r="B28" s="240">
        <v>9</v>
      </c>
      <c r="C28" s="241" t="s">
        <v>89</v>
      </c>
      <c r="D28" s="185" t="s">
        <v>90</v>
      </c>
      <c r="E28" s="241" t="s">
        <v>91</v>
      </c>
      <c r="F28" s="205" t="s">
        <v>92</v>
      </c>
      <c r="G28" s="241" t="s">
        <v>102</v>
      </c>
      <c r="H28" s="2"/>
    </row>
    <row r="29" spans="1:8" ht="12.75">
      <c r="A29" s="184"/>
      <c r="B29" s="240"/>
      <c r="C29" s="242"/>
      <c r="D29" s="196"/>
      <c r="E29" s="245"/>
      <c r="F29" s="206"/>
      <c r="G29" s="242"/>
      <c r="H29" s="2"/>
    </row>
    <row r="30" spans="1:8" ht="12.75" customHeight="1">
      <c r="A30" s="184">
        <v>13</v>
      </c>
      <c r="B30" s="240">
        <v>2</v>
      </c>
      <c r="C30" s="241" t="s">
        <v>93</v>
      </c>
      <c r="D30" s="185" t="s">
        <v>94</v>
      </c>
      <c r="E30" s="241" t="s">
        <v>95</v>
      </c>
      <c r="F30" s="205" t="s">
        <v>96</v>
      </c>
      <c r="G30" s="241" t="s">
        <v>101</v>
      </c>
      <c r="H30" s="2"/>
    </row>
    <row r="31" spans="1:8" ht="12.75">
      <c r="A31" s="184"/>
      <c r="B31" s="240"/>
      <c r="C31" s="242"/>
      <c r="D31" s="196"/>
      <c r="E31" s="245"/>
      <c r="F31" s="206"/>
      <c r="G31" s="242"/>
      <c r="H31" s="2"/>
    </row>
    <row r="32" spans="1:8" ht="12.75">
      <c r="A32" s="252"/>
      <c r="B32" s="252"/>
      <c r="C32" s="252"/>
      <c r="D32" s="252"/>
      <c r="E32" s="252"/>
      <c r="F32" s="252"/>
      <c r="G32" s="252"/>
      <c r="H32" s="2"/>
    </row>
    <row r="33" spans="1:8" ht="12.75">
      <c r="A33" s="252"/>
      <c r="B33" s="252"/>
      <c r="C33" s="252"/>
      <c r="D33" s="252"/>
      <c r="E33" s="252"/>
      <c r="F33" s="252"/>
      <c r="G33" s="25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F32:F33"/>
    <mergeCell ref="G32:G33"/>
    <mergeCell ref="A32:A33"/>
    <mergeCell ref="B32:B33"/>
    <mergeCell ref="C32:C33"/>
    <mergeCell ref="D32:D33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2010-06-24T13:56:00Z</cp:lastPrinted>
  <dcterms:created xsi:type="dcterms:W3CDTF">1996-10-08T23:32:33Z</dcterms:created>
  <dcterms:modified xsi:type="dcterms:W3CDTF">2010-06-24T14:28:10Z</dcterms:modified>
  <cp:category/>
  <cp:version/>
  <cp:contentType/>
  <cp:contentStatus/>
</cp:coreProperties>
</file>