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<sst xmlns="http://schemas.openxmlformats.org/spreadsheetml/2006/main" count="405" uniqueCount="178">
  <si>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</si>
  <si>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</si>
  <si>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</si>
  <si>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</si>
  <si>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</si>
  <si>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</si>
  <si>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</si>
  <si>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</si>
  <si>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</si>
  <si>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</si>
  <si>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</si>
  <si>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</si>
  <si>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</si>
  <si>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</si>
  <si>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</si>
  <si>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</si>
  <si>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</si>
  <si>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</si>
  <si>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</si>
  <si>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</si>
  <si>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</si>
  <si>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</si>
  <si>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</si>
  <si>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</si>
  <si>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</si>
  <si>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</si>
  <si>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</si>
  <si>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</si>
  <si>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</si>
  <si>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</si>
  <si>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</si>
  <si>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</si>
  <si>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</si>
  <si>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</si>
  <si>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</si>
  <si>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</si>
  <si>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</si>
  <si>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</si>
  <si>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</si>
  <si>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</si>
  <si>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</si>
  <si>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</si>
  <si>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</si>
  <si>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</si>
  <si>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</si>
  <si>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</si>
  <si>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Хворов Владимир Андреевич</t>
  </si>
  <si>
    <t>10.11.1994, 1р</t>
  </si>
  <si>
    <t>УрФО, Свердловская, Н.Тагил, ПФ</t>
  </si>
  <si>
    <t>Пляшкун Н.В.</t>
  </si>
  <si>
    <t>Воробьев Александр Сергеевич</t>
  </si>
  <si>
    <t>25.01.1994, 1р</t>
  </si>
  <si>
    <t>УрФО, Свердловская, Ревда, ДЮСШ</t>
  </si>
  <si>
    <t>Селиванов В.В.</t>
  </si>
  <si>
    <t>Бахмудов Камалутдин Гаджимуратович</t>
  </si>
  <si>
    <t>26.04.1994, 1р</t>
  </si>
  <si>
    <t>ЮФО, Ростовская, Ростов-на-Дону, МО</t>
  </si>
  <si>
    <t>Пантелеев Е.А.</t>
  </si>
  <si>
    <t>Дмитриев Максим Валерьевич</t>
  </si>
  <si>
    <t>30.05.1994, 1р</t>
  </si>
  <si>
    <t>ЦФО, Московская, Дзержинский, МО</t>
  </si>
  <si>
    <t>017889</t>
  </si>
  <si>
    <t>Волос А.Н.</t>
  </si>
  <si>
    <t>Димитренко Павел Игоревич</t>
  </si>
  <si>
    <t>13.01.1994, 1р</t>
  </si>
  <si>
    <t>СФО, Алтайский, Бийск, МО</t>
  </si>
  <si>
    <t>Димитренко И.В.</t>
  </si>
  <si>
    <t>Курочка Данила Валерьевич</t>
  </si>
  <si>
    <t>27.05.1994, 1р</t>
  </si>
  <si>
    <t>СФО, Алтайский, Барнаул, МО</t>
  </si>
  <si>
    <t>Шаталов В.Н.</t>
  </si>
  <si>
    <t>Щеглов Максим Юрьевич</t>
  </si>
  <si>
    <t>11.05.1994, 1р</t>
  </si>
  <si>
    <t>ЦФО, Липецкая, Елец, Л</t>
  </si>
  <si>
    <t>Смирнов В.В.</t>
  </si>
  <si>
    <t>Евдокимов Григорий Сергеевич</t>
  </si>
  <si>
    <t>22.02.1994, 1р</t>
  </si>
  <si>
    <t>ЦФО, Владимирская, Владимир</t>
  </si>
  <si>
    <t>Андреев А.С., Кашутин А.В.</t>
  </si>
  <si>
    <t>Волков Александр Дмитриевич</t>
  </si>
  <si>
    <t>28.11.1994, 1р</t>
  </si>
  <si>
    <t>ДВФО, Хабаровский, Комсомольск, ПФ</t>
  </si>
  <si>
    <t>Ковылин А.В.</t>
  </si>
  <si>
    <t>Филиппов Павел Игоревич</t>
  </si>
  <si>
    <t>03.04.1994, 1р</t>
  </si>
  <si>
    <t>ЦФО, Тульская, Тула, Л</t>
  </si>
  <si>
    <t>Самборский С.В., Двоеглазов П.В,</t>
  </si>
  <si>
    <t>20.06.1994,1р</t>
  </si>
  <si>
    <t>ПФО, Самарская, Отрадный</t>
  </si>
  <si>
    <t>Лозюк В.А.</t>
  </si>
  <si>
    <t>Калинин Денис Александрович</t>
  </si>
  <si>
    <t>03.08.1994, 1р</t>
  </si>
  <si>
    <t>Москва</t>
  </si>
  <si>
    <t>Гусева Е.В.</t>
  </si>
  <si>
    <t>Матвеев Павел Игоревич</t>
  </si>
  <si>
    <t>02.08.1994, 1р</t>
  </si>
  <si>
    <t>Гуськов Е., Гурчин В.</t>
  </si>
  <si>
    <t>Васильев Роман Эдуардович</t>
  </si>
  <si>
    <t>31.03.1994, 1р</t>
  </si>
  <si>
    <t>ПФО, Чувашская Р., г.Чебоксары, ПФ</t>
  </si>
  <si>
    <t>Малов С.А., Гусев О.М.</t>
  </si>
  <si>
    <t>Кузнецов Владислав Витальевич</t>
  </si>
  <si>
    <t>21.02.1994, кмс</t>
  </si>
  <si>
    <t>Богодист Д.И.</t>
  </si>
  <si>
    <t>Пханаев Нурбий Мадинович</t>
  </si>
  <si>
    <t>28.05.1994, кмс</t>
  </si>
  <si>
    <t>Хабиев Б.Д.</t>
  </si>
  <si>
    <t>Глущенко Максим Александрович</t>
  </si>
  <si>
    <t>08.07.1994, кмс</t>
  </si>
  <si>
    <t>ЦФО, Белгородская область, г.Губкин</t>
  </si>
  <si>
    <t>Тихомиров В.В.</t>
  </si>
  <si>
    <t>Чернов Данила Александрович</t>
  </si>
  <si>
    <t>27.05.1995, 1р</t>
  </si>
  <si>
    <t>ПФО, Пензенская область</t>
  </si>
  <si>
    <t>Перетрухин В.Н., Конестяпин А.И.</t>
  </si>
  <si>
    <t>Сурхаев Булат Асламбекович</t>
  </si>
  <si>
    <t>ЮФО, Краснодарский край, г.Армавир, МО</t>
  </si>
  <si>
    <t>Маркарьян А.Ю.</t>
  </si>
  <si>
    <t>Шамрай Сергей Сергеевич</t>
  </si>
  <si>
    <t>17.07.1994, 1р</t>
  </si>
  <si>
    <t>ЮФО, Краснодарский край, г.Выселки, МО</t>
  </si>
  <si>
    <t>Волошин Р.В.</t>
  </si>
  <si>
    <t>Водопьянов Михаил Валерьевич</t>
  </si>
  <si>
    <t>09.03.1994, кмс</t>
  </si>
  <si>
    <t>ПФО, Нижегородская область, г.Кстово</t>
  </si>
  <si>
    <t>Душкин А.Н.</t>
  </si>
  <si>
    <t>Жабин Александр Михайлович</t>
  </si>
  <si>
    <t>02.01.1994, кмс</t>
  </si>
  <si>
    <t>ЦФО, Воронежская область, г.Воронеж</t>
  </si>
  <si>
    <t>Алексеев Ю.В.</t>
  </si>
  <si>
    <t>Цветков Степан Юрьевич</t>
  </si>
  <si>
    <t>13.04.1994, кмс</t>
  </si>
  <si>
    <t>СЗФО, Санкт-Петербург, МО</t>
  </si>
  <si>
    <t>Подсидков В.В., Архипов А.П.</t>
  </si>
  <si>
    <t>Морозов Артем Сергеевич</t>
  </si>
  <si>
    <t>16.03.1995, кмс</t>
  </si>
  <si>
    <t>ЦФО, Рязанская область, ПО</t>
  </si>
  <si>
    <t>Яковенко Д.В., Ханинев А.В.</t>
  </si>
  <si>
    <t>ПФО, Самарская область, г.Самара, МО</t>
  </si>
  <si>
    <t>Абуселидзе Михаил Малхазович</t>
  </si>
  <si>
    <t>20.03.1995, 1р</t>
  </si>
  <si>
    <t>Березовский С.В.</t>
  </si>
  <si>
    <t>Захаров Изнаур Русланович</t>
  </si>
  <si>
    <t>05.04.1994, 1р</t>
  </si>
  <si>
    <t>Кецбая Гено Леванович</t>
  </si>
  <si>
    <t>18.02.1994, 1р</t>
  </si>
  <si>
    <t>Саламатин С.Б., Савоин А.В</t>
  </si>
  <si>
    <t>Далгиев Хамзаали Магомедович</t>
  </si>
  <si>
    <t>ДВФО, Амурская область, г.Благовещенцк</t>
  </si>
  <si>
    <t>09.06.1994, 1р</t>
  </si>
  <si>
    <t>подгруппа В</t>
  </si>
  <si>
    <t>В.к.   73   кг.</t>
  </si>
  <si>
    <t>ЮФО, Р.Ингушетия</t>
  </si>
  <si>
    <t>ЮФО, Р.Адагея, ВС</t>
  </si>
  <si>
    <t>Мерешков М.Я., Дахкильгов А.Я.</t>
  </si>
  <si>
    <t>1995, кмс</t>
  </si>
  <si>
    <t>3.14</t>
  </si>
  <si>
    <t>0.59</t>
  </si>
  <si>
    <t>0.48</t>
  </si>
  <si>
    <t>2.32</t>
  </si>
  <si>
    <t>2.15</t>
  </si>
  <si>
    <t>0.00</t>
  </si>
  <si>
    <t>2.33</t>
  </si>
  <si>
    <t>х</t>
  </si>
  <si>
    <t>Ефремов Игорь Сергеевич</t>
  </si>
  <si>
    <t>1.55</t>
  </si>
  <si>
    <t>1.38</t>
  </si>
  <si>
    <t>1.42</t>
  </si>
  <si>
    <t>св</t>
  </si>
  <si>
    <t>1.28</t>
  </si>
  <si>
    <t>А1</t>
  </si>
  <si>
    <t>А2</t>
  </si>
  <si>
    <t>2.5</t>
  </si>
  <si>
    <t>7.5</t>
  </si>
  <si>
    <t>В1</t>
  </si>
  <si>
    <t>В2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</si>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</sst>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textRotation="90" wrapText="1"/>
    </xf>
    <xf numFmtId="0" fontId="24" fillId="34" borderId="4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6" fillId="0" borderId="54" xfId="42" applyNumberFormat="1" applyFont="1" applyFill="1" applyBorder="1" applyAlignment="1" applyProtection="1">
      <alignment horizontal="center" vertical="center" wrapText="1"/>
      <protection/>
    </xf>
    <xf numFmtId="0" fontId="21" fillId="0" borderId="55" xfId="42" applyNumberFormat="1" applyFont="1" applyFill="1" applyBorder="1" applyAlignment="1" applyProtection="1">
      <alignment horizontal="center" vertical="center" wrapText="1"/>
      <protection/>
    </xf>
    <xf numFmtId="0" fontId="21" fillId="0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4" xfId="42" applyFont="1" applyBorder="1" applyAlignment="1" applyProtection="1">
      <alignment horizontal="center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57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5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4" xfId="42" applyNumberFormat="1" applyFont="1" applyFill="1" applyBorder="1" applyAlignment="1" applyProtection="1">
      <alignment horizontal="center" vertical="center" wrapText="1"/>
      <protection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381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6" sqref="A1:AB6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8" customHeight="1" thickBo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30" customHeight="1" thickBot="1">
      <c r="A2" s="10"/>
      <c r="B2" s="112" t="s">
        <v>40</v>
      </c>
      <c r="C2" s="113"/>
      <c r="D2" s="113"/>
      <c r="E2" s="113"/>
      <c r="F2" s="113"/>
      <c r="G2" s="113"/>
      <c r="H2" s="113"/>
      <c r="I2" s="113"/>
      <c r="J2" s="113"/>
      <c r="K2" s="120" t="str">
        <f>HYPERLINK('[1]реквизиты'!$A$2)</f>
        <v>Первенство России по борьбе самбо, среди юношей 1994-1995гг.р.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</row>
    <row r="3" spans="1:30" ht="13.5" customHeight="1" thickBot="1">
      <c r="A3" s="11"/>
      <c r="B3" s="131" t="str">
        <f>HYPERLINK('[1]реквизиты'!$A$3)</f>
        <v>25-29 октября 2010г.  г. Отрадный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28" t="str">
        <f>HYPERLINK('пр.взв'!D4)</f>
        <v>В.к.   73   кг.</v>
      </c>
      <c r="Y3" s="129"/>
      <c r="Z3" s="129"/>
      <c r="AA3" s="129"/>
      <c r="AB3" s="130"/>
      <c r="AC3" s="8"/>
      <c r="AD3" s="8"/>
    </row>
    <row r="4" spans="1:34" ht="14.25" customHeight="1" thickBot="1">
      <c r="A4" s="94"/>
      <c r="B4" s="104" t="s">
        <v>4</v>
      </c>
      <c r="C4" s="106" t="s">
        <v>1</v>
      </c>
      <c r="D4" s="114" t="s">
        <v>2</v>
      </c>
      <c r="E4" s="116" t="s">
        <v>41</v>
      </c>
      <c r="F4" s="108" t="s">
        <v>5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1"/>
      <c r="Z4" s="123" t="s">
        <v>6</v>
      </c>
      <c r="AA4" s="125" t="s">
        <v>44</v>
      </c>
      <c r="AB4" s="90" t="s">
        <v>21</v>
      </c>
      <c r="AC4" s="8"/>
      <c r="AD4" s="8"/>
      <c r="AH4" s="12"/>
    </row>
    <row r="5" spans="1:33" ht="15" customHeight="1" thickBot="1">
      <c r="A5" s="94"/>
      <c r="B5" s="105"/>
      <c r="C5" s="107"/>
      <c r="D5" s="115"/>
      <c r="E5" s="117"/>
      <c r="F5" s="101">
        <v>1</v>
      </c>
      <c r="G5" s="96"/>
      <c r="H5" s="101">
        <v>2</v>
      </c>
      <c r="I5" s="102"/>
      <c r="J5" s="95">
        <v>3</v>
      </c>
      <c r="K5" s="96"/>
      <c r="L5" s="101">
        <v>4</v>
      </c>
      <c r="M5" s="102"/>
      <c r="N5" s="95">
        <v>5</v>
      </c>
      <c r="O5" s="96"/>
      <c r="P5" s="101" t="s">
        <v>176</v>
      </c>
      <c r="Q5" s="102"/>
      <c r="R5" s="95" t="s">
        <v>177</v>
      </c>
      <c r="S5" s="96"/>
      <c r="T5" s="101">
        <v>8</v>
      </c>
      <c r="U5" s="102"/>
      <c r="V5" s="101">
        <v>9</v>
      </c>
      <c r="W5" s="102"/>
      <c r="X5" s="101">
        <v>10</v>
      </c>
      <c r="Y5" s="102"/>
      <c r="Z5" s="124"/>
      <c r="AA5" s="126"/>
      <c r="AB5" s="91"/>
      <c r="AC5" s="23"/>
      <c r="AD5" s="23"/>
      <c r="AE5" s="14"/>
      <c r="AF5" s="14"/>
      <c r="AG5" s="2"/>
    </row>
    <row r="6" spans="1:33" ht="13.5" customHeight="1" thickBot="1">
      <c r="A6" s="9"/>
      <c r="B6" s="59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  <c r="AC6" s="23"/>
      <c r="AD6" s="23"/>
      <c r="AE6" s="14"/>
      <c r="AF6" s="14"/>
      <c r="AG6" s="2"/>
    </row>
    <row r="7" spans="1:34" ht="13.5" customHeight="1" thickTop="1">
      <c r="A7" s="86"/>
      <c r="B7" s="84">
        <v>1</v>
      </c>
      <c r="C7" s="88" t="str">
        <f>VLOOKUP(B7,'пр.взв'!B7:E30,2,FALSE)</f>
        <v>Абуселидзе Михаил Малхазович</v>
      </c>
      <c r="D7" s="97" t="str">
        <f>VLOOKUP(B7,'пр.взв'!B7:F62,3,FALSE)</f>
        <v>20.03.1995, 1р</v>
      </c>
      <c r="E7" s="97" t="str">
        <f>VLOOKUP(B7,'пр.взв'!B7:G62,4,FALSE)</f>
        <v>ПФО, Самарская область, г.Самара, МО</v>
      </c>
      <c r="F7" s="103">
        <v>2</v>
      </c>
      <c r="G7" s="42">
        <v>4</v>
      </c>
      <c r="H7" s="93">
        <v>3</v>
      </c>
      <c r="I7" s="42">
        <v>0</v>
      </c>
      <c r="J7" s="93">
        <v>5</v>
      </c>
      <c r="K7" s="42">
        <v>4</v>
      </c>
      <c r="L7" s="93" t="s">
        <v>163</v>
      </c>
      <c r="M7" s="42"/>
      <c r="N7" s="93" t="s">
        <v>163</v>
      </c>
      <c r="O7" s="42"/>
      <c r="P7" s="93" t="s">
        <v>163</v>
      </c>
      <c r="Q7" s="42"/>
      <c r="R7" s="93" t="s">
        <v>163</v>
      </c>
      <c r="S7" s="42"/>
      <c r="T7" s="93" t="s">
        <v>163</v>
      </c>
      <c r="U7" s="42"/>
      <c r="V7" s="93" t="s">
        <v>163</v>
      </c>
      <c r="W7" s="42"/>
      <c r="X7" s="93" t="s">
        <v>163</v>
      </c>
      <c r="Y7" s="42"/>
      <c r="Z7" s="119">
        <v>3</v>
      </c>
      <c r="AA7" s="118">
        <f>SUM(G7+I7+K7+M7+O7+Q7+S7+U7+W7+Y7)</f>
        <v>8</v>
      </c>
      <c r="AB7" s="118">
        <v>15</v>
      </c>
      <c r="AC7" s="21"/>
      <c r="AD7" s="21"/>
      <c r="AE7" s="21"/>
      <c r="AF7" s="21"/>
      <c r="AG7" s="21"/>
      <c r="AH7" s="21"/>
    </row>
    <row r="8" spans="1:34" ht="13.5" customHeight="1" thickBot="1">
      <c r="A8" s="92"/>
      <c r="B8" s="85"/>
      <c r="C8" s="89"/>
      <c r="D8" s="98"/>
      <c r="E8" s="98"/>
      <c r="F8" s="75"/>
      <c r="G8" s="51" t="s">
        <v>156</v>
      </c>
      <c r="H8" s="93"/>
      <c r="I8" s="51" t="s">
        <v>161</v>
      </c>
      <c r="J8" s="93"/>
      <c r="K8" s="51" t="s">
        <v>165</v>
      </c>
      <c r="L8" s="93"/>
      <c r="M8" s="51"/>
      <c r="N8" s="93"/>
      <c r="O8" s="51"/>
      <c r="P8" s="93"/>
      <c r="Q8" s="51"/>
      <c r="R8" s="93"/>
      <c r="S8" s="51"/>
      <c r="T8" s="93"/>
      <c r="U8" s="51"/>
      <c r="V8" s="93"/>
      <c r="W8" s="51"/>
      <c r="X8" s="93"/>
      <c r="Y8" s="51"/>
      <c r="Z8" s="73"/>
      <c r="AA8" s="63"/>
      <c r="AB8" s="63"/>
      <c r="AC8" s="21"/>
      <c r="AD8" s="21"/>
      <c r="AE8" s="21"/>
      <c r="AF8" s="21"/>
      <c r="AG8" s="21"/>
      <c r="AH8" s="21"/>
    </row>
    <row r="9" spans="1:34" ht="13.5" customHeight="1" thickTop="1">
      <c r="A9" s="86"/>
      <c r="B9" s="76">
        <v>2</v>
      </c>
      <c r="C9" s="78" t="str">
        <f>VLOOKUP(B9,'пр.взв'!B9:E32,2,FALSE)</f>
        <v>Евдокимов Григорий Сергеевич</v>
      </c>
      <c r="D9" s="82" t="str">
        <f>VLOOKUP(B9,'пр.взв'!B9:F64,3,FALSE)</f>
        <v>22.02.1994, 1р</v>
      </c>
      <c r="E9" s="82" t="str">
        <f>VLOOKUP(B9,'пр.взв'!B9:G64,4,FALSE)</f>
        <v>ЦФО, Владимирская, Владимир</v>
      </c>
      <c r="F9" s="74">
        <v>1</v>
      </c>
      <c r="G9" s="53">
        <v>0</v>
      </c>
      <c r="H9" s="70">
        <v>4</v>
      </c>
      <c r="I9" s="53">
        <v>0</v>
      </c>
      <c r="J9" s="70">
        <v>8</v>
      </c>
      <c r="K9" s="53">
        <v>1</v>
      </c>
      <c r="L9" s="70">
        <v>5</v>
      </c>
      <c r="M9" s="53">
        <v>2</v>
      </c>
      <c r="N9" s="70">
        <v>9</v>
      </c>
      <c r="O9" s="53">
        <v>1</v>
      </c>
      <c r="P9" s="70">
        <v>19</v>
      </c>
      <c r="Q9" s="53">
        <v>3</v>
      </c>
      <c r="R9" s="70"/>
      <c r="S9" s="53"/>
      <c r="T9" s="70"/>
      <c r="U9" s="53"/>
      <c r="V9" s="70"/>
      <c r="W9" s="53"/>
      <c r="X9" s="70"/>
      <c r="Y9" s="53"/>
      <c r="Z9" s="72" t="s">
        <v>170</v>
      </c>
      <c r="AA9" s="62"/>
      <c r="AB9" s="62">
        <v>3</v>
      </c>
      <c r="AC9" s="21"/>
      <c r="AD9" s="21"/>
      <c r="AE9" s="21"/>
      <c r="AF9" s="21"/>
      <c r="AG9" s="21"/>
      <c r="AH9" s="21"/>
    </row>
    <row r="10" spans="1:34" ht="13.5" customHeight="1" thickBot="1">
      <c r="A10" s="87"/>
      <c r="B10" s="77"/>
      <c r="C10" s="79"/>
      <c r="D10" s="83"/>
      <c r="E10" s="83"/>
      <c r="F10" s="75"/>
      <c r="G10" s="52" t="s">
        <v>156</v>
      </c>
      <c r="H10" s="71"/>
      <c r="I10" s="52" t="s">
        <v>162</v>
      </c>
      <c r="J10" s="71"/>
      <c r="K10" s="52"/>
      <c r="L10" s="71"/>
      <c r="M10" s="52"/>
      <c r="N10" s="71"/>
      <c r="O10" s="52"/>
      <c r="P10" s="71"/>
      <c r="Q10" s="52"/>
      <c r="R10" s="71"/>
      <c r="S10" s="52"/>
      <c r="T10" s="71"/>
      <c r="U10" s="52"/>
      <c r="V10" s="71"/>
      <c r="W10" s="52"/>
      <c r="X10" s="71"/>
      <c r="Y10" s="52"/>
      <c r="Z10" s="73"/>
      <c r="AA10" s="63"/>
      <c r="AB10" s="63"/>
      <c r="AC10" s="21"/>
      <c r="AD10" s="21"/>
      <c r="AE10" s="21"/>
      <c r="AF10" s="21"/>
      <c r="AG10" s="21"/>
      <c r="AH10" s="21"/>
    </row>
    <row r="11" spans="1:34" ht="13.5" customHeight="1" thickTop="1">
      <c r="A11" s="9"/>
      <c r="B11" s="84">
        <v>3</v>
      </c>
      <c r="C11" s="78" t="str">
        <f>VLOOKUP(B11,'пр.взв'!B11:E34,2,FALSE)</f>
        <v>Далгиев Хамзаали Магомедович</v>
      </c>
      <c r="D11" s="80" t="str">
        <f>VLOOKUP(B11,'пр.взв'!B11:F66,3,FALSE)</f>
        <v>1995, кмс</v>
      </c>
      <c r="E11" s="80" t="str">
        <f>VLOOKUP(B11,'пр.взв'!B11:G66,4,FALSE)</f>
        <v>ЮФО, Р.Ингушетия</v>
      </c>
      <c r="F11" s="74">
        <v>4</v>
      </c>
      <c r="G11" s="53">
        <v>3</v>
      </c>
      <c r="H11" s="70">
        <v>1</v>
      </c>
      <c r="I11" s="53">
        <v>4</v>
      </c>
      <c r="J11" s="70" t="s">
        <v>163</v>
      </c>
      <c r="K11" s="53"/>
      <c r="L11" s="70" t="s">
        <v>163</v>
      </c>
      <c r="M11" s="53"/>
      <c r="N11" s="70" t="s">
        <v>163</v>
      </c>
      <c r="O11" s="53"/>
      <c r="P11" s="70" t="s">
        <v>163</v>
      </c>
      <c r="Q11" s="53"/>
      <c r="R11" s="70" t="s">
        <v>163</v>
      </c>
      <c r="S11" s="53"/>
      <c r="T11" s="70" t="s">
        <v>163</v>
      </c>
      <c r="U11" s="53"/>
      <c r="V11" s="70" t="s">
        <v>163</v>
      </c>
      <c r="W11" s="53"/>
      <c r="X11" s="70" t="s">
        <v>163</v>
      </c>
      <c r="Y11" s="53"/>
      <c r="Z11" s="72">
        <v>2</v>
      </c>
      <c r="AA11" s="62">
        <f>SUM(G11+I11+K11+M11+O11+Q11+S11+U11+W11+Y11)</f>
        <v>7</v>
      </c>
      <c r="AB11" s="62">
        <v>28</v>
      </c>
      <c r="AC11" s="21"/>
      <c r="AD11" s="21"/>
      <c r="AE11" s="21"/>
      <c r="AF11" s="21"/>
      <c r="AG11" s="21"/>
      <c r="AH11" s="21"/>
    </row>
    <row r="12" spans="1:34" ht="13.5" customHeight="1" thickBot="1">
      <c r="A12" s="9"/>
      <c r="B12" s="85"/>
      <c r="C12" s="79"/>
      <c r="D12" s="81"/>
      <c r="E12" s="81"/>
      <c r="F12" s="75"/>
      <c r="G12" s="52"/>
      <c r="H12" s="71"/>
      <c r="I12" s="52" t="s">
        <v>161</v>
      </c>
      <c r="J12" s="71"/>
      <c r="K12" s="52"/>
      <c r="L12" s="71"/>
      <c r="M12" s="52"/>
      <c r="N12" s="71"/>
      <c r="O12" s="52"/>
      <c r="P12" s="71"/>
      <c r="Q12" s="52"/>
      <c r="R12" s="71"/>
      <c r="S12" s="52"/>
      <c r="T12" s="71"/>
      <c r="U12" s="52"/>
      <c r="V12" s="71"/>
      <c r="W12" s="52"/>
      <c r="X12" s="71"/>
      <c r="Y12" s="52"/>
      <c r="Z12" s="73"/>
      <c r="AA12" s="63"/>
      <c r="AB12" s="63"/>
      <c r="AC12" s="21"/>
      <c r="AD12" s="21"/>
      <c r="AE12" s="21"/>
      <c r="AF12" s="21"/>
      <c r="AG12" s="21"/>
      <c r="AH12" s="21"/>
    </row>
    <row r="13" spans="1:34" ht="13.5" customHeight="1" thickTop="1">
      <c r="A13" s="9"/>
      <c r="B13" s="76">
        <v>4</v>
      </c>
      <c r="C13" s="78" t="str">
        <f>VLOOKUP(B13,'пр.взв'!B13:E36,2,FALSE)</f>
        <v>Димитренко Павел Игоревич</v>
      </c>
      <c r="D13" s="80" t="str">
        <f>VLOOKUP(B13,'пр.взв'!B13:F68,3,FALSE)</f>
        <v>13.01.1994, 1р</v>
      </c>
      <c r="E13" s="82" t="str">
        <f>VLOOKUP(B13,'пр.взв'!B13:G68,4,FALSE)</f>
        <v>СФО, Алтайский, Бийск, МО</v>
      </c>
      <c r="F13" s="74">
        <v>3</v>
      </c>
      <c r="G13" s="53">
        <v>2</v>
      </c>
      <c r="H13" s="70">
        <v>2</v>
      </c>
      <c r="I13" s="53">
        <v>4</v>
      </c>
      <c r="J13" s="70" t="s">
        <v>163</v>
      </c>
      <c r="K13" s="53"/>
      <c r="L13" s="70" t="s">
        <v>163</v>
      </c>
      <c r="M13" s="53"/>
      <c r="N13" s="70" t="s">
        <v>163</v>
      </c>
      <c r="O13" s="53"/>
      <c r="P13" s="70" t="s">
        <v>163</v>
      </c>
      <c r="Q13" s="53"/>
      <c r="R13" s="70" t="s">
        <v>163</v>
      </c>
      <c r="S13" s="53"/>
      <c r="T13" s="70" t="s">
        <v>163</v>
      </c>
      <c r="U13" s="53"/>
      <c r="V13" s="70" t="s">
        <v>163</v>
      </c>
      <c r="W13" s="53"/>
      <c r="X13" s="70" t="s">
        <v>163</v>
      </c>
      <c r="Y13" s="53"/>
      <c r="Z13" s="72">
        <v>2</v>
      </c>
      <c r="AA13" s="62">
        <f>SUM(G13+I13+K13+M13+O13+Q13+S13+U13+W13+Y13)</f>
        <v>6</v>
      </c>
      <c r="AB13" s="62">
        <v>17</v>
      </c>
      <c r="AC13" s="21"/>
      <c r="AD13" s="21"/>
      <c r="AE13" s="21"/>
      <c r="AF13" s="21"/>
      <c r="AG13" s="21"/>
      <c r="AH13" s="21"/>
    </row>
    <row r="14" spans="1:34" ht="13.5" customHeight="1" thickBot="1">
      <c r="A14" s="9"/>
      <c r="B14" s="77"/>
      <c r="C14" s="79"/>
      <c r="D14" s="81"/>
      <c r="E14" s="83"/>
      <c r="F14" s="75"/>
      <c r="G14" s="52"/>
      <c r="H14" s="71"/>
      <c r="I14" s="52" t="s">
        <v>162</v>
      </c>
      <c r="J14" s="71"/>
      <c r="K14" s="52"/>
      <c r="L14" s="71"/>
      <c r="M14" s="52"/>
      <c r="N14" s="71"/>
      <c r="O14" s="52"/>
      <c r="P14" s="71"/>
      <c r="Q14" s="52"/>
      <c r="R14" s="71"/>
      <c r="S14" s="52"/>
      <c r="T14" s="71"/>
      <c r="U14" s="52"/>
      <c r="V14" s="71"/>
      <c r="W14" s="52"/>
      <c r="X14" s="71"/>
      <c r="Y14" s="52"/>
      <c r="Z14" s="73"/>
      <c r="AA14" s="63"/>
      <c r="AB14" s="63"/>
      <c r="AC14" s="21"/>
      <c r="AD14" s="21"/>
      <c r="AE14" s="21"/>
      <c r="AF14" s="21"/>
      <c r="AG14" s="21"/>
      <c r="AH14" s="21"/>
    </row>
    <row r="15" spans="1:34" ht="13.5" customHeight="1" thickTop="1">
      <c r="A15" s="9"/>
      <c r="B15" s="84">
        <v>5</v>
      </c>
      <c r="C15" s="78" t="str">
        <f>VLOOKUP(B15,'пр.взв'!B15:E38,2,FALSE)</f>
        <v>Матвеев Павел Игоревич</v>
      </c>
      <c r="D15" s="80" t="str">
        <f>VLOOKUP(B15,'пр.взв'!B15:F70,3,FALSE)</f>
        <v>02.08.1994, 1р</v>
      </c>
      <c r="E15" s="80" t="str">
        <f>VLOOKUP(B15,'пр.взв'!B15:G70,4,FALSE)</f>
        <v>Москва</v>
      </c>
      <c r="F15" s="74">
        <v>6</v>
      </c>
      <c r="G15" s="53">
        <v>0</v>
      </c>
      <c r="H15" s="70">
        <v>7</v>
      </c>
      <c r="I15" s="53">
        <v>1</v>
      </c>
      <c r="J15" s="70">
        <v>1</v>
      </c>
      <c r="K15" s="53">
        <v>0</v>
      </c>
      <c r="L15" s="70">
        <v>2</v>
      </c>
      <c r="M15" s="53">
        <v>3</v>
      </c>
      <c r="N15" s="70" t="s">
        <v>168</v>
      </c>
      <c r="O15" s="53"/>
      <c r="P15" s="70">
        <v>24</v>
      </c>
      <c r="Q15" s="53">
        <v>2</v>
      </c>
      <c r="R15" s="70">
        <v>19</v>
      </c>
      <c r="S15" s="53">
        <v>2</v>
      </c>
      <c r="T15" s="70"/>
      <c r="U15" s="53"/>
      <c r="V15" s="70"/>
      <c r="W15" s="53"/>
      <c r="X15" s="70"/>
      <c r="Y15" s="53"/>
      <c r="Z15" s="72" t="s">
        <v>171</v>
      </c>
      <c r="AA15" s="62"/>
      <c r="AB15" s="62">
        <v>1</v>
      </c>
      <c r="AC15" s="21"/>
      <c r="AD15" s="21"/>
      <c r="AE15" s="21"/>
      <c r="AF15" s="21"/>
      <c r="AG15" s="21"/>
      <c r="AH15" s="21"/>
    </row>
    <row r="16" spans="1:34" ht="13.5" customHeight="1" thickBot="1">
      <c r="A16" s="9"/>
      <c r="B16" s="85"/>
      <c r="C16" s="79"/>
      <c r="D16" s="81"/>
      <c r="E16" s="81"/>
      <c r="F16" s="75"/>
      <c r="G16" s="52" t="s">
        <v>157</v>
      </c>
      <c r="H16" s="71"/>
      <c r="I16" s="52"/>
      <c r="J16" s="71"/>
      <c r="K16" s="52" t="s">
        <v>165</v>
      </c>
      <c r="L16" s="71"/>
      <c r="M16" s="52"/>
      <c r="N16" s="71"/>
      <c r="O16" s="52"/>
      <c r="P16" s="71"/>
      <c r="Q16" s="52"/>
      <c r="R16" s="71"/>
      <c r="S16" s="52"/>
      <c r="T16" s="71"/>
      <c r="U16" s="52"/>
      <c r="V16" s="71"/>
      <c r="W16" s="52"/>
      <c r="X16" s="71"/>
      <c r="Y16" s="52"/>
      <c r="Z16" s="73"/>
      <c r="AA16" s="63"/>
      <c r="AB16" s="63"/>
      <c r="AC16" s="21"/>
      <c r="AD16" s="21"/>
      <c r="AE16" s="21"/>
      <c r="AF16" s="21"/>
      <c r="AG16" s="21"/>
      <c r="AH16" s="21"/>
    </row>
    <row r="17" spans="1:34" ht="13.5" customHeight="1" thickTop="1">
      <c r="A17" s="9"/>
      <c r="B17" s="76">
        <v>6</v>
      </c>
      <c r="C17" s="78" t="str">
        <f>VLOOKUP(B17,'пр.взв'!B17:E40,2,FALSE)</f>
        <v>Кузнецов Владислав Витальевич</v>
      </c>
      <c r="D17" s="80" t="str">
        <f>VLOOKUP(B17,'пр.взв'!B17:F72,3,FALSE)</f>
        <v>21.02.1994, кмс</v>
      </c>
      <c r="E17" s="82" t="str">
        <f>VLOOKUP(B17,'пр.взв'!B17:G72,4,FALSE)</f>
        <v>ДВФО, Амурская область, г.Благовещенцк</v>
      </c>
      <c r="F17" s="74">
        <v>5</v>
      </c>
      <c r="G17" s="53">
        <v>4</v>
      </c>
      <c r="H17" s="70">
        <v>8</v>
      </c>
      <c r="I17" s="53">
        <v>3</v>
      </c>
      <c r="J17" s="70" t="s">
        <v>163</v>
      </c>
      <c r="K17" s="53"/>
      <c r="L17" s="70" t="s">
        <v>163</v>
      </c>
      <c r="M17" s="53"/>
      <c r="N17" s="70" t="s">
        <v>163</v>
      </c>
      <c r="O17" s="53"/>
      <c r="P17" s="70" t="s">
        <v>163</v>
      </c>
      <c r="Q17" s="53"/>
      <c r="R17" s="70" t="s">
        <v>163</v>
      </c>
      <c r="S17" s="53"/>
      <c r="T17" s="70" t="s">
        <v>163</v>
      </c>
      <c r="U17" s="53"/>
      <c r="V17" s="70" t="s">
        <v>163</v>
      </c>
      <c r="W17" s="53"/>
      <c r="X17" s="70" t="s">
        <v>163</v>
      </c>
      <c r="Y17" s="53"/>
      <c r="Z17" s="72">
        <v>2</v>
      </c>
      <c r="AA17" s="62">
        <f>SUM(G17+I17+K17+M17+O17+Q17+S17+U17+W17+Y17)</f>
        <v>7</v>
      </c>
      <c r="AB17" s="62">
        <v>26</v>
      </c>
      <c r="AC17" s="21"/>
      <c r="AD17" s="21"/>
      <c r="AE17" s="21"/>
      <c r="AF17" s="21"/>
      <c r="AG17" s="21"/>
      <c r="AH17" s="21"/>
    </row>
    <row r="18" spans="1:34" ht="13.5" customHeight="1" thickBot="1">
      <c r="A18" s="9"/>
      <c r="B18" s="77"/>
      <c r="C18" s="79"/>
      <c r="D18" s="81"/>
      <c r="E18" s="83"/>
      <c r="F18" s="75"/>
      <c r="G18" s="52" t="s">
        <v>157</v>
      </c>
      <c r="H18" s="71"/>
      <c r="I18" s="52"/>
      <c r="J18" s="71"/>
      <c r="K18" s="52"/>
      <c r="L18" s="71"/>
      <c r="M18" s="52"/>
      <c r="N18" s="71"/>
      <c r="O18" s="52"/>
      <c r="P18" s="71"/>
      <c r="Q18" s="52"/>
      <c r="R18" s="71"/>
      <c r="S18" s="52"/>
      <c r="T18" s="71"/>
      <c r="U18" s="52"/>
      <c r="V18" s="71"/>
      <c r="W18" s="52"/>
      <c r="X18" s="71"/>
      <c r="Y18" s="52"/>
      <c r="Z18" s="73"/>
      <c r="AA18" s="63"/>
      <c r="AB18" s="63"/>
      <c r="AC18" s="21"/>
      <c r="AD18" s="21"/>
      <c r="AE18" s="21"/>
      <c r="AF18" s="21"/>
      <c r="AG18" s="21"/>
      <c r="AH18" s="21"/>
    </row>
    <row r="19" spans="1:34" ht="13.5" customHeight="1" thickTop="1">
      <c r="A19" s="9"/>
      <c r="B19" s="76">
        <v>7</v>
      </c>
      <c r="C19" s="78" t="str">
        <f>VLOOKUP(B19,'пр.взв'!B19:E42,2,FALSE)</f>
        <v>Дмитриев Максим Валерьевич</v>
      </c>
      <c r="D19" s="80" t="str">
        <f>VLOOKUP(B19,'пр.взв'!B19:F74,3,FALSE)</f>
        <v>30.05.1994, 1р</v>
      </c>
      <c r="E19" s="80" t="str">
        <f>VLOOKUP(B19,'пр.взв'!B19:G74,4,FALSE)</f>
        <v>ЦФО, Московская, Дзержинский, МО</v>
      </c>
      <c r="F19" s="74">
        <v>8</v>
      </c>
      <c r="G19" s="53">
        <v>3</v>
      </c>
      <c r="H19" s="70">
        <v>5</v>
      </c>
      <c r="I19" s="53">
        <v>3</v>
      </c>
      <c r="J19" s="70" t="s">
        <v>163</v>
      </c>
      <c r="K19" s="53"/>
      <c r="L19" s="70" t="s">
        <v>163</v>
      </c>
      <c r="M19" s="53"/>
      <c r="N19" s="70" t="s">
        <v>163</v>
      </c>
      <c r="O19" s="53"/>
      <c r="P19" s="70" t="s">
        <v>163</v>
      </c>
      <c r="Q19" s="53"/>
      <c r="R19" s="70" t="s">
        <v>163</v>
      </c>
      <c r="S19" s="53"/>
      <c r="T19" s="70" t="s">
        <v>163</v>
      </c>
      <c r="U19" s="53"/>
      <c r="V19" s="70" t="s">
        <v>163</v>
      </c>
      <c r="W19" s="53"/>
      <c r="X19" s="70" t="s">
        <v>163</v>
      </c>
      <c r="Y19" s="53"/>
      <c r="Z19" s="72">
        <v>2</v>
      </c>
      <c r="AA19" s="62">
        <f>SUM(G19+I19+K19+M19+O19+Q19+S19+U19+W19+Y19)</f>
        <v>6</v>
      </c>
      <c r="AB19" s="62">
        <v>18</v>
      </c>
      <c r="AC19" s="21"/>
      <c r="AD19" s="21"/>
      <c r="AE19" s="21"/>
      <c r="AF19" s="21"/>
      <c r="AG19" s="21"/>
      <c r="AH19" s="21"/>
    </row>
    <row r="20" spans="1:34" ht="13.5" customHeight="1" thickBot="1">
      <c r="A20" s="9"/>
      <c r="B20" s="77"/>
      <c r="C20" s="79"/>
      <c r="D20" s="81"/>
      <c r="E20" s="81"/>
      <c r="F20" s="75"/>
      <c r="G20" s="52"/>
      <c r="H20" s="71"/>
      <c r="I20" s="52"/>
      <c r="J20" s="71"/>
      <c r="K20" s="52"/>
      <c r="L20" s="71"/>
      <c r="M20" s="52"/>
      <c r="N20" s="71"/>
      <c r="O20" s="52"/>
      <c r="P20" s="71"/>
      <c r="Q20" s="52"/>
      <c r="R20" s="71"/>
      <c r="S20" s="52"/>
      <c r="T20" s="71"/>
      <c r="U20" s="52"/>
      <c r="V20" s="71"/>
      <c r="W20" s="52"/>
      <c r="X20" s="71"/>
      <c r="Y20" s="52"/>
      <c r="Z20" s="73"/>
      <c r="AA20" s="63"/>
      <c r="AB20" s="63"/>
      <c r="AC20" s="21"/>
      <c r="AD20" s="21"/>
      <c r="AE20" s="21"/>
      <c r="AF20" s="21"/>
      <c r="AG20" s="21"/>
      <c r="AH20" s="21"/>
    </row>
    <row r="21" spans="1:34" ht="13.5" customHeight="1" thickTop="1">
      <c r="A21" s="9"/>
      <c r="B21" s="76">
        <v>8</v>
      </c>
      <c r="C21" s="78" t="str">
        <f>VLOOKUP(B21,'пр.взв'!B21:E44,2,FALSE)</f>
        <v>Чернов Данила Александрович</v>
      </c>
      <c r="D21" s="80" t="str">
        <f>VLOOKUP(B21,'пр.взв'!B21:F76,3,FALSE)</f>
        <v>27.05.1995, 1р</v>
      </c>
      <c r="E21" s="82" t="str">
        <f>VLOOKUP(B21,'пр.взв'!B21:G76,4,FALSE)</f>
        <v>ПФО, Пензенская область</v>
      </c>
      <c r="F21" s="74">
        <v>7</v>
      </c>
      <c r="G21" s="54" t="s">
        <v>172</v>
      </c>
      <c r="H21" s="70">
        <v>6</v>
      </c>
      <c r="I21" s="53">
        <v>2</v>
      </c>
      <c r="J21" s="70">
        <v>2</v>
      </c>
      <c r="K21" s="53">
        <v>3</v>
      </c>
      <c r="L21" s="70" t="s">
        <v>163</v>
      </c>
      <c r="M21" s="53"/>
      <c r="N21" s="70" t="s">
        <v>163</v>
      </c>
      <c r="O21" s="53"/>
      <c r="P21" s="70" t="s">
        <v>163</v>
      </c>
      <c r="Q21" s="53"/>
      <c r="R21" s="70" t="s">
        <v>163</v>
      </c>
      <c r="S21" s="53"/>
      <c r="T21" s="70" t="s">
        <v>163</v>
      </c>
      <c r="U21" s="53"/>
      <c r="V21" s="70" t="s">
        <v>163</v>
      </c>
      <c r="W21" s="53"/>
      <c r="X21" s="70" t="s">
        <v>163</v>
      </c>
      <c r="Y21" s="53"/>
      <c r="Z21" s="72">
        <v>3</v>
      </c>
      <c r="AA21" s="99" t="s">
        <v>173</v>
      </c>
      <c r="AB21" s="62">
        <v>13</v>
      </c>
      <c r="AC21" s="21"/>
      <c r="AD21" s="21"/>
      <c r="AE21" s="21"/>
      <c r="AF21" s="21"/>
      <c r="AG21" s="21"/>
      <c r="AH21" s="21"/>
    </row>
    <row r="22" spans="1:34" ht="13.5" customHeight="1" thickBot="1">
      <c r="A22" s="9"/>
      <c r="B22" s="77"/>
      <c r="C22" s="79"/>
      <c r="D22" s="81"/>
      <c r="E22" s="83"/>
      <c r="F22" s="75"/>
      <c r="G22" s="52"/>
      <c r="H22" s="71"/>
      <c r="I22" s="52"/>
      <c r="J22" s="71"/>
      <c r="K22" s="52"/>
      <c r="L22" s="71"/>
      <c r="M22" s="52"/>
      <c r="N22" s="71"/>
      <c r="O22" s="52"/>
      <c r="P22" s="71"/>
      <c r="Q22" s="52"/>
      <c r="R22" s="71"/>
      <c r="S22" s="52"/>
      <c r="T22" s="71"/>
      <c r="U22" s="52"/>
      <c r="V22" s="71"/>
      <c r="W22" s="52"/>
      <c r="X22" s="71"/>
      <c r="Y22" s="52"/>
      <c r="Z22" s="73"/>
      <c r="AA22" s="100"/>
      <c r="AB22" s="63"/>
      <c r="AC22" s="21"/>
      <c r="AD22" s="21"/>
      <c r="AE22" s="21"/>
      <c r="AF22" s="21"/>
      <c r="AG22" s="21"/>
      <c r="AH22" s="21"/>
    </row>
    <row r="23" spans="1:34" ht="13.5" customHeight="1" thickTop="1">
      <c r="A23" s="9"/>
      <c r="B23" s="76">
        <v>9</v>
      </c>
      <c r="C23" s="78" t="str">
        <f>VLOOKUP(B23,'пр.взв'!B23:E46,2,FALSE)</f>
        <v>Цветков Степан Юрьевич</v>
      </c>
      <c r="D23" s="80" t="str">
        <f>VLOOKUP(B23,'пр.взв'!B23:F78,3,FALSE)</f>
        <v>13.04.1994, кмс</v>
      </c>
      <c r="E23" s="80" t="str">
        <f>VLOOKUP(B23,'пр.взв'!B23:G78,4,FALSE)</f>
        <v>СЗФО, Санкт-Петербург, МО</v>
      </c>
      <c r="F23" s="74">
        <v>10</v>
      </c>
      <c r="G23" s="53">
        <v>2</v>
      </c>
      <c r="H23" s="70">
        <v>11</v>
      </c>
      <c r="I23" s="53">
        <v>2</v>
      </c>
      <c r="J23" s="70">
        <v>13</v>
      </c>
      <c r="K23" s="53">
        <v>2</v>
      </c>
      <c r="L23" s="70">
        <v>12</v>
      </c>
      <c r="M23" s="53">
        <v>2</v>
      </c>
      <c r="N23" s="70">
        <v>2</v>
      </c>
      <c r="O23" s="53">
        <v>3</v>
      </c>
      <c r="P23" s="70" t="s">
        <v>163</v>
      </c>
      <c r="Q23" s="53"/>
      <c r="R23" s="70" t="s">
        <v>163</v>
      </c>
      <c r="S23" s="53"/>
      <c r="T23" s="70" t="s">
        <v>163</v>
      </c>
      <c r="U23" s="53"/>
      <c r="V23" s="70" t="s">
        <v>163</v>
      </c>
      <c r="W23" s="53"/>
      <c r="X23" s="70" t="s">
        <v>163</v>
      </c>
      <c r="Y23" s="53"/>
      <c r="Z23" s="72">
        <v>5</v>
      </c>
      <c r="AA23" s="62">
        <f>SUM(G23+I23+K23+M23+O23+Q23+S23+U23+W23+Y23)</f>
        <v>11</v>
      </c>
      <c r="AB23" s="62">
        <v>5</v>
      </c>
      <c r="AC23" s="21"/>
      <c r="AD23" s="21"/>
      <c r="AE23" s="21"/>
      <c r="AF23" s="21"/>
      <c r="AG23" s="21"/>
      <c r="AH23" s="21"/>
    </row>
    <row r="24" spans="1:34" ht="13.5" customHeight="1" thickBot="1">
      <c r="A24" s="9"/>
      <c r="B24" s="77"/>
      <c r="C24" s="79"/>
      <c r="D24" s="81"/>
      <c r="E24" s="81"/>
      <c r="F24" s="75"/>
      <c r="G24" s="52"/>
      <c r="H24" s="71"/>
      <c r="I24" s="52"/>
      <c r="J24" s="71"/>
      <c r="K24" s="52"/>
      <c r="L24" s="71"/>
      <c r="M24" s="52"/>
      <c r="N24" s="71"/>
      <c r="O24" s="52"/>
      <c r="P24" s="71"/>
      <c r="Q24" s="52"/>
      <c r="R24" s="71"/>
      <c r="S24" s="52"/>
      <c r="T24" s="71"/>
      <c r="U24" s="52"/>
      <c r="V24" s="71"/>
      <c r="W24" s="52"/>
      <c r="X24" s="71"/>
      <c r="Y24" s="52"/>
      <c r="Z24" s="73"/>
      <c r="AA24" s="63"/>
      <c r="AB24" s="63"/>
      <c r="AC24" s="21"/>
      <c r="AD24" s="21"/>
      <c r="AE24" s="21"/>
      <c r="AF24" s="21"/>
      <c r="AG24" s="21"/>
      <c r="AH24" s="21"/>
    </row>
    <row r="25" spans="1:34" ht="13.5" customHeight="1" thickTop="1">
      <c r="A25" s="9"/>
      <c r="B25" s="76">
        <v>10</v>
      </c>
      <c r="C25" s="78" t="str">
        <f>VLOOKUP(B25,'пр.взв'!B25:E48,2,FALSE)</f>
        <v>Пханаев Нурбий Мадинович</v>
      </c>
      <c r="D25" s="80" t="str">
        <f>VLOOKUP(B25,'пр.взв'!B25:F80,3,FALSE)</f>
        <v>28.05.1994, кмс</v>
      </c>
      <c r="E25" s="82" t="str">
        <f>VLOOKUP(B25,'пр.взв'!B25:G80,4,FALSE)</f>
        <v>ЮФО, Р.Адагея, ВС</v>
      </c>
      <c r="F25" s="74">
        <v>9</v>
      </c>
      <c r="G25" s="53">
        <v>3</v>
      </c>
      <c r="H25" s="70">
        <v>13</v>
      </c>
      <c r="I25" s="53">
        <v>2</v>
      </c>
      <c r="J25" s="70">
        <v>12</v>
      </c>
      <c r="K25" s="53">
        <v>3</v>
      </c>
      <c r="L25" s="70" t="s">
        <v>163</v>
      </c>
      <c r="M25" s="53"/>
      <c r="N25" s="70" t="s">
        <v>163</v>
      </c>
      <c r="O25" s="53"/>
      <c r="P25" s="70" t="s">
        <v>163</v>
      </c>
      <c r="Q25" s="53"/>
      <c r="R25" s="70" t="s">
        <v>163</v>
      </c>
      <c r="S25" s="53"/>
      <c r="T25" s="70" t="s">
        <v>163</v>
      </c>
      <c r="U25" s="53"/>
      <c r="V25" s="70" t="s">
        <v>163</v>
      </c>
      <c r="W25" s="53"/>
      <c r="X25" s="70" t="s">
        <v>163</v>
      </c>
      <c r="Y25" s="53"/>
      <c r="Z25" s="72">
        <v>3</v>
      </c>
      <c r="AA25" s="62">
        <f>SUM(G25+I25+K25+M25+O25+Q25+S25+U25+W25+Y25)</f>
        <v>8</v>
      </c>
      <c r="AB25" s="62">
        <v>16</v>
      </c>
      <c r="AC25" s="21"/>
      <c r="AD25" s="21"/>
      <c r="AE25" s="21"/>
      <c r="AF25" s="21"/>
      <c r="AG25" s="21"/>
      <c r="AH25" s="21"/>
    </row>
    <row r="26" spans="1:34" ht="13.5" customHeight="1" thickBot="1">
      <c r="A26" s="9"/>
      <c r="B26" s="77"/>
      <c r="C26" s="79"/>
      <c r="D26" s="81"/>
      <c r="E26" s="83"/>
      <c r="F26" s="75"/>
      <c r="G26" s="52"/>
      <c r="H26" s="71"/>
      <c r="I26" s="52"/>
      <c r="J26" s="71"/>
      <c r="K26" s="52"/>
      <c r="L26" s="71"/>
      <c r="M26" s="52"/>
      <c r="N26" s="71"/>
      <c r="O26" s="52"/>
      <c r="P26" s="71"/>
      <c r="Q26" s="52"/>
      <c r="R26" s="71"/>
      <c r="S26" s="52"/>
      <c r="T26" s="71"/>
      <c r="U26" s="52"/>
      <c r="V26" s="71"/>
      <c r="W26" s="52"/>
      <c r="X26" s="71"/>
      <c r="Y26" s="52"/>
      <c r="Z26" s="73"/>
      <c r="AA26" s="63"/>
      <c r="AB26" s="63"/>
      <c r="AC26" s="21"/>
      <c r="AD26" s="21"/>
      <c r="AE26" s="21"/>
      <c r="AF26" s="21"/>
      <c r="AG26" s="21"/>
      <c r="AH26" s="21"/>
    </row>
    <row r="27" spans="1:34" ht="13.5" customHeight="1" thickTop="1">
      <c r="A27" s="9"/>
      <c r="B27" s="76">
        <v>11</v>
      </c>
      <c r="C27" s="78" t="str">
        <f>VLOOKUP(B27,'пр.взв'!B27:E50,2,FALSE)</f>
        <v>Хворов Владимир Андреевич</v>
      </c>
      <c r="D27" s="80" t="str">
        <f>VLOOKUP(B27,'пр.взв'!B27:F82,3,FALSE)</f>
        <v>10.11.1994, 1р</v>
      </c>
      <c r="E27" s="80" t="str">
        <f>VLOOKUP(B27,'пр.взв'!B27:G82,4,FALSE)</f>
        <v>УрФО, Свердловская, Н.Тагил, ПФ</v>
      </c>
      <c r="F27" s="74">
        <v>12</v>
      </c>
      <c r="G27" s="53">
        <v>3</v>
      </c>
      <c r="H27" s="70">
        <v>9</v>
      </c>
      <c r="I27" s="53">
        <v>3</v>
      </c>
      <c r="J27" s="70" t="s">
        <v>163</v>
      </c>
      <c r="K27" s="53"/>
      <c r="L27" s="70" t="s">
        <v>163</v>
      </c>
      <c r="M27" s="53"/>
      <c r="N27" s="70" t="s">
        <v>163</v>
      </c>
      <c r="O27" s="53"/>
      <c r="P27" s="70" t="s">
        <v>163</v>
      </c>
      <c r="Q27" s="53"/>
      <c r="R27" s="70" t="s">
        <v>163</v>
      </c>
      <c r="S27" s="53"/>
      <c r="T27" s="70" t="s">
        <v>163</v>
      </c>
      <c r="U27" s="53"/>
      <c r="V27" s="70" t="s">
        <v>163</v>
      </c>
      <c r="W27" s="53"/>
      <c r="X27" s="70" t="s">
        <v>163</v>
      </c>
      <c r="Y27" s="53"/>
      <c r="Z27" s="72">
        <v>2</v>
      </c>
      <c r="AA27" s="62">
        <f>SUM(G27+I27+K27+M27+O27+Q27+S27+U27+W27+Y27)</f>
        <v>6</v>
      </c>
      <c r="AB27" s="62">
        <v>19</v>
      </c>
      <c r="AC27" s="21"/>
      <c r="AD27" s="21"/>
      <c r="AE27" s="21"/>
      <c r="AF27" s="21"/>
      <c r="AG27" s="21"/>
      <c r="AH27" s="21"/>
    </row>
    <row r="28" spans="1:34" ht="13.5" customHeight="1" thickBot="1">
      <c r="A28" s="9"/>
      <c r="B28" s="77"/>
      <c r="C28" s="79"/>
      <c r="D28" s="81"/>
      <c r="E28" s="81"/>
      <c r="F28" s="75"/>
      <c r="G28" s="52"/>
      <c r="H28" s="71"/>
      <c r="I28" s="52"/>
      <c r="J28" s="71"/>
      <c r="K28" s="52"/>
      <c r="L28" s="71"/>
      <c r="M28" s="52"/>
      <c r="N28" s="71"/>
      <c r="O28" s="52"/>
      <c r="P28" s="71"/>
      <c r="Q28" s="52"/>
      <c r="R28" s="71"/>
      <c r="S28" s="52"/>
      <c r="T28" s="71"/>
      <c r="U28" s="52"/>
      <c r="V28" s="71"/>
      <c r="W28" s="52"/>
      <c r="X28" s="71"/>
      <c r="Y28" s="52"/>
      <c r="Z28" s="73"/>
      <c r="AA28" s="63"/>
      <c r="AB28" s="63"/>
      <c r="AC28" s="21"/>
      <c r="AD28" s="21"/>
      <c r="AE28" s="21"/>
      <c r="AF28" s="21"/>
      <c r="AG28" s="21"/>
      <c r="AH28" s="21"/>
    </row>
    <row r="29" spans="1:34" ht="13.5" customHeight="1" thickTop="1">
      <c r="A29" s="9"/>
      <c r="B29" s="76">
        <v>12</v>
      </c>
      <c r="C29" s="78" t="str">
        <f>VLOOKUP(B29,'пр.взв'!B29:E52,2,FALSE)</f>
        <v>Кецбая Гено Леванович</v>
      </c>
      <c r="D29" s="80" t="str">
        <f>VLOOKUP(B29,'пр.взв'!B29:F84,3,FALSE)</f>
        <v>18.02.1994, 1р</v>
      </c>
      <c r="E29" s="82" t="str">
        <f>VLOOKUP(B29,'пр.взв'!B29:G84,4,FALSE)</f>
        <v>Москва</v>
      </c>
      <c r="F29" s="74">
        <v>11</v>
      </c>
      <c r="G29" s="53">
        <v>2</v>
      </c>
      <c r="H29" s="70">
        <v>14</v>
      </c>
      <c r="I29" s="53">
        <v>2</v>
      </c>
      <c r="J29" s="70">
        <v>10</v>
      </c>
      <c r="K29" s="53">
        <v>1</v>
      </c>
      <c r="L29" s="70">
        <v>9</v>
      </c>
      <c r="M29" s="53">
        <v>3</v>
      </c>
      <c r="N29" s="70" t="s">
        <v>163</v>
      </c>
      <c r="O29" s="53"/>
      <c r="P29" s="70" t="s">
        <v>163</v>
      </c>
      <c r="Q29" s="53"/>
      <c r="R29" s="70" t="s">
        <v>163</v>
      </c>
      <c r="S29" s="53"/>
      <c r="T29" s="70" t="s">
        <v>163</v>
      </c>
      <c r="U29" s="53"/>
      <c r="V29" s="70" t="s">
        <v>163</v>
      </c>
      <c r="W29" s="53"/>
      <c r="X29" s="70" t="s">
        <v>163</v>
      </c>
      <c r="Y29" s="53"/>
      <c r="Z29" s="72">
        <v>4</v>
      </c>
      <c r="AA29" s="62">
        <f>SUM(G29+I29+K29+M29+O29+Q29+S29+U29+W29+Y29)</f>
        <v>8</v>
      </c>
      <c r="AB29" s="62">
        <v>7</v>
      </c>
      <c r="AC29" s="21"/>
      <c r="AD29" s="21"/>
      <c r="AE29" s="21"/>
      <c r="AF29" s="21"/>
      <c r="AG29" s="21"/>
      <c r="AH29" s="21"/>
    </row>
    <row r="30" spans="1:34" ht="13.5" customHeight="1" thickBot="1">
      <c r="A30" s="9"/>
      <c r="B30" s="77"/>
      <c r="C30" s="79"/>
      <c r="D30" s="81"/>
      <c r="E30" s="83"/>
      <c r="F30" s="75"/>
      <c r="G30" s="52"/>
      <c r="H30" s="71"/>
      <c r="I30" s="52"/>
      <c r="J30" s="71"/>
      <c r="K30" s="52"/>
      <c r="L30" s="71"/>
      <c r="M30" s="52"/>
      <c r="N30" s="71"/>
      <c r="O30" s="52"/>
      <c r="P30" s="71"/>
      <c r="Q30" s="52"/>
      <c r="R30" s="71"/>
      <c r="S30" s="52"/>
      <c r="T30" s="71"/>
      <c r="U30" s="52"/>
      <c r="V30" s="71"/>
      <c r="W30" s="52"/>
      <c r="X30" s="71"/>
      <c r="Y30" s="52"/>
      <c r="Z30" s="73"/>
      <c r="AA30" s="63"/>
      <c r="AB30" s="63"/>
      <c r="AC30" s="21"/>
      <c r="AD30" s="21"/>
      <c r="AE30" s="21"/>
      <c r="AF30" s="21"/>
      <c r="AG30" s="21"/>
      <c r="AH30" s="21"/>
    </row>
    <row r="31" spans="1:34" ht="13.5" customHeight="1" thickTop="1">
      <c r="A31" s="1"/>
      <c r="B31" s="76">
        <v>13</v>
      </c>
      <c r="C31" s="78" t="str">
        <f>VLOOKUP(B31,'пр.взв'!B31:E54,2,FALSE)</f>
        <v>Бахмудов Камалутдин Гаджимуратович</v>
      </c>
      <c r="D31" s="80" t="str">
        <f>VLOOKUP(B31,'пр.взв'!B31:F86,3,FALSE)</f>
        <v>26.04.1994, 1р</v>
      </c>
      <c r="E31" s="80" t="str">
        <f>VLOOKUP(B31,'пр.взв'!B31:G86,4,FALSE)</f>
        <v>ЮФО, Ростовская, Ростов-на-Дону, МО</v>
      </c>
      <c r="F31" s="74">
        <v>14</v>
      </c>
      <c r="G31" s="53">
        <v>1</v>
      </c>
      <c r="H31" s="70">
        <v>10</v>
      </c>
      <c r="I31" s="53">
        <v>3</v>
      </c>
      <c r="J31" s="70">
        <v>9</v>
      </c>
      <c r="K31" s="53">
        <v>3</v>
      </c>
      <c r="L31" s="70" t="s">
        <v>163</v>
      </c>
      <c r="M31" s="53"/>
      <c r="N31" s="70" t="s">
        <v>163</v>
      </c>
      <c r="O31" s="53"/>
      <c r="P31" s="70" t="s">
        <v>163</v>
      </c>
      <c r="Q31" s="53"/>
      <c r="R31" s="70" t="s">
        <v>163</v>
      </c>
      <c r="S31" s="53"/>
      <c r="T31" s="70" t="s">
        <v>163</v>
      </c>
      <c r="U31" s="53"/>
      <c r="V31" s="70" t="s">
        <v>163</v>
      </c>
      <c r="W31" s="53"/>
      <c r="X31" s="70" t="s">
        <v>163</v>
      </c>
      <c r="Y31" s="53"/>
      <c r="Z31" s="72">
        <v>3</v>
      </c>
      <c r="AA31" s="62">
        <f>SUM(G31+I31+K31+M31+O31+Q31+S31+U31+W31+Y31)</f>
        <v>7</v>
      </c>
      <c r="AB31" s="62">
        <v>11</v>
      </c>
      <c r="AC31" s="21"/>
      <c r="AD31" s="21"/>
      <c r="AE31" s="21"/>
      <c r="AF31" s="21"/>
      <c r="AG31" s="21"/>
      <c r="AH31" s="21"/>
    </row>
    <row r="32" spans="1:34" ht="13.5" customHeight="1" thickBot="1">
      <c r="A32" s="1"/>
      <c r="B32" s="77"/>
      <c r="C32" s="79"/>
      <c r="D32" s="81"/>
      <c r="E32" s="81"/>
      <c r="F32" s="75"/>
      <c r="G32" s="52"/>
      <c r="H32" s="71"/>
      <c r="I32" s="52"/>
      <c r="J32" s="71"/>
      <c r="K32" s="52"/>
      <c r="L32" s="71"/>
      <c r="M32" s="52"/>
      <c r="N32" s="71"/>
      <c r="O32" s="52"/>
      <c r="P32" s="71"/>
      <c r="Q32" s="52"/>
      <c r="R32" s="71"/>
      <c r="S32" s="52"/>
      <c r="T32" s="71"/>
      <c r="U32" s="52"/>
      <c r="V32" s="71"/>
      <c r="W32" s="52"/>
      <c r="X32" s="71"/>
      <c r="Y32" s="52"/>
      <c r="Z32" s="73"/>
      <c r="AA32" s="63"/>
      <c r="AB32" s="63"/>
      <c r="AC32" s="21"/>
      <c r="AD32" s="21"/>
      <c r="AE32" s="21"/>
      <c r="AF32" s="21"/>
      <c r="AG32" s="21"/>
      <c r="AH32" s="21"/>
    </row>
    <row r="33" spans="2:34" ht="13.5" customHeight="1" thickTop="1">
      <c r="B33" s="76">
        <v>14</v>
      </c>
      <c r="C33" s="78" t="str">
        <f>VLOOKUP(B33,'пр.взв'!B33:E56,2,FALSE)</f>
        <v>Жабин Александр Михайлович</v>
      </c>
      <c r="D33" s="80" t="str">
        <f>VLOOKUP(B33,'пр.взв'!B33:F88,3,FALSE)</f>
        <v>02.01.1994, кмс</v>
      </c>
      <c r="E33" s="82" t="str">
        <f>VLOOKUP(B33,'пр.взв'!B33:G88,4,FALSE)</f>
        <v>ЦФО, Воронежская область, г.Воронеж</v>
      </c>
      <c r="F33" s="74">
        <v>13</v>
      </c>
      <c r="G33" s="53">
        <v>3</v>
      </c>
      <c r="H33" s="70">
        <v>12</v>
      </c>
      <c r="I33" s="53">
        <v>3</v>
      </c>
      <c r="J33" s="70" t="s">
        <v>163</v>
      </c>
      <c r="K33" s="53"/>
      <c r="L33" s="70" t="s">
        <v>163</v>
      </c>
      <c r="M33" s="53"/>
      <c r="N33" s="70" t="s">
        <v>163</v>
      </c>
      <c r="O33" s="53"/>
      <c r="P33" s="70" t="s">
        <v>163</v>
      </c>
      <c r="Q33" s="53"/>
      <c r="R33" s="70" t="s">
        <v>163</v>
      </c>
      <c r="S33" s="53"/>
      <c r="T33" s="70" t="s">
        <v>163</v>
      </c>
      <c r="U33" s="53"/>
      <c r="V33" s="70" t="s">
        <v>163</v>
      </c>
      <c r="W33" s="53"/>
      <c r="X33" s="70" t="s">
        <v>163</v>
      </c>
      <c r="Y33" s="53"/>
      <c r="Z33" s="72">
        <v>2</v>
      </c>
      <c r="AA33" s="62">
        <f>SUM(G33+I33+K33+M33+O33+Q33+S33+U33+W33+Y33)</f>
        <v>6</v>
      </c>
      <c r="AB33" s="62">
        <v>20</v>
      </c>
      <c r="AC33" s="21"/>
      <c r="AD33" s="21"/>
      <c r="AE33" s="21"/>
      <c r="AF33" s="21"/>
      <c r="AG33" s="21"/>
      <c r="AH33" s="21"/>
    </row>
    <row r="34" spans="2:34" ht="13.5" customHeight="1" thickBot="1">
      <c r="B34" s="77"/>
      <c r="C34" s="79"/>
      <c r="D34" s="81"/>
      <c r="E34" s="83"/>
      <c r="F34" s="75"/>
      <c r="G34" s="52"/>
      <c r="H34" s="71"/>
      <c r="I34" s="52"/>
      <c r="J34" s="71"/>
      <c r="K34" s="52"/>
      <c r="L34" s="71"/>
      <c r="M34" s="52"/>
      <c r="N34" s="71"/>
      <c r="O34" s="52"/>
      <c r="P34" s="71"/>
      <c r="Q34" s="52"/>
      <c r="R34" s="71"/>
      <c r="S34" s="52"/>
      <c r="T34" s="71"/>
      <c r="U34" s="52"/>
      <c r="V34" s="71"/>
      <c r="W34" s="52"/>
      <c r="X34" s="71"/>
      <c r="Y34" s="52"/>
      <c r="Z34" s="73"/>
      <c r="AA34" s="63"/>
      <c r="AB34" s="63"/>
      <c r="AC34" s="21"/>
      <c r="AD34" s="21"/>
      <c r="AE34" s="21"/>
      <c r="AF34" s="21"/>
      <c r="AG34" s="21"/>
      <c r="AH34" s="21"/>
    </row>
    <row r="35" spans="2:34" ht="24" customHeight="1" thickBot="1" thickTop="1">
      <c r="B35" s="66" t="s">
        <v>150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21"/>
      <c r="AD35" s="21"/>
      <c r="AE35" s="21"/>
      <c r="AF35" s="21"/>
      <c r="AG35" s="21"/>
      <c r="AH35" s="21"/>
    </row>
    <row r="36" spans="2:34" ht="13.5" customHeight="1" thickTop="1">
      <c r="B36" s="76">
        <v>15</v>
      </c>
      <c r="C36" s="78" t="str">
        <f>VLOOKUP(B36,'пр.взв'!B35:E56,2,FALSE)</f>
        <v>Щеглов Максим Юрьевич</v>
      </c>
      <c r="D36" s="80" t="str">
        <f>VLOOKUP(B36,'пр.взв'!B35:F90,3,FALSE)</f>
        <v>11.05.1994, 1р</v>
      </c>
      <c r="E36" s="80" t="str">
        <f>VLOOKUP(B36,'пр.взв'!B35:G90,4,FALSE)</f>
        <v>ЦФО, Липецкая, Елец, Л</v>
      </c>
      <c r="F36" s="74">
        <v>16</v>
      </c>
      <c r="G36" s="53">
        <v>3</v>
      </c>
      <c r="H36" s="70">
        <v>17</v>
      </c>
      <c r="I36" s="53">
        <v>3</v>
      </c>
      <c r="J36" s="70" t="s">
        <v>163</v>
      </c>
      <c r="K36" s="53"/>
      <c r="L36" s="70" t="s">
        <v>163</v>
      </c>
      <c r="M36" s="53"/>
      <c r="N36" s="70" t="s">
        <v>163</v>
      </c>
      <c r="O36" s="53"/>
      <c r="P36" s="70" t="s">
        <v>163</v>
      </c>
      <c r="Q36" s="53"/>
      <c r="R36" s="70" t="s">
        <v>163</v>
      </c>
      <c r="S36" s="53"/>
      <c r="T36" s="70" t="s">
        <v>163</v>
      </c>
      <c r="U36" s="53"/>
      <c r="V36" s="70" t="s">
        <v>163</v>
      </c>
      <c r="W36" s="53"/>
      <c r="X36" s="70" t="s">
        <v>163</v>
      </c>
      <c r="Y36" s="53"/>
      <c r="Z36" s="72">
        <v>2</v>
      </c>
      <c r="AA36" s="62">
        <f>SUM(G36+I36+K36+M36+O36+Q36+S36+U36+W36+Y36)</f>
        <v>6</v>
      </c>
      <c r="AB36" s="62">
        <v>21</v>
      </c>
      <c r="AC36" s="21"/>
      <c r="AD36" s="21"/>
      <c r="AE36" s="21"/>
      <c r="AF36" s="21"/>
      <c r="AG36" s="21"/>
      <c r="AH36" s="21"/>
    </row>
    <row r="37" spans="2:34" ht="13.5" customHeight="1" thickBot="1">
      <c r="B37" s="77"/>
      <c r="C37" s="79"/>
      <c r="D37" s="81"/>
      <c r="E37" s="81"/>
      <c r="F37" s="75"/>
      <c r="G37" s="52"/>
      <c r="H37" s="71"/>
      <c r="I37" s="52"/>
      <c r="J37" s="71"/>
      <c r="K37" s="52"/>
      <c r="L37" s="71"/>
      <c r="M37" s="52"/>
      <c r="N37" s="71"/>
      <c r="O37" s="52"/>
      <c r="P37" s="71"/>
      <c r="Q37" s="52"/>
      <c r="R37" s="71"/>
      <c r="S37" s="52"/>
      <c r="T37" s="71"/>
      <c r="U37" s="52"/>
      <c r="V37" s="71"/>
      <c r="W37" s="52"/>
      <c r="X37" s="71"/>
      <c r="Y37" s="52"/>
      <c r="Z37" s="73"/>
      <c r="AA37" s="63"/>
      <c r="AB37" s="63"/>
      <c r="AC37" s="21"/>
      <c r="AD37" s="21"/>
      <c r="AE37" s="21"/>
      <c r="AF37" s="21"/>
      <c r="AG37" s="21"/>
      <c r="AH37" s="21"/>
    </row>
    <row r="38" spans="2:34" ht="13.5" customHeight="1" thickTop="1">
      <c r="B38" s="76">
        <v>16</v>
      </c>
      <c r="C38" s="78" t="str">
        <f>VLOOKUP(B38,'пр.взв'!B37:E58,2,FALSE)</f>
        <v>Захаров Изнаур Русланович</v>
      </c>
      <c r="D38" s="80" t="str">
        <f>VLOOKUP(B38,'пр.взв'!B37:F92,3,FALSE)</f>
        <v>05.04.1994, 1р</v>
      </c>
      <c r="E38" s="82" t="str">
        <f>VLOOKUP(B38,'пр.взв'!B37:G92,4,FALSE)</f>
        <v>Москва</v>
      </c>
      <c r="F38" s="74">
        <v>15</v>
      </c>
      <c r="G38" s="53">
        <v>1</v>
      </c>
      <c r="H38" s="70">
        <v>18</v>
      </c>
      <c r="I38" s="53">
        <v>2</v>
      </c>
      <c r="J38" s="70">
        <v>17</v>
      </c>
      <c r="K38" s="53">
        <v>0</v>
      </c>
      <c r="L38" s="70">
        <v>19</v>
      </c>
      <c r="M38" s="53">
        <v>3</v>
      </c>
      <c r="N38" s="70" t="s">
        <v>163</v>
      </c>
      <c r="O38" s="53"/>
      <c r="P38" s="70" t="s">
        <v>163</v>
      </c>
      <c r="Q38" s="53"/>
      <c r="R38" s="70" t="s">
        <v>163</v>
      </c>
      <c r="S38" s="53"/>
      <c r="T38" s="70" t="s">
        <v>163</v>
      </c>
      <c r="U38" s="53"/>
      <c r="V38" s="70" t="s">
        <v>163</v>
      </c>
      <c r="W38" s="53"/>
      <c r="X38" s="70" t="s">
        <v>163</v>
      </c>
      <c r="Y38" s="53"/>
      <c r="Z38" s="72">
        <v>4</v>
      </c>
      <c r="AA38" s="62">
        <f>SUM(G38+I38+K38+M38+O38+Q38+S38+U38+W38+Y38)</f>
        <v>6</v>
      </c>
      <c r="AB38" s="62">
        <v>6</v>
      </c>
      <c r="AC38" s="21"/>
      <c r="AD38" s="21"/>
      <c r="AE38" s="21"/>
      <c r="AF38" s="21"/>
      <c r="AG38" s="21"/>
      <c r="AH38" s="21"/>
    </row>
    <row r="39" spans="2:34" ht="13.5" customHeight="1" thickBot="1">
      <c r="B39" s="77"/>
      <c r="C39" s="79"/>
      <c r="D39" s="81"/>
      <c r="E39" s="83"/>
      <c r="F39" s="75"/>
      <c r="G39" s="52"/>
      <c r="H39" s="71"/>
      <c r="I39" s="52"/>
      <c r="J39" s="71"/>
      <c r="K39" s="52" t="s">
        <v>166</v>
      </c>
      <c r="L39" s="71"/>
      <c r="M39" s="52"/>
      <c r="N39" s="71"/>
      <c r="O39" s="52"/>
      <c r="P39" s="71"/>
      <c r="Q39" s="52"/>
      <c r="R39" s="71"/>
      <c r="S39" s="52"/>
      <c r="T39" s="71"/>
      <c r="U39" s="52"/>
      <c r="V39" s="71"/>
      <c r="W39" s="52"/>
      <c r="X39" s="71"/>
      <c r="Y39" s="52"/>
      <c r="Z39" s="73"/>
      <c r="AA39" s="63"/>
      <c r="AB39" s="63"/>
      <c r="AC39" s="21"/>
      <c r="AD39" s="21"/>
      <c r="AE39" s="21"/>
      <c r="AF39" s="21"/>
      <c r="AG39" s="21"/>
      <c r="AH39" s="21"/>
    </row>
    <row r="40" spans="2:34" ht="13.5" customHeight="1" thickTop="1">
      <c r="B40" s="76">
        <v>17</v>
      </c>
      <c r="C40" s="78" t="str">
        <f>VLOOKUP(B40,'пр.взв'!B39:E60,2,FALSE)</f>
        <v>Водопьянов Михаил Валерьевич</v>
      </c>
      <c r="D40" s="80" t="str">
        <f>VLOOKUP(B40,'пр.взв'!B39:F94,3,FALSE)</f>
        <v>09.03.1994, кмс</v>
      </c>
      <c r="E40" s="80" t="str">
        <f>VLOOKUP(B40,'пр.взв'!B39:G94,4,FALSE)</f>
        <v>ПФО, Нижегородская область, г.Кстово</v>
      </c>
      <c r="F40" s="74">
        <v>18</v>
      </c>
      <c r="G40" s="53">
        <v>0</v>
      </c>
      <c r="H40" s="70">
        <v>15</v>
      </c>
      <c r="I40" s="53">
        <v>2</v>
      </c>
      <c r="J40" s="70">
        <v>16</v>
      </c>
      <c r="K40" s="53">
        <v>4</v>
      </c>
      <c r="L40" s="70" t="s">
        <v>163</v>
      </c>
      <c r="M40" s="53"/>
      <c r="N40" s="70" t="s">
        <v>163</v>
      </c>
      <c r="O40" s="53"/>
      <c r="P40" s="70" t="s">
        <v>163</v>
      </c>
      <c r="Q40" s="53"/>
      <c r="R40" s="70" t="s">
        <v>163</v>
      </c>
      <c r="S40" s="53"/>
      <c r="T40" s="70" t="s">
        <v>163</v>
      </c>
      <c r="U40" s="53"/>
      <c r="V40" s="70" t="s">
        <v>163</v>
      </c>
      <c r="W40" s="53"/>
      <c r="X40" s="70" t="s">
        <v>163</v>
      </c>
      <c r="Y40" s="53"/>
      <c r="Z40" s="72">
        <v>3</v>
      </c>
      <c r="AA40" s="62">
        <f>SUM(G40+I40+K40+M40+O40+Q40+S40+U40+W40+Y40)</f>
        <v>6</v>
      </c>
      <c r="AB40" s="62">
        <v>9</v>
      </c>
      <c r="AC40" s="21"/>
      <c r="AD40" s="21"/>
      <c r="AE40" s="21"/>
      <c r="AF40" s="21"/>
      <c r="AG40" s="21"/>
      <c r="AH40" s="21"/>
    </row>
    <row r="41" spans="2:34" ht="13.5" customHeight="1" thickBot="1">
      <c r="B41" s="77"/>
      <c r="C41" s="79"/>
      <c r="D41" s="81"/>
      <c r="E41" s="81"/>
      <c r="F41" s="75"/>
      <c r="G41" s="52" t="s">
        <v>158</v>
      </c>
      <c r="H41" s="71"/>
      <c r="I41" s="52"/>
      <c r="J41" s="71"/>
      <c r="K41" s="52" t="s">
        <v>166</v>
      </c>
      <c r="L41" s="71"/>
      <c r="M41" s="52"/>
      <c r="N41" s="71"/>
      <c r="O41" s="52"/>
      <c r="P41" s="71"/>
      <c r="Q41" s="52"/>
      <c r="R41" s="71"/>
      <c r="S41" s="52"/>
      <c r="T41" s="71"/>
      <c r="U41" s="52"/>
      <c r="V41" s="71"/>
      <c r="W41" s="52"/>
      <c r="X41" s="71"/>
      <c r="Y41" s="52"/>
      <c r="Z41" s="73"/>
      <c r="AA41" s="63"/>
      <c r="AB41" s="63"/>
      <c r="AC41" s="21"/>
      <c r="AD41" s="21"/>
      <c r="AE41" s="21"/>
      <c r="AF41" s="21"/>
      <c r="AG41" s="21"/>
      <c r="AH41" s="21"/>
    </row>
    <row r="42" spans="2:34" ht="13.5" customHeight="1" thickTop="1">
      <c r="B42" s="76">
        <v>18</v>
      </c>
      <c r="C42" s="78" t="str">
        <f>VLOOKUP(B42,'пр.взв'!B41:E62,2,FALSE)</f>
        <v>Курочка Данила Валерьевич</v>
      </c>
      <c r="D42" s="80" t="str">
        <f>VLOOKUP(B42,'пр.взв'!B41:F96,3,FALSE)</f>
        <v>27.05.1994, 1р</v>
      </c>
      <c r="E42" s="82" t="str">
        <f>VLOOKUP(B42,'пр.взв'!B41:G96,4,FALSE)</f>
        <v>СФО, Алтайский, Барнаул, МО</v>
      </c>
      <c r="F42" s="74">
        <v>17</v>
      </c>
      <c r="G42" s="53">
        <v>4</v>
      </c>
      <c r="H42" s="70">
        <v>16</v>
      </c>
      <c r="I42" s="53">
        <v>3</v>
      </c>
      <c r="J42" s="70" t="s">
        <v>163</v>
      </c>
      <c r="K42" s="53"/>
      <c r="L42" s="70" t="s">
        <v>163</v>
      </c>
      <c r="M42" s="53"/>
      <c r="N42" s="70" t="s">
        <v>163</v>
      </c>
      <c r="O42" s="53"/>
      <c r="P42" s="70" t="s">
        <v>163</v>
      </c>
      <c r="Q42" s="53"/>
      <c r="R42" s="70" t="s">
        <v>163</v>
      </c>
      <c r="S42" s="53"/>
      <c r="T42" s="70" t="s">
        <v>163</v>
      </c>
      <c r="U42" s="53"/>
      <c r="V42" s="70" t="s">
        <v>163</v>
      </c>
      <c r="W42" s="53"/>
      <c r="X42" s="70" t="s">
        <v>163</v>
      </c>
      <c r="Y42" s="53"/>
      <c r="Z42" s="72">
        <v>2</v>
      </c>
      <c r="AA42" s="62">
        <f>SUM(G42+I42+K42+M42+O42+Q42+S42+U42+W42+Y42)</f>
        <v>7</v>
      </c>
      <c r="AB42" s="62">
        <v>27</v>
      </c>
      <c r="AC42" s="21"/>
      <c r="AD42" s="21"/>
      <c r="AE42" s="21"/>
      <c r="AF42" s="21"/>
      <c r="AG42" s="21"/>
      <c r="AH42" s="21"/>
    </row>
    <row r="43" spans="2:34" ht="13.5" customHeight="1" thickBot="1">
      <c r="B43" s="77"/>
      <c r="C43" s="79"/>
      <c r="D43" s="81"/>
      <c r="E43" s="83"/>
      <c r="F43" s="75"/>
      <c r="G43" s="52" t="s">
        <v>158</v>
      </c>
      <c r="H43" s="71"/>
      <c r="I43" s="52"/>
      <c r="J43" s="71"/>
      <c r="K43" s="52"/>
      <c r="L43" s="71"/>
      <c r="M43" s="52"/>
      <c r="N43" s="71"/>
      <c r="O43" s="52"/>
      <c r="P43" s="71"/>
      <c r="Q43" s="52"/>
      <c r="R43" s="71"/>
      <c r="S43" s="52"/>
      <c r="T43" s="71"/>
      <c r="U43" s="52"/>
      <c r="V43" s="71"/>
      <c r="W43" s="52"/>
      <c r="X43" s="71"/>
      <c r="Y43" s="52"/>
      <c r="Z43" s="73"/>
      <c r="AA43" s="63"/>
      <c r="AB43" s="63"/>
      <c r="AC43" s="21"/>
      <c r="AD43" s="21"/>
      <c r="AE43" s="21"/>
      <c r="AF43" s="21"/>
      <c r="AG43" s="21"/>
      <c r="AH43" s="21"/>
    </row>
    <row r="44" spans="2:34" ht="13.5" customHeight="1" thickTop="1">
      <c r="B44" s="76">
        <v>19</v>
      </c>
      <c r="C44" s="78" t="str">
        <f>VLOOKUP(B44,'пр.взв'!B43:E62,2,FALSE)</f>
        <v>Глущенко Максим Александрович</v>
      </c>
      <c r="D44" s="80" t="str">
        <f>VLOOKUP(B44,'пр.взв'!B43:F98,3,FALSE)</f>
        <v>08.07.1994, кмс</v>
      </c>
      <c r="E44" s="80" t="str">
        <f>VLOOKUP(B44,'пр.взв'!B43:G98,4,FALSE)</f>
        <v>ЦФО, Белгородская область, г.Губкин</v>
      </c>
      <c r="F44" s="74">
        <v>20</v>
      </c>
      <c r="G44" s="53">
        <v>0</v>
      </c>
      <c r="H44" s="70">
        <v>21</v>
      </c>
      <c r="I44" s="53">
        <v>1</v>
      </c>
      <c r="J44" s="70">
        <v>22</v>
      </c>
      <c r="K44" s="53">
        <v>0</v>
      </c>
      <c r="L44" s="70">
        <v>16</v>
      </c>
      <c r="M44" s="53">
        <v>1</v>
      </c>
      <c r="N44" s="70">
        <v>24</v>
      </c>
      <c r="O44" s="53">
        <v>3</v>
      </c>
      <c r="P44" s="70">
        <v>2</v>
      </c>
      <c r="Q44" s="53">
        <v>1</v>
      </c>
      <c r="R44" s="70">
        <v>5</v>
      </c>
      <c r="S44" s="53">
        <v>3</v>
      </c>
      <c r="T44" s="70"/>
      <c r="U44" s="53"/>
      <c r="V44" s="70"/>
      <c r="W44" s="53"/>
      <c r="X44" s="70"/>
      <c r="Y44" s="53"/>
      <c r="Z44" s="72" t="s">
        <v>175</v>
      </c>
      <c r="AA44" s="62"/>
      <c r="AB44" s="62">
        <v>2</v>
      </c>
      <c r="AC44" s="21"/>
      <c r="AD44" s="21"/>
      <c r="AE44" s="21"/>
      <c r="AF44" s="21"/>
      <c r="AG44" s="21"/>
      <c r="AH44" s="21"/>
    </row>
    <row r="45" spans="2:34" ht="13.5" customHeight="1" thickBot="1">
      <c r="B45" s="77"/>
      <c r="C45" s="79"/>
      <c r="D45" s="81"/>
      <c r="E45" s="81"/>
      <c r="F45" s="75"/>
      <c r="G45" s="52" t="s">
        <v>159</v>
      </c>
      <c r="H45" s="71"/>
      <c r="I45" s="52"/>
      <c r="J45" s="71"/>
      <c r="K45" s="52" t="s">
        <v>167</v>
      </c>
      <c r="L45" s="71"/>
      <c r="M45" s="52"/>
      <c r="N45" s="71"/>
      <c r="O45" s="52"/>
      <c r="P45" s="71"/>
      <c r="Q45" s="52"/>
      <c r="R45" s="71"/>
      <c r="S45" s="52"/>
      <c r="T45" s="71"/>
      <c r="U45" s="52"/>
      <c r="V45" s="71"/>
      <c r="W45" s="52"/>
      <c r="X45" s="71"/>
      <c r="Y45" s="52"/>
      <c r="Z45" s="73"/>
      <c r="AA45" s="63"/>
      <c r="AB45" s="63"/>
      <c r="AC45" s="21"/>
      <c r="AD45" s="21"/>
      <c r="AE45" s="21"/>
      <c r="AF45" s="21"/>
      <c r="AG45" s="21"/>
      <c r="AH45" s="21"/>
    </row>
    <row r="46" spans="2:34" ht="13.5" customHeight="1" thickTop="1">
      <c r="B46" s="76">
        <v>20</v>
      </c>
      <c r="C46" s="78" t="str">
        <f>VLOOKUP(B46,'пр.взв'!B45:E62,2,FALSE)</f>
        <v>Волков Александр Дмитриевич</v>
      </c>
      <c r="D46" s="80" t="str">
        <f>VLOOKUP(B46,'пр.взв'!B45:F100,3,FALSE)</f>
        <v>28.11.1994, 1р</v>
      </c>
      <c r="E46" s="82" t="str">
        <f>VLOOKUP(B46,'пр.взв'!B45:G100,4,FALSE)</f>
        <v>ДВФО, Хабаровский, Комсомольск, ПФ</v>
      </c>
      <c r="F46" s="74">
        <v>19</v>
      </c>
      <c r="G46" s="53">
        <v>4</v>
      </c>
      <c r="H46" s="70">
        <v>22</v>
      </c>
      <c r="I46" s="53">
        <v>3</v>
      </c>
      <c r="J46" s="70" t="s">
        <v>163</v>
      </c>
      <c r="K46" s="53"/>
      <c r="L46" s="70" t="s">
        <v>163</v>
      </c>
      <c r="M46" s="53"/>
      <c r="N46" s="70" t="s">
        <v>163</v>
      </c>
      <c r="O46" s="53"/>
      <c r="P46" s="70" t="s">
        <v>163</v>
      </c>
      <c r="Q46" s="53"/>
      <c r="R46" s="70" t="s">
        <v>163</v>
      </c>
      <c r="S46" s="53"/>
      <c r="T46" s="70" t="s">
        <v>163</v>
      </c>
      <c r="U46" s="53"/>
      <c r="V46" s="70" t="s">
        <v>163</v>
      </c>
      <c r="W46" s="53"/>
      <c r="X46" s="70" t="s">
        <v>163</v>
      </c>
      <c r="Y46" s="53"/>
      <c r="Z46" s="72">
        <v>2</v>
      </c>
      <c r="AA46" s="62">
        <f>SUM(G46+I46+K46+M46+O46+Q46+S46+U46+W46+Y46)</f>
        <v>7</v>
      </c>
      <c r="AB46" s="62">
        <v>25</v>
      </c>
      <c r="AC46" s="21"/>
      <c r="AD46" s="21"/>
      <c r="AE46" s="21"/>
      <c r="AF46" s="21"/>
      <c r="AG46" s="21"/>
      <c r="AH46" s="21"/>
    </row>
    <row r="47" spans="2:34" ht="13.5" customHeight="1" thickBot="1">
      <c r="B47" s="77"/>
      <c r="C47" s="79"/>
      <c r="D47" s="81"/>
      <c r="E47" s="83"/>
      <c r="F47" s="75"/>
      <c r="G47" s="52" t="s">
        <v>159</v>
      </c>
      <c r="H47" s="71"/>
      <c r="I47" s="52"/>
      <c r="J47" s="71"/>
      <c r="K47" s="52"/>
      <c r="L47" s="71"/>
      <c r="M47" s="52"/>
      <c r="N47" s="71"/>
      <c r="O47" s="52"/>
      <c r="P47" s="71"/>
      <c r="Q47" s="52"/>
      <c r="R47" s="71"/>
      <c r="S47" s="52"/>
      <c r="T47" s="71"/>
      <c r="U47" s="52"/>
      <c r="V47" s="71"/>
      <c r="W47" s="52"/>
      <c r="X47" s="71"/>
      <c r="Y47" s="52"/>
      <c r="Z47" s="73"/>
      <c r="AA47" s="63"/>
      <c r="AB47" s="63"/>
      <c r="AC47" s="21"/>
      <c r="AD47" s="21"/>
      <c r="AE47" s="21"/>
      <c r="AF47" s="21"/>
      <c r="AG47" s="21"/>
      <c r="AH47" s="21"/>
    </row>
    <row r="48" spans="2:34" ht="13.5" customHeight="1" thickTop="1">
      <c r="B48" s="76">
        <v>21</v>
      </c>
      <c r="C48" s="78" t="str">
        <f>VLOOKUP(B48,'пр.взв'!B47:E62,2,FALSE)</f>
        <v>Сурхаев Булат Асламбекович</v>
      </c>
      <c r="D48" s="80" t="str">
        <f>VLOOKUP(B48,'пр.взв'!B47:F102,3,FALSE)</f>
        <v>09.06.1994, 1р</v>
      </c>
      <c r="E48" s="80" t="str">
        <f>VLOOKUP(B48,'пр.взв'!B47:G102,4,FALSE)</f>
        <v>ЮФО, Краснодарский край, г.Армавир, МО</v>
      </c>
      <c r="F48" s="74">
        <v>22</v>
      </c>
      <c r="G48" s="53">
        <v>3</v>
      </c>
      <c r="H48" s="70">
        <v>19</v>
      </c>
      <c r="I48" s="53">
        <v>3</v>
      </c>
      <c r="J48" s="70" t="s">
        <v>163</v>
      </c>
      <c r="K48" s="53"/>
      <c r="L48" s="70" t="s">
        <v>163</v>
      </c>
      <c r="M48" s="53"/>
      <c r="N48" s="70" t="s">
        <v>163</v>
      </c>
      <c r="O48" s="53"/>
      <c r="P48" s="70" t="s">
        <v>163</v>
      </c>
      <c r="Q48" s="53"/>
      <c r="R48" s="70" t="s">
        <v>163</v>
      </c>
      <c r="S48" s="53"/>
      <c r="T48" s="70" t="s">
        <v>163</v>
      </c>
      <c r="U48" s="53"/>
      <c r="V48" s="70" t="s">
        <v>163</v>
      </c>
      <c r="W48" s="53"/>
      <c r="X48" s="70" t="s">
        <v>163</v>
      </c>
      <c r="Y48" s="53"/>
      <c r="Z48" s="72">
        <v>2</v>
      </c>
      <c r="AA48" s="62">
        <f>SUM(G48+I48+K48+M48+O48+Q48+S48+U48+W48+Y48)</f>
        <v>6</v>
      </c>
      <c r="AB48" s="62">
        <v>22</v>
      </c>
      <c r="AC48" s="21"/>
      <c r="AD48" s="21"/>
      <c r="AE48" s="21"/>
      <c r="AF48" s="21"/>
      <c r="AG48" s="21"/>
      <c r="AH48" s="21"/>
    </row>
    <row r="49" spans="2:34" ht="13.5" customHeight="1" thickBot="1">
      <c r="B49" s="77"/>
      <c r="C49" s="79"/>
      <c r="D49" s="81"/>
      <c r="E49" s="81"/>
      <c r="F49" s="75"/>
      <c r="G49" s="52"/>
      <c r="H49" s="71"/>
      <c r="I49" s="52"/>
      <c r="J49" s="71"/>
      <c r="K49" s="52"/>
      <c r="L49" s="71"/>
      <c r="M49" s="52"/>
      <c r="N49" s="71"/>
      <c r="O49" s="52"/>
      <c r="P49" s="71"/>
      <c r="Q49" s="52"/>
      <c r="R49" s="71"/>
      <c r="S49" s="52"/>
      <c r="T49" s="71"/>
      <c r="U49" s="52"/>
      <c r="V49" s="71"/>
      <c r="W49" s="52"/>
      <c r="X49" s="71"/>
      <c r="Y49" s="52"/>
      <c r="Z49" s="73"/>
      <c r="AA49" s="63"/>
      <c r="AB49" s="63"/>
      <c r="AC49" s="21"/>
      <c r="AD49" s="21"/>
      <c r="AE49" s="21"/>
      <c r="AF49" s="21"/>
      <c r="AG49" s="21"/>
      <c r="AH49" s="21"/>
    </row>
    <row r="50" spans="2:34" ht="13.5" customHeight="1" thickTop="1">
      <c r="B50" s="76">
        <v>22</v>
      </c>
      <c r="C50" s="78" t="str">
        <f>VLOOKUP(B50,'пр.взв'!B49:E62,2,FALSE)</f>
        <v>Васильев Роман Эдуардович</v>
      </c>
      <c r="D50" s="80" t="str">
        <f>VLOOKUP(B50,'пр.взв'!B49:F104,3,FALSE)</f>
        <v>31.03.1994, 1р</v>
      </c>
      <c r="E50" s="82" t="str">
        <f>VLOOKUP(B50,'пр.взв'!B49:G104,4,FALSE)</f>
        <v>ПФО, Чувашская Р., г.Чебоксары, ПФ</v>
      </c>
      <c r="F50" s="74">
        <v>21</v>
      </c>
      <c r="G50" s="53">
        <v>2</v>
      </c>
      <c r="H50" s="70">
        <v>20</v>
      </c>
      <c r="I50" s="53">
        <v>2</v>
      </c>
      <c r="J50" s="70">
        <v>19</v>
      </c>
      <c r="K50" s="53">
        <v>4</v>
      </c>
      <c r="L50" s="70" t="s">
        <v>163</v>
      </c>
      <c r="M50" s="53"/>
      <c r="N50" s="70" t="s">
        <v>163</v>
      </c>
      <c r="O50" s="53"/>
      <c r="P50" s="70" t="s">
        <v>163</v>
      </c>
      <c r="Q50" s="53"/>
      <c r="R50" s="70" t="s">
        <v>163</v>
      </c>
      <c r="S50" s="53"/>
      <c r="T50" s="70" t="s">
        <v>163</v>
      </c>
      <c r="U50" s="53"/>
      <c r="V50" s="70" t="s">
        <v>163</v>
      </c>
      <c r="W50" s="53"/>
      <c r="X50" s="70" t="s">
        <v>163</v>
      </c>
      <c r="Y50" s="53"/>
      <c r="Z50" s="72">
        <v>3</v>
      </c>
      <c r="AA50" s="62">
        <f>SUM(G50+I50+K50+M50+O50+Q50+S50+U50+W50+Y50)</f>
        <v>8</v>
      </c>
      <c r="AB50" s="62">
        <v>14</v>
      </c>
      <c r="AC50" s="21"/>
      <c r="AD50" s="21"/>
      <c r="AE50" s="21"/>
      <c r="AF50" s="21"/>
      <c r="AG50" s="21"/>
      <c r="AH50" s="21"/>
    </row>
    <row r="51" spans="2:34" ht="13.5" customHeight="1" thickBot="1">
      <c r="B51" s="77"/>
      <c r="C51" s="79"/>
      <c r="D51" s="81"/>
      <c r="E51" s="83"/>
      <c r="F51" s="75"/>
      <c r="G51" s="52"/>
      <c r="H51" s="71"/>
      <c r="I51" s="52"/>
      <c r="J51" s="71"/>
      <c r="K51" s="52" t="s">
        <v>167</v>
      </c>
      <c r="L51" s="71"/>
      <c r="M51" s="52"/>
      <c r="N51" s="71"/>
      <c r="O51" s="52"/>
      <c r="P51" s="71"/>
      <c r="Q51" s="52"/>
      <c r="R51" s="71"/>
      <c r="S51" s="52"/>
      <c r="T51" s="71"/>
      <c r="U51" s="52"/>
      <c r="V51" s="71"/>
      <c r="W51" s="52"/>
      <c r="X51" s="71"/>
      <c r="Y51" s="52"/>
      <c r="Z51" s="73"/>
      <c r="AA51" s="63"/>
      <c r="AB51" s="63"/>
      <c r="AC51" s="21"/>
      <c r="AD51" s="21"/>
      <c r="AE51" s="21"/>
      <c r="AF51" s="21"/>
      <c r="AG51" s="21"/>
      <c r="AH51" s="21"/>
    </row>
    <row r="52" spans="2:34" ht="13.5" customHeight="1" thickTop="1">
      <c r="B52" s="76">
        <v>23</v>
      </c>
      <c r="C52" s="78" t="str">
        <f>VLOOKUP(B52,'пр.взв'!B51:E62,2,FALSE)</f>
        <v>Ефремов Игорь Сергеевич</v>
      </c>
      <c r="D52" s="80" t="str">
        <f>VLOOKUP(B52,'пр.взв'!B51:F106,3,FALSE)</f>
        <v>20.06.1994,1р</v>
      </c>
      <c r="E52" s="80" t="str">
        <f>VLOOKUP(B52,'пр.взв'!B51:G106,4,FALSE)</f>
        <v>ПФО, Самарская, Отрадный</v>
      </c>
      <c r="F52" s="74">
        <v>24</v>
      </c>
      <c r="G52" s="53">
        <v>4</v>
      </c>
      <c r="H52" s="70">
        <v>25</v>
      </c>
      <c r="I52" s="53">
        <v>3</v>
      </c>
      <c r="J52" s="70" t="s">
        <v>163</v>
      </c>
      <c r="K52" s="53"/>
      <c r="L52" s="70" t="s">
        <v>163</v>
      </c>
      <c r="M52" s="53"/>
      <c r="N52" s="70" t="s">
        <v>163</v>
      </c>
      <c r="O52" s="53"/>
      <c r="P52" s="70" t="s">
        <v>163</v>
      </c>
      <c r="Q52" s="53"/>
      <c r="R52" s="70" t="s">
        <v>163</v>
      </c>
      <c r="S52" s="53"/>
      <c r="T52" s="70" t="s">
        <v>163</v>
      </c>
      <c r="U52" s="53"/>
      <c r="V52" s="70" t="s">
        <v>163</v>
      </c>
      <c r="W52" s="53"/>
      <c r="X52" s="70" t="s">
        <v>163</v>
      </c>
      <c r="Y52" s="53"/>
      <c r="Z52" s="72">
        <v>2</v>
      </c>
      <c r="AA52" s="62">
        <f>SUM(G52+I52+K52+M52+O52+Q52+S52+U52+W52+Y52)</f>
        <v>7</v>
      </c>
      <c r="AB52" s="62">
        <v>24</v>
      </c>
      <c r="AC52" s="21"/>
      <c r="AD52" s="21"/>
      <c r="AE52" s="21"/>
      <c r="AF52" s="21"/>
      <c r="AG52" s="21"/>
      <c r="AH52" s="21"/>
    </row>
    <row r="53" spans="2:34" ht="13.5" customHeight="1" thickBot="1">
      <c r="B53" s="77"/>
      <c r="C53" s="79"/>
      <c r="D53" s="81"/>
      <c r="E53" s="81"/>
      <c r="F53" s="75"/>
      <c r="G53" s="52" t="s">
        <v>160</v>
      </c>
      <c r="H53" s="71"/>
      <c r="I53" s="52"/>
      <c r="J53" s="71"/>
      <c r="K53" s="52"/>
      <c r="L53" s="71"/>
      <c r="M53" s="52"/>
      <c r="N53" s="71"/>
      <c r="O53" s="52"/>
      <c r="P53" s="71"/>
      <c r="Q53" s="52"/>
      <c r="R53" s="71"/>
      <c r="S53" s="52"/>
      <c r="T53" s="71"/>
      <c r="U53" s="52"/>
      <c r="V53" s="71"/>
      <c r="W53" s="52"/>
      <c r="X53" s="71"/>
      <c r="Y53" s="52"/>
      <c r="Z53" s="73"/>
      <c r="AA53" s="63"/>
      <c r="AB53" s="63"/>
      <c r="AC53" s="21"/>
      <c r="AD53" s="21"/>
      <c r="AE53" s="21"/>
      <c r="AF53" s="21"/>
      <c r="AG53" s="21"/>
      <c r="AH53" s="21"/>
    </row>
    <row r="54" spans="2:34" ht="13.5" customHeight="1" thickTop="1">
      <c r="B54" s="76">
        <v>24</v>
      </c>
      <c r="C54" s="78" t="str">
        <f>VLOOKUP(B54,'пр.взв'!B53:E62,2,FALSE)</f>
        <v>Калинин Денис Александрович</v>
      </c>
      <c r="D54" s="80" t="str">
        <f>VLOOKUP(B54,'пр.взв'!B53:F108,3,FALSE)</f>
        <v>03.08.1994, 1р</v>
      </c>
      <c r="E54" s="82" t="str">
        <f>VLOOKUP(B54,'пр.взв'!B53:G108,4,FALSE)</f>
        <v>Москва</v>
      </c>
      <c r="F54" s="74">
        <v>23</v>
      </c>
      <c r="G54" s="53">
        <v>0</v>
      </c>
      <c r="H54" s="70">
        <v>27</v>
      </c>
      <c r="I54" s="53">
        <v>1</v>
      </c>
      <c r="J54" s="70">
        <v>26</v>
      </c>
      <c r="K54" s="53">
        <v>1</v>
      </c>
      <c r="L54" s="70">
        <v>25</v>
      </c>
      <c r="M54" s="53">
        <v>0</v>
      </c>
      <c r="N54" s="70">
        <v>19</v>
      </c>
      <c r="O54" s="53">
        <v>2</v>
      </c>
      <c r="P54" s="70">
        <v>5</v>
      </c>
      <c r="Q54" s="53">
        <v>3</v>
      </c>
      <c r="R54" s="70"/>
      <c r="S54" s="53"/>
      <c r="T54" s="70"/>
      <c r="U54" s="53"/>
      <c r="V54" s="70"/>
      <c r="W54" s="53"/>
      <c r="X54" s="70"/>
      <c r="Y54" s="53"/>
      <c r="Z54" s="72" t="s">
        <v>174</v>
      </c>
      <c r="AA54" s="62"/>
      <c r="AB54" s="62">
        <v>3</v>
      </c>
      <c r="AC54" s="21"/>
      <c r="AD54" s="21"/>
      <c r="AE54" s="21"/>
      <c r="AF54" s="21"/>
      <c r="AG54" s="21"/>
      <c r="AH54" s="21"/>
    </row>
    <row r="55" spans="2:34" ht="13.5" customHeight="1" thickBot="1">
      <c r="B55" s="77"/>
      <c r="C55" s="79"/>
      <c r="D55" s="81"/>
      <c r="E55" s="83"/>
      <c r="F55" s="75"/>
      <c r="G55" s="52" t="s">
        <v>160</v>
      </c>
      <c r="H55" s="71"/>
      <c r="I55" s="52"/>
      <c r="J55" s="71"/>
      <c r="K55" s="52"/>
      <c r="L55" s="71"/>
      <c r="M55" s="52" t="s">
        <v>169</v>
      </c>
      <c r="N55" s="71"/>
      <c r="O55" s="52"/>
      <c r="P55" s="71"/>
      <c r="Q55" s="52"/>
      <c r="R55" s="71"/>
      <c r="S55" s="52"/>
      <c r="T55" s="71"/>
      <c r="U55" s="52"/>
      <c r="V55" s="71"/>
      <c r="W55" s="52"/>
      <c r="X55" s="71"/>
      <c r="Y55" s="52"/>
      <c r="Z55" s="73"/>
      <c r="AA55" s="63"/>
      <c r="AB55" s="63"/>
      <c r="AC55" s="21"/>
      <c r="AD55" s="21"/>
      <c r="AE55" s="21"/>
      <c r="AF55" s="21"/>
      <c r="AG55" s="21"/>
      <c r="AH55" s="21"/>
    </row>
    <row r="56" spans="2:34" ht="13.5" customHeight="1" thickTop="1">
      <c r="B56" s="76">
        <v>25</v>
      </c>
      <c r="C56" s="78" t="str">
        <f>VLOOKUP(B56,'пр.взв'!B55:E62,2,FALSE)</f>
        <v>Воробьев Александр Сергеевич</v>
      </c>
      <c r="D56" s="80" t="str">
        <f>VLOOKUP(B56,'пр.взв'!B55:F110,3,FALSE)</f>
        <v>25.01.1994, 1р</v>
      </c>
      <c r="E56" s="80" t="str">
        <f>VLOOKUP(B56,'пр.взв'!B55:G110,4,FALSE)</f>
        <v>УрФО, Свердловская, Ревда, ДЮСШ</v>
      </c>
      <c r="F56" s="74">
        <v>26</v>
      </c>
      <c r="G56" s="53">
        <v>3</v>
      </c>
      <c r="H56" s="70">
        <v>23</v>
      </c>
      <c r="I56" s="53">
        <v>1</v>
      </c>
      <c r="J56" s="70">
        <v>28</v>
      </c>
      <c r="K56" s="53">
        <v>2</v>
      </c>
      <c r="L56" s="70">
        <v>24</v>
      </c>
      <c r="M56" s="53">
        <v>4</v>
      </c>
      <c r="N56" s="70" t="s">
        <v>163</v>
      </c>
      <c r="O56" s="53"/>
      <c r="P56" s="70" t="s">
        <v>163</v>
      </c>
      <c r="Q56" s="53"/>
      <c r="R56" s="70" t="s">
        <v>163</v>
      </c>
      <c r="S56" s="53"/>
      <c r="T56" s="70" t="s">
        <v>163</v>
      </c>
      <c r="U56" s="53"/>
      <c r="V56" s="70" t="s">
        <v>163</v>
      </c>
      <c r="W56" s="53"/>
      <c r="X56" s="70" t="s">
        <v>163</v>
      </c>
      <c r="Y56" s="53"/>
      <c r="Z56" s="72">
        <v>4</v>
      </c>
      <c r="AA56" s="62">
        <f>SUM(G56+I56+K56+M56+O56+Q56+S56+U56+W56+Y56)</f>
        <v>10</v>
      </c>
      <c r="AB56" s="62">
        <v>8</v>
      </c>
      <c r="AC56" s="21"/>
      <c r="AD56" s="21"/>
      <c r="AE56" s="21"/>
      <c r="AF56" s="21"/>
      <c r="AG56" s="21"/>
      <c r="AH56" s="21"/>
    </row>
    <row r="57" spans="2:34" ht="13.5" customHeight="1" thickBot="1">
      <c r="B57" s="77"/>
      <c r="C57" s="79"/>
      <c r="D57" s="81"/>
      <c r="E57" s="81"/>
      <c r="F57" s="75"/>
      <c r="G57" s="52"/>
      <c r="H57" s="71"/>
      <c r="I57" s="52"/>
      <c r="J57" s="71"/>
      <c r="K57" s="52"/>
      <c r="L57" s="71"/>
      <c r="M57" s="52" t="s">
        <v>169</v>
      </c>
      <c r="N57" s="71"/>
      <c r="O57" s="52"/>
      <c r="P57" s="71"/>
      <c r="Q57" s="52"/>
      <c r="R57" s="71"/>
      <c r="S57" s="52"/>
      <c r="T57" s="71"/>
      <c r="U57" s="52"/>
      <c r="V57" s="71"/>
      <c r="W57" s="52"/>
      <c r="X57" s="71"/>
      <c r="Y57" s="52"/>
      <c r="Z57" s="73"/>
      <c r="AA57" s="63"/>
      <c r="AB57" s="63"/>
      <c r="AC57" s="21"/>
      <c r="AD57" s="21"/>
      <c r="AE57" s="21"/>
      <c r="AF57" s="21"/>
      <c r="AG57" s="21"/>
      <c r="AH57" s="21"/>
    </row>
    <row r="58" spans="2:34" ht="13.5" customHeight="1" thickTop="1">
      <c r="B58" s="76">
        <v>26</v>
      </c>
      <c r="C58" s="78" t="str">
        <f>VLOOKUP(B58,'пр.взв'!B57:E62,2,FALSE)</f>
        <v>Морозов Артем Сергеевич</v>
      </c>
      <c r="D58" s="80" t="str">
        <f>VLOOKUP(B58,'пр.взв'!B57:F112,3,FALSE)</f>
        <v>16.03.1995, кмс</v>
      </c>
      <c r="E58" s="82" t="str">
        <f>VLOOKUP(B58,'пр.взв'!B57:G112,4,FALSE)</f>
        <v>ЦФО, Рязанская область, ПО</v>
      </c>
      <c r="F58" s="74">
        <v>25</v>
      </c>
      <c r="G58" s="53">
        <v>2</v>
      </c>
      <c r="H58" s="70">
        <v>28</v>
      </c>
      <c r="I58" s="53">
        <v>1</v>
      </c>
      <c r="J58" s="70">
        <v>24</v>
      </c>
      <c r="K58" s="53">
        <v>3</v>
      </c>
      <c r="L58" s="70" t="s">
        <v>163</v>
      </c>
      <c r="M58" s="53"/>
      <c r="N58" s="70" t="s">
        <v>163</v>
      </c>
      <c r="O58" s="53"/>
      <c r="P58" s="70" t="s">
        <v>163</v>
      </c>
      <c r="Q58" s="53"/>
      <c r="R58" s="70" t="s">
        <v>163</v>
      </c>
      <c r="S58" s="53"/>
      <c r="T58" s="70" t="s">
        <v>163</v>
      </c>
      <c r="U58" s="53"/>
      <c r="V58" s="70" t="s">
        <v>163</v>
      </c>
      <c r="W58" s="53"/>
      <c r="X58" s="70" t="s">
        <v>163</v>
      </c>
      <c r="Y58" s="53"/>
      <c r="Z58" s="72">
        <v>3</v>
      </c>
      <c r="AA58" s="62">
        <f>SUM(G58+I58+K58+M58+O58+Q58+S58+U58+W58+Y58)</f>
        <v>6</v>
      </c>
      <c r="AB58" s="62">
        <v>10</v>
      </c>
      <c r="AC58" s="21"/>
      <c r="AD58" s="21"/>
      <c r="AE58" s="21"/>
      <c r="AF58" s="21"/>
      <c r="AG58" s="21"/>
      <c r="AH58" s="21"/>
    </row>
    <row r="59" spans="2:34" ht="13.5" customHeight="1" thickBot="1">
      <c r="B59" s="77"/>
      <c r="C59" s="79"/>
      <c r="D59" s="81"/>
      <c r="E59" s="83"/>
      <c r="F59" s="75"/>
      <c r="G59" s="52"/>
      <c r="H59" s="71"/>
      <c r="I59" s="52"/>
      <c r="J59" s="71"/>
      <c r="K59" s="52"/>
      <c r="L59" s="71"/>
      <c r="M59" s="52"/>
      <c r="N59" s="71"/>
      <c r="O59" s="52"/>
      <c r="P59" s="71"/>
      <c r="Q59" s="52"/>
      <c r="R59" s="71"/>
      <c r="S59" s="52"/>
      <c r="T59" s="71"/>
      <c r="U59" s="52"/>
      <c r="V59" s="71"/>
      <c r="W59" s="52"/>
      <c r="X59" s="71"/>
      <c r="Y59" s="52"/>
      <c r="Z59" s="73"/>
      <c r="AA59" s="63"/>
      <c r="AB59" s="63"/>
      <c r="AC59" s="21"/>
      <c r="AD59" s="21"/>
      <c r="AE59" s="21"/>
      <c r="AF59" s="21"/>
      <c r="AG59" s="21"/>
      <c r="AH59" s="21"/>
    </row>
    <row r="60" spans="2:34" ht="13.5" customHeight="1" thickTop="1">
      <c r="B60" s="76">
        <v>27</v>
      </c>
      <c r="C60" s="78" t="str">
        <f>VLOOKUP(B60,'пр.взв'!B57:E62,2,FALSE)</f>
        <v>Филиппов Павел Игоревич</v>
      </c>
      <c r="D60" s="80" t="str">
        <f>VLOOKUP(B60,'пр.взв'!B57:F114,3,FALSE)</f>
        <v>03.04.1994, 1р</v>
      </c>
      <c r="E60" s="80" t="str">
        <f>VLOOKUP(B60,'пр.взв'!B57:G114,4,FALSE)</f>
        <v>ЦФО, Тульская, Тула, Л</v>
      </c>
      <c r="F60" s="74">
        <v>28</v>
      </c>
      <c r="G60" s="53">
        <v>3</v>
      </c>
      <c r="H60" s="70">
        <v>24</v>
      </c>
      <c r="I60" s="53">
        <v>3</v>
      </c>
      <c r="J60" s="70" t="s">
        <v>163</v>
      </c>
      <c r="K60" s="53"/>
      <c r="L60" s="70" t="s">
        <v>163</v>
      </c>
      <c r="M60" s="53"/>
      <c r="N60" s="70" t="s">
        <v>163</v>
      </c>
      <c r="O60" s="53"/>
      <c r="P60" s="70" t="s">
        <v>163</v>
      </c>
      <c r="Q60" s="53"/>
      <c r="R60" s="70" t="s">
        <v>163</v>
      </c>
      <c r="S60" s="53"/>
      <c r="T60" s="70" t="s">
        <v>163</v>
      </c>
      <c r="U60" s="53"/>
      <c r="V60" s="70" t="s">
        <v>163</v>
      </c>
      <c r="W60" s="53"/>
      <c r="X60" s="70" t="s">
        <v>163</v>
      </c>
      <c r="Y60" s="53"/>
      <c r="Z60" s="72">
        <v>2</v>
      </c>
      <c r="AA60" s="62">
        <f>SUM(G60+I60+K60+M60+O60+Q60+S60+U60+W60+Y60)</f>
        <v>6</v>
      </c>
      <c r="AB60" s="62">
        <v>23</v>
      </c>
      <c r="AC60" s="21"/>
      <c r="AD60" s="21"/>
      <c r="AE60" s="21"/>
      <c r="AF60" s="21"/>
      <c r="AG60" s="21"/>
      <c r="AH60" s="21"/>
    </row>
    <row r="61" spans="2:34" ht="13.5" customHeight="1" thickBot="1">
      <c r="B61" s="77"/>
      <c r="C61" s="79"/>
      <c r="D61" s="81"/>
      <c r="E61" s="81"/>
      <c r="F61" s="75"/>
      <c r="G61" s="52"/>
      <c r="H61" s="71"/>
      <c r="I61" s="52"/>
      <c r="J61" s="71"/>
      <c r="K61" s="52"/>
      <c r="L61" s="71"/>
      <c r="M61" s="52"/>
      <c r="N61" s="71"/>
      <c r="O61" s="52"/>
      <c r="P61" s="71"/>
      <c r="Q61" s="52"/>
      <c r="R61" s="71"/>
      <c r="S61" s="52"/>
      <c r="T61" s="71"/>
      <c r="U61" s="52"/>
      <c r="V61" s="71"/>
      <c r="W61" s="52"/>
      <c r="X61" s="71"/>
      <c r="Y61" s="52"/>
      <c r="Z61" s="73"/>
      <c r="AA61" s="63"/>
      <c r="AB61" s="63"/>
      <c r="AC61" s="21"/>
      <c r="AD61" s="21"/>
      <c r="AE61" s="21"/>
      <c r="AF61" s="21"/>
      <c r="AG61" s="21"/>
      <c r="AH61" s="21"/>
    </row>
    <row r="62" spans="2:40" ht="13.5" customHeight="1" thickTop="1">
      <c r="B62" s="76">
        <v>28</v>
      </c>
      <c r="C62" s="78" t="str">
        <f>VLOOKUP(B62,'пр.взв'!B59:E62,2,FALSE)</f>
        <v>Шамрай Сергей Сергеевич</v>
      </c>
      <c r="D62" s="80" t="str">
        <f>VLOOKUP(B62,'пр.взв'!B59:F116,3,FALSE)</f>
        <v>17.07.1994, 1р</v>
      </c>
      <c r="E62" s="82" t="str">
        <f>VLOOKUP(B62,'пр.взв'!B59:G116,4,FALSE)</f>
        <v>ЮФО, Краснодарский край, г.Выселки, МО</v>
      </c>
      <c r="F62" s="74">
        <v>27</v>
      </c>
      <c r="G62" s="53">
        <v>1</v>
      </c>
      <c r="H62" s="70">
        <v>26</v>
      </c>
      <c r="I62" s="53">
        <v>3</v>
      </c>
      <c r="J62" s="70">
        <v>25</v>
      </c>
      <c r="K62" s="53">
        <v>3</v>
      </c>
      <c r="L62" s="70" t="s">
        <v>163</v>
      </c>
      <c r="M62" s="53"/>
      <c r="N62" s="70" t="s">
        <v>163</v>
      </c>
      <c r="O62" s="53"/>
      <c r="P62" s="70" t="s">
        <v>163</v>
      </c>
      <c r="Q62" s="53"/>
      <c r="R62" s="70" t="s">
        <v>163</v>
      </c>
      <c r="S62" s="53"/>
      <c r="T62" s="70" t="s">
        <v>163</v>
      </c>
      <c r="U62" s="53"/>
      <c r="V62" s="70" t="s">
        <v>163</v>
      </c>
      <c r="W62" s="53"/>
      <c r="X62" s="70" t="s">
        <v>163</v>
      </c>
      <c r="Y62" s="53"/>
      <c r="Z62" s="72">
        <v>3</v>
      </c>
      <c r="AA62" s="62">
        <f>SUM(G62+I62+K62+M62+O62+Q62+S62+U62+W62+Y62)</f>
        <v>7</v>
      </c>
      <c r="AB62" s="62">
        <v>12</v>
      </c>
      <c r="AC62" s="21"/>
      <c r="AD62" s="21"/>
      <c r="AE62" s="21"/>
      <c r="AF62" s="21"/>
      <c r="AG62" s="21"/>
      <c r="AH62" s="48"/>
      <c r="AI62" s="49"/>
      <c r="AJ62" s="49"/>
      <c r="AK62" s="49"/>
      <c r="AL62" s="49"/>
      <c r="AM62" s="49"/>
      <c r="AN62" s="49"/>
    </row>
    <row r="63" spans="2:40" ht="13.5" customHeight="1" thickBot="1">
      <c r="B63" s="77"/>
      <c r="C63" s="79"/>
      <c r="D63" s="81"/>
      <c r="E63" s="83"/>
      <c r="F63" s="75"/>
      <c r="G63" s="52"/>
      <c r="H63" s="71"/>
      <c r="I63" s="52"/>
      <c r="J63" s="71"/>
      <c r="K63" s="52"/>
      <c r="L63" s="71"/>
      <c r="M63" s="52"/>
      <c r="N63" s="71"/>
      <c r="O63" s="52"/>
      <c r="P63" s="71"/>
      <c r="Q63" s="52"/>
      <c r="R63" s="71"/>
      <c r="S63" s="52"/>
      <c r="T63" s="71"/>
      <c r="U63" s="52"/>
      <c r="V63" s="71"/>
      <c r="W63" s="52"/>
      <c r="X63" s="71"/>
      <c r="Y63" s="52"/>
      <c r="Z63" s="73"/>
      <c r="AA63" s="63"/>
      <c r="AB63" s="63"/>
      <c r="AC63" s="21"/>
      <c r="AD63" s="21"/>
      <c r="AE63" s="21"/>
      <c r="AF63" s="21"/>
      <c r="AG63" s="21"/>
      <c r="AH63" s="64"/>
      <c r="AI63" s="64"/>
      <c r="AJ63" s="65"/>
      <c r="AK63" s="65"/>
      <c r="AL63" s="69"/>
      <c r="AM63" s="69"/>
      <c r="AN63" s="49"/>
    </row>
    <row r="64" spans="2:34" ht="7.5" customHeight="1" thickTop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21" customHeight="1">
      <c r="B65" s="27" t="str">
        <f>HYPERLINK('[1]реквизиты'!$A$6)</f>
        <v>Гл. судья, судья МК</v>
      </c>
      <c r="C65" s="31"/>
      <c r="D65" s="31"/>
      <c r="E65" s="32"/>
      <c r="F65" s="33"/>
      <c r="N65" s="34" t="str">
        <f>HYPERLINK('[1]реквизиты'!$G$6)</f>
        <v>В.И.Зотов</v>
      </c>
      <c r="O65" s="32"/>
      <c r="P65" s="32"/>
      <c r="Q65" s="32"/>
      <c r="R65" s="38"/>
      <c r="S65" s="35"/>
      <c r="T65" s="38"/>
      <c r="U65" s="35"/>
      <c r="V65" s="38"/>
      <c r="W65" s="36" t="str">
        <f>HYPERLINK('[1]реквизиты'!$G$7)</f>
        <v>/Энгельс/</v>
      </c>
      <c r="X65" s="38"/>
      <c r="Y65" s="35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25.5" customHeight="1">
      <c r="B66" s="39" t="str">
        <f>HYPERLINK('[1]реквизиты'!$A$8)</f>
        <v>Гл. секретарь, судья РК</v>
      </c>
      <c r="C66" s="31"/>
      <c r="D66" s="50"/>
      <c r="E66" s="40"/>
      <c r="F66" s="41"/>
      <c r="G66" s="7"/>
      <c r="H66" s="7"/>
      <c r="I66" s="7"/>
      <c r="J66" s="7"/>
      <c r="K66" s="7"/>
      <c r="L66" s="7"/>
      <c r="M66" s="7"/>
      <c r="N66" s="34" t="str">
        <f>HYPERLINK('[1]реквизиты'!$G$8)</f>
        <v>С.Г.Пчелов</v>
      </c>
      <c r="O66" s="32"/>
      <c r="P66" s="32"/>
      <c r="Q66" s="32"/>
      <c r="R66" s="38"/>
      <c r="S66" s="35"/>
      <c r="T66" s="38"/>
      <c r="U66" s="35"/>
      <c r="V66" s="38"/>
      <c r="W66" s="36" t="str">
        <f>HYPERLINK('[1]реквизиты'!$G$9)</f>
        <v>/Чебоксары/</v>
      </c>
      <c r="X66" s="38"/>
      <c r="Y66" s="35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25.5" customHeight="1">
      <c r="B67" s="6"/>
      <c r="C67" s="6"/>
      <c r="D67" s="28"/>
      <c r="E67" s="3"/>
      <c r="F67" s="29"/>
      <c r="G67" s="1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4:34" ht="10.5" customHeight="1"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30"/>
      <c r="C69" s="30"/>
      <c r="D69" s="30"/>
      <c r="E69" s="10"/>
      <c r="F69" s="10"/>
      <c r="H69" s="1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31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</sheetData>
  <sheetProtection/>
  <mergeCells count="507">
    <mergeCell ref="X62:X63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B36:B37"/>
    <mergeCell ref="C36:C37"/>
    <mergeCell ref="D36:D37"/>
    <mergeCell ref="F36:F37"/>
    <mergeCell ref="P36:P37"/>
    <mergeCell ref="R36:R37"/>
    <mergeCell ref="AA36:AA37"/>
    <mergeCell ref="P33:P34"/>
    <mergeCell ref="R33:R34"/>
    <mergeCell ref="T33:T34"/>
    <mergeCell ref="X33:X34"/>
    <mergeCell ref="X38:X39"/>
    <mergeCell ref="Z33:Z34"/>
    <mergeCell ref="AA33:AA34"/>
    <mergeCell ref="T36:T37"/>
    <mergeCell ref="V36:V37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7:V8"/>
    <mergeCell ref="X7:X8"/>
    <mergeCell ref="V5:W5"/>
    <mergeCell ref="X5:Y5"/>
    <mergeCell ref="Z52:Z53"/>
    <mergeCell ref="T40:T41"/>
    <mergeCell ref="Z40:Z41"/>
    <mergeCell ref="T44:T45"/>
    <mergeCell ref="Z44:Z45"/>
    <mergeCell ref="T48:T49"/>
    <mergeCell ref="B4:B5"/>
    <mergeCell ref="C4:C5"/>
    <mergeCell ref="F5:G5"/>
    <mergeCell ref="H5:I5"/>
    <mergeCell ref="F4:Y4"/>
    <mergeCell ref="P5:Q5"/>
    <mergeCell ref="R5:S5"/>
    <mergeCell ref="N5:O5"/>
    <mergeCell ref="L5:M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1:AA32"/>
    <mergeCell ref="AA40:AA41"/>
    <mergeCell ref="T38:T39"/>
    <mergeCell ref="Z38:Z39"/>
    <mergeCell ref="AA38:AA39"/>
    <mergeCell ref="V40:V41"/>
    <mergeCell ref="X40:X41"/>
    <mergeCell ref="AA44:AA45"/>
    <mergeCell ref="T42:T43"/>
    <mergeCell ref="Z42:Z43"/>
    <mergeCell ref="AA42:AA43"/>
    <mergeCell ref="X42:X43"/>
    <mergeCell ref="X44:X45"/>
    <mergeCell ref="V44:V45"/>
    <mergeCell ref="V42:V43"/>
    <mergeCell ref="AA48:AA49"/>
    <mergeCell ref="T46:T47"/>
    <mergeCell ref="Z46:Z47"/>
    <mergeCell ref="AA46:AA47"/>
    <mergeCell ref="X46:X47"/>
    <mergeCell ref="X48:X49"/>
    <mergeCell ref="Z48:Z49"/>
    <mergeCell ref="V46:V47"/>
    <mergeCell ref="T56:T57"/>
    <mergeCell ref="AA52:AA53"/>
    <mergeCell ref="T50:T51"/>
    <mergeCell ref="Z50:Z51"/>
    <mergeCell ref="AA50:AA51"/>
    <mergeCell ref="X50:X51"/>
    <mergeCell ref="X52:X53"/>
    <mergeCell ref="Z56:Z57"/>
    <mergeCell ref="AA56:AA57"/>
    <mergeCell ref="T54:T55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T31:T32"/>
    <mergeCell ref="Z54:Z55"/>
    <mergeCell ref="AA54:AA55"/>
    <mergeCell ref="X56:X57"/>
    <mergeCell ref="D7:D8"/>
    <mergeCell ref="E7:E8"/>
    <mergeCell ref="D9:D10"/>
    <mergeCell ref="E9:E10"/>
    <mergeCell ref="E17:E18"/>
    <mergeCell ref="E19:E20"/>
    <mergeCell ref="E44:E45"/>
    <mergeCell ref="R29:R3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8:B39"/>
    <mergeCell ref="E29:E30"/>
    <mergeCell ref="C38:C39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B29:B30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L63:AM63"/>
    <mergeCell ref="L36:L37"/>
    <mergeCell ref="N36:N37"/>
    <mergeCell ref="T62:T63"/>
    <mergeCell ref="Z62:Z63"/>
    <mergeCell ref="AA62:AA63"/>
    <mergeCell ref="P54:P55"/>
    <mergeCell ref="V56:V57"/>
    <mergeCell ref="AB36:AB37"/>
    <mergeCell ref="AB38:AB39"/>
    <mergeCell ref="AB11:AB12"/>
    <mergeCell ref="AB13:AB14"/>
    <mergeCell ref="AB15:AB16"/>
    <mergeCell ref="AB17:AB18"/>
    <mergeCell ref="AH63:AI63"/>
    <mergeCell ref="AJ63:AK63"/>
    <mergeCell ref="B35:AB35"/>
    <mergeCell ref="AB27:AB28"/>
    <mergeCell ref="AB29:AB30"/>
    <mergeCell ref="AB31:AB32"/>
    <mergeCell ref="AB25:AB26"/>
    <mergeCell ref="AB58:AB59"/>
    <mergeCell ref="AB44:AB45"/>
    <mergeCell ref="AB46:AB47"/>
    <mergeCell ref="AB48:AB49"/>
    <mergeCell ref="AB50:AB51"/>
    <mergeCell ref="AB40:AB41"/>
    <mergeCell ref="AB42:AB43"/>
    <mergeCell ref="B6:AB6"/>
    <mergeCell ref="AB60:AB61"/>
    <mergeCell ref="AB62:AB63"/>
    <mergeCell ref="AB52:AB53"/>
    <mergeCell ref="AB54:AB55"/>
    <mergeCell ref="AB56:AB57"/>
    <mergeCell ref="AB33:AB34"/>
    <mergeCell ref="AB19:AB20"/>
    <mergeCell ref="AB21:AB22"/>
    <mergeCell ref="AB23:AB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83"/>
  <sheetViews>
    <sheetView zoomScalePageLayoutView="0" workbookViewId="0" topLeftCell="A13">
      <selection activeCell="I43" sqref="I4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42</v>
      </c>
      <c r="B1" s="152"/>
      <c r="C1" s="152"/>
      <c r="D1" s="152"/>
      <c r="E1" s="152"/>
      <c r="F1" s="152"/>
      <c r="G1" s="152"/>
    </row>
    <row r="2" spans="1:10" ht="24" customHeight="1">
      <c r="A2" s="142" t="str">
        <f>HYPERLINK('[1]реквизиты'!$A$2)</f>
        <v>Первенство России по борьбе самбо, среди юношей 1994-1995гг.р.</v>
      </c>
      <c r="B2" s="143"/>
      <c r="C2" s="143"/>
      <c r="D2" s="143"/>
      <c r="E2" s="143"/>
      <c r="F2" s="143"/>
      <c r="G2" s="143"/>
      <c r="H2" s="4"/>
      <c r="I2" s="4"/>
      <c r="J2" s="4"/>
    </row>
    <row r="3" spans="1:7" ht="15" customHeight="1">
      <c r="A3" s="144" t="str">
        <f>HYPERLINK('[1]реквизиты'!$A$3)</f>
        <v>25-29 октября 2010г.  г. Отрадный</v>
      </c>
      <c r="B3" s="144"/>
      <c r="C3" s="144"/>
      <c r="D3" s="144"/>
      <c r="E3" s="144"/>
      <c r="F3" s="144"/>
      <c r="G3" s="144"/>
    </row>
    <row r="4" ht="12.75">
      <c r="D4" s="30" t="s">
        <v>151</v>
      </c>
    </row>
    <row r="5" spans="1:7" ht="12.75">
      <c r="A5" s="135" t="s">
        <v>0</v>
      </c>
      <c r="B5" s="145" t="s">
        <v>4</v>
      </c>
      <c r="C5" s="135" t="s">
        <v>1</v>
      </c>
      <c r="D5" s="135" t="s">
        <v>2</v>
      </c>
      <c r="E5" s="135" t="s">
        <v>22</v>
      </c>
      <c r="F5" s="135" t="s">
        <v>7</v>
      </c>
      <c r="G5" s="135" t="s">
        <v>8</v>
      </c>
    </row>
    <row r="6" spans="1:7" ht="12.75">
      <c r="A6" s="135"/>
      <c r="B6" s="135"/>
      <c r="C6" s="135"/>
      <c r="D6" s="135"/>
      <c r="E6" s="135"/>
      <c r="F6" s="135"/>
      <c r="G6" s="135"/>
    </row>
    <row r="7" spans="1:7" ht="12.75">
      <c r="A7" s="136" t="s">
        <v>9</v>
      </c>
      <c r="B7" s="137">
        <v>1</v>
      </c>
      <c r="C7" s="134" t="s">
        <v>139</v>
      </c>
      <c r="D7" s="135" t="s">
        <v>140</v>
      </c>
      <c r="E7" s="139" t="s">
        <v>138</v>
      </c>
      <c r="F7" s="140"/>
      <c r="G7" s="133" t="s">
        <v>141</v>
      </c>
    </row>
    <row r="8" spans="1:7" ht="12.75">
      <c r="A8" s="136"/>
      <c r="B8" s="138"/>
      <c r="C8" s="134"/>
      <c r="D8" s="135"/>
      <c r="E8" s="139"/>
      <c r="F8" s="140"/>
      <c r="G8" s="133"/>
    </row>
    <row r="9" spans="1:7" ht="12.75" customHeight="1">
      <c r="A9" s="136" t="s">
        <v>10</v>
      </c>
      <c r="B9" s="137">
        <v>2</v>
      </c>
      <c r="C9" s="134" t="s">
        <v>75</v>
      </c>
      <c r="D9" s="135" t="s">
        <v>76</v>
      </c>
      <c r="E9" s="139" t="s">
        <v>77</v>
      </c>
      <c r="F9" s="140"/>
      <c r="G9" s="133" t="s">
        <v>78</v>
      </c>
    </row>
    <row r="10" spans="1:7" ht="12.75" customHeight="1">
      <c r="A10" s="136"/>
      <c r="B10" s="138"/>
      <c r="C10" s="134"/>
      <c r="D10" s="135"/>
      <c r="E10" s="139"/>
      <c r="F10" s="140"/>
      <c r="G10" s="133"/>
    </row>
    <row r="11" spans="1:7" ht="12.75" customHeight="1">
      <c r="A11" s="136" t="s">
        <v>11</v>
      </c>
      <c r="B11" s="137">
        <v>3</v>
      </c>
      <c r="C11" s="134" t="s">
        <v>147</v>
      </c>
      <c r="D11" s="135" t="s">
        <v>155</v>
      </c>
      <c r="E11" s="139" t="s">
        <v>152</v>
      </c>
      <c r="F11" s="140"/>
      <c r="G11" s="133" t="s">
        <v>154</v>
      </c>
    </row>
    <row r="12" spans="1:7" ht="12.75" customHeight="1">
      <c r="A12" s="136"/>
      <c r="B12" s="138"/>
      <c r="C12" s="134"/>
      <c r="D12" s="135"/>
      <c r="E12" s="139"/>
      <c r="F12" s="140"/>
      <c r="G12" s="133"/>
    </row>
    <row r="13" spans="1:7" ht="12.75" customHeight="1">
      <c r="A13" s="136" t="s">
        <v>12</v>
      </c>
      <c r="B13" s="137">
        <v>4</v>
      </c>
      <c r="C13" s="134" t="s">
        <v>63</v>
      </c>
      <c r="D13" s="135" t="s">
        <v>64</v>
      </c>
      <c r="E13" s="139" t="s">
        <v>65</v>
      </c>
      <c r="F13" s="140"/>
      <c r="G13" s="133" t="s">
        <v>66</v>
      </c>
    </row>
    <row r="14" spans="1:7" ht="12.75" customHeight="1">
      <c r="A14" s="136"/>
      <c r="B14" s="138"/>
      <c r="C14" s="134"/>
      <c r="D14" s="135"/>
      <c r="E14" s="139"/>
      <c r="F14" s="140"/>
      <c r="G14" s="133"/>
    </row>
    <row r="15" spans="1:7" ht="12.75" customHeight="1">
      <c r="A15" s="136" t="s">
        <v>13</v>
      </c>
      <c r="B15" s="137">
        <v>5</v>
      </c>
      <c r="C15" s="134" t="s">
        <v>94</v>
      </c>
      <c r="D15" s="135" t="s">
        <v>95</v>
      </c>
      <c r="E15" s="139" t="s">
        <v>92</v>
      </c>
      <c r="F15" s="140"/>
      <c r="G15" s="133" t="s">
        <v>96</v>
      </c>
    </row>
    <row r="16" spans="1:7" ht="12.75" customHeight="1">
      <c r="A16" s="136"/>
      <c r="B16" s="138"/>
      <c r="C16" s="134"/>
      <c r="D16" s="135"/>
      <c r="E16" s="139"/>
      <c r="F16" s="140"/>
      <c r="G16" s="133"/>
    </row>
    <row r="17" spans="1:7" ht="12.75" customHeight="1">
      <c r="A17" s="136" t="s">
        <v>14</v>
      </c>
      <c r="B17" s="137">
        <v>6</v>
      </c>
      <c r="C17" s="134" t="s">
        <v>101</v>
      </c>
      <c r="D17" s="135" t="s">
        <v>102</v>
      </c>
      <c r="E17" s="139" t="s">
        <v>148</v>
      </c>
      <c r="F17" s="140"/>
      <c r="G17" s="133" t="s">
        <v>103</v>
      </c>
    </row>
    <row r="18" spans="1:7" ht="12.75" customHeight="1">
      <c r="A18" s="136"/>
      <c r="B18" s="138"/>
      <c r="C18" s="134"/>
      <c r="D18" s="135"/>
      <c r="E18" s="139"/>
      <c r="F18" s="140"/>
      <c r="G18" s="133"/>
    </row>
    <row r="19" spans="1:7" ht="12.75" customHeight="1">
      <c r="A19" s="136" t="s">
        <v>15</v>
      </c>
      <c r="B19" s="137">
        <v>7</v>
      </c>
      <c r="C19" s="134" t="s">
        <v>58</v>
      </c>
      <c r="D19" s="135" t="s">
        <v>59</v>
      </c>
      <c r="E19" s="139" t="s">
        <v>60</v>
      </c>
      <c r="F19" s="140" t="s">
        <v>61</v>
      </c>
      <c r="G19" s="133" t="s">
        <v>62</v>
      </c>
    </row>
    <row r="20" spans="1:7" ht="12.75" customHeight="1">
      <c r="A20" s="136"/>
      <c r="B20" s="138"/>
      <c r="C20" s="134"/>
      <c r="D20" s="135"/>
      <c r="E20" s="139"/>
      <c r="F20" s="140"/>
      <c r="G20" s="133"/>
    </row>
    <row r="21" spans="1:7" ht="12.75" customHeight="1">
      <c r="A21" s="136" t="s">
        <v>16</v>
      </c>
      <c r="B21" s="137">
        <v>8</v>
      </c>
      <c r="C21" s="134" t="s">
        <v>111</v>
      </c>
      <c r="D21" s="141" t="s">
        <v>112</v>
      </c>
      <c r="E21" s="139" t="s">
        <v>113</v>
      </c>
      <c r="F21" s="140"/>
      <c r="G21" s="133" t="s">
        <v>114</v>
      </c>
    </row>
    <row r="22" spans="1:7" ht="12.75" customHeight="1">
      <c r="A22" s="136"/>
      <c r="B22" s="138"/>
      <c r="C22" s="134"/>
      <c r="D22" s="135"/>
      <c r="E22" s="139"/>
      <c r="F22" s="140"/>
      <c r="G22" s="133"/>
    </row>
    <row r="23" spans="1:7" ht="12.75" customHeight="1">
      <c r="A23" s="136" t="s">
        <v>17</v>
      </c>
      <c r="B23" s="137">
        <v>9</v>
      </c>
      <c r="C23" s="134" t="s">
        <v>130</v>
      </c>
      <c r="D23" s="135" t="s">
        <v>131</v>
      </c>
      <c r="E23" s="139" t="s">
        <v>132</v>
      </c>
      <c r="F23" s="140"/>
      <c r="G23" s="133" t="s">
        <v>133</v>
      </c>
    </row>
    <row r="24" spans="1:7" ht="12.75" customHeight="1">
      <c r="A24" s="136"/>
      <c r="B24" s="138"/>
      <c r="C24" s="134"/>
      <c r="D24" s="135"/>
      <c r="E24" s="139"/>
      <c r="F24" s="140"/>
      <c r="G24" s="133"/>
    </row>
    <row r="25" spans="1:7" ht="12.75" customHeight="1">
      <c r="A25" s="136" t="s">
        <v>18</v>
      </c>
      <c r="B25" s="137">
        <v>10</v>
      </c>
      <c r="C25" s="134" t="s">
        <v>104</v>
      </c>
      <c r="D25" s="135" t="s">
        <v>105</v>
      </c>
      <c r="E25" s="139" t="s">
        <v>153</v>
      </c>
      <c r="F25" s="140"/>
      <c r="G25" s="133" t="s">
        <v>106</v>
      </c>
    </row>
    <row r="26" spans="1:7" ht="12.75" customHeight="1">
      <c r="A26" s="136"/>
      <c r="B26" s="138"/>
      <c r="C26" s="134"/>
      <c r="D26" s="135"/>
      <c r="E26" s="139"/>
      <c r="F26" s="140"/>
      <c r="G26" s="133"/>
    </row>
    <row r="27" spans="1:7" ht="12.75" customHeight="1">
      <c r="A27" s="136" t="s">
        <v>19</v>
      </c>
      <c r="B27" s="137">
        <v>11</v>
      </c>
      <c r="C27" s="134" t="s">
        <v>46</v>
      </c>
      <c r="D27" s="135" t="s">
        <v>47</v>
      </c>
      <c r="E27" s="139" t="s">
        <v>48</v>
      </c>
      <c r="F27" s="140"/>
      <c r="G27" s="133" t="s">
        <v>49</v>
      </c>
    </row>
    <row r="28" spans="1:7" ht="12.75" customHeight="1">
      <c r="A28" s="136"/>
      <c r="B28" s="138"/>
      <c r="C28" s="134"/>
      <c r="D28" s="135"/>
      <c r="E28" s="139"/>
      <c r="F28" s="140"/>
      <c r="G28" s="133"/>
    </row>
    <row r="29" spans="1:7" ht="12.75">
      <c r="A29" s="136" t="s">
        <v>20</v>
      </c>
      <c r="B29" s="137">
        <v>12</v>
      </c>
      <c r="C29" s="134" t="s">
        <v>144</v>
      </c>
      <c r="D29" s="135" t="s">
        <v>145</v>
      </c>
      <c r="E29" s="135" t="s">
        <v>92</v>
      </c>
      <c r="F29" s="55"/>
      <c r="G29" s="133" t="s">
        <v>146</v>
      </c>
    </row>
    <row r="30" spans="1:7" ht="12.75">
      <c r="A30" s="136"/>
      <c r="B30" s="138"/>
      <c r="C30" s="134"/>
      <c r="D30" s="135"/>
      <c r="E30" s="135"/>
      <c r="F30" s="55"/>
      <c r="G30" s="133"/>
    </row>
    <row r="31" spans="1:7" ht="12.75">
      <c r="A31" s="136" t="s">
        <v>23</v>
      </c>
      <c r="B31" s="137">
        <v>13</v>
      </c>
      <c r="C31" s="134" t="s">
        <v>54</v>
      </c>
      <c r="D31" s="135" t="s">
        <v>55</v>
      </c>
      <c r="E31" s="139" t="s">
        <v>56</v>
      </c>
      <c r="F31" s="140"/>
      <c r="G31" s="133" t="s">
        <v>57</v>
      </c>
    </row>
    <row r="32" spans="1:7" ht="12.75">
      <c r="A32" s="136"/>
      <c r="B32" s="138"/>
      <c r="C32" s="134"/>
      <c r="D32" s="135"/>
      <c r="E32" s="139"/>
      <c r="F32" s="140"/>
      <c r="G32" s="133"/>
    </row>
    <row r="33" spans="1:7" ht="12.75">
      <c r="A33" s="136" t="s">
        <v>24</v>
      </c>
      <c r="B33" s="137">
        <v>14</v>
      </c>
      <c r="C33" s="134" t="s">
        <v>126</v>
      </c>
      <c r="D33" s="135" t="s">
        <v>127</v>
      </c>
      <c r="E33" s="139" t="s">
        <v>128</v>
      </c>
      <c r="F33" s="140"/>
      <c r="G33" s="133" t="s">
        <v>129</v>
      </c>
    </row>
    <row r="34" spans="1:7" ht="12.75">
      <c r="A34" s="136"/>
      <c r="B34" s="138"/>
      <c r="C34" s="134"/>
      <c r="D34" s="135"/>
      <c r="E34" s="139"/>
      <c r="F34" s="140"/>
      <c r="G34" s="133"/>
    </row>
    <row r="35" spans="1:7" ht="12.75">
      <c r="A35" s="136" t="s">
        <v>25</v>
      </c>
      <c r="B35" s="137">
        <v>15</v>
      </c>
      <c r="C35" s="134" t="s">
        <v>71</v>
      </c>
      <c r="D35" s="135" t="s">
        <v>72</v>
      </c>
      <c r="E35" s="139" t="s">
        <v>73</v>
      </c>
      <c r="F35" s="140"/>
      <c r="G35" s="133" t="s">
        <v>74</v>
      </c>
    </row>
    <row r="36" spans="1:7" ht="12.75">
      <c r="A36" s="136"/>
      <c r="B36" s="138"/>
      <c r="C36" s="134"/>
      <c r="D36" s="135"/>
      <c r="E36" s="139"/>
      <c r="F36" s="140"/>
      <c r="G36" s="133"/>
    </row>
    <row r="37" spans="1:7" ht="12.75">
      <c r="A37" s="136" t="s">
        <v>26</v>
      </c>
      <c r="B37" s="137">
        <v>16</v>
      </c>
      <c r="C37" s="134" t="s">
        <v>142</v>
      </c>
      <c r="D37" s="135" t="s">
        <v>143</v>
      </c>
      <c r="E37" s="135" t="s">
        <v>92</v>
      </c>
      <c r="F37" s="55"/>
      <c r="G37" s="133" t="s">
        <v>146</v>
      </c>
    </row>
    <row r="38" spans="1:7" ht="12.75">
      <c r="A38" s="136"/>
      <c r="B38" s="138"/>
      <c r="C38" s="134"/>
      <c r="D38" s="135"/>
      <c r="E38" s="135"/>
      <c r="F38" s="55"/>
      <c r="G38" s="133"/>
    </row>
    <row r="39" spans="1:7" ht="12.75">
      <c r="A39" s="136" t="s">
        <v>27</v>
      </c>
      <c r="B39" s="137">
        <v>17</v>
      </c>
      <c r="C39" s="134" t="s">
        <v>122</v>
      </c>
      <c r="D39" s="135" t="s">
        <v>123</v>
      </c>
      <c r="E39" s="139" t="s">
        <v>124</v>
      </c>
      <c r="F39" s="140"/>
      <c r="G39" s="133" t="s">
        <v>125</v>
      </c>
    </row>
    <row r="40" spans="1:7" ht="12.75">
      <c r="A40" s="136"/>
      <c r="B40" s="138"/>
      <c r="C40" s="134"/>
      <c r="D40" s="135"/>
      <c r="E40" s="139"/>
      <c r="F40" s="140"/>
      <c r="G40" s="133"/>
    </row>
    <row r="41" spans="1:7" ht="12.75">
      <c r="A41" s="136" t="s">
        <v>28</v>
      </c>
      <c r="B41" s="137">
        <v>18</v>
      </c>
      <c r="C41" s="134" t="s">
        <v>67</v>
      </c>
      <c r="D41" s="135" t="s">
        <v>68</v>
      </c>
      <c r="E41" s="139" t="s">
        <v>69</v>
      </c>
      <c r="F41" s="140"/>
      <c r="G41" s="133" t="s">
        <v>70</v>
      </c>
    </row>
    <row r="42" spans="1:7" ht="12.75">
      <c r="A42" s="136"/>
      <c r="B42" s="138"/>
      <c r="C42" s="134"/>
      <c r="D42" s="135"/>
      <c r="E42" s="139"/>
      <c r="F42" s="140"/>
      <c r="G42" s="133"/>
    </row>
    <row r="43" spans="1:7" ht="12.75">
      <c r="A43" s="136" t="s">
        <v>29</v>
      </c>
      <c r="B43" s="137">
        <v>19</v>
      </c>
      <c r="C43" s="134" t="s">
        <v>107</v>
      </c>
      <c r="D43" s="135" t="s">
        <v>108</v>
      </c>
      <c r="E43" s="139" t="s">
        <v>109</v>
      </c>
      <c r="F43" s="140"/>
      <c r="G43" s="133" t="s">
        <v>110</v>
      </c>
    </row>
    <row r="44" spans="1:7" ht="12.75">
      <c r="A44" s="136"/>
      <c r="B44" s="138"/>
      <c r="C44" s="134"/>
      <c r="D44" s="135"/>
      <c r="E44" s="139"/>
      <c r="F44" s="140"/>
      <c r="G44" s="133"/>
    </row>
    <row r="45" spans="1:7" ht="12.75">
      <c r="A45" s="136" t="s">
        <v>30</v>
      </c>
      <c r="B45" s="137">
        <v>20</v>
      </c>
      <c r="C45" s="134" t="s">
        <v>79</v>
      </c>
      <c r="D45" s="135" t="s">
        <v>80</v>
      </c>
      <c r="E45" s="139" t="s">
        <v>81</v>
      </c>
      <c r="F45" s="140"/>
      <c r="G45" s="133" t="s">
        <v>82</v>
      </c>
    </row>
    <row r="46" spans="1:7" ht="12.75">
      <c r="A46" s="136"/>
      <c r="B46" s="138"/>
      <c r="C46" s="134"/>
      <c r="D46" s="135"/>
      <c r="E46" s="139"/>
      <c r="F46" s="140"/>
      <c r="G46" s="133"/>
    </row>
    <row r="47" spans="1:7" ht="12.75">
      <c r="A47" s="136" t="s">
        <v>31</v>
      </c>
      <c r="B47" s="137">
        <v>21</v>
      </c>
      <c r="C47" s="134" t="s">
        <v>115</v>
      </c>
      <c r="D47" s="135" t="s">
        <v>149</v>
      </c>
      <c r="E47" s="139" t="s">
        <v>116</v>
      </c>
      <c r="F47" s="140"/>
      <c r="G47" s="133" t="s">
        <v>117</v>
      </c>
    </row>
    <row r="48" spans="1:7" ht="12.75">
      <c r="A48" s="136"/>
      <c r="B48" s="138"/>
      <c r="C48" s="134"/>
      <c r="D48" s="135"/>
      <c r="E48" s="139"/>
      <c r="F48" s="140"/>
      <c r="G48" s="133"/>
    </row>
    <row r="49" spans="1:7" ht="12.75">
      <c r="A49" s="136" t="s">
        <v>32</v>
      </c>
      <c r="B49" s="137">
        <v>22</v>
      </c>
      <c r="C49" s="134" t="s">
        <v>97</v>
      </c>
      <c r="D49" s="141" t="s">
        <v>98</v>
      </c>
      <c r="E49" s="139" t="s">
        <v>99</v>
      </c>
      <c r="F49" s="140"/>
      <c r="G49" s="133" t="s">
        <v>100</v>
      </c>
    </row>
    <row r="50" spans="1:7" ht="12.75">
      <c r="A50" s="136"/>
      <c r="B50" s="138"/>
      <c r="C50" s="134"/>
      <c r="D50" s="135"/>
      <c r="E50" s="139"/>
      <c r="F50" s="140"/>
      <c r="G50" s="133"/>
    </row>
    <row r="51" spans="1:7" ht="12.75">
      <c r="A51" s="136" t="s">
        <v>33</v>
      </c>
      <c r="B51" s="137">
        <v>23</v>
      </c>
      <c r="C51" s="134" t="s">
        <v>164</v>
      </c>
      <c r="D51" s="135" t="s">
        <v>87</v>
      </c>
      <c r="E51" s="139" t="s">
        <v>88</v>
      </c>
      <c r="F51" s="140"/>
      <c r="G51" s="133" t="s">
        <v>89</v>
      </c>
    </row>
    <row r="52" spans="1:7" ht="12.75">
      <c r="A52" s="136"/>
      <c r="B52" s="138"/>
      <c r="C52" s="134"/>
      <c r="D52" s="135"/>
      <c r="E52" s="139"/>
      <c r="F52" s="140"/>
      <c r="G52" s="133"/>
    </row>
    <row r="53" spans="1:7" ht="12.75">
      <c r="A53" s="136" t="s">
        <v>34</v>
      </c>
      <c r="B53" s="137">
        <v>24</v>
      </c>
      <c r="C53" s="134" t="s">
        <v>90</v>
      </c>
      <c r="D53" s="135" t="s">
        <v>91</v>
      </c>
      <c r="E53" s="139" t="s">
        <v>92</v>
      </c>
      <c r="F53" s="140"/>
      <c r="G53" s="133" t="s">
        <v>93</v>
      </c>
    </row>
    <row r="54" spans="1:7" ht="12.75">
      <c r="A54" s="136"/>
      <c r="B54" s="138"/>
      <c r="C54" s="134"/>
      <c r="D54" s="135"/>
      <c r="E54" s="139"/>
      <c r="F54" s="140"/>
      <c r="G54" s="133"/>
    </row>
    <row r="55" spans="1:7" ht="12.75">
      <c r="A55" s="136" t="s">
        <v>35</v>
      </c>
      <c r="B55" s="137">
        <v>25</v>
      </c>
      <c r="C55" s="134" t="s">
        <v>50</v>
      </c>
      <c r="D55" s="135" t="s">
        <v>51</v>
      </c>
      <c r="E55" s="139" t="s">
        <v>52</v>
      </c>
      <c r="F55" s="140"/>
      <c r="G55" s="133" t="s">
        <v>53</v>
      </c>
    </row>
    <row r="56" spans="1:7" ht="12.75">
      <c r="A56" s="136"/>
      <c r="B56" s="138"/>
      <c r="C56" s="134"/>
      <c r="D56" s="135"/>
      <c r="E56" s="139"/>
      <c r="F56" s="140"/>
      <c r="G56" s="133"/>
    </row>
    <row r="57" spans="1:7" ht="12.75">
      <c r="A57" s="136" t="s">
        <v>36</v>
      </c>
      <c r="B57" s="137">
        <v>26</v>
      </c>
      <c r="C57" s="134" t="s">
        <v>134</v>
      </c>
      <c r="D57" s="135" t="s">
        <v>135</v>
      </c>
      <c r="E57" s="139" t="s">
        <v>136</v>
      </c>
      <c r="F57" s="140"/>
      <c r="G57" s="133" t="s">
        <v>137</v>
      </c>
    </row>
    <row r="58" spans="1:7" ht="12.75">
      <c r="A58" s="136"/>
      <c r="B58" s="138"/>
      <c r="C58" s="134"/>
      <c r="D58" s="135"/>
      <c r="E58" s="139"/>
      <c r="F58" s="140"/>
      <c r="G58" s="133"/>
    </row>
    <row r="59" spans="1:7" ht="12.75">
      <c r="A59" s="136" t="s">
        <v>37</v>
      </c>
      <c r="B59" s="137">
        <v>27</v>
      </c>
      <c r="C59" s="133" t="s">
        <v>83</v>
      </c>
      <c r="D59" s="135" t="s">
        <v>84</v>
      </c>
      <c r="E59" s="139" t="s">
        <v>85</v>
      </c>
      <c r="F59" s="140"/>
      <c r="G59" s="133" t="s">
        <v>86</v>
      </c>
    </row>
    <row r="60" spans="1:7" ht="12.75">
      <c r="A60" s="136"/>
      <c r="B60" s="138"/>
      <c r="C60" s="133"/>
      <c r="D60" s="135"/>
      <c r="E60" s="139"/>
      <c r="F60" s="140"/>
      <c r="G60" s="133"/>
    </row>
    <row r="61" spans="1:7" ht="12.75">
      <c r="A61" s="136" t="s">
        <v>38</v>
      </c>
      <c r="B61" s="137">
        <v>28</v>
      </c>
      <c r="C61" s="133" t="s">
        <v>118</v>
      </c>
      <c r="D61" s="135" t="s">
        <v>119</v>
      </c>
      <c r="E61" s="139" t="s">
        <v>120</v>
      </c>
      <c r="F61" s="140"/>
      <c r="G61" s="133" t="s">
        <v>121</v>
      </c>
    </row>
    <row r="62" spans="1:7" ht="12.75">
      <c r="A62" s="136"/>
      <c r="B62" s="138"/>
      <c r="C62" s="133"/>
      <c r="D62" s="135"/>
      <c r="E62" s="139"/>
      <c r="F62" s="140"/>
      <c r="G62" s="133"/>
    </row>
    <row r="63" spans="1:8" ht="12.75">
      <c r="A63" s="148"/>
      <c r="B63" s="149"/>
      <c r="C63" s="147"/>
      <c r="D63" s="151"/>
      <c r="E63" s="151"/>
      <c r="F63" s="146"/>
      <c r="G63" s="147"/>
      <c r="H63" s="3"/>
    </row>
    <row r="64" spans="1:8" ht="12.75">
      <c r="A64" s="148"/>
      <c r="B64" s="150"/>
      <c r="C64" s="147"/>
      <c r="D64" s="151"/>
      <c r="E64" s="151"/>
      <c r="F64" s="146"/>
      <c r="G64" s="147"/>
      <c r="H64" s="3"/>
    </row>
    <row r="65" spans="1:8" ht="12.75">
      <c r="A65" s="148"/>
      <c r="B65" s="149"/>
      <c r="C65" s="147"/>
      <c r="D65" s="151"/>
      <c r="E65" s="151"/>
      <c r="F65" s="146"/>
      <c r="G65" s="147"/>
      <c r="H65" s="3"/>
    </row>
    <row r="66" spans="1:8" ht="12.75">
      <c r="A66" s="148"/>
      <c r="B66" s="150"/>
      <c r="C66" s="147"/>
      <c r="D66" s="151"/>
      <c r="E66" s="151"/>
      <c r="F66" s="146"/>
      <c r="G66" s="147"/>
      <c r="H66" s="3"/>
    </row>
    <row r="67" spans="1:8" ht="12.75">
      <c r="A67" s="148"/>
      <c r="B67" s="149"/>
      <c r="C67" s="147"/>
      <c r="D67" s="151"/>
      <c r="E67" s="151"/>
      <c r="F67" s="146"/>
      <c r="G67" s="147"/>
      <c r="H67" s="3"/>
    </row>
    <row r="68" spans="1:8" ht="12.75">
      <c r="A68" s="148"/>
      <c r="B68" s="150"/>
      <c r="C68" s="147"/>
      <c r="D68" s="151"/>
      <c r="E68" s="151"/>
      <c r="F68" s="146"/>
      <c r="G68" s="147"/>
      <c r="H68" s="3"/>
    </row>
    <row r="69" spans="1:8" ht="12.75">
      <c r="A69" s="148"/>
      <c r="B69" s="149"/>
      <c r="C69" s="147"/>
      <c r="D69" s="151"/>
      <c r="E69" s="151"/>
      <c r="F69" s="146"/>
      <c r="G69" s="147"/>
      <c r="H69" s="3"/>
    </row>
    <row r="70" spans="1:8" ht="12.75">
      <c r="A70" s="148"/>
      <c r="B70" s="150"/>
      <c r="C70" s="147"/>
      <c r="D70" s="151"/>
      <c r="E70" s="151"/>
      <c r="F70" s="146"/>
      <c r="G70" s="147"/>
      <c r="H70" s="3"/>
    </row>
    <row r="71" spans="1:8" ht="12.75">
      <c r="A71" s="148"/>
      <c r="B71" s="149"/>
      <c r="C71" s="147"/>
      <c r="D71" s="151"/>
      <c r="E71" s="151"/>
      <c r="F71" s="146"/>
      <c r="G71" s="147"/>
      <c r="H71" s="3"/>
    </row>
    <row r="72" spans="1:8" ht="12.75">
      <c r="A72" s="148"/>
      <c r="B72" s="150"/>
      <c r="C72" s="147"/>
      <c r="D72" s="151"/>
      <c r="E72" s="151"/>
      <c r="F72" s="146"/>
      <c r="G72" s="147"/>
      <c r="H72" s="3"/>
    </row>
    <row r="73" spans="1:8" ht="12.75">
      <c r="A73" s="148"/>
      <c r="B73" s="149"/>
      <c r="C73" s="147"/>
      <c r="D73" s="151"/>
      <c r="E73" s="151"/>
      <c r="F73" s="146"/>
      <c r="G73" s="147"/>
      <c r="H73" s="3"/>
    </row>
    <row r="74" spans="1:8" ht="12.75">
      <c r="A74" s="148"/>
      <c r="B74" s="150"/>
      <c r="C74" s="147"/>
      <c r="D74" s="151"/>
      <c r="E74" s="151"/>
      <c r="F74" s="146"/>
      <c r="G74" s="147"/>
      <c r="H74" s="3"/>
    </row>
    <row r="75" spans="1:8" ht="12.75">
      <c r="A75" s="148"/>
      <c r="B75" s="149"/>
      <c r="C75" s="147"/>
      <c r="D75" s="151"/>
      <c r="E75" s="151"/>
      <c r="F75" s="146"/>
      <c r="G75" s="147"/>
      <c r="H75" s="3"/>
    </row>
    <row r="76" spans="1:8" ht="12.75">
      <c r="A76" s="148"/>
      <c r="B76" s="150"/>
      <c r="C76" s="147"/>
      <c r="D76" s="151"/>
      <c r="E76" s="151"/>
      <c r="F76" s="146"/>
      <c r="G76" s="147"/>
      <c r="H76" s="3"/>
    </row>
    <row r="77" spans="1:8" ht="12.75">
      <c r="A77" s="148"/>
      <c r="B77" s="149"/>
      <c r="C77" s="147"/>
      <c r="D77" s="151"/>
      <c r="E77" s="151"/>
      <c r="F77" s="146"/>
      <c r="G77" s="147"/>
      <c r="H77" s="3"/>
    </row>
    <row r="78" spans="1:8" ht="12.75">
      <c r="A78" s="148"/>
      <c r="B78" s="150"/>
      <c r="C78" s="147"/>
      <c r="D78" s="151"/>
      <c r="E78" s="151"/>
      <c r="F78" s="146"/>
      <c r="G78" s="147"/>
      <c r="H78" s="3"/>
    </row>
    <row r="79" spans="1:8" ht="12.75">
      <c r="A79" s="148"/>
      <c r="B79" s="149"/>
      <c r="C79" s="147"/>
      <c r="D79" s="151"/>
      <c r="E79" s="151"/>
      <c r="F79" s="146"/>
      <c r="G79" s="147"/>
      <c r="H79" s="3"/>
    </row>
    <row r="80" spans="1:8" ht="12.75">
      <c r="A80" s="148"/>
      <c r="B80" s="150"/>
      <c r="C80" s="147"/>
      <c r="D80" s="151"/>
      <c r="E80" s="151"/>
      <c r="F80" s="146"/>
      <c r="G80" s="147"/>
      <c r="H80" s="3"/>
    </row>
    <row r="81" spans="1:8" ht="12.75">
      <c r="A81" s="148"/>
      <c r="B81" s="149"/>
      <c r="C81" s="147"/>
      <c r="D81" s="151"/>
      <c r="E81" s="151"/>
      <c r="F81" s="146"/>
      <c r="G81" s="147"/>
      <c r="H81" s="3"/>
    </row>
    <row r="82" spans="1:8" ht="12.75">
      <c r="A82" s="148"/>
      <c r="B82" s="150"/>
      <c r="C82" s="147"/>
      <c r="D82" s="151"/>
      <c r="E82" s="151"/>
      <c r="F82" s="146"/>
      <c r="G82" s="147"/>
      <c r="H82" s="3"/>
    </row>
    <row r="83" spans="1:8" ht="12.75">
      <c r="A83" s="148"/>
      <c r="B83" s="149"/>
      <c r="C83" s="147"/>
      <c r="D83" s="151"/>
      <c r="E83" s="151"/>
      <c r="F83" s="146"/>
      <c r="G83" s="147"/>
      <c r="H83" s="3"/>
    </row>
    <row r="84" spans="1:8" ht="12.75">
      <c r="A84" s="148"/>
      <c r="B84" s="150"/>
      <c r="C84" s="147"/>
      <c r="D84" s="151"/>
      <c r="E84" s="151"/>
      <c r="F84" s="146"/>
      <c r="G84" s="147"/>
      <c r="H84" s="3"/>
    </row>
    <row r="85" spans="1:8" ht="12.75">
      <c r="A85" s="148"/>
      <c r="B85" s="149"/>
      <c r="C85" s="147"/>
      <c r="D85" s="151"/>
      <c r="E85" s="151"/>
      <c r="F85" s="146"/>
      <c r="G85" s="147"/>
      <c r="H85" s="3"/>
    </row>
    <row r="86" spans="1:8" ht="12.75">
      <c r="A86" s="148"/>
      <c r="B86" s="150"/>
      <c r="C86" s="147"/>
      <c r="D86" s="151"/>
      <c r="E86" s="151"/>
      <c r="F86" s="146"/>
      <c r="G86" s="147"/>
      <c r="H86" s="3"/>
    </row>
    <row r="87" spans="1:8" ht="12.75">
      <c r="A87" s="148"/>
      <c r="B87" s="149"/>
      <c r="C87" s="147"/>
      <c r="D87" s="151"/>
      <c r="E87" s="151"/>
      <c r="F87" s="146"/>
      <c r="G87" s="147"/>
      <c r="H87" s="3"/>
    </row>
    <row r="88" spans="1:8" ht="12.75">
      <c r="A88" s="148"/>
      <c r="B88" s="150"/>
      <c r="C88" s="147"/>
      <c r="D88" s="151"/>
      <c r="E88" s="151"/>
      <c r="F88" s="146"/>
      <c r="G88" s="147"/>
      <c r="H88" s="3"/>
    </row>
    <row r="89" spans="1:8" ht="12.75">
      <c r="A89" s="148"/>
      <c r="B89" s="149"/>
      <c r="C89" s="147"/>
      <c r="D89" s="151"/>
      <c r="E89" s="151"/>
      <c r="F89" s="146"/>
      <c r="G89" s="147"/>
      <c r="H89" s="3"/>
    </row>
    <row r="90" spans="1:8" ht="12.75">
      <c r="A90" s="148"/>
      <c r="B90" s="150"/>
      <c r="C90" s="147"/>
      <c r="D90" s="151"/>
      <c r="E90" s="151"/>
      <c r="F90" s="146"/>
      <c r="G90" s="147"/>
      <c r="H90" s="3"/>
    </row>
    <row r="91" spans="1:8" ht="12.75">
      <c r="A91" s="148"/>
      <c r="B91" s="149"/>
      <c r="C91" s="147"/>
      <c r="D91" s="151"/>
      <c r="E91" s="151"/>
      <c r="F91" s="146"/>
      <c r="G91" s="147"/>
      <c r="H91" s="3"/>
    </row>
    <row r="92" spans="1:8" ht="12.75">
      <c r="A92" s="148"/>
      <c r="B92" s="150"/>
      <c r="C92" s="147"/>
      <c r="D92" s="151"/>
      <c r="E92" s="151"/>
      <c r="F92" s="146"/>
      <c r="G92" s="147"/>
      <c r="H92" s="3"/>
    </row>
    <row r="93" spans="1:8" ht="12.75">
      <c r="A93" s="148"/>
      <c r="B93" s="149"/>
      <c r="C93" s="147"/>
      <c r="D93" s="151"/>
      <c r="E93" s="151"/>
      <c r="F93" s="146"/>
      <c r="G93" s="147"/>
      <c r="H93" s="3"/>
    </row>
    <row r="94" spans="1:8" ht="12.75">
      <c r="A94" s="148"/>
      <c r="B94" s="150"/>
      <c r="C94" s="147"/>
      <c r="D94" s="151"/>
      <c r="E94" s="151"/>
      <c r="F94" s="146"/>
      <c r="G94" s="147"/>
      <c r="H94" s="3"/>
    </row>
    <row r="95" spans="1:8" ht="12.75">
      <c r="A95" s="148"/>
      <c r="B95" s="149"/>
      <c r="C95" s="147"/>
      <c r="D95" s="151"/>
      <c r="E95" s="151"/>
      <c r="F95" s="146"/>
      <c r="G95" s="147"/>
      <c r="H95" s="3"/>
    </row>
    <row r="96" spans="1:8" ht="12.75">
      <c r="A96" s="148"/>
      <c r="B96" s="150"/>
      <c r="C96" s="147"/>
      <c r="D96" s="151"/>
      <c r="E96" s="151"/>
      <c r="F96" s="146"/>
      <c r="G96" s="147"/>
      <c r="H96" s="3"/>
    </row>
    <row r="97" spans="1:8" ht="12.75">
      <c r="A97" s="148"/>
      <c r="B97" s="149"/>
      <c r="C97" s="147"/>
      <c r="D97" s="151"/>
      <c r="E97" s="151"/>
      <c r="F97" s="146"/>
      <c r="G97" s="147"/>
      <c r="H97" s="3"/>
    </row>
    <row r="98" spans="1:8" ht="12.75">
      <c r="A98" s="148"/>
      <c r="B98" s="150"/>
      <c r="C98" s="147"/>
      <c r="D98" s="151"/>
      <c r="E98" s="151"/>
      <c r="F98" s="146"/>
      <c r="G98" s="147"/>
      <c r="H98" s="3"/>
    </row>
    <row r="99" spans="1:8" ht="12.75">
      <c r="A99" s="148"/>
      <c r="B99" s="149"/>
      <c r="C99" s="147"/>
      <c r="D99" s="151"/>
      <c r="E99" s="151"/>
      <c r="F99" s="146"/>
      <c r="G99" s="147"/>
      <c r="H99" s="3"/>
    </row>
    <row r="100" spans="1:8" ht="12.75">
      <c r="A100" s="148"/>
      <c r="B100" s="150"/>
      <c r="C100" s="147"/>
      <c r="D100" s="151"/>
      <c r="E100" s="151"/>
      <c r="F100" s="146"/>
      <c r="G100" s="147"/>
      <c r="H100" s="3"/>
    </row>
    <row r="101" spans="1:8" ht="12.75">
      <c r="A101" s="148"/>
      <c r="B101" s="149"/>
      <c r="C101" s="147"/>
      <c r="D101" s="151"/>
      <c r="E101" s="151"/>
      <c r="F101" s="146"/>
      <c r="G101" s="147"/>
      <c r="H101" s="3"/>
    </row>
    <row r="102" spans="1:8" ht="12.75">
      <c r="A102" s="148"/>
      <c r="B102" s="150"/>
      <c r="C102" s="147"/>
      <c r="D102" s="151"/>
      <c r="E102" s="151"/>
      <c r="F102" s="146"/>
      <c r="G102" s="147"/>
      <c r="H102" s="3"/>
    </row>
    <row r="103" spans="1:8" ht="12.75">
      <c r="A103" s="148"/>
      <c r="B103" s="149"/>
      <c r="C103" s="147"/>
      <c r="D103" s="151"/>
      <c r="E103" s="151"/>
      <c r="F103" s="146"/>
      <c r="G103" s="147"/>
      <c r="H103" s="3"/>
    </row>
    <row r="104" spans="1:8" ht="12.75">
      <c r="A104" s="148"/>
      <c r="B104" s="150"/>
      <c r="C104" s="147"/>
      <c r="D104" s="151"/>
      <c r="E104" s="151"/>
      <c r="F104" s="146"/>
      <c r="G104" s="147"/>
      <c r="H104" s="3"/>
    </row>
    <row r="105" spans="1:8" ht="12.75">
      <c r="A105" s="148"/>
      <c r="B105" s="149"/>
      <c r="C105" s="147"/>
      <c r="D105" s="151"/>
      <c r="E105" s="151"/>
      <c r="F105" s="146"/>
      <c r="G105" s="147"/>
      <c r="H105" s="3"/>
    </row>
    <row r="106" spans="1:8" ht="12.75">
      <c r="A106" s="148"/>
      <c r="B106" s="150"/>
      <c r="C106" s="147"/>
      <c r="D106" s="151"/>
      <c r="E106" s="151"/>
      <c r="F106" s="146"/>
      <c r="G106" s="147"/>
      <c r="H106" s="3"/>
    </row>
    <row r="107" spans="1:8" ht="12.75">
      <c r="A107" s="148"/>
      <c r="B107" s="149"/>
      <c r="C107" s="147"/>
      <c r="D107" s="151"/>
      <c r="E107" s="151"/>
      <c r="F107" s="146"/>
      <c r="G107" s="147"/>
      <c r="H107" s="3"/>
    </row>
    <row r="108" spans="1:8" ht="12.75">
      <c r="A108" s="148"/>
      <c r="B108" s="150"/>
      <c r="C108" s="147"/>
      <c r="D108" s="151"/>
      <c r="E108" s="151"/>
      <c r="F108" s="146"/>
      <c r="G108" s="147"/>
      <c r="H108" s="3"/>
    </row>
    <row r="109" spans="1:8" ht="12.75">
      <c r="A109" s="148"/>
      <c r="B109" s="149"/>
      <c r="C109" s="147"/>
      <c r="D109" s="151"/>
      <c r="E109" s="151"/>
      <c r="F109" s="146"/>
      <c r="G109" s="147"/>
      <c r="H109" s="3"/>
    </row>
    <row r="110" spans="1:8" ht="12.75">
      <c r="A110" s="148"/>
      <c r="B110" s="150"/>
      <c r="C110" s="147"/>
      <c r="D110" s="151"/>
      <c r="E110" s="151"/>
      <c r="F110" s="146"/>
      <c r="G110" s="147"/>
      <c r="H110" s="3"/>
    </row>
    <row r="111" spans="1:8" ht="12.75">
      <c r="A111" s="148"/>
      <c r="B111" s="149"/>
      <c r="C111" s="147"/>
      <c r="D111" s="151"/>
      <c r="E111" s="151"/>
      <c r="F111" s="146"/>
      <c r="G111" s="147"/>
      <c r="H111" s="3"/>
    </row>
    <row r="112" spans="1:8" ht="12.75">
      <c r="A112" s="148"/>
      <c r="B112" s="150"/>
      <c r="C112" s="147"/>
      <c r="D112" s="151"/>
      <c r="E112" s="151"/>
      <c r="F112" s="146"/>
      <c r="G112" s="147"/>
      <c r="H112" s="3"/>
    </row>
    <row r="113" spans="1:8" ht="12.75">
      <c r="A113" s="148"/>
      <c r="B113" s="149"/>
      <c r="C113" s="147"/>
      <c r="D113" s="151"/>
      <c r="E113" s="151"/>
      <c r="F113" s="146"/>
      <c r="G113" s="147"/>
      <c r="H113" s="3"/>
    </row>
    <row r="114" spans="1:8" ht="12.75">
      <c r="A114" s="148"/>
      <c r="B114" s="150"/>
      <c r="C114" s="147"/>
      <c r="D114" s="151"/>
      <c r="E114" s="151"/>
      <c r="F114" s="146"/>
      <c r="G114" s="147"/>
      <c r="H114" s="3"/>
    </row>
    <row r="115" spans="1:8" ht="12.75">
      <c r="A115" s="148"/>
      <c r="B115" s="149"/>
      <c r="C115" s="147"/>
      <c r="D115" s="151"/>
      <c r="E115" s="151"/>
      <c r="F115" s="146"/>
      <c r="G115" s="147"/>
      <c r="H115" s="3"/>
    </row>
    <row r="116" spans="1:8" ht="12.75">
      <c r="A116" s="148"/>
      <c r="B116" s="150"/>
      <c r="C116" s="147"/>
      <c r="D116" s="151"/>
      <c r="E116" s="151"/>
      <c r="F116" s="146"/>
      <c r="G116" s="147"/>
      <c r="H116" s="3"/>
    </row>
    <row r="117" spans="1:8" ht="12.75">
      <c r="A117" s="148"/>
      <c r="B117" s="149"/>
      <c r="C117" s="147"/>
      <c r="D117" s="151"/>
      <c r="E117" s="151"/>
      <c r="F117" s="146"/>
      <c r="G117" s="147"/>
      <c r="H117" s="3"/>
    </row>
    <row r="118" spans="1:8" ht="12.75">
      <c r="A118" s="148"/>
      <c r="B118" s="150"/>
      <c r="C118" s="147"/>
      <c r="D118" s="151"/>
      <c r="E118" s="151"/>
      <c r="F118" s="146"/>
      <c r="G118" s="147"/>
      <c r="H118" s="3"/>
    </row>
    <row r="119" spans="1:8" ht="12.75">
      <c r="A119" s="148"/>
      <c r="B119" s="149"/>
      <c r="C119" s="147"/>
      <c r="D119" s="151"/>
      <c r="E119" s="151"/>
      <c r="F119" s="146"/>
      <c r="G119" s="147"/>
      <c r="H119" s="3"/>
    </row>
    <row r="120" spans="1:8" ht="12.75">
      <c r="A120" s="148"/>
      <c r="B120" s="150"/>
      <c r="C120" s="147"/>
      <c r="D120" s="151"/>
      <c r="E120" s="151"/>
      <c r="F120" s="146"/>
      <c r="G120" s="147"/>
      <c r="H120" s="3"/>
    </row>
    <row r="121" spans="1:8" ht="12.75">
      <c r="A121" s="148"/>
      <c r="B121" s="149"/>
      <c r="C121" s="147"/>
      <c r="D121" s="151"/>
      <c r="E121" s="151"/>
      <c r="F121" s="146"/>
      <c r="G121" s="147"/>
      <c r="H121" s="3"/>
    </row>
    <row r="122" spans="1:8" ht="12.75">
      <c r="A122" s="148"/>
      <c r="B122" s="150"/>
      <c r="C122" s="147"/>
      <c r="D122" s="151"/>
      <c r="E122" s="151"/>
      <c r="F122" s="146"/>
      <c r="G122" s="147"/>
      <c r="H122" s="3"/>
    </row>
    <row r="123" spans="1:8" ht="12.75">
      <c r="A123" s="148"/>
      <c r="B123" s="149"/>
      <c r="C123" s="147"/>
      <c r="D123" s="151"/>
      <c r="E123" s="151"/>
      <c r="F123" s="146"/>
      <c r="G123" s="147"/>
      <c r="H123" s="3"/>
    </row>
    <row r="124" spans="1:8" ht="12.75">
      <c r="A124" s="148"/>
      <c r="B124" s="150"/>
      <c r="C124" s="147"/>
      <c r="D124" s="151"/>
      <c r="E124" s="151"/>
      <c r="F124" s="146"/>
      <c r="G124" s="147"/>
      <c r="H124" s="3"/>
    </row>
    <row r="125" spans="1:8" ht="12.75">
      <c r="A125" s="148"/>
      <c r="B125" s="149"/>
      <c r="C125" s="147"/>
      <c r="D125" s="151"/>
      <c r="E125" s="151"/>
      <c r="F125" s="146"/>
      <c r="G125" s="147"/>
      <c r="H125" s="3"/>
    </row>
    <row r="126" spans="1:8" ht="12.75">
      <c r="A126" s="148"/>
      <c r="B126" s="150"/>
      <c r="C126" s="147"/>
      <c r="D126" s="151"/>
      <c r="E126" s="151"/>
      <c r="F126" s="146"/>
      <c r="G126" s="147"/>
      <c r="H126" s="3"/>
    </row>
    <row r="127" spans="1:8" ht="12.75">
      <c r="A127" s="148"/>
      <c r="B127" s="149"/>
      <c r="C127" s="147"/>
      <c r="D127" s="151"/>
      <c r="E127" s="151"/>
      <c r="F127" s="146"/>
      <c r="G127" s="147"/>
      <c r="H127" s="3"/>
    </row>
    <row r="128" spans="1:8" ht="12.75">
      <c r="A128" s="148"/>
      <c r="B128" s="150"/>
      <c r="C128" s="147"/>
      <c r="D128" s="151"/>
      <c r="E128" s="151"/>
      <c r="F128" s="146"/>
      <c r="G128" s="147"/>
      <c r="H128" s="3"/>
    </row>
    <row r="129" spans="1:8" ht="12.75">
      <c r="A129" s="148"/>
      <c r="B129" s="149"/>
      <c r="C129" s="147"/>
      <c r="D129" s="151"/>
      <c r="E129" s="151"/>
      <c r="F129" s="146"/>
      <c r="G129" s="147"/>
      <c r="H129" s="3"/>
    </row>
    <row r="130" spans="1:8" ht="12.75">
      <c r="A130" s="148"/>
      <c r="B130" s="150"/>
      <c r="C130" s="147"/>
      <c r="D130" s="151"/>
      <c r="E130" s="151"/>
      <c r="F130" s="146"/>
      <c r="G130" s="147"/>
      <c r="H130" s="3"/>
    </row>
    <row r="131" spans="1:8" ht="12.75">
      <c r="A131" s="148"/>
      <c r="B131" s="149"/>
      <c r="C131" s="147"/>
      <c r="D131" s="151"/>
      <c r="E131" s="151"/>
      <c r="F131" s="146"/>
      <c r="G131" s="147"/>
      <c r="H131" s="3"/>
    </row>
    <row r="132" spans="1:8" ht="12.75">
      <c r="A132" s="148"/>
      <c r="B132" s="150"/>
      <c r="C132" s="147"/>
      <c r="D132" s="151"/>
      <c r="E132" s="151"/>
      <c r="F132" s="146"/>
      <c r="G132" s="147"/>
      <c r="H132" s="3"/>
    </row>
    <row r="133" spans="1:8" ht="12.75">
      <c r="A133" s="148"/>
      <c r="B133" s="149"/>
      <c r="C133" s="147"/>
      <c r="D133" s="151"/>
      <c r="E133" s="151"/>
      <c r="F133" s="146"/>
      <c r="G133" s="147"/>
      <c r="H133" s="3"/>
    </row>
    <row r="134" spans="1:8" ht="12.75">
      <c r="A134" s="148"/>
      <c r="B134" s="150"/>
      <c r="C134" s="147"/>
      <c r="D134" s="151"/>
      <c r="E134" s="151"/>
      <c r="F134" s="146"/>
      <c r="G134" s="147"/>
      <c r="H134" s="3"/>
    </row>
    <row r="135" spans="1:8" ht="12.75">
      <c r="A135" s="148"/>
      <c r="B135" s="149"/>
      <c r="C135" s="147"/>
      <c r="D135" s="151"/>
      <c r="E135" s="151"/>
      <c r="F135" s="146"/>
      <c r="G135" s="147"/>
      <c r="H135" s="3"/>
    </row>
    <row r="136" spans="1:8" ht="12.75">
      <c r="A136" s="148"/>
      <c r="B136" s="150"/>
      <c r="C136" s="147"/>
      <c r="D136" s="151"/>
      <c r="E136" s="151"/>
      <c r="F136" s="146"/>
      <c r="G136" s="147"/>
      <c r="H136" s="3"/>
    </row>
    <row r="137" spans="1:8" ht="12.75">
      <c r="A137" s="148"/>
      <c r="B137" s="149"/>
      <c r="C137" s="147"/>
      <c r="D137" s="151"/>
      <c r="E137" s="151"/>
      <c r="F137" s="146"/>
      <c r="G137" s="147"/>
      <c r="H137" s="3"/>
    </row>
    <row r="138" spans="1:8" ht="12.75">
      <c r="A138" s="148"/>
      <c r="B138" s="150"/>
      <c r="C138" s="147"/>
      <c r="D138" s="151"/>
      <c r="E138" s="151"/>
      <c r="F138" s="146"/>
      <c r="G138" s="147"/>
      <c r="H138" s="3"/>
    </row>
    <row r="139" spans="1:8" ht="12.75">
      <c r="A139" s="148"/>
      <c r="B139" s="149"/>
      <c r="C139" s="147"/>
      <c r="D139" s="151"/>
      <c r="E139" s="151"/>
      <c r="F139" s="146"/>
      <c r="G139" s="147"/>
      <c r="H139" s="3"/>
    </row>
    <row r="140" spans="1:8" ht="12.75">
      <c r="A140" s="148"/>
      <c r="B140" s="150"/>
      <c r="C140" s="147"/>
      <c r="D140" s="151"/>
      <c r="E140" s="151"/>
      <c r="F140" s="146"/>
      <c r="G140" s="147"/>
      <c r="H140" s="3"/>
    </row>
    <row r="141" spans="1:8" ht="12.75">
      <c r="A141" s="148"/>
      <c r="B141" s="149"/>
      <c r="C141" s="147"/>
      <c r="D141" s="151"/>
      <c r="E141" s="151"/>
      <c r="F141" s="146"/>
      <c r="G141" s="147"/>
      <c r="H141" s="3"/>
    </row>
    <row r="142" spans="1:8" ht="12.75">
      <c r="A142" s="148"/>
      <c r="B142" s="150"/>
      <c r="C142" s="147"/>
      <c r="D142" s="151"/>
      <c r="E142" s="151"/>
      <c r="F142" s="146"/>
      <c r="G142" s="147"/>
      <c r="H142" s="3"/>
    </row>
    <row r="143" spans="1:8" ht="12.75">
      <c r="A143" s="148"/>
      <c r="B143" s="149"/>
      <c r="C143" s="147"/>
      <c r="D143" s="151"/>
      <c r="E143" s="151"/>
      <c r="F143" s="146"/>
      <c r="G143" s="147"/>
      <c r="H143" s="3"/>
    </row>
    <row r="144" spans="1:8" ht="12.75">
      <c r="A144" s="148"/>
      <c r="B144" s="150"/>
      <c r="C144" s="147"/>
      <c r="D144" s="151"/>
      <c r="E144" s="151"/>
      <c r="F144" s="146"/>
      <c r="G144" s="147"/>
      <c r="H144" s="3"/>
    </row>
    <row r="145" spans="1:8" ht="12.75">
      <c r="A145" s="148"/>
      <c r="B145" s="149"/>
      <c r="C145" s="147"/>
      <c r="D145" s="151"/>
      <c r="E145" s="151"/>
      <c r="F145" s="146"/>
      <c r="G145" s="147"/>
      <c r="H145" s="3"/>
    </row>
    <row r="146" spans="1:8" ht="12.75">
      <c r="A146" s="148"/>
      <c r="B146" s="150"/>
      <c r="C146" s="147"/>
      <c r="D146" s="151"/>
      <c r="E146" s="151"/>
      <c r="F146" s="146"/>
      <c r="G146" s="147"/>
      <c r="H146" s="3"/>
    </row>
    <row r="147" spans="1:8" ht="12.75">
      <c r="A147" s="148"/>
      <c r="B147" s="149"/>
      <c r="C147" s="147"/>
      <c r="D147" s="151"/>
      <c r="E147" s="151"/>
      <c r="F147" s="146"/>
      <c r="G147" s="147"/>
      <c r="H147" s="3"/>
    </row>
    <row r="148" spans="1:8" ht="12.75">
      <c r="A148" s="148"/>
      <c r="B148" s="150"/>
      <c r="C148" s="147"/>
      <c r="D148" s="151"/>
      <c r="E148" s="151"/>
      <c r="F148" s="146"/>
      <c r="G148" s="147"/>
      <c r="H148" s="3"/>
    </row>
    <row r="149" spans="1:8" ht="12.75">
      <c r="A149" s="148"/>
      <c r="B149" s="149"/>
      <c r="C149" s="147"/>
      <c r="D149" s="151"/>
      <c r="E149" s="151"/>
      <c r="F149" s="146"/>
      <c r="G149" s="147"/>
      <c r="H149" s="3"/>
    </row>
    <row r="150" spans="1:8" ht="12.75">
      <c r="A150" s="148"/>
      <c r="B150" s="150"/>
      <c r="C150" s="147"/>
      <c r="D150" s="151"/>
      <c r="E150" s="151"/>
      <c r="F150" s="146"/>
      <c r="G150" s="147"/>
      <c r="H150" s="3"/>
    </row>
    <row r="151" spans="1:8" ht="12.75">
      <c r="A151" s="148"/>
      <c r="B151" s="149"/>
      <c r="C151" s="147"/>
      <c r="D151" s="151"/>
      <c r="E151" s="151"/>
      <c r="F151" s="146"/>
      <c r="G151" s="147"/>
      <c r="H151" s="3"/>
    </row>
    <row r="152" spans="1:8" ht="12.75">
      <c r="A152" s="148"/>
      <c r="B152" s="150"/>
      <c r="C152" s="147"/>
      <c r="D152" s="151"/>
      <c r="E152" s="151"/>
      <c r="F152" s="146"/>
      <c r="G152" s="147"/>
      <c r="H152" s="3"/>
    </row>
    <row r="153" spans="1:8" ht="12.75">
      <c r="A153" s="148"/>
      <c r="B153" s="149"/>
      <c r="C153" s="147"/>
      <c r="D153" s="151"/>
      <c r="E153" s="151"/>
      <c r="F153" s="146"/>
      <c r="G153" s="147"/>
      <c r="H153" s="3"/>
    </row>
    <row r="154" spans="1:8" ht="12.75">
      <c r="A154" s="148"/>
      <c r="B154" s="150"/>
      <c r="C154" s="147"/>
      <c r="D154" s="151"/>
      <c r="E154" s="151"/>
      <c r="F154" s="146"/>
      <c r="G154" s="147"/>
      <c r="H154" s="3"/>
    </row>
    <row r="155" spans="1:8" ht="12.75">
      <c r="A155" s="148"/>
      <c r="B155" s="149"/>
      <c r="C155" s="147"/>
      <c r="D155" s="151"/>
      <c r="E155" s="151"/>
      <c r="F155" s="146"/>
      <c r="G155" s="147"/>
      <c r="H155" s="3"/>
    </row>
    <row r="156" spans="1:8" ht="12.75">
      <c r="A156" s="148"/>
      <c r="B156" s="150"/>
      <c r="C156" s="147"/>
      <c r="D156" s="151"/>
      <c r="E156" s="151"/>
      <c r="F156" s="146"/>
      <c r="G156" s="147"/>
      <c r="H156" s="3"/>
    </row>
    <row r="157" spans="1:8" ht="12.75">
      <c r="A157" s="148"/>
      <c r="B157" s="149"/>
      <c r="C157" s="147"/>
      <c r="D157" s="151"/>
      <c r="E157" s="151"/>
      <c r="F157" s="146"/>
      <c r="G157" s="147"/>
      <c r="H157" s="3"/>
    </row>
    <row r="158" spans="1:8" ht="12.75">
      <c r="A158" s="148"/>
      <c r="B158" s="150"/>
      <c r="C158" s="147"/>
      <c r="D158" s="151"/>
      <c r="E158" s="151"/>
      <c r="F158" s="146"/>
      <c r="G158" s="147"/>
      <c r="H158" s="3"/>
    </row>
    <row r="159" spans="1:8" ht="12.75">
      <c r="A159" s="148"/>
      <c r="B159" s="149"/>
      <c r="C159" s="147"/>
      <c r="D159" s="151"/>
      <c r="E159" s="151"/>
      <c r="F159" s="146"/>
      <c r="G159" s="147"/>
      <c r="H159" s="3"/>
    </row>
    <row r="160" spans="1:8" ht="12.75">
      <c r="A160" s="148"/>
      <c r="B160" s="150"/>
      <c r="C160" s="147"/>
      <c r="D160" s="151"/>
      <c r="E160" s="151"/>
      <c r="F160" s="146"/>
      <c r="G160" s="147"/>
      <c r="H160" s="3"/>
    </row>
    <row r="161" spans="1:8" ht="12.75">
      <c r="A161" s="148"/>
      <c r="B161" s="149"/>
      <c r="C161" s="147"/>
      <c r="D161" s="151"/>
      <c r="E161" s="151"/>
      <c r="F161" s="146"/>
      <c r="G161" s="147"/>
      <c r="H161" s="3"/>
    </row>
    <row r="162" spans="1:8" ht="12.75">
      <c r="A162" s="148"/>
      <c r="B162" s="150"/>
      <c r="C162" s="147"/>
      <c r="D162" s="151"/>
      <c r="E162" s="151"/>
      <c r="F162" s="146"/>
      <c r="G162" s="147"/>
      <c r="H162" s="3"/>
    </row>
    <row r="163" spans="1:8" ht="12.75">
      <c r="A163" s="148"/>
      <c r="B163" s="149"/>
      <c r="C163" s="147"/>
      <c r="D163" s="151"/>
      <c r="E163" s="151"/>
      <c r="F163" s="146"/>
      <c r="G163" s="147"/>
      <c r="H163" s="3"/>
    </row>
    <row r="164" spans="1:8" ht="12.75">
      <c r="A164" s="148"/>
      <c r="B164" s="150"/>
      <c r="C164" s="147"/>
      <c r="D164" s="151"/>
      <c r="E164" s="151"/>
      <c r="F164" s="146"/>
      <c r="G164" s="147"/>
      <c r="H164" s="3"/>
    </row>
    <row r="165" spans="1:8" ht="12.75">
      <c r="A165" s="148"/>
      <c r="B165" s="149"/>
      <c r="C165" s="147"/>
      <c r="D165" s="151"/>
      <c r="E165" s="151"/>
      <c r="F165" s="146"/>
      <c r="G165" s="147"/>
      <c r="H165" s="3"/>
    </row>
    <row r="166" spans="1:8" ht="12.75">
      <c r="A166" s="148"/>
      <c r="B166" s="150"/>
      <c r="C166" s="147"/>
      <c r="D166" s="151"/>
      <c r="E166" s="151"/>
      <c r="F166" s="146"/>
      <c r="G166" s="147"/>
      <c r="H166" s="3"/>
    </row>
    <row r="167" spans="1:8" ht="12.75">
      <c r="A167" s="24"/>
      <c r="B167" s="25"/>
      <c r="C167" s="15"/>
      <c r="D167" s="16"/>
      <c r="E167" s="16"/>
      <c r="F167" s="26"/>
      <c r="G167" s="15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</sheetData>
  <sheetProtection/>
  <mergeCells count="570">
    <mergeCell ref="A1:G1"/>
    <mergeCell ref="E163:E164"/>
    <mergeCell ref="F163:F164"/>
    <mergeCell ref="G163:G164"/>
    <mergeCell ref="E159:E160"/>
    <mergeCell ref="F159:F160"/>
    <mergeCell ref="G159:G160"/>
    <mergeCell ref="A161:A162"/>
    <mergeCell ref="C163:C164"/>
    <mergeCell ref="D163:D164"/>
    <mergeCell ref="B161:B162"/>
    <mergeCell ref="C161:C162"/>
    <mergeCell ref="F165:F166"/>
    <mergeCell ref="G165:G166"/>
    <mergeCell ref="E161:E162"/>
    <mergeCell ref="F161:F162"/>
    <mergeCell ref="G161:G162"/>
    <mergeCell ref="D165:D166"/>
    <mergeCell ref="E165:E166"/>
    <mergeCell ref="A159:A160"/>
    <mergeCell ref="B159:B160"/>
    <mergeCell ref="C159:C160"/>
    <mergeCell ref="D159:D160"/>
    <mergeCell ref="A165:A166"/>
    <mergeCell ref="B165:B166"/>
    <mergeCell ref="C165:C166"/>
    <mergeCell ref="D161:D162"/>
    <mergeCell ref="A163:A164"/>
    <mergeCell ref="B163:B16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61:G62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5:G56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G49:G50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5"/>
  <sheetViews>
    <sheetView zoomScalePageLayoutView="0" workbookViewId="0" topLeftCell="A1">
      <selection activeCell="G63" sqref="A1:G6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4" t="s">
        <v>39</v>
      </c>
      <c r="B1" s="164"/>
      <c r="C1" s="164"/>
      <c r="D1" s="164"/>
      <c r="E1" s="164"/>
      <c r="F1" s="164"/>
      <c r="G1" s="16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 thickBot="1">
      <c r="A2" s="112" t="s">
        <v>43</v>
      </c>
      <c r="B2" s="112"/>
      <c r="C2" s="112"/>
      <c r="D2" s="165" t="str">
        <f>HYPERLINK('[1]реквизиты'!$A$2)</f>
        <v>Первенство России по борьбе самбо, среди юношей 1994-1995гг.р.</v>
      </c>
      <c r="E2" s="166"/>
      <c r="F2" s="166"/>
      <c r="G2" s="167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16.5" customHeight="1" thickBot="1">
      <c r="B3" s="44"/>
      <c r="C3" s="44"/>
      <c r="D3" s="176" t="str">
        <f>HYPERLINK('[1]реквизиты'!$A$3)</f>
        <v>25-29 октября 2010г.  г. Отрадный</v>
      </c>
      <c r="E3" s="176"/>
      <c r="F3" s="176"/>
      <c r="G3" s="45" t="str">
        <f>HYPERLINK('пр.взв'!D4)</f>
        <v>В.к.   73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" customHeight="1">
      <c r="A4" s="168" t="s">
        <v>21</v>
      </c>
      <c r="B4" s="170" t="s">
        <v>4</v>
      </c>
      <c r="C4" s="172" t="s">
        <v>1</v>
      </c>
      <c r="D4" s="172" t="s">
        <v>2</v>
      </c>
      <c r="E4" s="172" t="s">
        <v>3</v>
      </c>
      <c r="F4" s="172" t="s">
        <v>7</v>
      </c>
      <c r="G4" s="17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 thickBot="1">
      <c r="A5" s="169"/>
      <c r="B5" s="171"/>
      <c r="C5" s="173"/>
      <c r="D5" s="171"/>
      <c r="E5" s="173"/>
      <c r="F5" s="173"/>
      <c r="G5" s="17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177" t="s">
        <v>9</v>
      </c>
      <c r="B6" s="178">
        <v>5</v>
      </c>
      <c r="C6" s="179" t="str">
        <f>VLOOKUP(B6,'пр.взв'!B7:G62,2,FALSE)</f>
        <v>Матвеев Павел Игоревич</v>
      </c>
      <c r="D6" s="58" t="str">
        <f>VLOOKUP(B6,'пр.взв'!B7:G62,3,FALSE)</f>
        <v>02.08.1994, 1р</v>
      </c>
      <c r="E6" s="56" t="str">
        <f>VLOOKUP(B6,'пр.взв'!B7:G62,4,FALSE)</f>
        <v>Москва</v>
      </c>
      <c r="F6" s="57">
        <f>VLOOKUP(B6,'пр.взв'!B7:G62,5,FALSE)</f>
        <v>0</v>
      </c>
      <c r="G6" s="163" t="str">
        <f>VLOOKUP(B6,'пр.взв'!B7:G62,6,FALSE)</f>
        <v>Гуськов Е., Гурчин 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158"/>
      <c r="B7" s="160"/>
      <c r="C7" s="161"/>
      <c r="D7" s="162"/>
      <c r="E7" s="154"/>
      <c r="F7" s="155"/>
      <c r="G7" s="153"/>
    </row>
    <row r="8" spans="1:7" ht="12" customHeight="1">
      <c r="A8" s="157" t="s">
        <v>10</v>
      </c>
      <c r="B8" s="159">
        <v>19</v>
      </c>
      <c r="C8" s="161" t="str">
        <f>VLOOKUP(B8,'пр.взв'!B7:G62,2,FALSE)</f>
        <v>Глущенко Максим Александрович</v>
      </c>
      <c r="D8" s="156" t="str">
        <f>VLOOKUP(B8,'пр.взв'!B7:G62,3,FALSE)</f>
        <v>08.07.1994, кмс</v>
      </c>
      <c r="E8" s="154" t="str">
        <f>VLOOKUP(B8,'пр.взв'!B7:G62,4,FALSE)</f>
        <v>ЦФО, Белгородская область, г.Губкин</v>
      </c>
      <c r="F8" s="155">
        <f>VLOOKUP(B8,'пр.взв'!B7:G62,5,FALSE)</f>
        <v>0</v>
      </c>
      <c r="G8" s="153" t="str">
        <f>VLOOKUP(B8,'пр.взв'!B7:G62,6,FALSE)</f>
        <v>Тихомиров В.В.</v>
      </c>
    </row>
    <row r="9" spans="1:7" ht="12" customHeight="1">
      <c r="A9" s="158"/>
      <c r="B9" s="160"/>
      <c r="C9" s="161"/>
      <c r="D9" s="156"/>
      <c r="E9" s="154"/>
      <c r="F9" s="155"/>
      <c r="G9" s="153"/>
    </row>
    <row r="10" spans="1:7" ht="12" customHeight="1">
      <c r="A10" s="157" t="s">
        <v>11</v>
      </c>
      <c r="B10" s="159">
        <v>24</v>
      </c>
      <c r="C10" s="161" t="str">
        <f>VLOOKUP(B10,'пр.взв'!B7:G62,2,FALSE)</f>
        <v>Калинин Денис Александрович</v>
      </c>
      <c r="D10" s="156" t="str">
        <f>VLOOKUP(B10,'пр.взв'!B7:G62,3,FALSE)</f>
        <v>03.08.1994, 1р</v>
      </c>
      <c r="E10" s="154" t="str">
        <f>VLOOKUP(B10,'пр.взв'!B7:G62,4,FALSE)</f>
        <v>Москва</v>
      </c>
      <c r="F10" s="155">
        <f>VLOOKUP(B10,'пр.взв'!B7:G62,5,FALSE)</f>
        <v>0</v>
      </c>
      <c r="G10" s="153" t="str">
        <f>VLOOKUP(B10,'пр.взв'!B7:G62,6,FALSE)</f>
        <v>Гусева Е.В.</v>
      </c>
    </row>
    <row r="11" spans="1:7" ht="12" customHeight="1">
      <c r="A11" s="158"/>
      <c r="B11" s="160"/>
      <c r="C11" s="161"/>
      <c r="D11" s="156"/>
      <c r="E11" s="154"/>
      <c r="F11" s="155"/>
      <c r="G11" s="153"/>
    </row>
    <row r="12" spans="1:7" ht="12" customHeight="1">
      <c r="A12" s="157" t="s">
        <v>11</v>
      </c>
      <c r="B12" s="159">
        <v>2</v>
      </c>
      <c r="C12" s="161" t="str">
        <f>VLOOKUP(B12,'пр.взв'!B7:G62,2,FALSE)</f>
        <v>Евдокимов Григорий Сергеевич</v>
      </c>
      <c r="D12" s="156" t="str">
        <f>VLOOKUP(B12,'пр.взв'!B7:G62,3,FALSE)</f>
        <v>22.02.1994, 1р</v>
      </c>
      <c r="E12" s="154" t="str">
        <f>VLOOKUP(B12,'пр.взв'!B7:G62,4,FALSE)</f>
        <v>ЦФО, Владимирская, Владимир</v>
      </c>
      <c r="F12" s="155">
        <f>VLOOKUP(B12,'пр.взв'!B7:G62,5,FALSE)</f>
        <v>0</v>
      </c>
      <c r="G12" s="153" t="str">
        <f>VLOOKUP(B12,'пр.взв'!B7:G62,6,FALSE)</f>
        <v>Андреев А.С., Кашутин А.В.</v>
      </c>
    </row>
    <row r="13" spans="1:7" ht="12" customHeight="1">
      <c r="A13" s="158"/>
      <c r="B13" s="160"/>
      <c r="C13" s="161"/>
      <c r="D13" s="156"/>
      <c r="E13" s="154"/>
      <c r="F13" s="155"/>
      <c r="G13" s="153"/>
    </row>
    <row r="14" spans="1:7" ht="12" customHeight="1">
      <c r="A14" s="157" t="s">
        <v>13</v>
      </c>
      <c r="B14" s="159">
        <v>9</v>
      </c>
      <c r="C14" s="161" t="str">
        <f>VLOOKUP(B14,'пр.взв'!B7:G62,2,FALSE)</f>
        <v>Цветков Степан Юрьевич</v>
      </c>
      <c r="D14" s="156" t="str">
        <f>VLOOKUP(B14,'пр.взв'!B7:G62,3,FALSE)</f>
        <v>13.04.1994, кмс</v>
      </c>
      <c r="E14" s="154" t="str">
        <f>VLOOKUP(B14,'пр.взв'!B7:G62,4,FALSE)</f>
        <v>СЗФО, Санкт-Петербург, МО</v>
      </c>
      <c r="F14" s="155">
        <f>VLOOKUP(B14,'пр.взв'!B7:G62,5,FALSE)</f>
        <v>0</v>
      </c>
      <c r="G14" s="153" t="str">
        <f>VLOOKUP(B14,'пр.взв'!B7:G62,6,FALSE)</f>
        <v>Подсидков В.В., Архипов А.П.</v>
      </c>
    </row>
    <row r="15" spans="1:7" ht="12" customHeight="1">
      <c r="A15" s="158"/>
      <c r="B15" s="160"/>
      <c r="C15" s="161"/>
      <c r="D15" s="156"/>
      <c r="E15" s="154"/>
      <c r="F15" s="155"/>
      <c r="G15" s="153"/>
    </row>
    <row r="16" spans="1:7" ht="12" customHeight="1">
      <c r="A16" s="157" t="s">
        <v>14</v>
      </c>
      <c r="B16" s="159">
        <v>16</v>
      </c>
      <c r="C16" s="161" t="str">
        <f>VLOOKUP(B16,'пр.взв'!B7:G62,2,FALSE)</f>
        <v>Захаров Изнаур Русланович</v>
      </c>
      <c r="D16" s="156" t="str">
        <f>VLOOKUP(B16,'пр.взв'!B7:G62,3,FALSE)</f>
        <v>05.04.1994, 1р</v>
      </c>
      <c r="E16" s="154" t="str">
        <f>VLOOKUP(B16,'пр.взв'!B7:G62,4,FALSE)</f>
        <v>Москва</v>
      </c>
      <c r="F16" s="155">
        <f>VLOOKUP(B16,'пр.взв'!B7:G62,5,FALSE)</f>
        <v>0</v>
      </c>
      <c r="G16" s="153" t="str">
        <f>VLOOKUP(B16,'пр.взв'!B7:G62,6,FALSE)</f>
        <v>Саламатин С.Б., Савоин А.В</v>
      </c>
    </row>
    <row r="17" spans="1:7" ht="12" customHeight="1">
      <c r="A17" s="158"/>
      <c r="B17" s="160"/>
      <c r="C17" s="161"/>
      <c r="D17" s="156"/>
      <c r="E17" s="154"/>
      <c r="F17" s="155"/>
      <c r="G17" s="153"/>
    </row>
    <row r="18" spans="1:7" ht="12" customHeight="1">
      <c r="A18" s="157" t="s">
        <v>15</v>
      </c>
      <c r="B18" s="159">
        <v>12</v>
      </c>
      <c r="C18" s="161" t="str">
        <f>VLOOKUP(B18,'пр.взв'!B7:G62,2,FALSE)</f>
        <v>Кецбая Гено Леванович</v>
      </c>
      <c r="D18" s="156" t="str">
        <f>VLOOKUP(B18,'пр.взв'!B7:G62,3,FALSE)</f>
        <v>18.02.1994, 1р</v>
      </c>
      <c r="E18" s="154" t="str">
        <f>VLOOKUP(B18,'пр.взв'!B7:G62,4,FALSE)</f>
        <v>Москва</v>
      </c>
      <c r="F18" s="155">
        <f>VLOOKUP(B18,'пр.взв'!B7:G62,5,FALSE)</f>
        <v>0</v>
      </c>
      <c r="G18" s="153" t="str">
        <f>VLOOKUP(B18,'пр.взв'!B7:G62,6,FALSE)</f>
        <v>Саламатин С.Б., Савоин А.В</v>
      </c>
    </row>
    <row r="19" spans="1:7" ht="12" customHeight="1">
      <c r="A19" s="158"/>
      <c r="B19" s="160"/>
      <c r="C19" s="161"/>
      <c r="D19" s="156"/>
      <c r="E19" s="154"/>
      <c r="F19" s="155"/>
      <c r="G19" s="153"/>
    </row>
    <row r="20" spans="1:7" ht="12" customHeight="1">
      <c r="A20" s="157" t="s">
        <v>16</v>
      </c>
      <c r="B20" s="159">
        <v>25</v>
      </c>
      <c r="C20" s="161" t="str">
        <f>VLOOKUP(B20,'пр.взв'!B7:G62,2,FALSE)</f>
        <v>Воробьев Александр Сергеевич</v>
      </c>
      <c r="D20" s="156" t="str">
        <f>VLOOKUP(B20,'пр.взв'!B7:G62,3,FALSE)</f>
        <v>25.01.1994, 1р</v>
      </c>
      <c r="E20" s="154" t="str">
        <f>VLOOKUP(B20,'пр.взв'!B7:G62,4,FALSE)</f>
        <v>УрФО, Свердловская, Ревда, ДЮСШ</v>
      </c>
      <c r="F20" s="155">
        <f>VLOOKUP(B20,'пр.взв'!B7:G62,5,FALSE)</f>
        <v>0</v>
      </c>
      <c r="G20" s="153" t="str">
        <f>VLOOKUP(B20,'пр.взв'!B7:G62,6,FALSE)</f>
        <v>Селиванов В.В.</v>
      </c>
    </row>
    <row r="21" spans="1:7" ht="12" customHeight="1">
      <c r="A21" s="158"/>
      <c r="B21" s="160"/>
      <c r="C21" s="161"/>
      <c r="D21" s="156"/>
      <c r="E21" s="154"/>
      <c r="F21" s="155"/>
      <c r="G21" s="153"/>
    </row>
    <row r="22" spans="1:7" ht="12" customHeight="1">
      <c r="A22" s="157" t="s">
        <v>17</v>
      </c>
      <c r="B22" s="159">
        <v>17</v>
      </c>
      <c r="C22" s="161" t="str">
        <f>VLOOKUP(B22,'пр.взв'!B7:G62,2,FALSE)</f>
        <v>Водопьянов Михаил Валерьевич</v>
      </c>
      <c r="D22" s="156" t="str">
        <f>VLOOKUP(B22,'пр.взв'!B7:G62,3,FALSE)</f>
        <v>09.03.1994, кмс</v>
      </c>
      <c r="E22" s="154" t="str">
        <f>VLOOKUP(B22,'пр.взв'!B7:G62,4,FALSE)</f>
        <v>ПФО, Нижегородская область, г.Кстово</v>
      </c>
      <c r="F22" s="155">
        <f>VLOOKUP(B22,'пр.взв'!B7:G62,5,FALSE)</f>
        <v>0</v>
      </c>
      <c r="G22" s="153" t="str">
        <f>VLOOKUP(B22,'пр.взв'!B7:G62,6,FALSE)</f>
        <v>Душкин А.Н.</v>
      </c>
    </row>
    <row r="23" spans="1:7" ht="12" customHeight="1">
      <c r="A23" s="158"/>
      <c r="B23" s="160"/>
      <c r="C23" s="161"/>
      <c r="D23" s="156"/>
      <c r="E23" s="154"/>
      <c r="F23" s="155"/>
      <c r="G23" s="153"/>
    </row>
    <row r="24" spans="1:7" ht="12" customHeight="1">
      <c r="A24" s="157" t="s">
        <v>18</v>
      </c>
      <c r="B24" s="159">
        <v>26</v>
      </c>
      <c r="C24" s="161" t="str">
        <f>VLOOKUP(B24,'пр.взв'!B7:G62,2,FALSE)</f>
        <v>Морозов Артем Сергеевич</v>
      </c>
      <c r="D24" s="156" t="str">
        <f>VLOOKUP(B24,'пр.взв'!B7:G62,3,FALSE)</f>
        <v>16.03.1995, кмс</v>
      </c>
      <c r="E24" s="154" t="str">
        <f>VLOOKUP(B24,'пр.взв'!B7:G62,4,FALSE)</f>
        <v>ЦФО, Рязанская область, ПО</v>
      </c>
      <c r="F24" s="155">
        <f>VLOOKUP(B24,'пр.взв'!B7:G62,5,FALSE)</f>
        <v>0</v>
      </c>
      <c r="G24" s="153" t="str">
        <f>VLOOKUP(B24,'пр.взв'!B7:G62,6,FALSE)</f>
        <v>Яковенко Д.В., Ханинев А.В.</v>
      </c>
    </row>
    <row r="25" spans="1:7" ht="12" customHeight="1">
      <c r="A25" s="158"/>
      <c r="B25" s="160"/>
      <c r="C25" s="161"/>
      <c r="D25" s="156"/>
      <c r="E25" s="154"/>
      <c r="F25" s="155"/>
      <c r="G25" s="153"/>
    </row>
    <row r="26" spans="1:7" ht="12" customHeight="1">
      <c r="A26" s="157" t="s">
        <v>19</v>
      </c>
      <c r="B26" s="159">
        <v>13</v>
      </c>
      <c r="C26" s="161" t="str">
        <f>VLOOKUP(B26,'пр.взв'!B7:G62,2,FALSE)</f>
        <v>Бахмудов Камалутдин Гаджимуратович</v>
      </c>
      <c r="D26" s="156" t="str">
        <f>VLOOKUP(B26,'пр.взв'!B7:G62,3,FALSE)</f>
        <v>26.04.1994, 1р</v>
      </c>
      <c r="E26" s="154" t="str">
        <f>VLOOKUP(B26,'пр.взв'!B7:G62,4,FALSE)</f>
        <v>ЮФО, Ростовская, Ростов-на-Дону, МО</v>
      </c>
      <c r="F26" s="155">
        <f>VLOOKUP(B26,'пр.взв'!B7:G62,5,FALSE)</f>
        <v>0</v>
      </c>
      <c r="G26" s="153" t="str">
        <f>VLOOKUP(B26,'пр.взв'!B7:G62,6,FALSE)</f>
        <v>Пантелеев Е.А.</v>
      </c>
    </row>
    <row r="27" spans="1:7" ht="12" customHeight="1">
      <c r="A27" s="158"/>
      <c r="B27" s="160"/>
      <c r="C27" s="161"/>
      <c r="D27" s="156"/>
      <c r="E27" s="154"/>
      <c r="F27" s="155"/>
      <c r="G27" s="153"/>
    </row>
    <row r="28" spans="1:7" ht="12" customHeight="1">
      <c r="A28" s="157" t="s">
        <v>20</v>
      </c>
      <c r="B28" s="159">
        <v>28</v>
      </c>
      <c r="C28" s="161" t="str">
        <f>VLOOKUP(B28,'пр.взв'!B7:G62,2,FALSE)</f>
        <v>Шамрай Сергей Сергеевич</v>
      </c>
      <c r="D28" s="156" t="str">
        <f>VLOOKUP(B28,'пр.взв'!B7:G62,3,FALSE)</f>
        <v>17.07.1994, 1р</v>
      </c>
      <c r="E28" s="154" t="str">
        <f>VLOOKUP(B28,'пр.взв'!B7:G62,4,FALSE)</f>
        <v>ЮФО, Краснодарский край, г.Выселки, МО</v>
      </c>
      <c r="F28" s="155">
        <f>VLOOKUP(B28,'пр.взв'!B7:G62,5,FALSE)</f>
        <v>0</v>
      </c>
      <c r="G28" s="153" t="str">
        <f>VLOOKUP(B28,'пр.взв'!B7:G62,6,FALSE)</f>
        <v>Волошин Р.В.</v>
      </c>
    </row>
    <row r="29" spans="1:7" ht="12" customHeight="1">
      <c r="A29" s="158"/>
      <c r="B29" s="160"/>
      <c r="C29" s="161"/>
      <c r="D29" s="156"/>
      <c r="E29" s="154"/>
      <c r="F29" s="155"/>
      <c r="G29" s="153"/>
    </row>
    <row r="30" spans="1:7" ht="12" customHeight="1">
      <c r="A30" s="157" t="s">
        <v>23</v>
      </c>
      <c r="B30" s="159">
        <v>8</v>
      </c>
      <c r="C30" s="161" t="str">
        <f>VLOOKUP(B30,'пр.взв'!B7:G62,2,FALSE)</f>
        <v>Чернов Данила Александрович</v>
      </c>
      <c r="D30" s="156" t="str">
        <f>VLOOKUP(B30,'пр.взв'!B7:G62,3,FALSE)</f>
        <v>27.05.1995, 1р</v>
      </c>
      <c r="E30" s="154" t="str">
        <f>VLOOKUP(B30,'пр.взв'!B7:G62,4,FALSE)</f>
        <v>ПФО, Пензенская область</v>
      </c>
      <c r="F30" s="155">
        <f>VLOOKUP(B30,'пр.взв'!B7:G62,5,FALSE)</f>
        <v>0</v>
      </c>
      <c r="G30" s="153" t="str">
        <f>VLOOKUP(B30,'пр.взв'!B7:G62,6,FALSE)</f>
        <v>Перетрухин В.Н., Конестяпин А.И.</v>
      </c>
    </row>
    <row r="31" spans="1:14" ht="12" customHeight="1">
      <c r="A31" s="158"/>
      <c r="B31" s="160"/>
      <c r="C31" s="161"/>
      <c r="D31" s="156"/>
      <c r="E31" s="154"/>
      <c r="F31" s="155"/>
      <c r="G31" s="153"/>
      <c r="H31" s="5"/>
      <c r="I31" s="5"/>
      <c r="J31" s="5"/>
      <c r="L31" s="5"/>
      <c r="M31" s="5"/>
      <c r="N31" s="5"/>
    </row>
    <row r="32" spans="1:14" ht="12" customHeight="1">
      <c r="A32" s="157" t="s">
        <v>24</v>
      </c>
      <c r="B32" s="159">
        <v>22</v>
      </c>
      <c r="C32" s="161" t="str">
        <f>VLOOKUP(B32,'пр.взв'!B7:G62,2,FALSE)</f>
        <v>Васильев Роман Эдуардович</v>
      </c>
      <c r="D32" s="156" t="str">
        <f>VLOOKUP(B32,'пр.взв'!B7:G62,3,FALSE)</f>
        <v>31.03.1994, 1р</v>
      </c>
      <c r="E32" s="154" t="str">
        <f>VLOOKUP(B32,'пр.взв'!B7:G62,4,FALSE)</f>
        <v>ПФО, Чувашская Р., г.Чебоксары, ПФ</v>
      </c>
      <c r="F32" s="155">
        <f>VLOOKUP(B32,'пр.взв'!B7:G62,5,FALSE)</f>
        <v>0</v>
      </c>
      <c r="G32" s="153" t="str">
        <f>VLOOKUP(B32,'пр.взв'!B7:G62,6,FALSE)</f>
        <v>Малов С.А., Гусев О.М.</v>
      </c>
      <c r="H32" s="5"/>
      <c r="I32" s="5"/>
      <c r="J32" s="5"/>
      <c r="L32" s="5"/>
      <c r="M32" s="5"/>
      <c r="N32" s="5"/>
    </row>
    <row r="33" spans="1:14" ht="12" customHeight="1">
      <c r="A33" s="158"/>
      <c r="B33" s="160"/>
      <c r="C33" s="161"/>
      <c r="D33" s="156"/>
      <c r="E33" s="154"/>
      <c r="F33" s="155"/>
      <c r="G33" s="153"/>
      <c r="H33" s="5"/>
      <c r="I33" s="5"/>
      <c r="J33" s="5"/>
      <c r="L33" s="5"/>
      <c r="M33" s="5"/>
      <c r="N33" s="5"/>
    </row>
    <row r="34" spans="1:7" ht="12" customHeight="1">
      <c r="A34" s="157" t="s">
        <v>25</v>
      </c>
      <c r="B34" s="159">
        <v>1</v>
      </c>
      <c r="C34" s="161" t="str">
        <f>VLOOKUP(B34,'пр.взв'!B7:G62,2,FALSE)</f>
        <v>Абуселидзе Михаил Малхазович</v>
      </c>
      <c r="D34" s="156" t="e">
        <f>VLOOKUP(B34,'пр.взв'!B35:G90,3,FALSE)</f>
        <v>#N/A</v>
      </c>
      <c r="E34" s="154" t="str">
        <f>VLOOKUP(B34,'пр.взв'!B7:G62,4,FALSE)</f>
        <v>ПФО, Самарская область, г.Самара, МО</v>
      </c>
      <c r="F34" s="155">
        <f>VLOOKUP(B34,'пр.взв'!B7:G62,5,FALSE)</f>
        <v>0</v>
      </c>
      <c r="G34" s="153" t="str">
        <f>VLOOKUP(B34,'пр.взв'!B7:G62,6,FALSE)</f>
        <v>Березовский С.В.</v>
      </c>
    </row>
    <row r="35" spans="1:7" ht="12" customHeight="1">
      <c r="A35" s="158"/>
      <c r="B35" s="160"/>
      <c r="C35" s="161"/>
      <c r="D35" s="156"/>
      <c r="E35" s="154"/>
      <c r="F35" s="155"/>
      <c r="G35" s="153"/>
    </row>
    <row r="36" spans="1:7" ht="12" customHeight="1">
      <c r="A36" s="157" t="s">
        <v>26</v>
      </c>
      <c r="B36" s="159">
        <v>10</v>
      </c>
      <c r="C36" s="161" t="str">
        <f>VLOOKUP(B36,'пр.взв'!B7:G62,2,FALSE)</f>
        <v>Пханаев Нурбий Мадинович</v>
      </c>
      <c r="D36" s="156" t="str">
        <f>VLOOKUP(B36,'пр.взв'!B7:G62,3,FALSE)</f>
        <v>28.05.1994, кмс</v>
      </c>
      <c r="E36" s="154" t="str">
        <f>VLOOKUP(B36,'пр.взв'!B7:G62,4,FALSE)</f>
        <v>ЮФО, Р.Адагея, ВС</v>
      </c>
      <c r="F36" s="155">
        <f>VLOOKUP(B36,'пр.взв'!B7:G62,5,FALSE)</f>
        <v>0</v>
      </c>
      <c r="G36" s="153" t="str">
        <f>VLOOKUP(B36,'пр.взв'!B7:G62,6,FALSE)</f>
        <v>Хабиев Б.Д.</v>
      </c>
    </row>
    <row r="37" spans="1:7" ht="12" customHeight="1">
      <c r="A37" s="158"/>
      <c r="B37" s="160"/>
      <c r="C37" s="161"/>
      <c r="D37" s="156"/>
      <c r="E37" s="154"/>
      <c r="F37" s="155"/>
      <c r="G37" s="153"/>
    </row>
    <row r="38" spans="1:7" ht="12" customHeight="1">
      <c r="A38" s="157" t="s">
        <v>27</v>
      </c>
      <c r="B38" s="159">
        <v>4</v>
      </c>
      <c r="C38" s="161" t="str">
        <f>VLOOKUP(B38,'пр.взв'!B7:G62,2,FALSE)</f>
        <v>Димитренко Павел Игоревич</v>
      </c>
      <c r="D38" s="156" t="str">
        <f>VLOOKUP(B38,'пр.взв'!B7:G62,3,FALSE)</f>
        <v>13.01.1994, 1р</v>
      </c>
      <c r="E38" s="154" t="str">
        <f>VLOOKUP(B38,'пр.взв'!B7:G62,4,FALSE)</f>
        <v>СФО, Алтайский, Бийск, МО</v>
      </c>
      <c r="F38" s="155">
        <f>VLOOKUP(B38,'пр.взв'!B7:G62,5,FALSE)</f>
        <v>0</v>
      </c>
      <c r="G38" s="153" t="str">
        <f>VLOOKUP(B38,'пр.взв'!B7:G62,6,FALSE)</f>
        <v>Димитренко И.В.</v>
      </c>
    </row>
    <row r="39" spans="1:7" ht="12" customHeight="1">
      <c r="A39" s="158"/>
      <c r="B39" s="160"/>
      <c r="C39" s="161"/>
      <c r="D39" s="156"/>
      <c r="E39" s="154"/>
      <c r="F39" s="155"/>
      <c r="G39" s="153"/>
    </row>
    <row r="40" spans="1:7" ht="12" customHeight="1">
      <c r="A40" s="157" t="s">
        <v>28</v>
      </c>
      <c r="B40" s="159">
        <v>7</v>
      </c>
      <c r="C40" s="161" t="str">
        <f>VLOOKUP(B40,'пр.взв'!B7:G62,2,FALSE)</f>
        <v>Дмитриев Максим Валерьевич</v>
      </c>
      <c r="D40" s="156" t="str">
        <f>VLOOKUP(B40,'пр.взв'!B7:G62,3,FALSE)</f>
        <v>30.05.1994, 1р</v>
      </c>
      <c r="E40" s="154" t="str">
        <f>VLOOKUP(B40,'пр.взв'!B7:G62,4,FALSE)</f>
        <v>ЦФО, Московская, Дзержинский, МО</v>
      </c>
      <c r="F40" s="155" t="str">
        <f>VLOOKUP(B40,'пр.взв'!B7:G62,5,FALSE)</f>
        <v>017889</v>
      </c>
      <c r="G40" s="153" t="str">
        <f>VLOOKUP(B40,'пр.взв'!B7:G62,6,FALSE)</f>
        <v>Волос А.Н.</v>
      </c>
    </row>
    <row r="41" spans="1:7" ht="12" customHeight="1">
      <c r="A41" s="158"/>
      <c r="B41" s="160"/>
      <c r="C41" s="161"/>
      <c r="D41" s="156"/>
      <c r="E41" s="154"/>
      <c r="F41" s="155"/>
      <c r="G41" s="153"/>
    </row>
    <row r="42" spans="1:7" ht="12" customHeight="1">
      <c r="A42" s="157" t="s">
        <v>29</v>
      </c>
      <c r="B42" s="159">
        <v>11</v>
      </c>
      <c r="C42" s="161" t="str">
        <f>VLOOKUP(B42,'пр.взв'!B7:G62,2,FALSE)</f>
        <v>Хворов Владимир Андреевич</v>
      </c>
      <c r="D42" s="156" t="str">
        <f>VLOOKUP(B42,'пр.взв'!B7:G62,3,FALSE)</f>
        <v>10.11.1994, 1р</v>
      </c>
      <c r="E42" s="154" t="str">
        <f>VLOOKUP(B42,'пр.взв'!B7:G62,4,FALSE)</f>
        <v>УрФО, Свердловская, Н.Тагил, ПФ</v>
      </c>
      <c r="F42" s="155">
        <f>VLOOKUP(B42,'пр.взв'!B7:G62,5,FALSE)</f>
        <v>0</v>
      </c>
      <c r="G42" s="153" t="str">
        <f>VLOOKUP(B42,'пр.взв'!B7:G62,6,FALSE)</f>
        <v>Пляшкун Н.В.</v>
      </c>
    </row>
    <row r="43" spans="1:7" ht="12" customHeight="1">
      <c r="A43" s="158"/>
      <c r="B43" s="160"/>
      <c r="C43" s="161"/>
      <c r="D43" s="156"/>
      <c r="E43" s="154"/>
      <c r="F43" s="155"/>
      <c r="G43" s="153"/>
    </row>
    <row r="44" spans="1:7" ht="12" customHeight="1">
      <c r="A44" s="157" t="s">
        <v>30</v>
      </c>
      <c r="B44" s="159">
        <v>14</v>
      </c>
      <c r="C44" s="161" t="str">
        <f>VLOOKUP(B44,'пр.взв'!B7:G62,2,FALSE)</f>
        <v>Жабин Александр Михайлович</v>
      </c>
      <c r="D44" s="156" t="str">
        <f>VLOOKUP(B44,'пр.взв'!B7:G62,3,FALSE)</f>
        <v>02.01.1994, кмс</v>
      </c>
      <c r="E44" s="154" t="str">
        <f>VLOOKUP(B44,'пр.взв'!B7:G62,4,FALSE)</f>
        <v>ЦФО, Воронежская область, г.Воронеж</v>
      </c>
      <c r="F44" s="155">
        <f>VLOOKUP(B44,'пр.взв'!B7:G62,5,FALSE)</f>
        <v>0</v>
      </c>
      <c r="G44" s="153" t="str">
        <f>VLOOKUP(B44,'пр.взв'!B7:G62,6,FALSE)</f>
        <v>Алексеев Ю.В.</v>
      </c>
    </row>
    <row r="45" spans="1:7" ht="12" customHeight="1">
      <c r="A45" s="158"/>
      <c r="B45" s="160"/>
      <c r="C45" s="161"/>
      <c r="D45" s="156"/>
      <c r="E45" s="154"/>
      <c r="F45" s="155"/>
      <c r="G45" s="153"/>
    </row>
    <row r="46" spans="1:7" ht="12" customHeight="1">
      <c r="A46" s="157" t="s">
        <v>31</v>
      </c>
      <c r="B46" s="159">
        <v>15</v>
      </c>
      <c r="C46" s="161" t="str">
        <f>VLOOKUP(B46,'пр.взв'!B7:G62,2,FALSE)</f>
        <v>Щеглов Максим Юрьевич</v>
      </c>
      <c r="D46" s="156" t="str">
        <f>VLOOKUP(B46,'пр.взв'!B7:G62,3,FALSE)</f>
        <v>11.05.1994, 1р</v>
      </c>
      <c r="E46" s="154" t="str">
        <f>VLOOKUP(B46,'пр.взв'!B7:G62,4,FALSE)</f>
        <v>ЦФО, Липецкая, Елец, Л</v>
      </c>
      <c r="F46" s="155">
        <f>VLOOKUP(B46,'пр.взв'!B7:G62,5,FALSE)</f>
        <v>0</v>
      </c>
      <c r="G46" s="153" t="str">
        <f>VLOOKUP(B46,'пр.взв'!B7:G62,6,FALSE)</f>
        <v>Смирнов В.В.</v>
      </c>
    </row>
    <row r="47" spans="1:7" ht="12" customHeight="1">
      <c r="A47" s="158"/>
      <c r="B47" s="160"/>
      <c r="C47" s="161"/>
      <c r="D47" s="156"/>
      <c r="E47" s="154"/>
      <c r="F47" s="155"/>
      <c r="G47" s="153"/>
    </row>
    <row r="48" spans="1:7" ht="12" customHeight="1">
      <c r="A48" s="157" t="s">
        <v>32</v>
      </c>
      <c r="B48" s="159">
        <v>21</v>
      </c>
      <c r="C48" s="161" t="str">
        <f>VLOOKUP(B48,'пр.взв'!B7:G62,2,FALSE)</f>
        <v>Сурхаев Булат Асламбекович</v>
      </c>
      <c r="D48" s="156" t="str">
        <f>VLOOKUP(B48,'пр.взв'!B7:G62,3,FALSE)</f>
        <v>09.06.1994, 1р</v>
      </c>
      <c r="E48" s="154" t="str">
        <f>VLOOKUP(B48,'пр.взв'!B7:G62,4,FALSE)</f>
        <v>ЮФО, Краснодарский край, г.Армавир, МО</v>
      </c>
      <c r="F48" s="155">
        <f>VLOOKUP(B48,'пр.взв'!B7:G62,5,FALSE)</f>
        <v>0</v>
      </c>
      <c r="G48" s="153" t="str">
        <f>VLOOKUP(B48,'пр.взв'!B7:G62,6,FALSE)</f>
        <v>Маркарьян А.Ю.</v>
      </c>
    </row>
    <row r="49" spans="1:7" ht="12" customHeight="1">
      <c r="A49" s="158"/>
      <c r="B49" s="160"/>
      <c r="C49" s="161"/>
      <c r="D49" s="156"/>
      <c r="E49" s="154"/>
      <c r="F49" s="155"/>
      <c r="G49" s="153"/>
    </row>
    <row r="50" spans="1:7" ht="12" customHeight="1">
      <c r="A50" s="157" t="s">
        <v>33</v>
      </c>
      <c r="B50" s="159">
        <v>27</v>
      </c>
      <c r="C50" s="161" t="str">
        <f>VLOOKUP(B50,'пр.взв'!B7:G62,2,FALSE)</f>
        <v>Филиппов Павел Игоревич</v>
      </c>
      <c r="D50" s="156" t="str">
        <f>VLOOKUP(B50,'пр.взв'!B7:G62,3,FALSE)</f>
        <v>03.04.1994, 1р</v>
      </c>
      <c r="E50" s="154" t="str">
        <f>VLOOKUP(B50,'пр.взв'!B7:G62,4,FALSE)</f>
        <v>ЦФО, Тульская, Тула, Л</v>
      </c>
      <c r="F50" s="155">
        <f>VLOOKUP(B50,'пр.взв'!B7:G62,5,FALSE)</f>
        <v>0</v>
      </c>
      <c r="G50" s="153" t="str">
        <f>VLOOKUP(B50,'пр.взв'!B7:G62,6,FALSE)</f>
        <v>Самборский С.В., Двоеглазов П.В,</v>
      </c>
    </row>
    <row r="51" spans="1:7" ht="12" customHeight="1">
      <c r="A51" s="158"/>
      <c r="B51" s="160"/>
      <c r="C51" s="161"/>
      <c r="D51" s="156"/>
      <c r="E51" s="154"/>
      <c r="F51" s="155"/>
      <c r="G51" s="153"/>
    </row>
    <row r="52" spans="1:7" ht="12" customHeight="1">
      <c r="A52" s="157" t="s">
        <v>34</v>
      </c>
      <c r="B52" s="159">
        <v>23</v>
      </c>
      <c r="C52" s="161" t="str">
        <f>VLOOKUP(B52,'пр.взв'!B7:G62,2,FALSE)</f>
        <v>Ефремов Игорь Сергеевич</v>
      </c>
      <c r="D52" s="156" t="str">
        <f>VLOOKUP(B52,'пр.взв'!B7:G62,3,FALSE)</f>
        <v>20.06.1994,1р</v>
      </c>
      <c r="E52" s="154" t="str">
        <f>VLOOKUP(B52,'пр.взв'!B7:G62,4,FALSE)</f>
        <v>ПФО, Самарская, Отрадный</v>
      </c>
      <c r="F52" s="155">
        <f>VLOOKUP(B52,'пр.взв'!B7:G62,5,FALSE)</f>
        <v>0</v>
      </c>
      <c r="G52" s="153" t="str">
        <f>VLOOKUP(B52,'пр.взв'!B7:G62,6,FALSE)</f>
        <v>Лозюк В.А.</v>
      </c>
    </row>
    <row r="53" spans="1:7" ht="12" customHeight="1">
      <c r="A53" s="158"/>
      <c r="B53" s="160"/>
      <c r="C53" s="161"/>
      <c r="D53" s="156"/>
      <c r="E53" s="154"/>
      <c r="F53" s="155"/>
      <c r="G53" s="153"/>
    </row>
    <row r="54" spans="1:7" ht="12" customHeight="1">
      <c r="A54" s="157" t="s">
        <v>35</v>
      </c>
      <c r="B54" s="159">
        <v>20</v>
      </c>
      <c r="C54" s="161" t="str">
        <f>VLOOKUP(B54,'пр.взв'!B7:G62,2,FALSE)</f>
        <v>Волков Александр Дмитриевич</v>
      </c>
      <c r="D54" s="156" t="str">
        <f>VLOOKUP(B54,'пр.взв'!B7:G62,3,FALSE)</f>
        <v>28.11.1994, 1р</v>
      </c>
      <c r="E54" s="154" t="str">
        <f>VLOOKUP(B54,'пр.взв'!B7:G62,4,FALSE)</f>
        <v>ДВФО, Хабаровский, Комсомольск, ПФ</v>
      </c>
      <c r="F54" s="155">
        <f>VLOOKUP(B54,'пр.взв'!B7:G62,5,FALSE)</f>
        <v>0</v>
      </c>
      <c r="G54" s="153" t="str">
        <f>VLOOKUP(B54,'пр.взв'!B7:G62,6,FALSE)</f>
        <v>Ковылин А.В.</v>
      </c>
    </row>
    <row r="55" spans="1:7" ht="12" customHeight="1">
      <c r="A55" s="158"/>
      <c r="B55" s="160"/>
      <c r="C55" s="161"/>
      <c r="D55" s="156"/>
      <c r="E55" s="154"/>
      <c r="F55" s="155"/>
      <c r="G55" s="153"/>
    </row>
    <row r="56" spans="1:7" ht="12" customHeight="1">
      <c r="A56" s="157" t="s">
        <v>36</v>
      </c>
      <c r="B56" s="159">
        <v>6</v>
      </c>
      <c r="C56" s="161" t="str">
        <f>VLOOKUP(B56,'пр.взв'!B7:G62,2,FALSE)</f>
        <v>Кузнецов Владислав Витальевич</v>
      </c>
      <c r="D56" s="156" t="str">
        <f>VLOOKUP(B56,'пр.взв'!B7:G62,3,FALSE)</f>
        <v>21.02.1994, кмс</v>
      </c>
      <c r="E56" s="154" t="str">
        <f>VLOOKUP(B56,'пр.взв'!B7:G62,4,FALSE)</f>
        <v>ДВФО, Амурская область, г.Благовещенцк</v>
      </c>
      <c r="F56" s="155">
        <f>VLOOKUP(B56,'пр.взв'!B7:G62,5,FALSE)</f>
        <v>0</v>
      </c>
      <c r="G56" s="153" t="str">
        <f>VLOOKUP(B56,'пр.взв'!B7:G62,6,FALSE)</f>
        <v>Богодист Д.И.</v>
      </c>
    </row>
    <row r="57" spans="1:7" ht="12" customHeight="1">
      <c r="A57" s="158"/>
      <c r="B57" s="160"/>
      <c r="C57" s="161"/>
      <c r="D57" s="156"/>
      <c r="E57" s="154"/>
      <c r="F57" s="155"/>
      <c r="G57" s="153"/>
    </row>
    <row r="58" spans="1:7" ht="12" customHeight="1">
      <c r="A58" s="157" t="s">
        <v>37</v>
      </c>
      <c r="B58" s="159">
        <v>18</v>
      </c>
      <c r="C58" s="161" t="str">
        <f>VLOOKUP(B58,'пр.взв'!B7:G62,2,FALSE)</f>
        <v>Курочка Данила Валерьевич</v>
      </c>
      <c r="D58" s="156" t="str">
        <f>VLOOKUP(B58,'пр.взв'!B7:G62,3,FALSE)</f>
        <v>27.05.1994, 1р</v>
      </c>
      <c r="E58" s="154" t="str">
        <f>VLOOKUP(B58,'пр.взв'!B7:G62,4,FALSE)</f>
        <v>СФО, Алтайский, Барнаул, МО</v>
      </c>
      <c r="F58" s="155">
        <f>VLOOKUP(B58,'пр.взв'!B7:G62,5,FALSE)</f>
        <v>0</v>
      </c>
      <c r="G58" s="153" t="str">
        <f>VLOOKUP(B58,'пр.взв'!B7:G62,6,FALSE)</f>
        <v>Шаталов В.Н.</v>
      </c>
    </row>
    <row r="59" spans="1:7" ht="12" customHeight="1">
      <c r="A59" s="158"/>
      <c r="B59" s="160"/>
      <c r="C59" s="161"/>
      <c r="D59" s="156"/>
      <c r="E59" s="154"/>
      <c r="F59" s="155"/>
      <c r="G59" s="153"/>
    </row>
    <row r="60" spans="1:7" ht="12" customHeight="1">
      <c r="A60" s="157" t="s">
        <v>38</v>
      </c>
      <c r="B60" s="159">
        <v>3</v>
      </c>
      <c r="C60" s="161" t="str">
        <f>VLOOKUP(B60,'пр.взв'!B7:G62,2,FALSE)</f>
        <v>Далгиев Хамзаали Магомедович</v>
      </c>
      <c r="D60" s="156" t="str">
        <f>VLOOKUP(B60,'пр.взв'!B7:G62,3,FALSE)</f>
        <v>1995, кмс</v>
      </c>
      <c r="E60" s="154" t="str">
        <f>VLOOKUP(B60,'пр.взв'!B7:G62,4,FALSE)</f>
        <v>ЮФО, Р.Ингушетия</v>
      </c>
      <c r="F60" s="155">
        <f>VLOOKUP(B60,'пр.взв'!B7:G62,5,FALSE)</f>
        <v>0</v>
      </c>
      <c r="G60" s="153" t="str">
        <f>VLOOKUP(B60,'пр.взв'!B7:G62,6,FALSE)</f>
        <v>Мерешков М.Я., Дахкильгов А.Я.</v>
      </c>
    </row>
    <row r="61" spans="1:7" ht="12" customHeight="1">
      <c r="A61" s="158"/>
      <c r="B61" s="160"/>
      <c r="C61" s="161"/>
      <c r="D61" s="156"/>
      <c r="E61" s="154"/>
      <c r="F61" s="155"/>
      <c r="G61" s="153"/>
    </row>
    <row r="62" spans="1:26" ht="34.5" customHeight="1">
      <c r="A62" s="27" t="str">
        <f>HYPERLINK('[1]реквизиты'!$A$6)</f>
        <v>Гл. судья, судья МК</v>
      </c>
      <c r="B62" s="31"/>
      <c r="C62" s="31"/>
      <c r="D62" s="32"/>
      <c r="E62" s="34" t="str">
        <f>HYPERLINK('[1]реквизиты'!$G$6)</f>
        <v>В.И.Зотов</v>
      </c>
      <c r="G62" s="36" t="str">
        <f>HYPERLINK('[1]реквизиты'!$G$7)</f>
        <v>/Энгельс/</v>
      </c>
      <c r="H62" s="3"/>
      <c r="I62" s="3"/>
      <c r="J62" s="3"/>
      <c r="K62" s="3"/>
      <c r="L62" s="3"/>
      <c r="M62" s="3"/>
      <c r="N62" s="32"/>
      <c r="O62" s="32"/>
      <c r="P62" s="32"/>
      <c r="Q62" s="38"/>
      <c r="R62" s="35"/>
      <c r="S62" s="38"/>
      <c r="T62" s="35"/>
      <c r="U62" s="38"/>
      <c r="W62" s="38"/>
      <c r="X62" s="35"/>
      <c r="Y62" s="21"/>
      <c r="Z62" s="21"/>
    </row>
    <row r="63" spans="1:26" ht="28.5" customHeight="1">
      <c r="A63" s="39" t="str">
        <f>HYPERLINK('[1]реквизиты'!$A$8)</f>
        <v>Гл. секретарь, судья РК</v>
      </c>
      <c r="B63" s="31"/>
      <c r="C63" s="37"/>
      <c r="D63" s="40"/>
      <c r="E63" s="34" t="str">
        <f>HYPERLINK('[1]реквизиты'!$G$8)</f>
        <v>С.Г.Пчелов</v>
      </c>
      <c r="F63" s="3"/>
      <c r="G63" s="36" t="str">
        <f>HYPERLINK('[1]реквизиты'!$G$9)</f>
        <v>/Чебоксары/</v>
      </c>
      <c r="H63" s="3"/>
      <c r="I63" s="3"/>
      <c r="J63" s="3"/>
      <c r="K63" s="3"/>
      <c r="L63" s="3"/>
      <c r="M63" s="3"/>
      <c r="N63" s="32"/>
      <c r="O63" s="32"/>
      <c r="P63" s="32"/>
      <c r="Q63" s="38"/>
      <c r="R63" s="35"/>
      <c r="S63" s="38"/>
      <c r="T63" s="35"/>
      <c r="U63" s="38"/>
      <c r="W63" s="38"/>
      <c r="X63" s="35"/>
      <c r="Y63" s="21"/>
      <c r="Z63" s="21"/>
    </row>
    <row r="64" spans="1:13" ht="12.75">
      <c r="A64" s="182"/>
      <c r="B64" s="149"/>
      <c r="C64" s="147"/>
      <c r="D64" s="151"/>
      <c r="E64" s="180"/>
      <c r="F64" s="181"/>
      <c r="G64" s="147"/>
      <c r="H64" s="3"/>
      <c r="I64" s="3"/>
      <c r="J64" s="3"/>
      <c r="K64" s="3"/>
      <c r="L64" s="3"/>
      <c r="M64" s="3"/>
    </row>
    <row r="65" spans="1:13" ht="12.75">
      <c r="A65" s="182"/>
      <c r="B65" s="150"/>
      <c r="C65" s="147"/>
      <c r="D65" s="151"/>
      <c r="E65" s="180"/>
      <c r="F65" s="181"/>
      <c r="G65" s="147"/>
      <c r="H65" s="3"/>
      <c r="I65" s="3"/>
      <c r="J65" s="3"/>
      <c r="K65" s="3"/>
      <c r="L65" s="3"/>
      <c r="M65" s="3"/>
    </row>
    <row r="66" spans="1:10" ht="12.75">
      <c r="A66" s="182"/>
      <c r="B66" s="149"/>
      <c r="C66" s="147"/>
      <c r="D66" s="151"/>
      <c r="E66" s="180"/>
      <c r="F66" s="181"/>
      <c r="G66" s="147"/>
      <c r="H66" s="3"/>
      <c r="I66" s="3"/>
      <c r="J66" s="3"/>
    </row>
    <row r="67" spans="1:10" ht="12.75">
      <c r="A67" s="182"/>
      <c r="B67" s="150"/>
      <c r="C67" s="147"/>
      <c r="D67" s="151"/>
      <c r="E67" s="180"/>
      <c r="F67" s="181"/>
      <c r="G67" s="147"/>
      <c r="H67" s="3"/>
      <c r="I67" s="3"/>
      <c r="J67" s="3"/>
    </row>
    <row r="68" spans="1:10" ht="12.75">
      <c r="A68" s="182"/>
      <c r="B68" s="149"/>
      <c r="C68" s="147"/>
      <c r="D68" s="151"/>
      <c r="E68" s="180"/>
      <c r="F68" s="181"/>
      <c r="G68" s="147"/>
      <c r="H68" s="3"/>
      <c r="I68" s="3"/>
      <c r="J68" s="3"/>
    </row>
    <row r="69" spans="1:10" ht="12.75">
      <c r="A69" s="182"/>
      <c r="B69" s="150"/>
      <c r="C69" s="147"/>
      <c r="D69" s="151"/>
      <c r="E69" s="180"/>
      <c r="F69" s="181"/>
      <c r="G69" s="147"/>
      <c r="H69" s="3"/>
      <c r="I69" s="3"/>
      <c r="J69" s="3"/>
    </row>
    <row r="70" spans="1:10" ht="12.75">
      <c r="A70" s="182"/>
      <c r="B70" s="149"/>
      <c r="C70" s="147"/>
      <c r="D70" s="151"/>
      <c r="E70" s="180"/>
      <c r="F70" s="181"/>
      <c r="G70" s="147"/>
      <c r="H70" s="3"/>
      <c r="I70" s="3"/>
      <c r="J70" s="3"/>
    </row>
    <row r="71" spans="1:10" ht="12.75">
      <c r="A71" s="182"/>
      <c r="B71" s="150"/>
      <c r="C71" s="147"/>
      <c r="D71" s="151"/>
      <c r="E71" s="180"/>
      <c r="F71" s="181"/>
      <c r="G71" s="147"/>
      <c r="H71" s="3"/>
      <c r="I71" s="3"/>
      <c r="J71" s="3"/>
    </row>
    <row r="72" spans="1:10" ht="12.75">
      <c r="A72" s="182"/>
      <c r="B72" s="149"/>
      <c r="C72" s="147"/>
      <c r="D72" s="151"/>
      <c r="E72" s="180"/>
      <c r="F72" s="181"/>
      <c r="G72" s="147"/>
      <c r="H72" s="3"/>
      <c r="I72" s="3"/>
      <c r="J72" s="3"/>
    </row>
    <row r="73" spans="1:10" ht="12.75">
      <c r="A73" s="182"/>
      <c r="B73" s="150"/>
      <c r="C73" s="147"/>
      <c r="D73" s="151"/>
      <c r="E73" s="180"/>
      <c r="F73" s="181"/>
      <c r="G73" s="147"/>
      <c r="H73" s="3"/>
      <c r="I73" s="3"/>
      <c r="J73" s="3"/>
    </row>
    <row r="74" spans="1:10" ht="12.75">
      <c r="A74" s="182"/>
      <c r="B74" s="149"/>
      <c r="C74" s="147"/>
      <c r="D74" s="151"/>
      <c r="E74" s="180"/>
      <c r="F74" s="181"/>
      <c r="G74" s="147"/>
      <c r="H74" s="3"/>
      <c r="I74" s="3"/>
      <c r="J74" s="3"/>
    </row>
    <row r="75" spans="1:10" ht="12.75">
      <c r="A75" s="182"/>
      <c r="B75" s="150"/>
      <c r="C75" s="147"/>
      <c r="D75" s="151"/>
      <c r="E75" s="180"/>
      <c r="F75" s="181"/>
      <c r="G75" s="147"/>
      <c r="H75" s="3"/>
      <c r="I75" s="3"/>
      <c r="J75" s="3"/>
    </row>
    <row r="76" spans="1:10" ht="12.75">
      <c r="A76" s="182"/>
      <c r="B76" s="149"/>
      <c r="C76" s="147"/>
      <c r="D76" s="151"/>
      <c r="E76" s="180"/>
      <c r="F76" s="181"/>
      <c r="G76" s="147"/>
      <c r="H76" s="3"/>
      <c r="I76" s="3"/>
      <c r="J76" s="3"/>
    </row>
    <row r="77" spans="1:10" ht="12.75">
      <c r="A77" s="182"/>
      <c r="B77" s="150"/>
      <c r="C77" s="147"/>
      <c r="D77" s="151"/>
      <c r="E77" s="180"/>
      <c r="F77" s="181"/>
      <c r="G77" s="147"/>
      <c r="H77" s="3"/>
      <c r="I77" s="3"/>
      <c r="J77" s="3"/>
    </row>
    <row r="78" spans="1:10" ht="12.75">
      <c r="A78" s="182"/>
      <c r="B78" s="149"/>
      <c r="C78" s="147"/>
      <c r="D78" s="151"/>
      <c r="E78" s="180"/>
      <c r="F78" s="181"/>
      <c r="G78" s="147"/>
      <c r="H78" s="3"/>
      <c r="I78" s="3"/>
      <c r="J78" s="3"/>
    </row>
    <row r="79" spans="1:10" ht="12.75">
      <c r="A79" s="182"/>
      <c r="B79" s="150"/>
      <c r="C79" s="147"/>
      <c r="D79" s="151"/>
      <c r="E79" s="180"/>
      <c r="F79" s="181"/>
      <c r="G79" s="147"/>
      <c r="H79" s="3"/>
      <c r="I79" s="3"/>
      <c r="J79" s="3"/>
    </row>
    <row r="80" spans="1:10" ht="12.75">
      <c r="A80" s="182"/>
      <c r="B80" s="149"/>
      <c r="C80" s="147"/>
      <c r="D80" s="151"/>
      <c r="E80" s="180"/>
      <c r="F80" s="181"/>
      <c r="G80" s="147"/>
      <c r="H80" s="3"/>
      <c r="I80" s="3"/>
      <c r="J80" s="3"/>
    </row>
    <row r="81" spans="1:10" ht="12.75">
      <c r="A81" s="182"/>
      <c r="B81" s="150"/>
      <c r="C81" s="147"/>
      <c r="D81" s="151"/>
      <c r="E81" s="180"/>
      <c r="F81" s="181"/>
      <c r="G81" s="147"/>
      <c r="H81" s="3"/>
      <c r="I81" s="3"/>
      <c r="J81" s="3"/>
    </row>
    <row r="82" spans="1:10" ht="12.75">
      <c r="A82" s="182"/>
      <c r="B82" s="149"/>
      <c r="C82" s="147"/>
      <c r="D82" s="151"/>
      <c r="E82" s="180"/>
      <c r="F82" s="181"/>
      <c r="G82" s="147"/>
      <c r="H82" s="3"/>
      <c r="I82" s="3"/>
      <c r="J82" s="3"/>
    </row>
    <row r="83" spans="1:10" ht="12.75">
      <c r="A83" s="182"/>
      <c r="B83" s="150"/>
      <c r="C83" s="147"/>
      <c r="D83" s="151"/>
      <c r="E83" s="180"/>
      <c r="F83" s="181"/>
      <c r="G83" s="147"/>
      <c r="H83" s="3"/>
      <c r="I83" s="3"/>
      <c r="J83" s="3"/>
    </row>
    <row r="84" spans="1:10" ht="12.75">
      <c r="A84" s="182"/>
      <c r="B84" s="149"/>
      <c r="C84" s="147"/>
      <c r="D84" s="151"/>
      <c r="E84" s="180"/>
      <c r="F84" s="181"/>
      <c r="G84" s="147"/>
      <c r="H84" s="3"/>
      <c r="I84" s="3"/>
      <c r="J84" s="3"/>
    </row>
    <row r="85" spans="1:10" ht="12.75">
      <c r="A85" s="182"/>
      <c r="B85" s="150"/>
      <c r="C85" s="147"/>
      <c r="D85" s="151"/>
      <c r="E85" s="180"/>
      <c r="F85" s="181"/>
      <c r="G85" s="147"/>
      <c r="H85" s="3"/>
      <c r="I85" s="3"/>
      <c r="J85" s="3"/>
    </row>
    <row r="86" spans="1:10" ht="12.75">
      <c r="A86" s="182"/>
      <c r="B86" s="149"/>
      <c r="C86" s="147"/>
      <c r="D86" s="151"/>
      <c r="E86" s="180"/>
      <c r="F86" s="181"/>
      <c r="G86" s="147"/>
      <c r="H86" s="3"/>
      <c r="I86" s="3"/>
      <c r="J86" s="3"/>
    </row>
    <row r="87" spans="1:10" ht="12.75">
      <c r="A87" s="182"/>
      <c r="B87" s="150"/>
      <c r="C87" s="147"/>
      <c r="D87" s="151"/>
      <c r="E87" s="180"/>
      <c r="F87" s="181"/>
      <c r="G87" s="147"/>
      <c r="H87" s="3"/>
      <c r="I87" s="3"/>
      <c r="J87" s="3"/>
    </row>
    <row r="88" spans="1:10" ht="12.75">
      <c r="A88" s="182"/>
      <c r="B88" s="149"/>
      <c r="C88" s="147"/>
      <c r="D88" s="151"/>
      <c r="E88" s="180"/>
      <c r="F88" s="181"/>
      <c r="G88" s="147"/>
      <c r="H88" s="3"/>
      <c r="I88" s="3"/>
      <c r="J88" s="3"/>
    </row>
    <row r="89" spans="1:10" ht="12.75">
      <c r="A89" s="182"/>
      <c r="B89" s="150"/>
      <c r="C89" s="147"/>
      <c r="D89" s="151"/>
      <c r="E89" s="180"/>
      <c r="F89" s="181"/>
      <c r="G89" s="147"/>
      <c r="H89" s="3"/>
      <c r="I89" s="3"/>
      <c r="J89" s="3"/>
    </row>
    <row r="90" spans="1:10" ht="12.75">
      <c r="A90" s="182"/>
      <c r="B90" s="149"/>
      <c r="C90" s="147"/>
      <c r="D90" s="151"/>
      <c r="E90" s="180"/>
      <c r="F90" s="181"/>
      <c r="G90" s="147"/>
      <c r="H90" s="3"/>
      <c r="I90" s="3"/>
      <c r="J90" s="3"/>
    </row>
    <row r="91" spans="1:10" ht="12.75">
      <c r="A91" s="182"/>
      <c r="B91" s="150"/>
      <c r="C91" s="147"/>
      <c r="D91" s="151"/>
      <c r="E91" s="180"/>
      <c r="F91" s="181"/>
      <c r="G91" s="147"/>
      <c r="H91" s="3"/>
      <c r="I91" s="3"/>
      <c r="J91" s="3"/>
    </row>
    <row r="92" spans="1:10" ht="12.75">
      <c r="A92" s="182"/>
      <c r="B92" s="149"/>
      <c r="C92" s="147"/>
      <c r="D92" s="151"/>
      <c r="E92" s="180"/>
      <c r="F92" s="181"/>
      <c r="G92" s="147"/>
      <c r="H92" s="3"/>
      <c r="I92" s="3"/>
      <c r="J92" s="3"/>
    </row>
    <row r="93" spans="1:10" ht="12.75">
      <c r="A93" s="182"/>
      <c r="B93" s="150"/>
      <c r="C93" s="147"/>
      <c r="D93" s="151"/>
      <c r="E93" s="180"/>
      <c r="F93" s="181"/>
      <c r="G93" s="147"/>
      <c r="H93" s="3"/>
      <c r="I93" s="3"/>
      <c r="J93" s="3"/>
    </row>
    <row r="94" spans="1:10" ht="12.75">
      <c r="A94" s="182"/>
      <c r="B94" s="149"/>
      <c r="C94" s="147"/>
      <c r="D94" s="151"/>
      <c r="E94" s="180"/>
      <c r="F94" s="181"/>
      <c r="G94" s="147"/>
      <c r="H94" s="3"/>
      <c r="I94" s="3"/>
      <c r="J94" s="3"/>
    </row>
    <row r="95" spans="1:10" ht="12.75">
      <c r="A95" s="182"/>
      <c r="B95" s="150"/>
      <c r="C95" s="147"/>
      <c r="D95" s="151"/>
      <c r="E95" s="180"/>
      <c r="F95" s="181"/>
      <c r="G95" s="147"/>
      <c r="H95" s="3"/>
      <c r="I95" s="3"/>
      <c r="J95" s="3"/>
    </row>
    <row r="96" spans="1:10" ht="12.75">
      <c r="A96" s="182"/>
      <c r="B96" s="149"/>
      <c r="C96" s="147"/>
      <c r="D96" s="151"/>
      <c r="E96" s="180"/>
      <c r="F96" s="181"/>
      <c r="G96" s="147"/>
      <c r="H96" s="3"/>
      <c r="I96" s="3"/>
      <c r="J96" s="3"/>
    </row>
    <row r="97" spans="1:10" ht="12.75">
      <c r="A97" s="182"/>
      <c r="B97" s="150"/>
      <c r="C97" s="147"/>
      <c r="D97" s="151"/>
      <c r="E97" s="180"/>
      <c r="F97" s="181"/>
      <c r="G97" s="147"/>
      <c r="H97" s="3"/>
      <c r="I97" s="3"/>
      <c r="J97" s="3"/>
    </row>
    <row r="98" spans="1:10" ht="12.75">
      <c r="A98" s="182"/>
      <c r="B98" s="149"/>
      <c r="C98" s="147"/>
      <c r="D98" s="151"/>
      <c r="E98" s="180"/>
      <c r="F98" s="181"/>
      <c r="G98" s="147"/>
      <c r="H98" s="3"/>
      <c r="I98" s="3"/>
      <c r="J98" s="3"/>
    </row>
    <row r="99" spans="1:10" ht="12.75">
      <c r="A99" s="182"/>
      <c r="B99" s="150"/>
      <c r="C99" s="147"/>
      <c r="D99" s="151"/>
      <c r="E99" s="180"/>
      <c r="F99" s="181"/>
      <c r="G99" s="147"/>
      <c r="H99" s="3"/>
      <c r="I99" s="3"/>
      <c r="J99" s="3"/>
    </row>
    <row r="100" spans="1:10" ht="12.75">
      <c r="A100" s="182"/>
      <c r="B100" s="149"/>
      <c r="C100" s="147"/>
      <c r="D100" s="151"/>
      <c r="E100" s="180"/>
      <c r="F100" s="181"/>
      <c r="G100" s="147"/>
      <c r="H100" s="3"/>
      <c r="I100" s="3"/>
      <c r="J100" s="3"/>
    </row>
    <row r="101" spans="1:10" ht="12.75">
      <c r="A101" s="182"/>
      <c r="B101" s="150"/>
      <c r="C101" s="147"/>
      <c r="D101" s="151"/>
      <c r="E101" s="180"/>
      <c r="F101" s="181"/>
      <c r="G101" s="147"/>
      <c r="H101" s="3"/>
      <c r="I101" s="3"/>
      <c r="J101" s="3"/>
    </row>
    <row r="102" spans="1:10" ht="12.75">
      <c r="A102" s="46"/>
      <c r="B102" s="25"/>
      <c r="C102" s="15"/>
      <c r="D102" s="16"/>
      <c r="E102" s="18"/>
      <c r="F102" s="47"/>
      <c r="G102" s="15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</sheetData>
  <sheetProtection/>
  <mergeCells count="340"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A60:A61"/>
    <mergeCell ref="E64:E65"/>
    <mergeCell ref="F64:F65"/>
    <mergeCell ref="G64:G65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2010-10-27T09:09:41Z</cp:lastPrinted>
  <dcterms:created xsi:type="dcterms:W3CDTF">1996-10-08T23:32:33Z</dcterms:created>
  <dcterms:modified xsi:type="dcterms:W3CDTF">2010-10-31T17:30:06Z</dcterms:modified>
  <cp:category/>
  <cp:version/>
  <cp:contentType/>
  <cp:contentStatus/>
</cp:coreProperties>
</file>